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2"/>
  </bookViews>
  <sheets>
    <sheet name="aew" sheetId="1" r:id="rId1"/>
    <sheet name="natalie" sheetId="2" r:id="rId2"/>
    <sheet name="total by date" sheetId="3" r:id="rId3"/>
    <sheet name="total by species" sheetId="4" r:id="rId4"/>
    <sheet name="total by location" sheetId="5" r:id="rId5"/>
    <sheet name="total " sheetId="6" r:id="rId6"/>
    <sheet name="Sheet15" sheetId="7" r:id="rId7"/>
    <sheet name="Sheet16" sheetId="8" r:id="rId8"/>
  </sheets>
  <definedNames>
    <definedName name="_xlnm._FilterDatabase" localSheetId="4" hidden="1">'total by location'!$A$1:$X$167</definedName>
    <definedName name="_xlnm.Print_Titles" localSheetId="0">'aew'!$1:$1</definedName>
    <definedName name="_xlnm.Print_Titles" localSheetId="5">'total '!$1:$1</definedName>
    <definedName name="_xlnm.Print_Titles" localSheetId="2">'total by date'!$1:$1</definedName>
    <definedName name="_xlnm.Print_Titles" localSheetId="4">'total by location'!$1:$1</definedName>
    <definedName name="_xlnm.Print_Titles" localSheetId="3">'total by species'!$1:$1</definedName>
  </definedNames>
  <calcPr fullCalcOnLoad="1"/>
</workbook>
</file>

<file path=xl/sharedStrings.xml><?xml version="1.0" encoding="utf-8"?>
<sst xmlns="http://schemas.openxmlformats.org/spreadsheetml/2006/main" count="1553" uniqueCount="144">
  <si>
    <t>DATE</t>
  </si>
  <si>
    <t>LOCATION</t>
  </si>
  <si>
    <t>PLANT</t>
  </si>
  <si>
    <t>#    PLANT</t>
  </si>
  <si>
    <t>PLANT SIZE</t>
  </si>
  <si>
    <t>AREA SIZE</t>
  </si>
  <si>
    <t>WHO</t>
  </si>
  <si>
    <t>NPS</t>
  </si>
  <si>
    <t>LC</t>
  </si>
  <si>
    <t>VIP</t>
  </si>
  <si>
    <t>CCC</t>
  </si>
  <si>
    <t>CDF</t>
  </si>
  <si>
    <t>NCIDC</t>
  </si>
  <si>
    <t>Total</t>
  </si>
  <si>
    <t>HRS  WORK</t>
  </si>
  <si>
    <t>NPS  HRS</t>
  </si>
  <si>
    <t>NPS VEG COST</t>
  </si>
  <si>
    <t>LC HRS</t>
  </si>
  <si>
    <t>LC COST</t>
  </si>
  <si>
    <t>VIP  HRS</t>
  </si>
  <si>
    <t>YCC  HRS</t>
  </si>
  <si>
    <t>CCC  HRS</t>
  </si>
  <si>
    <t>CCC  COST</t>
  </si>
  <si>
    <t>CDF HRS</t>
  </si>
  <si>
    <t>CDF Cost</t>
  </si>
  <si>
    <t>NCIDC HRS</t>
  </si>
  <si>
    <t>TOTAL  HRS</t>
  </si>
  <si>
    <t>SEJA</t>
  </si>
  <si>
    <t>CYSC</t>
  </si>
  <si>
    <t>ERLU</t>
  </si>
  <si>
    <t>HEHE</t>
  </si>
  <si>
    <t>Marshall Pond</t>
  </si>
  <si>
    <t>RUDI</t>
  </si>
  <si>
    <t>Hiouchi</t>
  </si>
  <si>
    <t>COFR</t>
  </si>
  <si>
    <t>AMAR</t>
  </si>
  <si>
    <t>CIVU</t>
  </si>
  <si>
    <t>MEAL</t>
  </si>
  <si>
    <t>CACH</t>
  </si>
  <si>
    <t>FOVU</t>
  </si>
  <si>
    <t>Williams Ridge</t>
  </si>
  <si>
    <t>B-Mill</t>
  </si>
  <si>
    <t>DIPU</t>
  </si>
  <si>
    <t>CEMA</t>
  </si>
  <si>
    <t>TOTALS</t>
  </si>
  <si>
    <t>Jed Campground</t>
  </si>
  <si>
    <t>ILAQ</t>
  </si>
  <si>
    <t>fruiting</t>
  </si>
  <si>
    <t>Jed Meadow</t>
  </si>
  <si>
    <t>Aubell</t>
  </si>
  <si>
    <t>Jed Gravel Bar</t>
  </si>
  <si>
    <t>BUDA</t>
  </si>
  <si>
    <t>GEMO</t>
  </si>
  <si>
    <t>HYPE</t>
  </si>
  <si>
    <t>YCC</t>
  </si>
  <si>
    <t xml:space="preserve">Total </t>
  </si>
  <si>
    <t>YCC HRS</t>
  </si>
  <si>
    <t>Prairie Creek Roadside</t>
  </si>
  <si>
    <t>Freshwater Spit</t>
  </si>
  <si>
    <t>K+K</t>
  </si>
  <si>
    <t>Upper Dolason</t>
  </si>
  <si>
    <t>Lower Dolason</t>
  </si>
  <si>
    <t>Lower Airstrip</t>
  </si>
  <si>
    <t>Upper Elk Camp</t>
  </si>
  <si>
    <t>Wilson Creek</t>
  </si>
  <si>
    <t>Lower Elk Camp</t>
  </si>
  <si>
    <t>Bald Hills Road</t>
  </si>
  <si>
    <t xml:space="preserve">Hiouchi </t>
  </si>
  <si>
    <t>SOC Road</t>
  </si>
  <si>
    <t>Dolason Prairie</t>
  </si>
  <si>
    <t>See Work Plan for spp.</t>
  </si>
  <si>
    <t>Airstrip/Counts</t>
  </si>
  <si>
    <t>Bypass/Dolason</t>
  </si>
  <si>
    <t>Uppper/Lower Dolason</t>
  </si>
  <si>
    <t>Freshwater Lagoon</t>
  </si>
  <si>
    <t>Elk Camp Prairie</t>
  </si>
  <si>
    <t>Boyes Prairie+bridge</t>
  </si>
  <si>
    <t>Bald Hills/Gravel Pit</t>
  </si>
  <si>
    <t>Elk Camp Prairie (west)</t>
  </si>
  <si>
    <t>Upper Dolason Prairie</t>
  </si>
  <si>
    <t>$        -</t>
  </si>
  <si>
    <t>Elk Prairie</t>
  </si>
  <si>
    <t xml:space="preserve">Note: CCC work day 6/29/2000 was by donation, </t>
  </si>
  <si>
    <t xml:space="preserve">NPS      </t>
  </si>
  <si>
    <t>and is not included in total cost.</t>
  </si>
  <si>
    <t xml:space="preserve">CCC      </t>
  </si>
  <si>
    <t xml:space="preserve">TOTAL        </t>
  </si>
  <si>
    <t>See work plan for spp.</t>
  </si>
  <si>
    <t>Freshwater Spit*</t>
  </si>
  <si>
    <t xml:space="preserve">*Note: CCC work day 6/29/2000 was by donation, </t>
  </si>
  <si>
    <t>NCIDC 
HRS</t>
  </si>
  <si>
    <t>HRS  
WORK</t>
  </si>
  <si>
    <t>B-Mill (See work plan for spp.)</t>
  </si>
  <si>
    <t>YCC  
HRS</t>
  </si>
  <si>
    <t>SEPTEMBER TOTALS</t>
  </si>
  <si>
    <t>OCTOBER TOTALS</t>
  </si>
  <si>
    <t>NOVEMBER TOTALS</t>
  </si>
  <si>
    <t>DECEMBER TOTALS</t>
  </si>
  <si>
    <t>JANUARY TOTALS</t>
  </si>
  <si>
    <t>FEBRUARY TOTALS</t>
  </si>
  <si>
    <t>MARCH TOTALS</t>
  </si>
  <si>
    <t>APRIL TOTALS</t>
  </si>
  <si>
    <t>MAY TOTALS</t>
  </si>
  <si>
    <t>JUNE TOTALS</t>
  </si>
  <si>
    <t>JULY TOTALS</t>
  </si>
  <si>
    <t>AUGUST TOTALS</t>
  </si>
  <si>
    <r>
      <t xml:space="preserve">TOTAL FOR </t>
    </r>
    <r>
      <rPr>
        <b/>
        <i/>
        <sz val="8"/>
        <rFont val="Arial"/>
        <family val="2"/>
      </rPr>
      <t>Ammophila arenaria</t>
    </r>
    <r>
      <rPr>
        <b/>
        <sz val="8"/>
        <rFont val="Arial"/>
        <family val="2"/>
      </rPr>
      <t>, European beachgrass</t>
    </r>
  </si>
  <si>
    <r>
      <t xml:space="preserve">TOTAL FOR </t>
    </r>
    <r>
      <rPr>
        <b/>
        <i/>
        <sz val="8"/>
        <rFont val="Arial"/>
        <family val="2"/>
      </rPr>
      <t>Buddleja davidii</t>
    </r>
    <r>
      <rPr>
        <b/>
        <sz val="8"/>
        <rFont val="Arial"/>
        <family val="2"/>
      </rPr>
      <t>, Butterfly bush</t>
    </r>
  </si>
  <si>
    <r>
      <t xml:space="preserve">TOTAL FOR </t>
    </r>
    <r>
      <rPr>
        <b/>
        <i/>
        <sz val="8"/>
        <rFont val="Arial"/>
        <family val="2"/>
      </rPr>
      <t>Carpobrotus chilensis</t>
    </r>
    <r>
      <rPr>
        <b/>
        <sz val="8"/>
        <rFont val="Arial"/>
        <family val="2"/>
      </rPr>
      <t>, Sea-fig/Ice plant</t>
    </r>
  </si>
  <si>
    <r>
      <t xml:space="preserve">TOTAL FOR </t>
    </r>
    <r>
      <rPr>
        <b/>
        <i/>
        <sz val="8"/>
        <rFont val="Arial"/>
        <family val="2"/>
      </rPr>
      <t>Centaurea maculosa</t>
    </r>
    <r>
      <rPr>
        <b/>
        <sz val="8"/>
        <rFont val="Arial"/>
        <family val="2"/>
      </rPr>
      <t>, Spotted knapweed</t>
    </r>
  </si>
  <si>
    <r>
      <t xml:space="preserve">TOTAL FOR </t>
    </r>
    <r>
      <rPr>
        <b/>
        <i/>
        <sz val="8"/>
        <rFont val="Arial"/>
        <family val="2"/>
      </rPr>
      <t>Cirsium vulgare</t>
    </r>
    <r>
      <rPr>
        <b/>
        <sz val="8"/>
        <rFont val="Arial"/>
        <family val="2"/>
      </rPr>
      <t>, Bull thistle</t>
    </r>
  </si>
  <si>
    <r>
      <t xml:space="preserve">TOTAL FOR </t>
    </r>
    <r>
      <rPr>
        <b/>
        <i/>
        <sz val="8"/>
        <rFont val="Arial"/>
        <family val="2"/>
      </rPr>
      <t>Cotoneaster franchettii</t>
    </r>
    <r>
      <rPr>
        <b/>
        <sz val="8"/>
        <rFont val="Arial"/>
        <family val="2"/>
      </rPr>
      <t>, Cotoneaster</t>
    </r>
  </si>
  <si>
    <r>
      <t xml:space="preserve">TOTAL FOR </t>
    </r>
    <r>
      <rPr>
        <b/>
        <i/>
        <sz val="8"/>
        <rFont val="Arial"/>
        <family val="2"/>
      </rPr>
      <t>Cytisus scoparius</t>
    </r>
    <r>
      <rPr>
        <b/>
        <sz val="8"/>
        <rFont val="Arial"/>
        <family val="2"/>
      </rPr>
      <t>, Scotch broom</t>
    </r>
  </si>
  <si>
    <r>
      <t xml:space="preserve">TOTAL FOR </t>
    </r>
    <r>
      <rPr>
        <b/>
        <i/>
        <sz val="8"/>
        <rFont val="Arial"/>
        <family val="2"/>
      </rPr>
      <t>Digitalis purpurea</t>
    </r>
    <r>
      <rPr>
        <b/>
        <sz val="8"/>
        <rFont val="Arial"/>
        <family val="2"/>
      </rPr>
      <t>, Foxglove</t>
    </r>
  </si>
  <si>
    <r>
      <t xml:space="preserve">TOTAL FOR </t>
    </r>
    <r>
      <rPr>
        <b/>
        <i/>
        <sz val="8"/>
        <rFont val="Arial"/>
        <family val="2"/>
      </rPr>
      <t>Erica lusitanica</t>
    </r>
    <r>
      <rPr>
        <b/>
        <sz val="8"/>
        <rFont val="Arial"/>
        <family val="2"/>
      </rPr>
      <t>, Heath</t>
    </r>
  </si>
  <si>
    <r>
      <t xml:space="preserve">TOTAL FOR </t>
    </r>
    <r>
      <rPr>
        <b/>
        <i/>
        <sz val="8"/>
        <rFont val="Arial"/>
        <family val="2"/>
      </rPr>
      <t>Foeniculum vulgare</t>
    </r>
    <r>
      <rPr>
        <b/>
        <sz val="8"/>
        <rFont val="Arial"/>
        <family val="2"/>
      </rPr>
      <t>, Fennel</t>
    </r>
  </si>
  <si>
    <r>
      <t xml:space="preserve">TOTAL FOR </t>
    </r>
    <r>
      <rPr>
        <b/>
        <i/>
        <sz val="8"/>
        <rFont val="Arial"/>
        <family val="2"/>
      </rPr>
      <t>Genista monspessulana</t>
    </r>
    <r>
      <rPr>
        <b/>
        <sz val="8"/>
        <rFont val="Arial"/>
        <family val="2"/>
      </rPr>
      <t>, French broom</t>
    </r>
  </si>
  <si>
    <r>
      <t xml:space="preserve">TOTAL FOR </t>
    </r>
    <r>
      <rPr>
        <b/>
        <i/>
        <sz val="8"/>
        <rFont val="Arial"/>
        <family val="2"/>
      </rPr>
      <t>Hedera helix</t>
    </r>
    <r>
      <rPr>
        <b/>
        <sz val="8"/>
        <rFont val="Arial"/>
        <family val="2"/>
      </rPr>
      <t>, English ivy</t>
    </r>
  </si>
  <si>
    <r>
      <t xml:space="preserve">TOTAL FOR </t>
    </r>
    <r>
      <rPr>
        <b/>
        <i/>
        <sz val="8"/>
        <rFont val="Arial"/>
        <family val="2"/>
      </rPr>
      <t>Hypericum perforatum</t>
    </r>
    <r>
      <rPr>
        <b/>
        <sz val="8"/>
        <rFont val="Arial"/>
        <family val="2"/>
      </rPr>
      <t>, Klamathweed/Common St. John's wort</t>
    </r>
  </si>
  <si>
    <r>
      <t xml:space="preserve">TOTAL FOR </t>
    </r>
    <r>
      <rPr>
        <b/>
        <i/>
        <sz val="8"/>
        <rFont val="Arial"/>
        <family val="2"/>
      </rPr>
      <t>Ilex aquifolium</t>
    </r>
    <r>
      <rPr>
        <b/>
        <sz val="8"/>
        <rFont val="Arial"/>
        <family val="2"/>
      </rPr>
      <t>, English holly</t>
    </r>
  </si>
  <si>
    <r>
      <t xml:space="preserve">TOTAL FOR </t>
    </r>
    <r>
      <rPr>
        <b/>
        <i/>
        <sz val="8"/>
        <rFont val="Arial"/>
        <family val="2"/>
      </rPr>
      <t>Melilotus alba</t>
    </r>
    <r>
      <rPr>
        <b/>
        <sz val="8"/>
        <rFont val="Arial"/>
        <family val="2"/>
      </rPr>
      <t>, White sweetclover</t>
    </r>
  </si>
  <si>
    <r>
      <t xml:space="preserve">TOTAL FOR </t>
    </r>
    <r>
      <rPr>
        <b/>
        <i/>
        <sz val="8"/>
        <rFont val="Arial"/>
        <family val="2"/>
      </rPr>
      <t>Rubus discolor</t>
    </r>
    <r>
      <rPr>
        <b/>
        <sz val="8"/>
        <rFont val="Arial"/>
        <family val="2"/>
      </rPr>
      <t>, Himalaya blackberry</t>
    </r>
  </si>
  <si>
    <r>
      <t xml:space="preserve">TOTAL FOR </t>
    </r>
    <r>
      <rPr>
        <b/>
        <i/>
        <sz val="8"/>
        <rFont val="Arial"/>
        <family val="2"/>
      </rPr>
      <t>Senecio jacobaea</t>
    </r>
    <r>
      <rPr>
        <b/>
        <sz val="8"/>
        <rFont val="Arial"/>
        <family val="2"/>
      </rPr>
      <t>, Tansy ragwort</t>
    </r>
  </si>
  <si>
    <t>TOTAL FOR B-Mill Deck</t>
  </si>
  <si>
    <t>TOTAL FOR Airstrip/Counts</t>
  </si>
  <si>
    <t>TOTAL FOR Aubell</t>
  </si>
  <si>
    <t>TOTAL FOR Bald Hills Road/Gravel Pit</t>
  </si>
  <si>
    <t>TOTAL FOR B-Mill</t>
  </si>
  <si>
    <t>TOTAL FOR Boyes Prairie and Bridge</t>
  </si>
  <si>
    <t>TOTAL FOR Dolason</t>
  </si>
  <si>
    <t>TOTAL FOR Elk Camp/Prairie</t>
  </si>
  <si>
    <t>TOTAL FOR Freshwater Spit/Lagoon</t>
  </si>
  <si>
    <t>Hiouchi Info Center</t>
  </si>
  <si>
    <t>Hiouchi  Info Center</t>
  </si>
  <si>
    <t>TOTAL FOR Hiouchi Info Center</t>
  </si>
  <si>
    <t>TOTAL FOR Jed Campground</t>
  </si>
  <si>
    <t>TOTAL FOR Jed Meadow</t>
  </si>
  <si>
    <t>TOTAL FOR Jed Gravel Bar</t>
  </si>
  <si>
    <t>TOTAL FOR K+K</t>
  </si>
  <si>
    <t>TOTAL FOR Marshall Pond</t>
  </si>
  <si>
    <t>TOTAL FOR Prairie Creek Roadside</t>
  </si>
  <si>
    <t>TOTAL FOR SOC Road</t>
  </si>
  <si>
    <t>TOTAL FOR Williams Ridge</t>
  </si>
  <si>
    <t>TOTAL FOR Wilson Creek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</si>
</sst>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0_);\(&quot;$&quot;#,##0.000\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m/d/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4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7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44" fontId="4" fillId="0" borderId="1" xfId="17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wrapText="1"/>
    </xf>
    <xf numFmtId="7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4" fillId="0" borderId="1" xfId="0" applyNumberFormat="1" applyFont="1" applyBorder="1" applyAlignment="1" quotePrefix="1">
      <alignment horizontal="center" vertical="center" wrapText="1"/>
    </xf>
    <xf numFmtId="1" fontId="4" fillId="0" borderId="1" xfId="0" applyNumberFormat="1" applyFont="1" applyBorder="1" applyAlignment="1" quotePrefix="1">
      <alignment horizontal="center" wrapText="1"/>
    </xf>
    <xf numFmtId="0" fontId="0" fillId="0" borderId="0" xfId="0" applyAlignment="1" quotePrefix="1">
      <alignment horizontal="center"/>
    </xf>
    <xf numFmtId="2" fontId="0" fillId="0" borderId="0" xfId="0" applyNumberFormat="1" applyAlignment="1">
      <alignment/>
    </xf>
    <xf numFmtId="2" fontId="4" fillId="0" borderId="1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44" fontId="4" fillId="0" borderId="1" xfId="17" applyFont="1" applyBorder="1" applyAlignment="1">
      <alignment horizontal="center" wrapText="1"/>
    </xf>
    <xf numFmtId="44" fontId="0" fillId="0" borderId="0" xfId="17" applyAlignment="1">
      <alignment/>
    </xf>
    <xf numFmtId="2" fontId="4" fillId="0" borderId="1" xfId="17" applyNumberFormat="1" applyFont="1" applyBorder="1" applyAlignment="1">
      <alignment horizontal="center" wrapText="1"/>
    </xf>
    <xf numFmtId="2" fontId="0" fillId="0" borderId="0" xfId="17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4" fontId="0" fillId="0" borderId="0" xfId="17" applyAlignment="1">
      <alignment/>
    </xf>
    <xf numFmtId="2" fontId="0" fillId="0" borderId="0" xfId="17" applyNumberFormat="1" applyAlignment="1">
      <alignment/>
    </xf>
    <xf numFmtId="44" fontId="1" fillId="0" borderId="0" xfId="17" applyFont="1" applyAlignment="1">
      <alignment/>
    </xf>
    <xf numFmtId="8" fontId="1" fillId="0" borderId="2" xfId="17" applyNumberFormat="1" applyFont="1" applyBorder="1" applyAlignment="1">
      <alignment/>
    </xf>
    <xf numFmtId="2" fontId="1" fillId="0" borderId="0" xfId="0" applyNumberFormat="1" applyFont="1" applyAlignment="1">
      <alignment horizontal="left"/>
    </xf>
    <xf numFmtId="2" fontId="1" fillId="0" borderId="2" xfId="0" applyNumberFormat="1" applyFont="1" applyBorder="1" applyAlignment="1">
      <alignment horizontal="left"/>
    </xf>
    <xf numFmtId="44" fontId="1" fillId="0" borderId="0" xfId="0" applyNumberFormat="1" applyFont="1" applyAlignment="1">
      <alignment horizontal="center"/>
    </xf>
    <xf numFmtId="44" fontId="1" fillId="0" borderId="0" xfId="0" applyNumberFormat="1" applyFont="1" applyBorder="1" applyAlignment="1">
      <alignment horizontal="center"/>
    </xf>
    <xf numFmtId="44" fontId="1" fillId="0" borderId="0" xfId="17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17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4" fontId="1" fillId="0" borderId="0" xfId="0" applyNumberFormat="1" applyFont="1" applyAlignment="1">
      <alignment/>
    </xf>
    <xf numFmtId="8" fontId="1" fillId="0" borderId="0" xfId="17" applyNumberFormat="1" applyFont="1" applyAlignment="1">
      <alignment/>
    </xf>
    <xf numFmtId="44" fontId="1" fillId="0" borderId="2" xfId="0" applyNumberFormat="1" applyFont="1" applyBorder="1" applyAlignment="1">
      <alignment/>
    </xf>
    <xf numFmtId="44" fontId="1" fillId="0" borderId="3" xfId="0" applyNumberFormat="1" applyFont="1" applyBorder="1" applyAlignment="1">
      <alignment horizontal="center"/>
    </xf>
    <xf numFmtId="44" fontId="1" fillId="0" borderId="4" xfId="0" applyNumberFormat="1" applyFont="1" applyBorder="1" applyAlignment="1">
      <alignment horizontal="center"/>
    </xf>
    <xf numFmtId="44" fontId="1" fillId="0" borderId="4" xfId="17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4" xfId="17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44" fontId="0" fillId="0" borderId="0" xfId="17" applyFont="1" applyAlignment="1">
      <alignment/>
    </xf>
    <xf numFmtId="2" fontId="0" fillId="0" borderId="0" xfId="0" applyNumberFormat="1" applyFont="1" applyAlignment="1">
      <alignment/>
    </xf>
    <xf numFmtId="2" fontId="0" fillId="0" borderId="0" xfId="17" applyNumberFormat="1" applyFont="1" applyAlignment="1">
      <alignment/>
    </xf>
    <xf numFmtId="8" fontId="0" fillId="0" borderId="0" xfId="17" applyNumberFormat="1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9"/>
  <sheetViews>
    <sheetView workbookViewId="0" topLeftCell="A1">
      <pane ySplit="1" topLeftCell="BM2" activePane="bottomLeft" state="frozen"/>
      <selection pane="topLeft" activeCell="A1" sqref="A1"/>
      <selection pane="bottomLeft" activeCell="D22" sqref="D22"/>
    </sheetView>
  </sheetViews>
  <sheetFormatPr defaultColWidth="9.140625" defaultRowHeight="12.75"/>
  <cols>
    <col min="1" max="1" width="10.140625" style="0" customWidth="1"/>
    <col min="2" max="2" width="14.8515625" style="0" customWidth="1"/>
    <col min="3" max="3" width="6.421875" style="0" customWidth="1"/>
    <col min="4" max="4" width="6.140625" style="0" customWidth="1"/>
    <col min="5" max="5" width="6.28125" style="0" customWidth="1"/>
    <col min="6" max="7" width="5.140625" style="0" customWidth="1"/>
    <col min="8" max="8" width="4.00390625" style="0" customWidth="1"/>
    <col min="9" max="9" width="5.7109375" style="0" customWidth="1"/>
    <col min="10" max="10" width="4.57421875" style="0" customWidth="1"/>
    <col min="11" max="11" width="5.57421875" style="0" customWidth="1"/>
    <col min="12" max="12" width="6.57421875" style="0" customWidth="1"/>
    <col min="13" max="13" width="5.7109375" style="0" customWidth="1"/>
    <col min="14" max="14" width="6.57421875" style="0" customWidth="1"/>
    <col min="15" max="15" width="9.421875" style="0" customWidth="1"/>
    <col min="16" max="16" width="5.57421875" style="0" customWidth="1"/>
    <col min="17" max="17" width="8.7109375" style="0" customWidth="1"/>
    <col min="18" max="18" width="6.57421875" style="0" customWidth="1"/>
    <col min="19" max="19" width="8.7109375" style="0" customWidth="1"/>
    <col min="20" max="20" width="5.421875" style="0" customWidth="1"/>
    <col min="21" max="21" width="8.421875" style="0" customWidth="1"/>
  </cols>
  <sheetData>
    <row r="1" spans="1:28" s="9" customFormat="1" ht="22.5" customHeight="1">
      <c r="A1" s="1" t="s">
        <v>0</v>
      </c>
      <c r="B1" s="2" t="s">
        <v>1</v>
      </c>
      <c r="C1" s="2" t="s">
        <v>2</v>
      </c>
      <c r="D1" s="13" t="s">
        <v>3</v>
      </c>
      <c r="E1" s="2" t="s">
        <v>4</v>
      </c>
      <c r="F1" s="1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6" t="s">
        <v>14</v>
      </c>
      <c r="P1" s="3" t="s">
        <v>15</v>
      </c>
      <c r="Q1" s="18" t="s">
        <v>16</v>
      </c>
      <c r="R1" s="5" t="s">
        <v>17</v>
      </c>
      <c r="S1" s="6" t="s">
        <v>18</v>
      </c>
      <c r="T1" s="5" t="s">
        <v>19</v>
      </c>
      <c r="U1" s="3" t="s">
        <v>20</v>
      </c>
      <c r="V1" s="3" t="s">
        <v>21</v>
      </c>
      <c r="W1" s="18" t="s">
        <v>22</v>
      </c>
      <c r="X1" s="4" t="s">
        <v>23</v>
      </c>
      <c r="Y1" s="18" t="s">
        <v>24</v>
      </c>
      <c r="Z1" s="20" t="s">
        <v>25</v>
      </c>
      <c r="AA1" s="7" t="s">
        <v>26</v>
      </c>
      <c r="AB1" s="8"/>
    </row>
    <row r="2" spans="1:27" ht="12.75">
      <c r="A2" s="10">
        <v>36600</v>
      </c>
      <c r="B2" t="s">
        <v>45</v>
      </c>
      <c r="C2" t="s">
        <v>30</v>
      </c>
      <c r="D2" s="11"/>
      <c r="H2" s="14">
        <v>1</v>
      </c>
      <c r="L2" s="11"/>
      <c r="N2">
        <f>SUM(H2:M2)</f>
        <v>1</v>
      </c>
      <c r="O2" s="17">
        <v>5</v>
      </c>
      <c r="P2" s="17">
        <f>(H2*O2)</f>
        <v>5</v>
      </c>
      <c r="Q2" s="19">
        <f>(P2*17)</f>
        <v>85</v>
      </c>
      <c r="R2" s="15">
        <f>(I2*O2)</f>
        <v>0</v>
      </c>
      <c r="S2" s="19">
        <f>(R2*20)</f>
        <v>0</v>
      </c>
      <c r="T2">
        <f aca="true" t="shared" si="0" ref="T2:T45">(J2*O2)</f>
        <v>0</v>
      </c>
      <c r="V2">
        <f>(K2*O2)</f>
        <v>0</v>
      </c>
      <c r="W2" s="19">
        <f>(V2*13)</f>
        <v>0</v>
      </c>
      <c r="X2">
        <f>(L2*O2)</f>
        <v>0</v>
      </c>
      <c r="Y2" s="19"/>
      <c r="Z2" s="21">
        <f>(M2*O2)</f>
        <v>0</v>
      </c>
      <c r="AA2" s="15">
        <f aca="true" t="shared" si="1" ref="AA2:AA45">(P2+R2+T2+U2+V2+X2+Z2)</f>
        <v>5</v>
      </c>
    </row>
    <row r="3" spans="1:27" ht="12.75">
      <c r="A3" s="10">
        <v>36600</v>
      </c>
      <c r="B3" t="s">
        <v>45</v>
      </c>
      <c r="C3" t="s">
        <v>34</v>
      </c>
      <c r="D3">
        <v>4</v>
      </c>
      <c r="H3" s="11">
        <v>1</v>
      </c>
      <c r="N3">
        <f aca="true" t="shared" si="2" ref="N3:N46">SUM(H3:M3)</f>
        <v>1</v>
      </c>
      <c r="O3">
        <v>0.5</v>
      </c>
      <c r="P3" s="17">
        <f aca="true" t="shared" si="3" ref="P3:P46">(H3*O3)</f>
        <v>0.5</v>
      </c>
      <c r="Q3" s="19">
        <f aca="true" t="shared" si="4" ref="Q3:Q46">(P3*17)</f>
        <v>8.5</v>
      </c>
      <c r="R3" s="15">
        <f aca="true" t="shared" si="5" ref="R3:R46">(I3*O3)</f>
        <v>0</v>
      </c>
      <c r="S3" s="19">
        <f aca="true" t="shared" si="6" ref="S3:S46">(R3*20)</f>
        <v>0</v>
      </c>
      <c r="T3">
        <f t="shared" si="0"/>
        <v>0</v>
      </c>
      <c r="V3">
        <f aca="true" t="shared" si="7" ref="V3:V46">(K3*O3)</f>
        <v>0</v>
      </c>
      <c r="W3" s="19">
        <f aca="true" t="shared" si="8" ref="W3:W46">(V3*13)</f>
        <v>0</v>
      </c>
      <c r="X3">
        <f aca="true" t="shared" si="9" ref="X3:X46">(L3*O3)</f>
        <v>0</v>
      </c>
      <c r="Y3" s="19">
        <v>50</v>
      </c>
      <c r="Z3" s="21">
        <f aca="true" t="shared" si="10" ref="Z3:Z46">(M3*O3)</f>
        <v>0</v>
      </c>
      <c r="AA3" s="15">
        <f t="shared" si="1"/>
        <v>0.5</v>
      </c>
    </row>
    <row r="4" spans="1:27" ht="12.75">
      <c r="A4" s="10">
        <v>36600</v>
      </c>
      <c r="B4" t="s">
        <v>45</v>
      </c>
      <c r="C4" t="s">
        <v>46</v>
      </c>
      <c r="D4">
        <v>2</v>
      </c>
      <c r="H4" s="11">
        <v>1</v>
      </c>
      <c r="N4">
        <f t="shared" si="2"/>
        <v>1</v>
      </c>
      <c r="O4">
        <v>0.25</v>
      </c>
      <c r="P4" s="17">
        <f t="shared" si="3"/>
        <v>0.25</v>
      </c>
      <c r="Q4" s="19">
        <f t="shared" si="4"/>
        <v>4.25</v>
      </c>
      <c r="R4" s="15">
        <f t="shared" si="5"/>
        <v>0</v>
      </c>
      <c r="S4" s="19">
        <f t="shared" si="6"/>
        <v>0</v>
      </c>
      <c r="T4">
        <f t="shared" si="0"/>
        <v>0</v>
      </c>
      <c r="V4">
        <f t="shared" si="7"/>
        <v>0</v>
      </c>
      <c r="W4" s="19">
        <f t="shared" si="8"/>
        <v>0</v>
      </c>
      <c r="X4">
        <f t="shared" si="9"/>
        <v>0</v>
      </c>
      <c r="Y4" s="19"/>
      <c r="Z4" s="21">
        <f t="shared" si="10"/>
        <v>0</v>
      </c>
      <c r="AA4" s="15">
        <f t="shared" si="1"/>
        <v>0.25</v>
      </c>
    </row>
    <row r="5" spans="1:27" ht="12.75">
      <c r="A5" s="10">
        <v>36607</v>
      </c>
      <c r="B5" t="s">
        <v>45</v>
      </c>
      <c r="C5" t="s">
        <v>34</v>
      </c>
      <c r="H5" s="11">
        <v>1</v>
      </c>
      <c r="N5">
        <f t="shared" si="2"/>
        <v>1</v>
      </c>
      <c r="O5">
        <v>1</v>
      </c>
      <c r="P5" s="17">
        <f t="shared" si="3"/>
        <v>1</v>
      </c>
      <c r="Q5" s="19">
        <f t="shared" si="4"/>
        <v>17</v>
      </c>
      <c r="R5" s="15">
        <f t="shared" si="5"/>
        <v>0</v>
      </c>
      <c r="S5" s="19">
        <f t="shared" si="6"/>
        <v>0</v>
      </c>
      <c r="T5">
        <f t="shared" si="0"/>
        <v>0</v>
      </c>
      <c r="V5">
        <f t="shared" si="7"/>
        <v>0</v>
      </c>
      <c r="W5" s="19">
        <f t="shared" si="8"/>
        <v>0</v>
      </c>
      <c r="X5">
        <f t="shared" si="9"/>
        <v>0</v>
      </c>
      <c r="Y5" s="19"/>
      <c r="Z5" s="21">
        <f t="shared" si="10"/>
        <v>0</v>
      </c>
      <c r="AA5" s="15">
        <f t="shared" si="1"/>
        <v>1</v>
      </c>
    </row>
    <row r="6" spans="1:27" ht="12.75">
      <c r="A6" s="10">
        <v>36612</v>
      </c>
      <c r="B6" t="s">
        <v>45</v>
      </c>
      <c r="C6" t="s">
        <v>30</v>
      </c>
      <c r="H6" s="11">
        <v>1</v>
      </c>
      <c r="N6">
        <f t="shared" si="2"/>
        <v>1</v>
      </c>
      <c r="O6">
        <v>2</v>
      </c>
      <c r="P6" s="17">
        <f t="shared" si="3"/>
        <v>2</v>
      </c>
      <c r="Q6" s="19">
        <f t="shared" si="4"/>
        <v>34</v>
      </c>
      <c r="R6" s="15">
        <f t="shared" si="5"/>
        <v>0</v>
      </c>
      <c r="S6" s="19">
        <f t="shared" si="6"/>
        <v>0</v>
      </c>
      <c r="T6">
        <f t="shared" si="0"/>
        <v>0</v>
      </c>
      <c r="V6">
        <f t="shared" si="7"/>
        <v>0</v>
      </c>
      <c r="W6" s="19">
        <f t="shared" si="8"/>
        <v>0</v>
      </c>
      <c r="X6">
        <f t="shared" si="9"/>
        <v>0</v>
      </c>
      <c r="Y6" s="19">
        <v>50</v>
      </c>
      <c r="Z6" s="21">
        <f t="shared" si="10"/>
        <v>0</v>
      </c>
      <c r="AA6" s="15">
        <f t="shared" si="1"/>
        <v>2</v>
      </c>
    </row>
    <row r="7" spans="1:27" ht="12.75">
      <c r="A7" s="10">
        <v>36612</v>
      </c>
      <c r="B7" t="s">
        <v>45</v>
      </c>
      <c r="C7" t="s">
        <v>46</v>
      </c>
      <c r="D7">
        <v>2</v>
      </c>
      <c r="H7" s="11">
        <v>1</v>
      </c>
      <c r="N7">
        <f t="shared" si="2"/>
        <v>1</v>
      </c>
      <c r="O7">
        <v>0.25</v>
      </c>
      <c r="P7" s="17">
        <f t="shared" si="3"/>
        <v>0.25</v>
      </c>
      <c r="Q7" s="19">
        <f t="shared" si="4"/>
        <v>4.25</v>
      </c>
      <c r="R7" s="15">
        <f t="shared" si="5"/>
        <v>0</v>
      </c>
      <c r="S7" s="19">
        <f t="shared" si="6"/>
        <v>0</v>
      </c>
      <c r="T7">
        <f t="shared" si="0"/>
        <v>0</v>
      </c>
      <c r="V7">
        <f t="shared" si="7"/>
        <v>0</v>
      </c>
      <c r="W7" s="19">
        <f t="shared" si="8"/>
        <v>0</v>
      </c>
      <c r="X7">
        <f t="shared" si="9"/>
        <v>0</v>
      </c>
      <c r="Y7" s="19"/>
      <c r="Z7" s="21">
        <f t="shared" si="10"/>
        <v>0</v>
      </c>
      <c r="AA7" s="15">
        <f t="shared" si="1"/>
        <v>0.25</v>
      </c>
    </row>
    <row r="8" spans="1:27" ht="12.75">
      <c r="A8" s="10">
        <v>36612</v>
      </c>
      <c r="B8" t="s">
        <v>45</v>
      </c>
      <c r="C8" t="s">
        <v>32</v>
      </c>
      <c r="H8" s="11">
        <v>1</v>
      </c>
      <c r="N8">
        <f t="shared" si="2"/>
        <v>1</v>
      </c>
      <c r="O8">
        <v>0.5</v>
      </c>
      <c r="P8" s="17">
        <f t="shared" si="3"/>
        <v>0.5</v>
      </c>
      <c r="Q8" s="19">
        <f t="shared" si="4"/>
        <v>8.5</v>
      </c>
      <c r="R8" s="15">
        <f t="shared" si="5"/>
        <v>0</v>
      </c>
      <c r="S8" s="19">
        <f t="shared" si="6"/>
        <v>0</v>
      </c>
      <c r="T8">
        <f t="shared" si="0"/>
        <v>0</v>
      </c>
      <c r="V8">
        <f t="shared" si="7"/>
        <v>0</v>
      </c>
      <c r="W8" s="19">
        <f t="shared" si="8"/>
        <v>0</v>
      </c>
      <c r="X8">
        <f t="shared" si="9"/>
        <v>0</v>
      </c>
      <c r="Y8" s="19">
        <v>50</v>
      </c>
      <c r="Z8" s="21">
        <f t="shared" si="10"/>
        <v>0</v>
      </c>
      <c r="AA8" s="15">
        <f t="shared" si="1"/>
        <v>0.5</v>
      </c>
    </row>
    <row r="9" spans="1:27" ht="12.75">
      <c r="A9" s="10">
        <v>36613</v>
      </c>
      <c r="B9" t="s">
        <v>45</v>
      </c>
      <c r="C9" t="s">
        <v>30</v>
      </c>
      <c r="H9" s="11">
        <v>1</v>
      </c>
      <c r="N9">
        <f t="shared" si="2"/>
        <v>1</v>
      </c>
      <c r="O9">
        <v>2</v>
      </c>
      <c r="P9" s="17">
        <f t="shared" si="3"/>
        <v>2</v>
      </c>
      <c r="Q9" s="19">
        <f t="shared" si="4"/>
        <v>34</v>
      </c>
      <c r="R9" s="15">
        <f t="shared" si="5"/>
        <v>0</v>
      </c>
      <c r="S9" s="19">
        <f t="shared" si="6"/>
        <v>0</v>
      </c>
      <c r="T9">
        <f t="shared" si="0"/>
        <v>0</v>
      </c>
      <c r="V9">
        <f t="shared" si="7"/>
        <v>0</v>
      </c>
      <c r="W9" s="19">
        <f t="shared" si="8"/>
        <v>0</v>
      </c>
      <c r="X9">
        <f t="shared" si="9"/>
        <v>0</v>
      </c>
      <c r="Y9" s="19">
        <v>50</v>
      </c>
      <c r="Z9" s="21">
        <f t="shared" si="10"/>
        <v>0</v>
      </c>
      <c r="AA9" s="15">
        <f t="shared" si="1"/>
        <v>2</v>
      </c>
    </row>
    <row r="10" spans="1:27" ht="12.75">
      <c r="A10" s="10">
        <v>36613</v>
      </c>
      <c r="B10" t="s">
        <v>45</v>
      </c>
      <c r="C10" t="s">
        <v>34</v>
      </c>
      <c r="D10">
        <v>6</v>
      </c>
      <c r="H10" s="11">
        <v>1</v>
      </c>
      <c r="N10">
        <f t="shared" si="2"/>
        <v>1</v>
      </c>
      <c r="O10">
        <v>0.5</v>
      </c>
      <c r="P10" s="17">
        <f t="shared" si="3"/>
        <v>0.5</v>
      </c>
      <c r="Q10" s="19">
        <f t="shared" si="4"/>
        <v>8.5</v>
      </c>
      <c r="R10" s="15">
        <f t="shared" si="5"/>
        <v>0</v>
      </c>
      <c r="S10" s="19">
        <f t="shared" si="6"/>
        <v>0</v>
      </c>
      <c r="T10">
        <f t="shared" si="0"/>
        <v>0</v>
      </c>
      <c r="V10">
        <f t="shared" si="7"/>
        <v>0</v>
      </c>
      <c r="W10" s="19">
        <f t="shared" si="8"/>
        <v>0</v>
      </c>
      <c r="X10">
        <f t="shared" si="9"/>
        <v>0</v>
      </c>
      <c r="Y10" s="19"/>
      <c r="Z10" s="21">
        <f t="shared" si="10"/>
        <v>0</v>
      </c>
      <c r="AA10" s="15">
        <f t="shared" si="1"/>
        <v>0.5</v>
      </c>
    </row>
    <row r="11" spans="1:27" ht="12.75">
      <c r="A11" s="10">
        <v>36613</v>
      </c>
      <c r="B11" t="s">
        <v>45</v>
      </c>
      <c r="C11" t="s">
        <v>46</v>
      </c>
      <c r="D11">
        <v>1</v>
      </c>
      <c r="H11" s="11">
        <v>1</v>
      </c>
      <c r="N11">
        <f t="shared" si="2"/>
        <v>1</v>
      </c>
      <c r="O11">
        <v>0.25</v>
      </c>
      <c r="P11" s="17">
        <f t="shared" si="3"/>
        <v>0.25</v>
      </c>
      <c r="Q11" s="19">
        <f t="shared" si="4"/>
        <v>4.25</v>
      </c>
      <c r="R11" s="15">
        <f t="shared" si="5"/>
        <v>0</v>
      </c>
      <c r="S11" s="19">
        <f t="shared" si="6"/>
        <v>0</v>
      </c>
      <c r="T11">
        <f t="shared" si="0"/>
        <v>0</v>
      </c>
      <c r="V11">
        <f t="shared" si="7"/>
        <v>0</v>
      </c>
      <c r="W11" s="19">
        <f t="shared" si="8"/>
        <v>0</v>
      </c>
      <c r="X11">
        <f t="shared" si="9"/>
        <v>0</v>
      </c>
      <c r="Y11" s="19">
        <v>50</v>
      </c>
      <c r="Z11" s="21">
        <f t="shared" si="10"/>
        <v>0</v>
      </c>
      <c r="AA11" s="15">
        <f t="shared" si="1"/>
        <v>0.25</v>
      </c>
    </row>
    <row r="12" spans="1:27" ht="12.75">
      <c r="A12" s="10">
        <v>36614</v>
      </c>
      <c r="B12" t="s">
        <v>45</v>
      </c>
      <c r="C12" t="s">
        <v>30</v>
      </c>
      <c r="H12" s="11">
        <v>1</v>
      </c>
      <c r="N12">
        <f t="shared" si="2"/>
        <v>1</v>
      </c>
      <c r="O12">
        <v>3</v>
      </c>
      <c r="P12" s="17">
        <f t="shared" si="3"/>
        <v>3</v>
      </c>
      <c r="Q12" s="19">
        <f t="shared" si="4"/>
        <v>51</v>
      </c>
      <c r="R12" s="15">
        <f t="shared" si="5"/>
        <v>0</v>
      </c>
      <c r="S12" s="19">
        <f t="shared" si="6"/>
        <v>0</v>
      </c>
      <c r="T12">
        <f t="shared" si="0"/>
        <v>0</v>
      </c>
      <c r="V12">
        <f t="shared" si="7"/>
        <v>0</v>
      </c>
      <c r="W12" s="19">
        <f t="shared" si="8"/>
        <v>0</v>
      </c>
      <c r="X12">
        <f t="shared" si="9"/>
        <v>0</v>
      </c>
      <c r="Y12" s="19">
        <v>50</v>
      </c>
      <c r="Z12" s="21">
        <f t="shared" si="10"/>
        <v>0</v>
      </c>
      <c r="AA12" s="15">
        <f t="shared" si="1"/>
        <v>3</v>
      </c>
    </row>
    <row r="13" spans="1:27" ht="12.75">
      <c r="A13" s="10">
        <v>36614</v>
      </c>
      <c r="B13" t="s">
        <v>45</v>
      </c>
      <c r="C13" t="s">
        <v>34</v>
      </c>
      <c r="D13">
        <v>6</v>
      </c>
      <c r="E13" t="s">
        <v>47</v>
      </c>
      <c r="H13" s="11">
        <v>1</v>
      </c>
      <c r="N13">
        <f t="shared" si="2"/>
        <v>1</v>
      </c>
      <c r="O13">
        <v>0.75</v>
      </c>
      <c r="P13" s="17">
        <f t="shared" si="3"/>
        <v>0.75</v>
      </c>
      <c r="Q13" s="19">
        <f t="shared" si="4"/>
        <v>12.75</v>
      </c>
      <c r="R13" s="15">
        <f t="shared" si="5"/>
        <v>0</v>
      </c>
      <c r="S13" s="19">
        <f t="shared" si="6"/>
        <v>0</v>
      </c>
      <c r="T13">
        <f t="shared" si="0"/>
        <v>0</v>
      </c>
      <c r="V13">
        <f t="shared" si="7"/>
        <v>0</v>
      </c>
      <c r="W13" s="19">
        <f t="shared" si="8"/>
        <v>0</v>
      </c>
      <c r="X13">
        <f t="shared" si="9"/>
        <v>0</v>
      </c>
      <c r="Y13" s="19">
        <v>50</v>
      </c>
      <c r="Z13" s="21">
        <f t="shared" si="10"/>
        <v>0</v>
      </c>
      <c r="AA13" s="15">
        <f t="shared" si="1"/>
        <v>0.75</v>
      </c>
    </row>
    <row r="14" spans="1:27" ht="12.75">
      <c r="A14" s="10">
        <v>36615</v>
      </c>
      <c r="B14" t="s">
        <v>45</v>
      </c>
      <c r="C14" t="s">
        <v>30</v>
      </c>
      <c r="H14" s="11">
        <v>1</v>
      </c>
      <c r="N14">
        <f t="shared" si="2"/>
        <v>1</v>
      </c>
      <c r="O14">
        <v>4</v>
      </c>
      <c r="P14" s="17">
        <f t="shared" si="3"/>
        <v>4</v>
      </c>
      <c r="Q14" s="19">
        <f t="shared" si="4"/>
        <v>68</v>
      </c>
      <c r="R14" s="15">
        <f t="shared" si="5"/>
        <v>0</v>
      </c>
      <c r="S14" s="19">
        <f t="shared" si="6"/>
        <v>0</v>
      </c>
      <c r="T14">
        <f t="shared" si="0"/>
        <v>0</v>
      </c>
      <c r="V14">
        <f t="shared" si="7"/>
        <v>0</v>
      </c>
      <c r="W14" s="19">
        <f t="shared" si="8"/>
        <v>0</v>
      </c>
      <c r="X14">
        <f t="shared" si="9"/>
        <v>0</v>
      </c>
      <c r="Y14" s="19">
        <v>50</v>
      </c>
      <c r="Z14" s="21">
        <f t="shared" si="10"/>
        <v>0</v>
      </c>
      <c r="AA14" s="15">
        <f t="shared" si="1"/>
        <v>4</v>
      </c>
    </row>
    <row r="15" spans="1:27" ht="12.75">
      <c r="A15" s="10">
        <v>36615</v>
      </c>
      <c r="B15" t="s">
        <v>45</v>
      </c>
      <c r="C15" t="s">
        <v>34</v>
      </c>
      <c r="D15">
        <v>8</v>
      </c>
      <c r="H15" s="11">
        <v>1</v>
      </c>
      <c r="N15">
        <f t="shared" si="2"/>
        <v>1</v>
      </c>
      <c r="O15">
        <v>0.75</v>
      </c>
      <c r="P15" s="17">
        <f t="shared" si="3"/>
        <v>0.75</v>
      </c>
      <c r="Q15" s="19">
        <f t="shared" si="4"/>
        <v>12.75</v>
      </c>
      <c r="R15" s="15">
        <f t="shared" si="5"/>
        <v>0</v>
      </c>
      <c r="S15" s="19">
        <f t="shared" si="6"/>
        <v>0</v>
      </c>
      <c r="T15">
        <f t="shared" si="0"/>
        <v>0</v>
      </c>
      <c r="V15">
        <f t="shared" si="7"/>
        <v>0</v>
      </c>
      <c r="W15" s="19">
        <f t="shared" si="8"/>
        <v>0</v>
      </c>
      <c r="X15">
        <f t="shared" si="9"/>
        <v>0</v>
      </c>
      <c r="Y15" s="19"/>
      <c r="Z15" s="21">
        <f t="shared" si="10"/>
        <v>0</v>
      </c>
      <c r="AA15" s="15">
        <f t="shared" si="1"/>
        <v>0.75</v>
      </c>
    </row>
    <row r="16" spans="1:27" ht="12.75">
      <c r="A16" s="10">
        <v>36615</v>
      </c>
      <c r="B16" t="s">
        <v>45</v>
      </c>
      <c r="C16" t="s">
        <v>46</v>
      </c>
      <c r="D16">
        <v>6</v>
      </c>
      <c r="H16" s="11">
        <v>1</v>
      </c>
      <c r="N16">
        <f t="shared" si="2"/>
        <v>1</v>
      </c>
      <c r="O16">
        <v>0.5</v>
      </c>
      <c r="P16" s="17">
        <f t="shared" si="3"/>
        <v>0.5</v>
      </c>
      <c r="Q16" s="19">
        <f t="shared" si="4"/>
        <v>8.5</v>
      </c>
      <c r="R16" s="15">
        <f t="shared" si="5"/>
        <v>0</v>
      </c>
      <c r="S16" s="19">
        <f t="shared" si="6"/>
        <v>0</v>
      </c>
      <c r="T16">
        <f t="shared" si="0"/>
        <v>0</v>
      </c>
      <c r="V16">
        <f t="shared" si="7"/>
        <v>0</v>
      </c>
      <c r="W16" s="19">
        <f t="shared" si="8"/>
        <v>0</v>
      </c>
      <c r="X16">
        <f t="shared" si="9"/>
        <v>0</v>
      </c>
      <c r="Y16" s="19">
        <v>50</v>
      </c>
      <c r="Z16" s="21">
        <f t="shared" si="10"/>
        <v>0</v>
      </c>
      <c r="AA16" s="15">
        <f t="shared" si="1"/>
        <v>0.5</v>
      </c>
    </row>
    <row r="17" spans="1:27" ht="12.75">
      <c r="A17" s="10">
        <v>36670</v>
      </c>
      <c r="B17" t="s">
        <v>45</v>
      </c>
      <c r="C17" t="s">
        <v>30</v>
      </c>
      <c r="H17" s="11">
        <v>1</v>
      </c>
      <c r="N17">
        <f t="shared" si="2"/>
        <v>1</v>
      </c>
      <c r="O17">
        <v>3</v>
      </c>
      <c r="P17" s="17">
        <f t="shared" si="3"/>
        <v>3</v>
      </c>
      <c r="Q17" s="19">
        <f t="shared" si="4"/>
        <v>51</v>
      </c>
      <c r="R17" s="15">
        <f t="shared" si="5"/>
        <v>0</v>
      </c>
      <c r="S17" s="19">
        <f t="shared" si="6"/>
        <v>0</v>
      </c>
      <c r="T17">
        <f t="shared" si="0"/>
        <v>0</v>
      </c>
      <c r="V17">
        <f t="shared" si="7"/>
        <v>0</v>
      </c>
      <c r="W17" s="19">
        <f t="shared" si="8"/>
        <v>0</v>
      </c>
      <c r="X17">
        <f t="shared" si="9"/>
        <v>0</v>
      </c>
      <c r="Y17" s="19">
        <v>50</v>
      </c>
      <c r="Z17" s="21">
        <f t="shared" si="10"/>
        <v>0</v>
      </c>
      <c r="AA17" s="15">
        <f t="shared" si="1"/>
        <v>3</v>
      </c>
    </row>
    <row r="18" spans="1:27" ht="12.75">
      <c r="A18" s="10">
        <v>36672</v>
      </c>
      <c r="B18" t="s">
        <v>45</v>
      </c>
      <c r="C18" t="s">
        <v>34</v>
      </c>
      <c r="H18" s="11">
        <v>1</v>
      </c>
      <c r="N18">
        <f t="shared" si="2"/>
        <v>1</v>
      </c>
      <c r="O18">
        <v>0.5</v>
      </c>
      <c r="P18" s="17">
        <f t="shared" si="3"/>
        <v>0.5</v>
      </c>
      <c r="Q18" s="19">
        <f t="shared" si="4"/>
        <v>8.5</v>
      </c>
      <c r="R18" s="15">
        <f t="shared" si="5"/>
        <v>0</v>
      </c>
      <c r="S18" s="19">
        <f t="shared" si="6"/>
        <v>0</v>
      </c>
      <c r="T18">
        <f t="shared" si="0"/>
        <v>0</v>
      </c>
      <c r="V18">
        <f t="shared" si="7"/>
        <v>0</v>
      </c>
      <c r="W18" s="19">
        <f t="shared" si="8"/>
        <v>0</v>
      </c>
      <c r="X18">
        <f t="shared" si="9"/>
        <v>0</v>
      </c>
      <c r="Y18" s="19">
        <v>50</v>
      </c>
      <c r="Z18" s="21">
        <f t="shared" si="10"/>
        <v>0</v>
      </c>
      <c r="AA18" s="15">
        <f t="shared" si="1"/>
        <v>0.5</v>
      </c>
    </row>
    <row r="19" spans="1:27" ht="12.75">
      <c r="A19" s="10">
        <v>36672</v>
      </c>
      <c r="B19" t="s">
        <v>45</v>
      </c>
      <c r="C19" t="s">
        <v>30</v>
      </c>
      <c r="H19" s="11">
        <v>1</v>
      </c>
      <c r="N19">
        <f t="shared" si="2"/>
        <v>1</v>
      </c>
      <c r="O19">
        <v>2</v>
      </c>
      <c r="P19" s="17">
        <f t="shared" si="3"/>
        <v>2</v>
      </c>
      <c r="Q19" s="19">
        <f t="shared" si="4"/>
        <v>34</v>
      </c>
      <c r="R19" s="15">
        <f t="shared" si="5"/>
        <v>0</v>
      </c>
      <c r="S19" s="19">
        <f t="shared" si="6"/>
        <v>0</v>
      </c>
      <c r="T19">
        <f t="shared" si="0"/>
        <v>0</v>
      </c>
      <c r="V19">
        <f t="shared" si="7"/>
        <v>0</v>
      </c>
      <c r="W19" s="19">
        <f t="shared" si="8"/>
        <v>0</v>
      </c>
      <c r="X19">
        <f t="shared" si="9"/>
        <v>0</v>
      </c>
      <c r="Y19" s="19">
        <v>50</v>
      </c>
      <c r="Z19" s="21">
        <f t="shared" si="10"/>
        <v>0</v>
      </c>
      <c r="AA19" s="15">
        <f t="shared" si="1"/>
        <v>2</v>
      </c>
    </row>
    <row r="20" spans="1:27" ht="12.75">
      <c r="A20" s="10">
        <v>36672</v>
      </c>
      <c r="B20" t="s">
        <v>45</v>
      </c>
      <c r="C20" t="s">
        <v>46</v>
      </c>
      <c r="H20" s="11">
        <v>1</v>
      </c>
      <c r="N20">
        <f t="shared" si="2"/>
        <v>1</v>
      </c>
      <c r="O20">
        <v>0.1</v>
      </c>
      <c r="P20" s="17">
        <f t="shared" si="3"/>
        <v>0.1</v>
      </c>
      <c r="Q20" s="19">
        <f t="shared" si="4"/>
        <v>1.7000000000000002</v>
      </c>
      <c r="R20" s="15">
        <f t="shared" si="5"/>
        <v>0</v>
      </c>
      <c r="S20" s="19">
        <f t="shared" si="6"/>
        <v>0</v>
      </c>
      <c r="T20">
        <f t="shared" si="0"/>
        <v>0</v>
      </c>
      <c r="V20">
        <f t="shared" si="7"/>
        <v>0</v>
      </c>
      <c r="W20" s="19">
        <f t="shared" si="8"/>
        <v>0</v>
      </c>
      <c r="X20">
        <f t="shared" si="9"/>
        <v>0</v>
      </c>
      <c r="Y20" s="19">
        <v>50</v>
      </c>
      <c r="Z20" s="21">
        <f t="shared" si="10"/>
        <v>0</v>
      </c>
      <c r="AA20" s="15">
        <f t="shared" si="1"/>
        <v>0.1</v>
      </c>
    </row>
    <row r="21" spans="1:27" ht="12.75">
      <c r="A21" s="10">
        <v>36682</v>
      </c>
      <c r="B21" t="s">
        <v>45</v>
      </c>
      <c r="C21" t="s">
        <v>30</v>
      </c>
      <c r="H21" s="11">
        <v>1</v>
      </c>
      <c r="N21">
        <f t="shared" si="2"/>
        <v>1</v>
      </c>
      <c r="O21">
        <v>3</v>
      </c>
      <c r="P21" s="17">
        <f t="shared" si="3"/>
        <v>3</v>
      </c>
      <c r="Q21" s="19">
        <f t="shared" si="4"/>
        <v>51</v>
      </c>
      <c r="R21" s="15">
        <f t="shared" si="5"/>
        <v>0</v>
      </c>
      <c r="S21" s="19">
        <f t="shared" si="6"/>
        <v>0</v>
      </c>
      <c r="T21">
        <f t="shared" si="0"/>
        <v>0</v>
      </c>
      <c r="V21">
        <f t="shared" si="7"/>
        <v>0</v>
      </c>
      <c r="W21" s="19">
        <f t="shared" si="8"/>
        <v>0</v>
      </c>
      <c r="X21">
        <f t="shared" si="9"/>
        <v>0</v>
      </c>
      <c r="Y21" s="19">
        <v>50</v>
      </c>
      <c r="Z21" s="21">
        <f t="shared" si="10"/>
        <v>0</v>
      </c>
      <c r="AA21" s="15">
        <f t="shared" si="1"/>
        <v>3</v>
      </c>
    </row>
    <row r="22" spans="1:27" ht="12.75">
      <c r="A22" s="10">
        <v>36696</v>
      </c>
      <c r="B22" t="s">
        <v>48</v>
      </c>
      <c r="C22" t="s">
        <v>28</v>
      </c>
      <c r="H22" s="11">
        <v>1</v>
      </c>
      <c r="L22">
        <v>17</v>
      </c>
      <c r="N22">
        <f t="shared" si="2"/>
        <v>18</v>
      </c>
      <c r="O22">
        <v>3.5</v>
      </c>
      <c r="P22" s="17">
        <f t="shared" si="3"/>
        <v>3.5</v>
      </c>
      <c r="Q22" s="19">
        <f t="shared" si="4"/>
        <v>59.5</v>
      </c>
      <c r="R22" s="15">
        <f t="shared" si="5"/>
        <v>0</v>
      </c>
      <c r="S22" s="19">
        <f t="shared" si="6"/>
        <v>0</v>
      </c>
      <c r="T22">
        <f t="shared" si="0"/>
        <v>0</v>
      </c>
      <c r="V22">
        <f t="shared" si="7"/>
        <v>0</v>
      </c>
      <c r="W22" s="19">
        <f t="shared" si="8"/>
        <v>0</v>
      </c>
      <c r="X22">
        <f t="shared" si="9"/>
        <v>59.5</v>
      </c>
      <c r="Y22" s="19">
        <v>50</v>
      </c>
      <c r="Z22" s="21">
        <f t="shared" si="10"/>
        <v>0</v>
      </c>
      <c r="AA22" s="15">
        <f t="shared" si="1"/>
        <v>63</v>
      </c>
    </row>
    <row r="23" spans="1:27" ht="12.75">
      <c r="A23" s="10">
        <v>36696</v>
      </c>
      <c r="B23" t="s">
        <v>48</v>
      </c>
      <c r="C23" t="s">
        <v>34</v>
      </c>
      <c r="H23" s="11">
        <v>1</v>
      </c>
      <c r="L23">
        <v>17</v>
      </c>
      <c r="N23">
        <f t="shared" si="2"/>
        <v>18</v>
      </c>
      <c r="O23">
        <v>1.5</v>
      </c>
      <c r="P23" s="17">
        <f t="shared" si="3"/>
        <v>1.5</v>
      </c>
      <c r="Q23" s="19">
        <f t="shared" si="4"/>
        <v>25.5</v>
      </c>
      <c r="R23" s="15">
        <f t="shared" si="5"/>
        <v>0</v>
      </c>
      <c r="S23" s="19">
        <f t="shared" si="6"/>
        <v>0</v>
      </c>
      <c r="T23">
        <f t="shared" si="0"/>
        <v>0</v>
      </c>
      <c r="V23">
        <f t="shared" si="7"/>
        <v>0</v>
      </c>
      <c r="W23" s="19">
        <f t="shared" si="8"/>
        <v>0</v>
      </c>
      <c r="X23">
        <f t="shared" si="9"/>
        <v>25.5</v>
      </c>
      <c r="Y23" s="19">
        <v>50</v>
      </c>
      <c r="Z23" s="21">
        <f t="shared" si="10"/>
        <v>0</v>
      </c>
      <c r="AA23" s="15">
        <f t="shared" si="1"/>
        <v>27</v>
      </c>
    </row>
    <row r="24" spans="1:27" ht="12.75">
      <c r="A24" s="10">
        <v>36710</v>
      </c>
      <c r="B24" t="s">
        <v>48</v>
      </c>
      <c r="C24" t="s">
        <v>30</v>
      </c>
      <c r="H24" s="11">
        <v>1</v>
      </c>
      <c r="L24">
        <v>17</v>
      </c>
      <c r="N24">
        <f t="shared" si="2"/>
        <v>18</v>
      </c>
      <c r="O24">
        <v>0.5</v>
      </c>
      <c r="P24" s="17">
        <f t="shared" si="3"/>
        <v>0.5</v>
      </c>
      <c r="Q24" s="19">
        <f t="shared" si="4"/>
        <v>8.5</v>
      </c>
      <c r="R24" s="15">
        <f t="shared" si="5"/>
        <v>0</v>
      </c>
      <c r="S24" s="19">
        <f t="shared" si="6"/>
        <v>0</v>
      </c>
      <c r="T24">
        <f t="shared" si="0"/>
        <v>0</v>
      </c>
      <c r="V24">
        <f t="shared" si="7"/>
        <v>0</v>
      </c>
      <c r="W24" s="19">
        <f t="shared" si="8"/>
        <v>0</v>
      </c>
      <c r="X24">
        <f t="shared" si="9"/>
        <v>8.5</v>
      </c>
      <c r="Y24" s="19">
        <v>50</v>
      </c>
      <c r="Z24" s="21">
        <f t="shared" si="10"/>
        <v>0</v>
      </c>
      <c r="AA24" s="15">
        <f t="shared" si="1"/>
        <v>9</v>
      </c>
    </row>
    <row r="25" spans="1:27" ht="12.75">
      <c r="A25" s="10">
        <v>36710</v>
      </c>
      <c r="B25" t="s">
        <v>48</v>
      </c>
      <c r="C25" t="s">
        <v>28</v>
      </c>
      <c r="H25" s="11">
        <v>1</v>
      </c>
      <c r="L25">
        <v>17</v>
      </c>
      <c r="N25">
        <f t="shared" si="2"/>
        <v>18</v>
      </c>
      <c r="O25">
        <v>1</v>
      </c>
      <c r="P25" s="17">
        <f t="shared" si="3"/>
        <v>1</v>
      </c>
      <c r="Q25" s="19">
        <f t="shared" si="4"/>
        <v>17</v>
      </c>
      <c r="R25" s="15">
        <f t="shared" si="5"/>
        <v>0</v>
      </c>
      <c r="S25" s="19">
        <f t="shared" si="6"/>
        <v>0</v>
      </c>
      <c r="T25">
        <f t="shared" si="0"/>
        <v>0</v>
      </c>
      <c r="V25">
        <f t="shared" si="7"/>
        <v>0</v>
      </c>
      <c r="W25" s="19">
        <f t="shared" si="8"/>
        <v>0</v>
      </c>
      <c r="X25">
        <f t="shared" si="9"/>
        <v>17</v>
      </c>
      <c r="Y25" s="19">
        <v>50</v>
      </c>
      <c r="Z25" s="21">
        <f t="shared" si="10"/>
        <v>0</v>
      </c>
      <c r="AA25" s="15">
        <f t="shared" si="1"/>
        <v>18</v>
      </c>
    </row>
    <row r="26" spans="1:27" ht="12.75">
      <c r="A26" s="10">
        <v>36710</v>
      </c>
      <c r="B26" t="s">
        <v>48</v>
      </c>
      <c r="C26" t="s">
        <v>34</v>
      </c>
      <c r="H26" s="11">
        <v>1</v>
      </c>
      <c r="L26">
        <v>17</v>
      </c>
      <c r="N26">
        <f t="shared" si="2"/>
        <v>18</v>
      </c>
      <c r="O26">
        <v>3.5</v>
      </c>
      <c r="P26" s="17">
        <f t="shared" si="3"/>
        <v>3.5</v>
      </c>
      <c r="Q26" s="19">
        <f t="shared" si="4"/>
        <v>59.5</v>
      </c>
      <c r="R26" s="15">
        <f t="shared" si="5"/>
        <v>0</v>
      </c>
      <c r="S26" s="19">
        <f t="shared" si="6"/>
        <v>0</v>
      </c>
      <c r="T26">
        <f t="shared" si="0"/>
        <v>0</v>
      </c>
      <c r="V26">
        <f t="shared" si="7"/>
        <v>0</v>
      </c>
      <c r="W26" s="19">
        <f t="shared" si="8"/>
        <v>0</v>
      </c>
      <c r="X26">
        <f t="shared" si="9"/>
        <v>59.5</v>
      </c>
      <c r="Y26" s="19"/>
      <c r="Z26" s="21">
        <f t="shared" si="10"/>
        <v>0</v>
      </c>
      <c r="AA26" s="15">
        <f t="shared" si="1"/>
        <v>63</v>
      </c>
    </row>
    <row r="27" spans="1:27" ht="12.75">
      <c r="A27" s="10">
        <v>36728</v>
      </c>
      <c r="B27" t="s">
        <v>49</v>
      </c>
      <c r="C27" t="s">
        <v>27</v>
      </c>
      <c r="H27" s="11">
        <v>1</v>
      </c>
      <c r="N27">
        <f t="shared" si="2"/>
        <v>1</v>
      </c>
      <c r="O27">
        <v>2.5</v>
      </c>
      <c r="P27" s="17">
        <f t="shared" si="3"/>
        <v>2.5</v>
      </c>
      <c r="Q27" s="19">
        <f t="shared" si="4"/>
        <v>42.5</v>
      </c>
      <c r="R27" s="15">
        <f t="shared" si="5"/>
        <v>0</v>
      </c>
      <c r="S27" s="19">
        <f t="shared" si="6"/>
        <v>0</v>
      </c>
      <c r="T27">
        <f t="shared" si="0"/>
        <v>0</v>
      </c>
      <c r="V27">
        <f t="shared" si="7"/>
        <v>0</v>
      </c>
      <c r="W27" s="19">
        <f t="shared" si="8"/>
        <v>0</v>
      </c>
      <c r="X27">
        <f t="shared" si="9"/>
        <v>0</v>
      </c>
      <c r="Y27" s="19">
        <v>50</v>
      </c>
      <c r="Z27" s="21">
        <f t="shared" si="10"/>
        <v>0</v>
      </c>
      <c r="AA27" s="15">
        <f t="shared" si="1"/>
        <v>2.5</v>
      </c>
    </row>
    <row r="28" spans="1:27" ht="12.75">
      <c r="A28" s="10">
        <v>36740</v>
      </c>
      <c r="B28" t="s">
        <v>50</v>
      </c>
      <c r="C28" t="s">
        <v>37</v>
      </c>
      <c r="H28" s="11"/>
      <c r="N28">
        <f t="shared" si="2"/>
        <v>0</v>
      </c>
      <c r="O28">
        <v>2</v>
      </c>
      <c r="P28" s="17">
        <f t="shared" si="3"/>
        <v>0</v>
      </c>
      <c r="Q28" s="19">
        <f t="shared" si="4"/>
        <v>0</v>
      </c>
      <c r="R28" s="15">
        <f t="shared" si="5"/>
        <v>0</v>
      </c>
      <c r="S28" s="19">
        <f t="shared" si="6"/>
        <v>0</v>
      </c>
      <c r="T28">
        <f t="shared" si="0"/>
        <v>0</v>
      </c>
      <c r="V28">
        <f t="shared" si="7"/>
        <v>0</v>
      </c>
      <c r="W28" s="19">
        <f t="shared" si="8"/>
        <v>0</v>
      </c>
      <c r="X28">
        <f t="shared" si="9"/>
        <v>0</v>
      </c>
      <c r="Y28" s="19">
        <v>50</v>
      </c>
      <c r="Z28" s="21">
        <f t="shared" si="10"/>
        <v>0</v>
      </c>
      <c r="AA28" s="15">
        <f t="shared" si="1"/>
        <v>0</v>
      </c>
    </row>
    <row r="29" spans="1:27" ht="12.75">
      <c r="A29" s="10">
        <v>36740</v>
      </c>
      <c r="B29" t="s">
        <v>50</v>
      </c>
      <c r="C29" t="s">
        <v>51</v>
      </c>
      <c r="H29" s="11"/>
      <c r="N29">
        <f t="shared" si="2"/>
        <v>0</v>
      </c>
      <c r="O29">
        <v>1</v>
      </c>
      <c r="P29" s="17">
        <f t="shared" si="3"/>
        <v>0</v>
      </c>
      <c r="Q29" s="19">
        <f t="shared" si="4"/>
        <v>0</v>
      </c>
      <c r="R29" s="15">
        <f t="shared" si="5"/>
        <v>0</v>
      </c>
      <c r="S29" s="19">
        <f t="shared" si="6"/>
        <v>0</v>
      </c>
      <c r="T29">
        <f t="shared" si="0"/>
        <v>0</v>
      </c>
      <c r="V29">
        <f t="shared" si="7"/>
        <v>0</v>
      </c>
      <c r="W29" s="19">
        <f t="shared" si="8"/>
        <v>0</v>
      </c>
      <c r="X29">
        <f t="shared" si="9"/>
        <v>0</v>
      </c>
      <c r="Y29" s="19"/>
      <c r="Z29" s="21">
        <f t="shared" si="10"/>
        <v>0</v>
      </c>
      <c r="AA29" s="15">
        <f t="shared" si="1"/>
        <v>0</v>
      </c>
    </row>
    <row r="30" spans="1:27" ht="12.75">
      <c r="A30" s="10">
        <v>36740</v>
      </c>
      <c r="B30" t="s">
        <v>50</v>
      </c>
      <c r="C30" t="s">
        <v>52</v>
      </c>
      <c r="H30" s="11"/>
      <c r="N30">
        <f t="shared" si="2"/>
        <v>0</v>
      </c>
      <c r="O30">
        <v>2</v>
      </c>
      <c r="P30" s="17">
        <f t="shared" si="3"/>
        <v>0</v>
      </c>
      <c r="Q30" s="19">
        <f t="shared" si="4"/>
        <v>0</v>
      </c>
      <c r="R30" s="15">
        <f t="shared" si="5"/>
        <v>0</v>
      </c>
      <c r="S30" s="19">
        <f t="shared" si="6"/>
        <v>0</v>
      </c>
      <c r="T30">
        <f t="shared" si="0"/>
        <v>0</v>
      </c>
      <c r="V30">
        <f t="shared" si="7"/>
        <v>0</v>
      </c>
      <c r="W30" s="19">
        <f t="shared" si="8"/>
        <v>0</v>
      </c>
      <c r="X30">
        <f t="shared" si="9"/>
        <v>0</v>
      </c>
      <c r="Y30" s="19">
        <v>50</v>
      </c>
      <c r="Z30" s="21">
        <f t="shared" si="10"/>
        <v>0</v>
      </c>
      <c r="AA30" s="15">
        <f t="shared" si="1"/>
        <v>0</v>
      </c>
    </row>
    <row r="31" spans="1:27" ht="12.75">
      <c r="A31" s="10">
        <v>36746</v>
      </c>
      <c r="B31" t="s">
        <v>49</v>
      </c>
      <c r="C31" t="s">
        <v>27</v>
      </c>
      <c r="H31" s="11">
        <v>1</v>
      </c>
      <c r="N31">
        <f t="shared" si="2"/>
        <v>1</v>
      </c>
      <c r="O31">
        <v>0.5</v>
      </c>
      <c r="P31" s="17">
        <f t="shared" si="3"/>
        <v>0.5</v>
      </c>
      <c r="Q31" s="19">
        <f t="shared" si="4"/>
        <v>8.5</v>
      </c>
      <c r="R31" s="15">
        <f t="shared" si="5"/>
        <v>0</v>
      </c>
      <c r="S31" s="19">
        <f t="shared" si="6"/>
        <v>0</v>
      </c>
      <c r="T31">
        <f t="shared" si="0"/>
        <v>0</v>
      </c>
      <c r="V31">
        <f t="shared" si="7"/>
        <v>0</v>
      </c>
      <c r="W31" s="19">
        <f t="shared" si="8"/>
        <v>0</v>
      </c>
      <c r="X31">
        <f t="shared" si="9"/>
        <v>0</v>
      </c>
      <c r="Y31" s="19"/>
      <c r="Z31" s="21">
        <f t="shared" si="10"/>
        <v>0</v>
      </c>
      <c r="AA31" s="15">
        <f t="shared" si="1"/>
        <v>0.5</v>
      </c>
    </row>
    <row r="32" spans="1:27" ht="12.75">
      <c r="A32" s="10">
        <v>36747</v>
      </c>
      <c r="B32" t="s">
        <v>48</v>
      </c>
      <c r="C32" t="s">
        <v>30</v>
      </c>
      <c r="H32" s="11">
        <v>1</v>
      </c>
      <c r="L32">
        <v>14</v>
      </c>
      <c r="N32">
        <f t="shared" si="2"/>
        <v>15</v>
      </c>
      <c r="O32">
        <v>2.75</v>
      </c>
      <c r="P32" s="17">
        <f t="shared" si="3"/>
        <v>2.75</v>
      </c>
      <c r="Q32" s="19">
        <f t="shared" si="4"/>
        <v>46.75</v>
      </c>
      <c r="R32" s="15">
        <f t="shared" si="5"/>
        <v>0</v>
      </c>
      <c r="S32" s="19">
        <f t="shared" si="6"/>
        <v>0</v>
      </c>
      <c r="T32">
        <f t="shared" si="0"/>
        <v>0</v>
      </c>
      <c r="V32">
        <f t="shared" si="7"/>
        <v>0</v>
      </c>
      <c r="W32" s="19">
        <f t="shared" si="8"/>
        <v>0</v>
      </c>
      <c r="X32">
        <f t="shared" si="9"/>
        <v>38.5</v>
      </c>
      <c r="Y32" s="19">
        <v>50</v>
      </c>
      <c r="Z32" s="21">
        <f t="shared" si="10"/>
        <v>0</v>
      </c>
      <c r="AA32" s="15">
        <f t="shared" si="1"/>
        <v>41.25</v>
      </c>
    </row>
    <row r="33" spans="1:27" ht="12.75">
      <c r="A33" s="10">
        <v>36747</v>
      </c>
      <c r="B33" t="s">
        <v>48</v>
      </c>
      <c r="C33" t="s">
        <v>28</v>
      </c>
      <c r="H33" s="11"/>
      <c r="L33">
        <v>2</v>
      </c>
      <c r="N33">
        <f t="shared" si="2"/>
        <v>2</v>
      </c>
      <c r="O33">
        <v>0.25</v>
      </c>
      <c r="P33" s="17">
        <v>3</v>
      </c>
      <c r="Q33" s="19">
        <f t="shared" si="4"/>
        <v>51</v>
      </c>
      <c r="R33" s="15">
        <f t="shared" si="5"/>
        <v>0</v>
      </c>
      <c r="S33" s="19">
        <f t="shared" si="6"/>
        <v>0</v>
      </c>
      <c r="T33">
        <f t="shared" si="0"/>
        <v>0</v>
      </c>
      <c r="V33">
        <f t="shared" si="7"/>
        <v>0</v>
      </c>
      <c r="W33" s="19">
        <f t="shared" si="8"/>
        <v>0</v>
      </c>
      <c r="X33">
        <f t="shared" si="9"/>
        <v>0.5</v>
      </c>
      <c r="Y33" s="19"/>
      <c r="Z33" s="21">
        <f t="shared" si="10"/>
        <v>0</v>
      </c>
      <c r="AA33" s="15">
        <f t="shared" si="1"/>
        <v>3.5</v>
      </c>
    </row>
    <row r="34" spans="1:27" ht="12.75">
      <c r="A34" s="10">
        <v>36747</v>
      </c>
      <c r="B34" t="s">
        <v>48</v>
      </c>
      <c r="C34" t="s">
        <v>34</v>
      </c>
      <c r="H34" s="11">
        <v>1</v>
      </c>
      <c r="L34">
        <v>14</v>
      </c>
      <c r="N34">
        <f t="shared" si="2"/>
        <v>15</v>
      </c>
      <c r="O34">
        <v>2.75</v>
      </c>
      <c r="P34" s="17">
        <f t="shared" si="3"/>
        <v>2.75</v>
      </c>
      <c r="Q34" s="19">
        <f t="shared" si="4"/>
        <v>46.75</v>
      </c>
      <c r="R34" s="15">
        <f t="shared" si="5"/>
        <v>0</v>
      </c>
      <c r="S34" s="19">
        <f t="shared" si="6"/>
        <v>0</v>
      </c>
      <c r="T34">
        <f t="shared" si="0"/>
        <v>0</v>
      </c>
      <c r="V34">
        <f t="shared" si="7"/>
        <v>0</v>
      </c>
      <c r="W34" s="19">
        <f t="shared" si="8"/>
        <v>0</v>
      </c>
      <c r="X34">
        <f t="shared" si="9"/>
        <v>38.5</v>
      </c>
      <c r="Y34" s="19">
        <v>50</v>
      </c>
      <c r="Z34" s="21">
        <f t="shared" si="10"/>
        <v>0</v>
      </c>
      <c r="AA34" s="15">
        <f t="shared" si="1"/>
        <v>41.25</v>
      </c>
    </row>
    <row r="35" spans="1:27" ht="12.75">
      <c r="A35" s="10">
        <v>36747</v>
      </c>
      <c r="B35" t="s">
        <v>48</v>
      </c>
      <c r="C35" t="s">
        <v>53</v>
      </c>
      <c r="H35" s="11">
        <v>1</v>
      </c>
      <c r="L35">
        <v>1</v>
      </c>
      <c r="N35">
        <f t="shared" si="2"/>
        <v>2</v>
      </c>
      <c r="O35">
        <v>0.25</v>
      </c>
      <c r="P35" s="17">
        <f t="shared" si="3"/>
        <v>0.25</v>
      </c>
      <c r="Q35" s="19">
        <f t="shared" si="4"/>
        <v>4.25</v>
      </c>
      <c r="R35" s="15">
        <f t="shared" si="5"/>
        <v>0</v>
      </c>
      <c r="S35" s="19">
        <f t="shared" si="6"/>
        <v>0</v>
      </c>
      <c r="T35">
        <f t="shared" si="0"/>
        <v>0</v>
      </c>
      <c r="V35">
        <f t="shared" si="7"/>
        <v>0</v>
      </c>
      <c r="W35" s="19">
        <f t="shared" si="8"/>
        <v>0</v>
      </c>
      <c r="X35">
        <f t="shared" si="9"/>
        <v>0.25</v>
      </c>
      <c r="Y35" s="19">
        <v>50</v>
      </c>
      <c r="Z35" s="21">
        <f t="shared" si="10"/>
        <v>0</v>
      </c>
      <c r="AA35" s="15">
        <f t="shared" si="1"/>
        <v>0.5</v>
      </c>
    </row>
    <row r="36" spans="1:27" ht="12.75">
      <c r="A36" s="10">
        <v>36748</v>
      </c>
      <c r="B36" t="s">
        <v>45</v>
      </c>
      <c r="C36" t="s">
        <v>30</v>
      </c>
      <c r="H36" s="11"/>
      <c r="N36">
        <f t="shared" si="2"/>
        <v>0</v>
      </c>
      <c r="O36">
        <v>1</v>
      </c>
      <c r="P36" s="17">
        <f t="shared" si="3"/>
        <v>0</v>
      </c>
      <c r="Q36" s="19">
        <f t="shared" si="4"/>
        <v>0</v>
      </c>
      <c r="R36" s="15">
        <f t="shared" si="5"/>
        <v>0</v>
      </c>
      <c r="S36" s="19">
        <f t="shared" si="6"/>
        <v>0</v>
      </c>
      <c r="T36">
        <f t="shared" si="0"/>
        <v>0</v>
      </c>
      <c r="V36">
        <f t="shared" si="7"/>
        <v>0</v>
      </c>
      <c r="W36" s="19">
        <f t="shared" si="8"/>
        <v>0</v>
      </c>
      <c r="X36">
        <f t="shared" si="9"/>
        <v>0</v>
      </c>
      <c r="Y36" s="19"/>
      <c r="Z36" s="21">
        <f t="shared" si="10"/>
        <v>0</v>
      </c>
      <c r="AA36" s="15">
        <f t="shared" si="1"/>
        <v>0</v>
      </c>
    </row>
    <row r="37" spans="1:27" ht="12.75">
      <c r="A37" s="10">
        <v>36748</v>
      </c>
      <c r="B37" t="s">
        <v>48</v>
      </c>
      <c r="C37" t="s">
        <v>30</v>
      </c>
      <c r="H37" s="11"/>
      <c r="N37">
        <f t="shared" si="2"/>
        <v>0</v>
      </c>
      <c r="O37">
        <v>1</v>
      </c>
      <c r="P37" s="17">
        <f t="shared" si="3"/>
        <v>0</v>
      </c>
      <c r="Q37" s="19">
        <f t="shared" si="4"/>
        <v>0</v>
      </c>
      <c r="R37" s="15">
        <f t="shared" si="5"/>
        <v>0</v>
      </c>
      <c r="S37" s="19">
        <f t="shared" si="6"/>
        <v>0</v>
      </c>
      <c r="T37">
        <f t="shared" si="0"/>
        <v>0</v>
      </c>
      <c r="V37">
        <f t="shared" si="7"/>
        <v>0</v>
      </c>
      <c r="W37" s="19">
        <f t="shared" si="8"/>
        <v>0</v>
      </c>
      <c r="X37">
        <f t="shared" si="9"/>
        <v>0</v>
      </c>
      <c r="Y37" s="19">
        <v>50</v>
      </c>
      <c r="Z37" s="21">
        <f t="shared" si="10"/>
        <v>0</v>
      </c>
      <c r="AA37" s="15">
        <f t="shared" si="1"/>
        <v>0</v>
      </c>
    </row>
    <row r="38" spans="1:27" ht="12.75">
      <c r="A38" s="10">
        <v>36748</v>
      </c>
      <c r="B38" t="s">
        <v>48</v>
      </c>
      <c r="C38" t="s">
        <v>28</v>
      </c>
      <c r="H38" s="11"/>
      <c r="N38">
        <f t="shared" si="2"/>
        <v>0</v>
      </c>
      <c r="O38">
        <v>1</v>
      </c>
      <c r="P38" s="17">
        <f t="shared" si="3"/>
        <v>0</v>
      </c>
      <c r="Q38" s="19">
        <f t="shared" si="4"/>
        <v>0</v>
      </c>
      <c r="R38" s="15">
        <f t="shared" si="5"/>
        <v>0</v>
      </c>
      <c r="S38" s="19">
        <f t="shared" si="6"/>
        <v>0</v>
      </c>
      <c r="T38">
        <f t="shared" si="0"/>
        <v>0</v>
      </c>
      <c r="V38">
        <f t="shared" si="7"/>
        <v>0</v>
      </c>
      <c r="W38" s="19">
        <f t="shared" si="8"/>
        <v>0</v>
      </c>
      <c r="X38">
        <f t="shared" si="9"/>
        <v>0</v>
      </c>
      <c r="Y38" s="19"/>
      <c r="Z38" s="21">
        <f t="shared" si="10"/>
        <v>0</v>
      </c>
      <c r="AA38" s="15">
        <f t="shared" si="1"/>
        <v>0</v>
      </c>
    </row>
    <row r="39" spans="1:27" ht="12.75">
      <c r="A39" s="10">
        <v>36761</v>
      </c>
      <c r="B39" t="s">
        <v>50</v>
      </c>
      <c r="C39" t="s">
        <v>43</v>
      </c>
      <c r="D39">
        <v>4</v>
      </c>
      <c r="H39" s="11">
        <v>1</v>
      </c>
      <c r="N39">
        <f t="shared" si="2"/>
        <v>1</v>
      </c>
      <c r="O39">
        <v>0.25</v>
      </c>
      <c r="P39" s="17">
        <f t="shared" si="3"/>
        <v>0.25</v>
      </c>
      <c r="Q39" s="19">
        <f t="shared" si="4"/>
        <v>4.25</v>
      </c>
      <c r="R39" s="15">
        <f t="shared" si="5"/>
        <v>0</v>
      </c>
      <c r="S39" s="19">
        <f t="shared" si="6"/>
        <v>0</v>
      </c>
      <c r="T39">
        <f t="shared" si="0"/>
        <v>0</v>
      </c>
      <c r="V39">
        <f t="shared" si="7"/>
        <v>0</v>
      </c>
      <c r="W39" s="19">
        <f t="shared" si="8"/>
        <v>0</v>
      </c>
      <c r="X39">
        <f t="shared" si="9"/>
        <v>0</v>
      </c>
      <c r="Y39" s="19"/>
      <c r="Z39" s="21">
        <f t="shared" si="10"/>
        <v>0</v>
      </c>
      <c r="AA39" s="15">
        <f t="shared" si="1"/>
        <v>0.25</v>
      </c>
    </row>
    <row r="40" spans="1:27" ht="12.75">
      <c r="A40" s="10">
        <v>36763</v>
      </c>
      <c r="B40" t="s">
        <v>58</v>
      </c>
      <c r="C40" t="s">
        <v>35</v>
      </c>
      <c r="H40" s="11">
        <v>1</v>
      </c>
      <c r="J40">
        <v>1</v>
      </c>
      <c r="N40">
        <f t="shared" si="2"/>
        <v>2</v>
      </c>
      <c r="O40">
        <v>2</v>
      </c>
      <c r="P40" s="17">
        <f t="shared" si="3"/>
        <v>2</v>
      </c>
      <c r="Q40" s="19">
        <f t="shared" si="4"/>
        <v>34</v>
      </c>
      <c r="R40" s="15">
        <f t="shared" si="5"/>
        <v>0</v>
      </c>
      <c r="S40" s="19">
        <f t="shared" si="6"/>
        <v>0</v>
      </c>
      <c r="T40">
        <f t="shared" si="0"/>
        <v>2</v>
      </c>
      <c r="V40">
        <f t="shared" si="7"/>
        <v>0</v>
      </c>
      <c r="W40" s="19">
        <f t="shared" si="8"/>
        <v>0</v>
      </c>
      <c r="X40">
        <f t="shared" si="9"/>
        <v>0</v>
      </c>
      <c r="Y40" s="19">
        <v>50</v>
      </c>
      <c r="Z40" s="21">
        <f t="shared" si="10"/>
        <v>0</v>
      </c>
      <c r="AA40" s="15">
        <f t="shared" si="1"/>
        <v>4</v>
      </c>
    </row>
    <row r="41" spans="1:27" ht="12.75">
      <c r="A41" s="10">
        <v>36782</v>
      </c>
      <c r="B41" t="s">
        <v>49</v>
      </c>
      <c r="C41" t="s">
        <v>30</v>
      </c>
      <c r="H41" s="11">
        <v>1</v>
      </c>
      <c r="N41">
        <f t="shared" si="2"/>
        <v>1</v>
      </c>
      <c r="O41">
        <v>1.5</v>
      </c>
      <c r="P41" s="17">
        <f t="shared" si="3"/>
        <v>1.5</v>
      </c>
      <c r="Q41" s="19">
        <f t="shared" si="4"/>
        <v>25.5</v>
      </c>
      <c r="R41" s="15">
        <f t="shared" si="5"/>
        <v>0</v>
      </c>
      <c r="S41" s="19">
        <f t="shared" si="6"/>
        <v>0</v>
      </c>
      <c r="T41">
        <f t="shared" si="0"/>
        <v>0</v>
      </c>
      <c r="V41">
        <f t="shared" si="7"/>
        <v>0</v>
      </c>
      <c r="W41" s="19">
        <f t="shared" si="8"/>
        <v>0</v>
      </c>
      <c r="X41">
        <f t="shared" si="9"/>
        <v>0</v>
      </c>
      <c r="Y41" s="19"/>
      <c r="Z41" s="21">
        <f t="shared" si="10"/>
        <v>0</v>
      </c>
      <c r="AA41" s="15">
        <f t="shared" si="1"/>
        <v>1.5</v>
      </c>
    </row>
    <row r="42" spans="1:27" ht="12.75">
      <c r="A42" s="10">
        <v>36788</v>
      </c>
      <c r="B42" t="s">
        <v>48</v>
      </c>
      <c r="C42" t="s">
        <v>30</v>
      </c>
      <c r="H42" s="11">
        <v>1</v>
      </c>
      <c r="L42">
        <v>16</v>
      </c>
      <c r="N42">
        <f t="shared" si="2"/>
        <v>17</v>
      </c>
      <c r="O42">
        <v>1.5</v>
      </c>
      <c r="P42" s="17">
        <f t="shared" si="3"/>
        <v>1.5</v>
      </c>
      <c r="Q42" s="19">
        <f t="shared" si="4"/>
        <v>25.5</v>
      </c>
      <c r="R42" s="15">
        <f t="shared" si="5"/>
        <v>0</v>
      </c>
      <c r="S42" s="19">
        <f t="shared" si="6"/>
        <v>0</v>
      </c>
      <c r="T42">
        <f t="shared" si="0"/>
        <v>0</v>
      </c>
      <c r="V42">
        <f t="shared" si="7"/>
        <v>0</v>
      </c>
      <c r="W42" s="19">
        <f t="shared" si="8"/>
        <v>0</v>
      </c>
      <c r="X42">
        <f t="shared" si="9"/>
        <v>24</v>
      </c>
      <c r="Y42" s="19">
        <v>50</v>
      </c>
      <c r="Z42" s="21">
        <f t="shared" si="10"/>
        <v>0</v>
      </c>
      <c r="AA42" s="15">
        <f t="shared" si="1"/>
        <v>25.5</v>
      </c>
    </row>
    <row r="43" spans="1:27" ht="12.75">
      <c r="A43" s="10">
        <v>36788</v>
      </c>
      <c r="B43" t="s">
        <v>48</v>
      </c>
      <c r="C43" t="s">
        <v>34</v>
      </c>
      <c r="H43" s="11">
        <v>1</v>
      </c>
      <c r="L43">
        <v>16</v>
      </c>
      <c r="N43">
        <f t="shared" si="2"/>
        <v>17</v>
      </c>
      <c r="O43">
        <v>2</v>
      </c>
      <c r="P43" s="17">
        <f t="shared" si="3"/>
        <v>2</v>
      </c>
      <c r="Q43" s="19">
        <f t="shared" si="4"/>
        <v>34</v>
      </c>
      <c r="R43" s="15">
        <f t="shared" si="5"/>
        <v>0</v>
      </c>
      <c r="S43" s="19">
        <f t="shared" si="6"/>
        <v>0</v>
      </c>
      <c r="T43">
        <f t="shared" si="0"/>
        <v>0</v>
      </c>
      <c r="V43">
        <f t="shared" si="7"/>
        <v>0</v>
      </c>
      <c r="W43" s="19">
        <f t="shared" si="8"/>
        <v>0</v>
      </c>
      <c r="X43">
        <f t="shared" si="9"/>
        <v>32</v>
      </c>
      <c r="Y43" s="19">
        <v>50</v>
      </c>
      <c r="Z43" s="21">
        <f t="shared" si="10"/>
        <v>0</v>
      </c>
      <c r="AA43" s="15">
        <f t="shared" si="1"/>
        <v>34</v>
      </c>
    </row>
    <row r="44" spans="1:27" ht="12.75">
      <c r="A44" s="10">
        <v>36788</v>
      </c>
      <c r="B44" t="s">
        <v>48</v>
      </c>
      <c r="C44" t="s">
        <v>32</v>
      </c>
      <c r="H44" s="11">
        <v>1</v>
      </c>
      <c r="L44">
        <v>16</v>
      </c>
      <c r="N44">
        <f t="shared" si="2"/>
        <v>17</v>
      </c>
      <c r="O44">
        <v>2</v>
      </c>
      <c r="P44" s="17">
        <f t="shared" si="3"/>
        <v>2</v>
      </c>
      <c r="Q44" s="19">
        <f t="shared" si="4"/>
        <v>34</v>
      </c>
      <c r="R44" s="15">
        <f t="shared" si="5"/>
        <v>0</v>
      </c>
      <c r="S44" s="19">
        <f t="shared" si="6"/>
        <v>0</v>
      </c>
      <c r="T44">
        <f t="shared" si="0"/>
        <v>0</v>
      </c>
      <c r="V44">
        <f t="shared" si="7"/>
        <v>0</v>
      </c>
      <c r="W44" s="19">
        <f t="shared" si="8"/>
        <v>0</v>
      </c>
      <c r="X44">
        <f t="shared" si="9"/>
        <v>32</v>
      </c>
      <c r="Y44" s="19">
        <v>50</v>
      </c>
      <c r="Z44" s="21">
        <f t="shared" si="10"/>
        <v>0</v>
      </c>
      <c r="AA44" s="15">
        <f t="shared" si="1"/>
        <v>34</v>
      </c>
    </row>
    <row r="45" spans="1:27" ht="12.75">
      <c r="A45" s="10">
        <v>36790</v>
      </c>
      <c r="B45" t="s">
        <v>49</v>
      </c>
      <c r="C45" t="s">
        <v>30</v>
      </c>
      <c r="H45" s="11">
        <v>1</v>
      </c>
      <c r="N45">
        <f t="shared" si="2"/>
        <v>1</v>
      </c>
      <c r="O45">
        <v>5</v>
      </c>
      <c r="P45" s="17">
        <f t="shared" si="3"/>
        <v>5</v>
      </c>
      <c r="Q45" s="19">
        <f t="shared" si="4"/>
        <v>85</v>
      </c>
      <c r="R45" s="15">
        <f t="shared" si="5"/>
        <v>0</v>
      </c>
      <c r="S45" s="19">
        <f t="shared" si="6"/>
        <v>0</v>
      </c>
      <c r="T45">
        <f t="shared" si="0"/>
        <v>0</v>
      </c>
      <c r="V45">
        <f t="shared" si="7"/>
        <v>0</v>
      </c>
      <c r="W45" s="19">
        <f t="shared" si="8"/>
        <v>0</v>
      </c>
      <c r="X45">
        <f t="shared" si="9"/>
        <v>0</v>
      </c>
      <c r="Y45" s="19">
        <v>50</v>
      </c>
      <c r="Z45" s="21">
        <f t="shared" si="10"/>
        <v>0</v>
      </c>
      <c r="AA45" s="15">
        <f t="shared" si="1"/>
        <v>5</v>
      </c>
    </row>
    <row r="46" spans="1:27" ht="12.75">
      <c r="A46" s="10">
        <v>36791</v>
      </c>
      <c r="B46" t="s">
        <v>49</v>
      </c>
      <c r="C46" t="s">
        <v>30</v>
      </c>
      <c r="H46" s="11">
        <v>1</v>
      </c>
      <c r="L46">
        <v>16</v>
      </c>
      <c r="N46">
        <f t="shared" si="2"/>
        <v>17</v>
      </c>
      <c r="O46">
        <v>2</v>
      </c>
      <c r="P46" s="17">
        <f t="shared" si="3"/>
        <v>2</v>
      </c>
      <c r="Q46" s="19">
        <f t="shared" si="4"/>
        <v>34</v>
      </c>
      <c r="R46" s="15">
        <f t="shared" si="5"/>
        <v>0</v>
      </c>
      <c r="S46" s="19">
        <f t="shared" si="6"/>
        <v>0</v>
      </c>
      <c r="T46">
        <f aca="true" t="shared" si="11" ref="T46:T62">(J46*O46)</f>
        <v>0</v>
      </c>
      <c r="V46">
        <f t="shared" si="7"/>
        <v>0</v>
      </c>
      <c r="W46" s="19">
        <f t="shared" si="8"/>
        <v>0</v>
      </c>
      <c r="X46">
        <f t="shared" si="9"/>
        <v>32</v>
      </c>
      <c r="Y46" s="19">
        <v>50</v>
      </c>
      <c r="Z46" s="21">
        <f t="shared" si="10"/>
        <v>0</v>
      </c>
      <c r="AA46" s="15">
        <f aca="true" t="shared" si="12" ref="AA46:AA62">(P46+R46+T46+U46+V46+X46+Z46)</f>
        <v>34</v>
      </c>
    </row>
    <row r="47" spans="1:27" ht="12.75">
      <c r="A47" s="10">
        <v>36794</v>
      </c>
      <c r="B47" t="s">
        <v>45</v>
      </c>
      <c r="C47" t="s">
        <v>30</v>
      </c>
      <c r="H47" s="11">
        <v>1</v>
      </c>
      <c r="N47">
        <f aca="true" t="shared" si="13" ref="N47:N62">SUM(H47:M47)</f>
        <v>1</v>
      </c>
      <c r="O47">
        <v>3</v>
      </c>
      <c r="P47" s="17">
        <f aca="true" t="shared" si="14" ref="P47:P62">(H47*O47)</f>
        <v>3</v>
      </c>
      <c r="Q47" s="19">
        <f aca="true" t="shared" si="15" ref="Q47:Q62">(P47*17)</f>
        <v>51</v>
      </c>
      <c r="R47" s="15">
        <f aca="true" t="shared" si="16" ref="R47:R62">(I47*O47)</f>
        <v>0</v>
      </c>
      <c r="S47" s="19">
        <f aca="true" t="shared" si="17" ref="S47:S62">(R47*20)</f>
        <v>0</v>
      </c>
      <c r="T47">
        <f t="shared" si="11"/>
        <v>0</v>
      </c>
      <c r="V47">
        <f aca="true" t="shared" si="18" ref="V47:V62">(K47*O47)</f>
        <v>0</v>
      </c>
      <c r="W47" s="19">
        <f aca="true" t="shared" si="19" ref="W47:W62">(V47*13)</f>
        <v>0</v>
      </c>
      <c r="X47">
        <f aca="true" t="shared" si="20" ref="X47:X62">(L47*O47)</f>
        <v>0</v>
      </c>
      <c r="Y47" s="19">
        <v>50</v>
      </c>
      <c r="Z47" s="21">
        <f aca="true" t="shared" si="21" ref="Z47:Z62">(M47*O47)</f>
        <v>0</v>
      </c>
      <c r="AA47" s="15">
        <f t="shared" si="12"/>
        <v>3</v>
      </c>
    </row>
    <row r="48" spans="1:27" ht="12.75">
      <c r="A48" s="10">
        <v>36794</v>
      </c>
      <c r="B48" t="s">
        <v>45</v>
      </c>
      <c r="C48" t="s">
        <v>34</v>
      </c>
      <c r="H48" s="11">
        <v>1</v>
      </c>
      <c r="N48">
        <f t="shared" si="13"/>
        <v>1</v>
      </c>
      <c r="O48">
        <v>0.5</v>
      </c>
      <c r="P48" s="17">
        <f t="shared" si="14"/>
        <v>0.5</v>
      </c>
      <c r="Q48" s="19">
        <f t="shared" si="15"/>
        <v>8.5</v>
      </c>
      <c r="R48" s="15">
        <f t="shared" si="16"/>
        <v>0</v>
      </c>
      <c r="S48" s="19">
        <f t="shared" si="17"/>
        <v>0</v>
      </c>
      <c r="T48">
        <f t="shared" si="11"/>
        <v>0</v>
      </c>
      <c r="V48">
        <f t="shared" si="18"/>
        <v>0</v>
      </c>
      <c r="W48" s="19">
        <f t="shared" si="19"/>
        <v>0</v>
      </c>
      <c r="X48">
        <f t="shared" si="20"/>
        <v>0</v>
      </c>
      <c r="Y48" s="19"/>
      <c r="Z48" s="21">
        <f t="shared" si="21"/>
        <v>0</v>
      </c>
      <c r="AA48" s="15">
        <f t="shared" si="12"/>
        <v>0.5</v>
      </c>
    </row>
    <row r="49" spans="1:27" ht="12.75">
      <c r="A49" s="10">
        <v>36795</v>
      </c>
      <c r="B49" t="s">
        <v>48</v>
      </c>
      <c r="C49" t="s">
        <v>28</v>
      </c>
      <c r="H49" s="11">
        <v>1</v>
      </c>
      <c r="L49">
        <v>16</v>
      </c>
      <c r="N49">
        <f t="shared" si="13"/>
        <v>17</v>
      </c>
      <c r="O49">
        <v>1</v>
      </c>
      <c r="P49" s="17">
        <f t="shared" si="14"/>
        <v>1</v>
      </c>
      <c r="Q49" s="19">
        <f t="shared" si="15"/>
        <v>17</v>
      </c>
      <c r="R49" s="15">
        <f t="shared" si="16"/>
        <v>0</v>
      </c>
      <c r="S49" s="19">
        <f t="shared" si="17"/>
        <v>0</v>
      </c>
      <c r="T49">
        <f t="shared" si="11"/>
        <v>0</v>
      </c>
      <c r="V49">
        <f t="shared" si="18"/>
        <v>0</v>
      </c>
      <c r="W49" s="19">
        <f t="shared" si="19"/>
        <v>0</v>
      </c>
      <c r="X49">
        <f t="shared" si="20"/>
        <v>16</v>
      </c>
      <c r="Y49" s="19">
        <v>50</v>
      </c>
      <c r="Z49" s="21">
        <f t="shared" si="21"/>
        <v>0</v>
      </c>
      <c r="AA49" s="15">
        <f t="shared" si="12"/>
        <v>17</v>
      </c>
    </row>
    <row r="50" spans="1:27" ht="12.75">
      <c r="A50" s="10">
        <v>36795</v>
      </c>
      <c r="B50" t="s">
        <v>48</v>
      </c>
      <c r="C50" t="s">
        <v>52</v>
      </c>
      <c r="H50" s="11">
        <v>1</v>
      </c>
      <c r="L50">
        <v>16</v>
      </c>
      <c r="N50">
        <f t="shared" si="13"/>
        <v>17</v>
      </c>
      <c r="O50">
        <v>1</v>
      </c>
      <c r="P50" s="17">
        <f t="shared" si="14"/>
        <v>1</v>
      </c>
      <c r="Q50" s="19">
        <f t="shared" si="15"/>
        <v>17</v>
      </c>
      <c r="R50" s="15">
        <f t="shared" si="16"/>
        <v>0</v>
      </c>
      <c r="S50" s="19">
        <f t="shared" si="17"/>
        <v>0</v>
      </c>
      <c r="T50">
        <f t="shared" si="11"/>
        <v>0</v>
      </c>
      <c r="V50">
        <f t="shared" si="18"/>
        <v>0</v>
      </c>
      <c r="W50" s="19">
        <f t="shared" si="19"/>
        <v>0</v>
      </c>
      <c r="X50">
        <f t="shared" si="20"/>
        <v>16</v>
      </c>
      <c r="Y50" s="19">
        <v>50</v>
      </c>
      <c r="Z50" s="21">
        <f t="shared" si="21"/>
        <v>0</v>
      </c>
      <c r="AA50" s="15">
        <f t="shared" si="12"/>
        <v>17</v>
      </c>
    </row>
    <row r="51" spans="1:27" ht="12.75">
      <c r="A51" s="10">
        <v>36795</v>
      </c>
      <c r="B51" t="s">
        <v>48</v>
      </c>
      <c r="C51" t="s">
        <v>34</v>
      </c>
      <c r="H51" s="11">
        <v>1</v>
      </c>
      <c r="L51">
        <v>16</v>
      </c>
      <c r="N51">
        <f t="shared" si="13"/>
        <v>17</v>
      </c>
      <c r="O51">
        <v>1</v>
      </c>
      <c r="P51" s="17">
        <f t="shared" si="14"/>
        <v>1</v>
      </c>
      <c r="Q51" s="19">
        <f t="shared" si="15"/>
        <v>17</v>
      </c>
      <c r="R51" s="15">
        <f t="shared" si="16"/>
        <v>0</v>
      </c>
      <c r="S51" s="19">
        <f t="shared" si="17"/>
        <v>0</v>
      </c>
      <c r="T51">
        <f t="shared" si="11"/>
        <v>0</v>
      </c>
      <c r="V51">
        <f t="shared" si="18"/>
        <v>0</v>
      </c>
      <c r="W51" s="19">
        <f t="shared" si="19"/>
        <v>0</v>
      </c>
      <c r="X51">
        <f t="shared" si="20"/>
        <v>16</v>
      </c>
      <c r="Y51" s="19">
        <v>50</v>
      </c>
      <c r="Z51" s="21">
        <f t="shared" si="21"/>
        <v>0</v>
      </c>
      <c r="AA51" s="15">
        <f t="shared" si="12"/>
        <v>17</v>
      </c>
    </row>
    <row r="52" spans="1:27" ht="12.75">
      <c r="A52" s="10">
        <v>36795</v>
      </c>
      <c r="B52" t="s">
        <v>48</v>
      </c>
      <c r="C52" t="s">
        <v>32</v>
      </c>
      <c r="H52" s="11">
        <v>1</v>
      </c>
      <c r="L52">
        <v>16</v>
      </c>
      <c r="N52">
        <f t="shared" si="13"/>
        <v>17</v>
      </c>
      <c r="O52">
        <v>1</v>
      </c>
      <c r="P52" s="17">
        <f t="shared" si="14"/>
        <v>1</v>
      </c>
      <c r="Q52" s="19">
        <f t="shared" si="15"/>
        <v>17</v>
      </c>
      <c r="R52" s="15">
        <f t="shared" si="16"/>
        <v>0</v>
      </c>
      <c r="S52" s="19">
        <f t="shared" si="17"/>
        <v>0</v>
      </c>
      <c r="T52">
        <f t="shared" si="11"/>
        <v>0</v>
      </c>
      <c r="V52">
        <f t="shared" si="18"/>
        <v>0</v>
      </c>
      <c r="W52" s="19">
        <f t="shared" si="19"/>
        <v>0</v>
      </c>
      <c r="X52">
        <f t="shared" si="20"/>
        <v>16</v>
      </c>
      <c r="Y52" s="19"/>
      <c r="Z52" s="21">
        <f t="shared" si="21"/>
        <v>0</v>
      </c>
      <c r="AA52" s="15">
        <f t="shared" si="12"/>
        <v>17</v>
      </c>
    </row>
    <row r="53" spans="1:27" ht="12.75">
      <c r="A53" s="10">
        <v>36795</v>
      </c>
      <c r="B53" t="s">
        <v>48</v>
      </c>
      <c r="C53" t="s">
        <v>30</v>
      </c>
      <c r="H53" s="11">
        <v>1</v>
      </c>
      <c r="L53">
        <v>16</v>
      </c>
      <c r="N53">
        <f t="shared" si="13"/>
        <v>17</v>
      </c>
      <c r="O53">
        <v>1</v>
      </c>
      <c r="P53" s="17">
        <f t="shared" si="14"/>
        <v>1</v>
      </c>
      <c r="Q53" s="19">
        <f t="shared" si="15"/>
        <v>17</v>
      </c>
      <c r="R53" s="15">
        <f t="shared" si="16"/>
        <v>0</v>
      </c>
      <c r="S53" s="19">
        <f t="shared" si="17"/>
        <v>0</v>
      </c>
      <c r="T53">
        <f t="shared" si="11"/>
        <v>0</v>
      </c>
      <c r="V53">
        <f t="shared" si="18"/>
        <v>0</v>
      </c>
      <c r="W53" s="19">
        <f t="shared" si="19"/>
        <v>0</v>
      </c>
      <c r="X53">
        <f t="shared" si="20"/>
        <v>16</v>
      </c>
      <c r="Y53" s="19">
        <v>50</v>
      </c>
      <c r="Z53" s="21">
        <f t="shared" si="21"/>
        <v>0</v>
      </c>
      <c r="AA53" s="15">
        <f t="shared" si="12"/>
        <v>17</v>
      </c>
    </row>
    <row r="54" spans="1:27" ht="12.75">
      <c r="A54" s="10">
        <v>36494</v>
      </c>
      <c r="B54" t="s">
        <v>41</v>
      </c>
      <c r="C54" t="s">
        <v>87</v>
      </c>
      <c r="H54" s="11">
        <v>1</v>
      </c>
      <c r="K54">
        <v>15</v>
      </c>
      <c r="N54">
        <f t="shared" si="13"/>
        <v>16</v>
      </c>
      <c r="O54">
        <v>2.5</v>
      </c>
      <c r="P54" s="17">
        <f t="shared" si="14"/>
        <v>2.5</v>
      </c>
      <c r="Q54" s="19">
        <f t="shared" si="15"/>
        <v>42.5</v>
      </c>
      <c r="R54" s="15">
        <f t="shared" si="16"/>
        <v>0</v>
      </c>
      <c r="S54" s="19">
        <f t="shared" si="17"/>
        <v>0</v>
      </c>
      <c r="T54">
        <f t="shared" si="11"/>
        <v>0</v>
      </c>
      <c r="V54">
        <f t="shared" si="18"/>
        <v>37.5</v>
      </c>
      <c r="W54" s="19">
        <f t="shared" si="19"/>
        <v>487.5</v>
      </c>
      <c r="X54">
        <f t="shared" si="20"/>
        <v>0</v>
      </c>
      <c r="Y54" s="19">
        <v>50</v>
      </c>
      <c r="Z54" s="21">
        <f t="shared" si="21"/>
        <v>0</v>
      </c>
      <c r="AA54" s="15">
        <f t="shared" si="12"/>
        <v>40</v>
      </c>
    </row>
    <row r="55" spans="1:27" ht="12.75">
      <c r="A55" s="10">
        <v>36598</v>
      </c>
      <c r="B55" t="s">
        <v>41</v>
      </c>
      <c r="C55" t="s">
        <v>87</v>
      </c>
      <c r="H55" s="11">
        <v>1</v>
      </c>
      <c r="K55">
        <v>15</v>
      </c>
      <c r="N55">
        <f t="shared" si="13"/>
        <v>16</v>
      </c>
      <c r="O55">
        <v>4</v>
      </c>
      <c r="P55" s="17">
        <f t="shared" si="14"/>
        <v>4</v>
      </c>
      <c r="Q55" s="19">
        <f t="shared" si="15"/>
        <v>68</v>
      </c>
      <c r="R55" s="15">
        <f t="shared" si="16"/>
        <v>0</v>
      </c>
      <c r="S55" s="19">
        <f t="shared" si="17"/>
        <v>0</v>
      </c>
      <c r="T55">
        <f t="shared" si="11"/>
        <v>0</v>
      </c>
      <c r="V55">
        <f t="shared" si="18"/>
        <v>60</v>
      </c>
      <c r="W55" s="19">
        <f t="shared" si="19"/>
        <v>780</v>
      </c>
      <c r="X55">
        <f t="shared" si="20"/>
        <v>0</v>
      </c>
      <c r="Y55" s="19">
        <v>50</v>
      </c>
      <c r="Z55" s="21">
        <f t="shared" si="21"/>
        <v>0</v>
      </c>
      <c r="AA55" s="15">
        <f t="shared" si="12"/>
        <v>64</v>
      </c>
    </row>
    <row r="56" spans="1:27" ht="12.75">
      <c r="A56" s="10">
        <v>36634</v>
      </c>
      <c r="B56" t="s">
        <v>41</v>
      </c>
      <c r="C56" t="s">
        <v>87</v>
      </c>
      <c r="H56" s="11">
        <v>1</v>
      </c>
      <c r="J56">
        <v>7</v>
      </c>
      <c r="N56">
        <f t="shared" si="13"/>
        <v>8</v>
      </c>
      <c r="O56">
        <v>7</v>
      </c>
      <c r="P56" s="17">
        <f t="shared" si="14"/>
        <v>7</v>
      </c>
      <c r="Q56" s="19">
        <f t="shared" si="15"/>
        <v>119</v>
      </c>
      <c r="R56" s="15">
        <f t="shared" si="16"/>
        <v>0</v>
      </c>
      <c r="S56" s="19">
        <f t="shared" si="17"/>
        <v>0</v>
      </c>
      <c r="T56">
        <f t="shared" si="11"/>
        <v>49</v>
      </c>
      <c r="V56">
        <f t="shared" si="18"/>
        <v>0</v>
      </c>
      <c r="W56" s="19">
        <f t="shared" si="19"/>
        <v>0</v>
      </c>
      <c r="X56">
        <f t="shared" si="20"/>
        <v>0</v>
      </c>
      <c r="Y56" s="19">
        <v>50</v>
      </c>
      <c r="Z56" s="21">
        <f t="shared" si="21"/>
        <v>0</v>
      </c>
      <c r="AA56" s="15">
        <f t="shared" si="12"/>
        <v>56</v>
      </c>
    </row>
    <row r="57" spans="1:27" ht="12.75">
      <c r="A57" s="10">
        <v>36636</v>
      </c>
      <c r="B57" t="s">
        <v>41</v>
      </c>
      <c r="C57" t="s">
        <v>87</v>
      </c>
      <c r="H57" s="11">
        <v>1</v>
      </c>
      <c r="J57">
        <v>9</v>
      </c>
      <c r="N57">
        <f t="shared" si="13"/>
        <v>10</v>
      </c>
      <c r="O57">
        <v>3</v>
      </c>
      <c r="P57" s="17">
        <f t="shared" si="14"/>
        <v>3</v>
      </c>
      <c r="Q57" s="19">
        <f t="shared" si="15"/>
        <v>51</v>
      </c>
      <c r="R57" s="15">
        <f t="shared" si="16"/>
        <v>0</v>
      </c>
      <c r="S57" s="19">
        <f t="shared" si="17"/>
        <v>0</v>
      </c>
      <c r="T57">
        <f t="shared" si="11"/>
        <v>27</v>
      </c>
      <c r="V57">
        <f t="shared" si="18"/>
        <v>0</v>
      </c>
      <c r="W57" s="19">
        <f t="shared" si="19"/>
        <v>0</v>
      </c>
      <c r="X57">
        <f t="shared" si="20"/>
        <v>0</v>
      </c>
      <c r="Y57" s="19"/>
      <c r="Z57" s="21">
        <f t="shared" si="21"/>
        <v>0</v>
      </c>
      <c r="AA57" s="15">
        <f t="shared" si="12"/>
        <v>30</v>
      </c>
    </row>
    <row r="58" spans="1:27" ht="12.75">
      <c r="A58" s="10">
        <v>36638</v>
      </c>
      <c r="B58" t="s">
        <v>41</v>
      </c>
      <c r="C58" t="s">
        <v>87</v>
      </c>
      <c r="H58" s="11">
        <v>1</v>
      </c>
      <c r="J58">
        <v>13</v>
      </c>
      <c r="N58">
        <f t="shared" si="13"/>
        <v>14</v>
      </c>
      <c r="O58">
        <v>0.5</v>
      </c>
      <c r="P58" s="17">
        <f t="shared" si="14"/>
        <v>0.5</v>
      </c>
      <c r="Q58" s="19">
        <f t="shared" si="15"/>
        <v>8.5</v>
      </c>
      <c r="R58" s="15">
        <f t="shared" si="16"/>
        <v>0</v>
      </c>
      <c r="S58" s="19">
        <f t="shared" si="17"/>
        <v>0</v>
      </c>
      <c r="T58">
        <f t="shared" si="11"/>
        <v>6.5</v>
      </c>
      <c r="V58">
        <f t="shared" si="18"/>
        <v>0</v>
      </c>
      <c r="W58" s="19">
        <f t="shared" si="19"/>
        <v>0</v>
      </c>
      <c r="X58">
        <f t="shared" si="20"/>
        <v>0</v>
      </c>
      <c r="Y58" s="19">
        <v>50</v>
      </c>
      <c r="Z58" s="21">
        <f t="shared" si="21"/>
        <v>0</v>
      </c>
      <c r="AA58" s="15">
        <f t="shared" si="12"/>
        <v>7</v>
      </c>
    </row>
    <row r="59" spans="1:27" ht="12.75">
      <c r="A59" s="10">
        <v>36690</v>
      </c>
      <c r="B59" t="s">
        <v>41</v>
      </c>
      <c r="C59" t="s">
        <v>87</v>
      </c>
      <c r="H59" s="11">
        <v>1</v>
      </c>
      <c r="N59">
        <f t="shared" si="13"/>
        <v>1</v>
      </c>
      <c r="O59">
        <v>7</v>
      </c>
      <c r="P59" s="17">
        <f t="shared" si="14"/>
        <v>7</v>
      </c>
      <c r="Q59" s="19">
        <f t="shared" si="15"/>
        <v>119</v>
      </c>
      <c r="R59" s="15">
        <f t="shared" si="16"/>
        <v>0</v>
      </c>
      <c r="S59" s="19">
        <f t="shared" si="17"/>
        <v>0</v>
      </c>
      <c r="T59">
        <f t="shared" si="11"/>
        <v>0</v>
      </c>
      <c r="V59">
        <f t="shared" si="18"/>
        <v>0</v>
      </c>
      <c r="W59" s="19">
        <f t="shared" si="19"/>
        <v>0</v>
      </c>
      <c r="X59">
        <f t="shared" si="20"/>
        <v>0</v>
      </c>
      <c r="Y59" s="19">
        <v>50</v>
      </c>
      <c r="Z59" s="21">
        <f t="shared" si="21"/>
        <v>0</v>
      </c>
      <c r="AA59" s="15">
        <f t="shared" si="12"/>
        <v>7</v>
      </c>
    </row>
    <row r="60" spans="1:27" ht="12.75">
      <c r="A60" s="10">
        <v>36755</v>
      </c>
      <c r="B60" t="s">
        <v>41</v>
      </c>
      <c r="C60" t="s">
        <v>87</v>
      </c>
      <c r="H60" s="11">
        <v>1</v>
      </c>
      <c r="N60">
        <f t="shared" si="13"/>
        <v>1</v>
      </c>
      <c r="O60">
        <v>2</v>
      </c>
      <c r="P60" s="17">
        <f t="shared" si="14"/>
        <v>2</v>
      </c>
      <c r="Q60" s="19">
        <f t="shared" si="15"/>
        <v>34</v>
      </c>
      <c r="R60" s="15">
        <f t="shared" si="16"/>
        <v>0</v>
      </c>
      <c r="S60" s="19">
        <f t="shared" si="17"/>
        <v>0</v>
      </c>
      <c r="T60">
        <f t="shared" si="11"/>
        <v>0</v>
      </c>
      <c r="V60">
        <f t="shared" si="18"/>
        <v>0</v>
      </c>
      <c r="W60" s="19">
        <f t="shared" si="19"/>
        <v>0</v>
      </c>
      <c r="X60">
        <f t="shared" si="20"/>
        <v>0</v>
      </c>
      <c r="Y60" s="19">
        <v>50</v>
      </c>
      <c r="Z60" s="21">
        <f t="shared" si="21"/>
        <v>0</v>
      </c>
      <c r="AA60" s="15">
        <f t="shared" si="12"/>
        <v>2</v>
      </c>
    </row>
    <row r="61" spans="1:27" ht="12.75">
      <c r="A61" s="10">
        <v>36781</v>
      </c>
      <c r="B61" t="s">
        <v>41</v>
      </c>
      <c r="C61" t="s">
        <v>87</v>
      </c>
      <c r="H61" s="11">
        <v>1</v>
      </c>
      <c r="I61">
        <v>4</v>
      </c>
      <c r="N61">
        <f t="shared" si="13"/>
        <v>5</v>
      </c>
      <c r="O61">
        <v>8</v>
      </c>
      <c r="P61" s="17">
        <f t="shared" si="14"/>
        <v>8</v>
      </c>
      <c r="Q61" s="19">
        <f t="shared" si="15"/>
        <v>136</v>
      </c>
      <c r="R61" s="15">
        <f t="shared" si="16"/>
        <v>32</v>
      </c>
      <c r="S61" s="19">
        <f t="shared" si="17"/>
        <v>640</v>
      </c>
      <c r="T61">
        <f t="shared" si="11"/>
        <v>0</v>
      </c>
      <c r="V61">
        <f t="shared" si="18"/>
        <v>0</v>
      </c>
      <c r="W61" s="19">
        <f t="shared" si="19"/>
        <v>0</v>
      </c>
      <c r="X61">
        <f t="shared" si="20"/>
        <v>0</v>
      </c>
      <c r="Y61" s="19"/>
      <c r="Z61" s="21">
        <f t="shared" si="21"/>
        <v>0</v>
      </c>
      <c r="AA61" s="15">
        <f t="shared" si="12"/>
        <v>40</v>
      </c>
    </row>
    <row r="62" spans="1:27" ht="12.75">
      <c r="A62" s="10">
        <v>36787</v>
      </c>
      <c r="B62" t="s">
        <v>58</v>
      </c>
      <c r="C62" t="s">
        <v>35</v>
      </c>
      <c r="H62" s="11">
        <v>1</v>
      </c>
      <c r="K62">
        <v>3</v>
      </c>
      <c r="N62">
        <f t="shared" si="13"/>
        <v>4</v>
      </c>
      <c r="O62">
        <v>5</v>
      </c>
      <c r="P62" s="17">
        <f t="shared" si="14"/>
        <v>5</v>
      </c>
      <c r="Q62" s="19">
        <f t="shared" si="15"/>
        <v>85</v>
      </c>
      <c r="R62" s="15">
        <f t="shared" si="16"/>
        <v>0</v>
      </c>
      <c r="S62" s="19">
        <f t="shared" si="17"/>
        <v>0</v>
      </c>
      <c r="T62">
        <f t="shared" si="11"/>
        <v>0</v>
      </c>
      <c r="V62">
        <f t="shared" si="18"/>
        <v>15</v>
      </c>
      <c r="W62" s="19">
        <f t="shared" si="19"/>
        <v>195</v>
      </c>
      <c r="X62">
        <f t="shared" si="20"/>
        <v>0</v>
      </c>
      <c r="Y62" s="19"/>
      <c r="Z62" s="21">
        <f t="shared" si="21"/>
        <v>0</v>
      </c>
      <c r="AA62" s="15">
        <f t="shared" si="12"/>
        <v>20</v>
      </c>
    </row>
    <row r="63" spans="1:27" ht="12.75">
      <c r="A63" s="10"/>
      <c r="H63" s="11"/>
      <c r="P63" s="17"/>
      <c r="Q63" s="19"/>
      <c r="R63" s="15"/>
      <c r="S63" s="19"/>
      <c r="W63" s="19"/>
      <c r="Y63" s="19"/>
      <c r="Z63" s="21"/>
      <c r="AA63" s="15"/>
    </row>
    <row r="64" spans="1:27" ht="12.75">
      <c r="A64" s="10"/>
      <c r="H64" s="11"/>
      <c r="P64" s="17"/>
      <c r="Q64" s="19"/>
      <c r="R64" s="15"/>
      <c r="S64" s="19"/>
      <c r="W64" s="19"/>
      <c r="Y64" s="19"/>
      <c r="Z64" s="21"/>
      <c r="AA64" s="15"/>
    </row>
    <row r="65" spans="1:27" ht="12.75">
      <c r="A65" s="10"/>
      <c r="H65" s="11"/>
      <c r="P65" s="17"/>
      <c r="Q65" s="19"/>
      <c r="R65" s="15"/>
      <c r="S65" s="19"/>
      <c r="W65" s="19"/>
      <c r="Y65" s="19"/>
      <c r="Z65" s="21"/>
      <c r="AA65" s="15"/>
    </row>
    <row r="66" spans="1:27" ht="12.75">
      <c r="A66" s="10"/>
      <c r="H66" s="11"/>
      <c r="P66" s="17"/>
      <c r="Q66" s="19"/>
      <c r="R66" s="15"/>
      <c r="S66" s="19"/>
      <c r="W66" s="19"/>
      <c r="Y66" s="19"/>
      <c r="Z66" s="21"/>
      <c r="AA66" s="15"/>
    </row>
    <row r="67" spans="1:27" ht="12.75">
      <c r="A67" s="10"/>
      <c r="H67" s="11"/>
      <c r="P67" s="17"/>
      <c r="Q67" s="19"/>
      <c r="R67" s="15"/>
      <c r="S67" s="19"/>
      <c r="W67" s="19"/>
      <c r="Y67" s="19"/>
      <c r="Z67" s="21"/>
      <c r="AA67" s="15"/>
    </row>
    <row r="68" spans="1:27" ht="12.75">
      <c r="A68" s="10"/>
      <c r="H68" s="11"/>
      <c r="P68" s="17"/>
      <c r="Q68" s="19"/>
      <c r="R68" s="15"/>
      <c r="S68" s="19"/>
      <c r="W68" s="19"/>
      <c r="Y68" s="19"/>
      <c r="Z68" s="21"/>
      <c r="AA68" s="15"/>
    </row>
    <row r="69" spans="1:27" ht="12.75">
      <c r="A69" s="10"/>
      <c r="H69" s="11"/>
      <c r="P69" s="17"/>
      <c r="Q69" s="19"/>
      <c r="R69" s="15"/>
      <c r="S69" s="19"/>
      <c r="W69" s="19"/>
      <c r="Y69" s="19"/>
      <c r="Z69" s="21"/>
      <c r="AA69" s="15"/>
    </row>
    <row r="70" spans="1:27" ht="12.75">
      <c r="A70" s="10"/>
      <c r="H70" s="11"/>
      <c r="P70" s="17"/>
      <c r="Q70" s="19"/>
      <c r="R70" s="15"/>
      <c r="S70" s="19"/>
      <c r="W70" s="19"/>
      <c r="Y70" s="19"/>
      <c r="Z70" s="21"/>
      <c r="AA70" s="15"/>
    </row>
    <row r="71" spans="1:27" ht="12.75">
      <c r="A71" s="10"/>
      <c r="H71" s="11"/>
      <c r="P71" s="17"/>
      <c r="Q71" s="19"/>
      <c r="R71" s="15"/>
      <c r="S71" s="19"/>
      <c r="W71" s="19"/>
      <c r="Y71" s="19"/>
      <c r="Z71" s="21"/>
      <c r="AA71" s="15"/>
    </row>
    <row r="72" spans="1:27" ht="12.75">
      <c r="A72" s="10"/>
      <c r="H72" s="11"/>
      <c r="P72" s="17"/>
      <c r="Q72" s="19"/>
      <c r="R72" s="15"/>
      <c r="S72" s="19"/>
      <c r="W72" s="19"/>
      <c r="Y72" s="19"/>
      <c r="Z72" s="21"/>
      <c r="AA72" s="15"/>
    </row>
    <row r="73" spans="1:27" ht="12.75">
      <c r="A73" s="10"/>
      <c r="H73" s="11"/>
      <c r="P73" s="17"/>
      <c r="Q73" s="19"/>
      <c r="R73" s="15"/>
      <c r="S73" s="19"/>
      <c r="W73" s="19"/>
      <c r="Y73" s="19"/>
      <c r="Z73" s="21"/>
      <c r="AA73" s="15"/>
    </row>
    <row r="74" spans="1:27" ht="12.75">
      <c r="A74" s="10"/>
      <c r="H74" s="11"/>
      <c r="P74" s="17"/>
      <c r="Q74" s="19"/>
      <c r="R74" s="15"/>
      <c r="S74" s="19"/>
      <c r="W74" s="19"/>
      <c r="Y74" s="19"/>
      <c r="Z74" s="21"/>
      <c r="AA74" s="15"/>
    </row>
    <row r="75" spans="1:27" ht="12.75">
      <c r="A75" s="10"/>
      <c r="H75" s="11"/>
      <c r="P75" s="17"/>
      <c r="Q75" s="19"/>
      <c r="R75" s="15"/>
      <c r="S75" s="19"/>
      <c r="W75" s="19"/>
      <c r="Y75" s="19"/>
      <c r="Z75" s="21"/>
      <c r="AA75" s="15"/>
    </row>
    <row r="76" spans="1:27" ht="12.75">
      <c r="A76" s="10"/>
      <c r="B76" s="10"/>
      <c r="H76" s="11"/>
      <c r="P76" s="17"/>
      <c r="Q76" s="19"/>
      <c r="R76" s="15"/>
      <c r="S76" s="19"/>
      <c r="W76" s="19"/>
      <c r="Y76" s="19"/>
      <c r="Z76" s="21"/>
      <c r="AA76" s="15"/>
    </row>
    <row r="77" spans="1:27" ht="12.75">
      <c r="A77" s="10"/>
      <c r="H77" s="11"/>
      <c r="P77" s="17"/>
      <c r="Q77" s="19"/>
      <c r="R77" s="15"/>
      <c r="S77" s="19"/>
      <c r="W77" s="19"/>
      <c r="Y77" s="19"/>
      <c r="Z77" s="21"/>
      <c r="AA77" s="15"/>
    </row>
    <row r="78" spans="1:27" ht="12.75">
      <c r="A78" s="10"/>
      <c r="H78" s="11"/>
      <c r="P78" s="17"/>
      <c r="Q78" s="19"/>
      <c r="R78" s="15"/>
      <c r="S78" s="19"/>
      <c r="W78" s="19"/>
      <c r="Y78" s="19"/>
      <c r="Z78" s="21"/>
      <c r="AA78" s="15"/>
    </row>
    <row r="79" spans="1:27" ht="12.75">
      <c r="A79" s="10"/>
      <c r="H79" s="11"/>
      <c r="P79" s="17"/>
      <c r="Q79" s="19"/>
      <c r="R79" s="15"/>
      <c r="S79" s="19"/>
      <c r="W79" s="19"/>
      <c r="Y79" s="19"/>
      <c r="Z79" s="21"/>
      <c r="AA79" s="15"/>
    </row>
    <row r="80" spans="1:27" ht="12.75">
      <c r="A80" s="10"/>
      <c r="H80" s="11"/>
      <c r="P80" s="17"/>
      <c r="Q80" s="19"/>
      <c r="R80" s="15"/>
      <c r="S80" s="19"/>
      <c r="W80" s="19"/>
      <c r="Y80" s="19"/>
      <c r="Z80" s="21"/>
      <c r="AA80" s="15"/>
    </row>
    <row r="81" spans="1:27" ht="12.75">
      <c r="A81" s="10"/>
      <c r="H81" s="11"/>
      <c r="P81" s="17"/>
      <c r="Q81" s="19"/>
      <c r="R81" s="15"/>
      <c r="S81" s="19"/>
      <c r="W81" s="19"/>
      <c r="Y81" s="19"/>
      <c r="Z81" s="21"/>
      <c r="AA81" s="15"/>
    </row>
    <row r="82" spans="1:27" ht="12.75">
      <c r="A82" s="10"/>
      <c r="H82" s="11"/>
      <c r="P82" s="17"/>
      <c r="Q82" s="19"/>
      <c r="R82" s="15"/>
      <c r="S82" s="19"/>
      <c r="W82" s="19"/>
      <c r="Y82" s="19"/>
      <c r="Z82" s="21"/>
      <c r="AA82" s="15"/>
    </row>
    <row r="83" spans="1:27" ht="12.75">
      <c r="A83" s="10"/>
      <c r="H83" s="11"/>
      <c r="P83" s="17"/>
      <c r="Q83" s="19"/>
      <c r="R83" s="15"/>
      <c r="S83" s="19"/>
      <c r="W83" s="19"/>
      <c r="Y83" s="19"/>
      <c r="Z83" s="21"/>
      <c r="AA83" s="15"/>
    </row>
    <row r="84" spans="1:27" ht="12.75">
      <c r="A84" s="10"/>
      <c r="H84" s="11"/>
      <c r="P84" s="17"/>
      <c r="Q84" s="19"/>
      <c r="R84" s="15"/>
      <c r="S84" s="19"/>
      <c r="W84" s="19"/>
      <c r="Y84" s="19"/>
      <c r="Z84" s="21"/>
      <c r="AA84" s="15"/>
    </row>
    <row r="85" spans="1:27" ht="12.75">
      <c r="A85" s="10"/>
      <c r="H85" s="11"/>
      <c r="P85" s="17"/>
      <c r="Q85" s="19"/>
      <c r="R85" s="15"/>
      <c r="S85" s="19"/>
      <c r="W85" s="19"/>
      <c r="Y85" s="19"/>
      <c r="Z85" s="21"/>
      <c r="AA85" s="15"/>
    </row>
    <row r="86" spans="1:27" ht="12.75">
      <c r="A86" s="10"/>
      <c r="H86" s="11"/>
      <c r="P86" s="17"/>
      <c r="Q86" s="19"/>
      <c r="R86" s="15"/>
      <c r="S86" s="19"/>
      <c r="W86" s="19"/>
      <c r="Y86" s="19"/>
      <c r="Z86" s="21"/>
      <c r="AA86" s="15"/>
    </row>
    <row r="87" spans="1:27" ht="12.75">
      <c r="A87" s="10"/>
      <c r="H87" s="11"/>
      <c r="P87" s="17"/>
      <c r="Q87" s="19"/>
      <c r="R87" s="15"/>
      <c r="S87" s="19"/>
      <c r="W87" s="19"/>
      <c r="Y87" s="19"/>
      <c r="Z87" s="21"/>
      <c r="AA87" s="15"/>
    </row>
    <row r="88" spans="1:27" ht="12.75">
      <c r="A88" s="10"/>
      <c r="H88" s="11"/>
      <c r="P88" s="17"/>
      <c r="Q88" s="19"/>
      <c r="R88" s="15"/>
      <c r="S88" s="19"/>
      <c r="W88" s="19"/>
      <c r="Y88" s="19"/>
      <c r="Z88" s="21"/>
      <c r="AA88" s="15"/>
    </row>
    <row r="89" spans="1:27" ht="12.75">
      <c r="A89" s="10"/>
      <c r="H89" s="11"/>
      <c r="P89" s="17"/>
      <c r="Q89" s="19"/>
      <c r="R89" s="15"/>
      <c r="S89" s="19"/>
      <c r="W89" s="19"/>
      <c r="Y89" s="19"/>
      <c r="Z89" s="21"/>
      <c r="AA89" s="15"/>
    </row>
    <row r="90" spans="1:27" ht="12.75">
      <c r="A90" s="10"/>
      <c r="H90" s="11"/>
      <c r="P90" s="17"/>
      <c r="Q90" s="19"/>
      <c r="R90" s="15"/>
      <c r="S90" s="19"/>
      <c r="W90" s="19"/>
      <c r="Y90" s="19"/>
      <c r="Z90" s="21"/>
      <c r="AA90" s="15"/>
    </row>
    <row r="91" spans="1:27" ht="12.75">
      <c r="A91" s="10"/>
      <c r="H91" s="11"/>
      <c r="P91" s="17"/>
      <c r="Q91" s="19"/>
      <c r="R91" s="15"/>
      <c r="S91" s="19"/>
      <c r="W91" s="19"/>
      <c r="Y91" s="19"/>
      <c r="Z91" s="21"/>
      <c r="AA91" s="15"/>
    </row>
    <row r="92" spans="1:27" ht="12.75">
      <c r="A92" s="10"/>
      <c r="H92" s="11"/>
      <c r="P92" s="17"/>
      <c r="Q92" s="19"/>
      <c r="R92" s="15"/>
      <c r="S92" s="19"/>
      <c r="W92" s="19"/>
      <c r="Y92" s="19"/>
      <c r="Z92" s="21"/>
      <c r="AA92" s="15"/>
    </row>
    <row r="93" spans="1:27" ht="12.75">
      <c r="A93" s="10"/>
      <c r="H93" s="11"/>
      <c r="P93" s="17"/>
      <c r="Q93" s="19"/>
      <c r="R93" s="15"/>
      <c r="S93" s="19"/>
      <c r="W93" s="19"/>
      <c r="Y93" s="19"/>
      <c r="Z93" s="21"/>
      <c r="AA93" s="15"/>
    </row>
    <row r="94" spans="1:27" ht="12.75">
      <c r="A94" s="10"/>
      <c r="H94" s="11"/>
      <c r="P94" s="17"/>
      <c r="Q94" s="19"/>
      <c r="R94" s="15"/>
      <c r="S94" s="19"/>
      <c r="W94" s="19"/>
      <c r="Y94" s="19"/>
      <c r="Z94" s="21"/>
      <c r="AA94" s="15"/>
    </row>
    <row r="95" spans="1:27" ht="12.75">
      <c r="A95" s="10"/>
      <c r="H95" s="11"/>
      <c r="P95" s="17"/>
      <c r="Q95" s="19"/>
      <c r="R95" s="15"/>
      <c r="S95" s="19"/>
      <c r="W95" s="19"/>
      <c r="Y95" s="19"/>
      <c r="Z95" s="21"/>
      <c r="AA95" s="15"/>
    </row>
    <row r="96" spans="1:27" ht="12.75">
      <c r="A96" s="10"/>
      <c r="H96" s="11"/>
      <c r="P96" s="17"/>
      <c r="Q96" s="19"/>
      <c r="R96" s="15"/>
      <c r="S96" s="19"/>
      <c r="W96" s="19"/>
      <c r="Y96" s="19"/>
      <c r="Z96" s="21"/>
      <c r="AA96" s="15"/>
    </row>
    <row r="97" spans="1:27" ht="12.75">
      <c r="A97" s="10"/>
      <c r="H97" s="11"/>
      <c r="P97" s="17"/>
      <c r="Q97" s="19"/>
      <c r="R97" s="15"/>
      <c r="S97" s="19"/>
      <c r="W97" s="19"/>
      <c r="Y97" s="19"/>
      <c r="Z97" s="21"/>
      <c r="AA97" s="15"/>
    </row>
    <row r="98" spans="1:27" ht="12.75">
      <c r="A98" s="10"/>
      <c r="H98" s="11"/>
      <c r="P98" s="17"/>
      <c r="Q98" s="19"/>
      <c r="R98" s="15"/>
      <c r="S98" s="19"/>
      <c r="W98" s="19"/>
      <c r="Y98" s="19"/>
      <c r="Z98" s="21"/>
      <c r="AA98" s="15"/>
    </row>
    <row r="99" spans="1:27" ht="12.75">
      <c r="A99" s="10"/>
      <c r="H99" s="11"/>
      <c r="P99" s="17"/>
      <c r="Q99" s="19"/>
      <c r="R99" s="15"/>
      <c r="S99" s="19"/>
      <c r="W99" s="19"/>
      <c r="Y99" s="19"/>
      <c r="Z99" s="21"/>
      <c r="AA99" s="15"/>
    </row>
    <row r="100" spans="1:27" ht="12.75">
      <c r="A100" s="10"/>
      <c r="H100" s="11"/>
      <c r="P100" s="17"/>
      <c r="Q100" s="19"/>
      <c r="R100" s="15"/>
      <c r="S100" s="19"/>
      <c r="W100" s="19"/>
      <c r="Y100" s="19"/>
      <c r="Z100" s="21"/>
      <c r="AA100" s="15"/>
    </row>
    <row r="101" spans="1:27" ht="12.75">
      <c r="A101" s="10"/>
      <c r="H101" s="11"/>
      <c r="P101" s="17"/>
      <c r="Q101" s="19"/>
      <c r="R101" s="15"/>
      <c r="S101" s="19"/>
      <c r="W101" s="19"/>
      <c r="Y101" s="19"/>
      <c r="Z101" s="21"/>
      <c r="AA101" s="15"/>
    </row>
    <row r="102" spans="1:27" ht="12.75">
      <c r="A102" s="10"/>
      <c r="H102" s="11"/>
      <c r="P102" s="17"/>
      <c r="Q102" s="19"/>
      <c r="R102" s="15"/>
      <c r="S102" s="19"/>
      <c r="W102" s="19"/>
      <c r="Y102" s="19"/>
      <c r="Z102" s="21"/>
      <c r="AA102" s="15"/>
    </row>
    <row r="103" spans="1:27" ht="12.75">
      <c r="A103" s="10"/>
      <c r="H103" s="11"/>
      <c r="P103" s="17"/>
      <c r="Q103" s="19"/>
      <c r="R103" s="15"/>
      <c r="S103" s="19"/>
      <c r="W103" s="19"/>
      <c r="Y103" s="19"/>
      <c r="Z103" s="21"/>
      <c r="AA103" s="15"/>
    </row>
    <row r="104" spans="1:27" ht="12.75">
      <c r="A104" s="10"/>
      <c r="H104" s="11"/>
      <c r="P104" s="17"/>
      <c r="Q104" s="19"/>
      <c r="R104" s="15"/>
      <c r="S104" s="19"/>
      <c r="W104" s="19"/>
      <c r="Y104" s="19"/>
      <c r="Z104" s="21"/>
      <c r="AA104" s="15"/>
    </row>
    <row r="105" spans="1:27" ht="12.75">
      <c r="A105" s="10"/>
      <c r="H105" s="11"/>
      <c r="P105" s="17"/>
      <c r="Q105" s="19"/>
      <c r="R105" s="15"/>
      <c r="S105" s="19"/>
      <c r="W105" s="19"/>
      <c r="Y105" s="19"/>
      <c r="Z105" s="21"/>
      <c r="AA105" s="15"/>
    </row>
    <row r="106" spans="1:27" ht="12.75">
      <c r="A106" s="10"/>
      <c r="H106" s="11"/>
      <c r="P106" s="17"/>
      <c r="Q106" s="19"/>
      <c r="R106" s="15"/>
      <c r="S106" s="19"/>
      <c r="W106" s="19"/>
      <c r="Y106" s="19"/>
      <c r="Z106" s="21"/>
      <c r="AA106" s="15"/>
    </row>
    <row r="107" spans="1:27" ht="12.75">
      <c r="A107" s="10"/>
      <c r="H107" s="11"/>
      <c r="P107" s="17"/>
      <c r="Q107" s="19"/>
      <c r="R107" s="15"/>
      <c r="S107" s="19"/>
      <c r="W107" s="19"/>
      <c r="Y107" s="19"/>
      <c r="Z107" s="21"/>
      <c r="AA107" s="15"/>
    </row>
    <row r="108" spans="1:27" ht="12.75">
      <c r="A108" s="10"/>
      <c r="H108" s="11"/>
      <c r="P108" s="17"/>
      <c r="Q108" s="19"/>
      <c r="R108" s="15"/>
      <c r="S108" s="19"/>
      <c r="W108" s="19"/>
      <c r="Y108" s="19"/>
      <c r="Z108" s="21"/>
      <c r="AA108" s="15"/>
    </row>
    <row r="109" spans="1:27" ht="12.75">
      <c r="A109" s="10"/>
      <c r="H109" s="11"/>
      <c r="P109" s="17"/>
      <c r="Q109" s="19"/>
      <c r="R109" s="15"/>
      <c r="S109" s="19"/>
      <c r="W109" s="19"/>
      <c r="Y109" s="19"/>
      <c r="Z109" s="21"/>
      <c r="AA109" s="15"/>
    </row>
    <row r="110" spans="1:27" ht="12.75">
      <c r="A110" s="10"/>
      <c r="H110" s="11"/>
      <c r="P110" s="17"/>
      <c r="Q110" s="19"/>
      <c r="R110" s="15"/>
      <c r="S110" s="19"/>
      <c r="W110" s="19"/>
      <c r="Y110" s="19"/>
      <c r="Z110" s="21"/>
      <c r="AA110" s="15"/>
    </row>
    <row r="111" spans="1:27" ht="12.75">
      <c r="A111" s="10"/>
      <c r="H111" s="11"/>
      <c r="P111" s="17"/>
      <c r="Q111" s="19"/>
      <c r="R111" s="15"/>
      <c r="S111" s="19"/>
      <c r="W111" s="19"/>
      <c r="Y111" s="19"/>
      <c r="Z111" s="21"/>
      <c r="AA111" s="15"/>
    </row>
    <row r="112" spans="1:27" ht="12.75">
      <c r="A112" s="10"/>
      <c r="H112" s="11"/>
      <c r="P112" s="17"/>
      <c r="Q112" s="19"/>
      <c r="R112" s="15"/>
      <c r="S112" s="19"/>
      <c r="W112" s="19"/>
      <c r="Y112" s="19"/>
      <c r="Z112" s="21"/>
      <c r="AA112" s="15"/>
    </row>
    <row r="113" spans="1:27" ht="12.75">
      <c r="A113" s="10"/>
      <c r="H113" s="11"/>
      <c r="P113" s="17"/>
      <c r="Q113" s="19"/>
      <c r="R113" s="15"/>
      <c r="S113" s="19"/>
      <c r="W113" s="19"/>
      <c r="Y113" s="19"/>
      <c r="Z113" s="21"/>
      <c r="AA113" s="15"/>
    </row>
    <row r="114" spans="1:27" ht="12.75">
      <c r="A114" s="10"/>
      <c r="H114" s="11"/>
      <c r="P114" s="17"/>
      <c r="Q114" s="19"/>
      <c r="R114" s="15"/>
      <c r="S114" s="19"/>
      <c r="W114" s="19"/>
      <c r="Y114" s="19"/>
      <c r="Z114" s="21"/>
      <c r="AA114" s="15"/>
    </row>
    <row r="115" spans="1:27" ht="12.75">
      <c r="A115" s="10"/>
      <c r="H115" s="11"/>
      <c r="P115" s="17"/>
      <c r="Q115" s="19"/>
      <c r="R115" s="15"/>
      <c r="S115" s="19"/>
      <c r="W115" s="19"/>
      <c r="Y115" s="19"/>
      <c r="Z115" s="21"/>
      <c r="AA115" s="15"/>
    </row>
    <row r="116" spans="1:27" ht="12.75">
      <c r="A116" s="10"/>
      <c r="H116" s="11"/>
      <c r="P116" s="17"/>
      <c r="Q116" s="19"/>
      <c r="R116" s="15"/>
      <c r="S116" s="19"/>
      <c r="W116" s="19"/>
      <c r="Y116" s="19"/>
      <c r="Z116" s="21"/>
      <c r="AA116" s="15"/>
    </row>
    <row r="117" spans="1:27" ht="12.75">
      <c r="A117" s="10"/>
      <c r="H117" s="11"/>
      <c r="P117" s="17"/>
      <c r="Q117" s="19"/>
      <c r="R117" s="15"/>
      <c r="S117" s="19"/>
      <c r="W117" s="19"/>
      <c r="Y117" s="19"/>
      <c r="Z117" s="21"/>
      <c r="AA117" s="15"/>
    </row>
    <row r="118" spans="1:27" ht="12.75">
      <c r="A118" s="10"/>
      <c r="H118" s="11"/>
      <c r="P118" s="17"/>
      <c r="Q118" s="19"/>
      <c r="R118" s="15"/>
      <c r="S118" s="19"/>
      <c r="W118" s="19"/>
      <c r="Y118" s="19"/>
      <c r="Z118" s="21"/>
      <c r="AA118" s="15"/>
    </row>
    <row r="119" spans="1:27" ht="12.75">
      <c r="A119" s="10"/>
      <c r="H119" s="11"/>
      <c r="P119" s="17"/>
      <c r="Q119" s="19"/>
      <c r="R119" s="15"/>
      <c r="S119" s="19"/>
      <c r="W119" s="19"/>
      <c r="Y119" s="19"/>
      <c r="Z119" s="21"/>
      <c r="AA119" s="15"/>
    </row>
    <row r="120" spans="1:27" ht="12.75">
      <c r="A120" s="10"/>
      <c r="H120" s="11"/>
      <c r="P120" s="17"/>
      <c r="Q120" s="19"/>
      <c r="R120" s="15"/>
      <c r="S120" s="19"/>
      <c r="W120" s="19"/>
      <c r="Y120" s="19"/>
      <c r="Z120" s="21"/>
      <c r="AA120" s="15"/>
    </row>
    <row r="121" spans="1:27" ht="12.75">
      <c r="A121" s="10"/>
      <c r="H121" s="11"/>
      <c r="P121" s="17"/>
      <c r="Q121" s="19"/>
      <c r="R121" s="15"/>
      <c r="S121" s="19"/>
      <c r="W121" s="19"/>
      <c r="Y121" s="19"/>
      <c r="Z121" s="21"/>
      <c r="AA121" s="15"/>
    </row>
    <row r="122" spans="1:27" ht="12.75">
      <c r="A122" s="10"/>
      <c r="H122" s="11"/>
      <c r="P122" s="17"/>
      <c r="Q122" s="19"/>
      <c r="R122" s="15"/>
      <c r="S122" s="19"/>
      <c r="W122" s="19"/>
      <c r="Y122" s="19"/>
      <c r="Z122" s="21"/>
      <c r="AA122" s="15"/>
    </row>
    <row r="123" spans="1:27" ht="12.75">
      <c r="A123" s="10"/>
      <c r="H123" s="11"/>
      <c r="P123" s="17"/>
      <c r="Q123" s="19"/>
      <c r="R123" s="15"/>
      <c r="S123" s="19"/>
      <c r="W123" s="19"/>
      <c r="Y123" s="19"/>
      <c r="Z123" s="21"/>
      <c r="AA123" s="15"/>
    </row>
    <row r="124" spans="1:27" ht="12.75">
      <c r="A124" s="10"/>
      <c r="H124" s="11"/>
      <c r="P124" s="17"/>
      <c r="Q124" s="19"/>
      <c r="R124" s="15"/>
      <c r="S124" s="19"/>
      <c r="W124" s="19"/>
      <c r="Y124" s="19"/>
      <c r="Z124" s="21"/>
      <c r="AA124" s="15"/>
    </row>
    <row r="125" spans="1:27" ht="12.75">
      <c r="A125" s="10"/>
      <c r="H125" s="11"/>
      <c r="P125" s="17"/>
      <c r="Q125" s="19"/>
      <c r="R125" s="15"/>
      <c r="S125" s="19"/>
      <c r="W125" s="19"/>
      <c r="Y125" s="19"/>
      <c r="Z125" s="21"/>
      <c r="AA125" s="15"/>
    </row>
    <row r="126" spans="1:27" ht="12.75">
      <c r="A126" s="10"/>
      <c r="H126" s="11"/>
      <c r="P126" s="17"/>
      <c r="Q126" s="19"/>
      <c r="R126" s="15"/>
      <c r="S126" s="19"/>
      <c r="W126" s="19"/>
      <c r="Y126" s="19"/>
      <c r="Z126" s="21"/>
      <c r="AA126" s="15"/>
    </row>
    <row r="127" spans="1:27" ht="12.75">
      <c r="A127" s="10"/>
      <c r="H127" s="11"/>
      <c r="P127" s="17"/>
      <c r="Q127" s="19"/>
      <c r="R127" s="15"/>
      <c r="S127" s="19"/>
      <c r="W127" s="19"/>
      <c r="Y127" s="19"/>
      <c r="Z127" s="21"/>
      <c r="AA127" s="15"/>
    </row>
    <row r="128" spans="1:27" ht="12.75">
      <c r="A128" s="10"/>
      <c r="H128" s="11"/>
      <c r="P128" s="17"/>
      <c r="Q128" s="19"/>
      <c r="R128" s="15"/>
      <c r="S128" s="19"/>
      <c r="W128" s="19"/>
      <c r="Y128" s="19"/>
      <c r="Z128" s="21"/>
      <c r="AA128" s="15"/>
    </row>
    <row r="129" spans="1:27" ht="12.75">
      <c r="A129" s="10"/>
      <c r="H129" s="11"/>
      <c r="P129" s="17"/>
      <c r="Q129" s="19"/>
      <c r="R129" s="15"/>
      <c r="S129" s="19"/>
      <c r="W129" s="19"/>
      <c r="Y129" s="19"/>
      <c r="Z129" s="21"/>
      <c r="AA129" s="15"/>
    </row>
    <row r="130" spans="1:27" ht="12.75">
      <c r="A130" s="10"/>
      <c r="H130" s="11"/>
      <c r="P130" s="17"/>
      <c r="Q130" s="19"/>
      <c r="R130" s="15"/>
      <c r="S130" s="19"/>
      <c r="W130" s="19"/>
      <c r="Y130" s="19"/>
      <c r="Z130" s="21"/>
      <c r="AA130" s="15"/>
    </row>
    <row r="131" spans="1:27" ht="12.75">
      <c r="A131" s="10"/>
      <c r="H131" s="11"/>
      <c r="P131" s="17"/>
      <c r="Q131" s="19"/>
      <c r="R131" s="15"/>
      <c r="S131" s="19"/>
      <c r="W131" s="19"/>
      <c r="Y131" s="19"/>
      <c r="Z131" s="21"/>
      <c r="AA131" s="15"/>
    </row>
    <row r="132" spans="1:27" ht="12.75">
      <c r="A132" s="10"/>
      <c r="H132" s="11"/>
      <c r="P132" s="17"/>
      <c r="Q132" s="19"/>
      <c r="R132" s="15"/>
      <c r="S132" s="19"/>
      <c r="W132" s="19"/>
      <c r="Y132" s="19"/>
      <c r="Z132" s="21"/>
      <c r="AA132" s="15"/>
    </row>
    <row r="133" spans="1:27" ht="12.75">
      <c r="A133" s="10"/>
      <c r="H133" s="11"/>
      <c r="P133" s="17"/>
      <c r="Q133" s="19"/>
      <c r="R133" s="15"/>
      <c r="S133" s="19"/>
      <c r="W133" s="19"/>
      <c r="Y133" s="19"/>
      <c r="Z133" s="21"/>
      <c r="AA133" s="15"/>
    </row>
    <row r="134" spans="1:27" ht="12.75">
      <c r="A134" s="10"/>
      <c r="H134" s="11"/>
      <c r="P134" s="17"/>
      <c r="Q134" s="19"/>
      <c r="R134" s="15"/>
      <c r="S134" s="19"/>
      <c r="W134" s="19"/>
      <c r="Y134" s="19"/>
      <c r="Z134" s="21"/>
      <c r="AA134" s="15"/>
    </row>
    <row r="135" spans="1:27" ht="12.75">
      <c r="A135" s="10"/>
      <c r="H135" s="11"/>
      <c r="P135" s="17"/>
      <c r="Q135" s="19"/>
      <c r="R135" s="15"/>
      <c r="S135" s="19"/>
      <c r="W135" s="19"/>
      <c r="Y135" s="19"/>
      <c r="Z135" s="21"/>
      <c r="AA135" s="15"/>
    </row>
    <row r="136" spans="1:27" ht="12.75">
      <c r="A136" s="10"/>
      <c r="H136" s="11"/>
      <c r="P136" s="17"/>
      <c r="Q136" s="19"/>
      <c r="R136" s="15"/>
      <c r="S136" s="19"/>
      <c r="W136" s="19"/>
      <c r="Y136" s="19"/>
      <c r="Z136" s="21"/>
      <c r="AA136" s="15"/>
    </row>
    <row r="137" spans="1:27" ht="12.75">
      <c r="A137" s="10"/>
      <c r="H137" s="11"/>
      <c r="P137" s="17"/>
      <c r="Q137" s="19"/>
      <c r="R137" s="15"/>
      <c r="S137" s="19"/>
      <c r="W137" s="19"/>
      <c r="Y137" s="19"/>
      <c r="Z137" s="21"/>
      <c r="AA137" s="15"/>
    </row>
    <row r="138" spans="1:27" ht="12.75">
      <c r="A138" s="10"/>
      <c r="H138" s="11"/>
      <c r="P138" s="17"/>
      <c r="Q138" s="19"/>
      <c r="R138" s="15"/>
      <c r="S138" s="19"/>
      <c r="W138" s="19"/>
      <c r="Y138" s="19"/>
      <c r="Z138" s="21"/>
      <c r="AA138" s="15"/>
    </row>
    <row r="139" spans="1:27" ht="12.75">
      <c r="A139" s="10"/>
      <c r="H139" s="11"/>
      <c r="P139" s="17"/>
      <c r="Q139" s="19"/>
      <c r="R139" s="15"/>
      <c r="S139" s="19"/>
      <c r="W139" s="19"/>
      <c r="Y139" s="19"/>
      <c r="Z139" s="21"/>
      <c r="AA139" s="15"/>
    </row>
    <row r="141" spans="1:21" s="22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6" spans="1:21" s="24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s="23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s="22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22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</sheetData>
  <printOptions gridLines="1"/>
  <pageMargins left="0.28" right="0.23" top="1" bottom="0.79" header="0.22" footer="0.5"/>
  <pageSetup horizontalDpi="600" verticalDpi="600" orientation="landscape" r:id="rId1"/>
  <headerFooter alignWithMargins="0">
    <oddHeader>&amp;L&amp;8 17 $/Hr = NPS
20 $/Hr = Labor Crew
7.25 $/Hr = CCC
50 $/Day = CDF&amp;CEXOTIC PLANT ANNUAL REPORT
FY98&amp;R&amp;8Sorted By Species</oddHeader>
    <oddFooter>&amp;CPage &amp;P&amp;RDiona/Exotics/Reports/Control98.xls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86"/>
  <sheetViews>
    <sheetView workbookViewId="0" topLeftCell="A1">
      <pane ySplit="1" topLeftCell="BM2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10.00390625" style="48" customWidth="1"/>
    <col min="2" max="2" width="19.28125" style="48" customWidth="1"/>
    <col min="3" max="3" width="6.140625" style="48" customWidth="1"/>
    <col min="4" max="4" width="6.140625" style="49" customWidth="1"/>
    <col min="5" max="5" width="6.140625" style="48" customWidth="1"/>
    <col min="6" max="6" width="4.57421875" style="48" customWidth="1"/>
    <col min="7" max="7" width="4.140625" style="50" customWidth="1"/>
    <col min="8" max="8" width="4.421875" style="50" customWidth="1"/>
    <col min="9" max="9" width="4.00390625" style="51" customWidth="1"/>
    <col min="10" max="10" width="4.57421875" style="52" customWidth="1"/>
    <col min="11" max="11" width="5.28125" style="51" customWidth="1"/>
    <col min="12" max="12" width="5.7109375" style="48" customWidth="1"/>
    <col min="13" max="13" width="11.00390625" style="48" customWidth="1"/>
    <col min="14" max="14" width="5.7109375" style="48" customWidth="1"/>
    <col min="15" max="15" width="10.00390625" style="51" customWidth="1"/>
    <col min="16" max="16" width="3.8515625" style="48" customWidth="1"/>
    <col min="17" max="17" width="9.140625" style="53" hidden="1" customWidth="1"/>
    <col min="18" max="18" width="4.8515625" style="51" customWidth="1"/>
    <col min="19" max="19" width="10.140625" style="48" customWidth="1"/>
    <col min="20" max="20" width="5.140625" style="48" customWidth="1"/>
    <col min="21" max="21" width="10.28125" style="48" customWidth="1"/>
    <col min="22" max="22" width="6.7109375" style="48" customWidth="1"/>
    <col min="23" max="16384" width="9.140625" style="48" customWidth="1"/>
  </cols>
  <sheetData>
    <row r="1" spans="1:24" s="9" customFormat="1" ht="22.5" customHeight="1">
      <c r="A1" s="1" t="s">
        <v>0</v>
      </c>
      <c r="B1" s="2" t="s">
        <v>1</v>
      </c>
      <c r="C1" s="2" t="s">
        <v>2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54</v>
      </c>
      <c r="J1" s="2" t="s">
        <v>55</v>
      </c>
      <c r="K1" s="16" t="s">
        <v>14</v>
      </c>
      <c r="L1" s="3" t="s">
        <v>15</v>
      </c>
      <c r="M1" s="18" t="s">
        <v>16</v>
      </c>
      <c r="N1" s="5" t="s">
        <v>17</v>
      </c>
      <c r="O1" s="6" t="s">
        <v>18</v>
      </c>
      <c r="P1" s="5" t="s">
        <v>19</v>
      </c>
      <c r="Q1" s="3" t="s">
        <v>20</v>
      </c>
      <c r="R1" s="3" t="s">
        <v>21</v>
      </c>
      <c r="S1" s="18" t="s">
        <v>22</v>
      </c>
      <c r="T1" s="4" t="s">
        <v>23</v>
      </c>
      <c r="U1" s="18" t="s">
        <v>24</v>
      </c>
      <c r="V1" s="20" t="s">
        <v>56</v>
      </c>
      <c r="W1" s="7" t="s">
        <v>26</v>
      </c>
      <c r="X1" s="8"/>
    </row>
    <row r="2" spans="1:23" ht="12.75">
      <c r="A2" s="47">
        <v>36460</v>
      </c>
      <c r="B2" s="48" t="s">
        <v>57</v>
      </c>
      <c r="C2" s="48" t="s">
        <v>39</v>
      </c>
      <c r="D2" s="49">
        <v>1</v>
      </c>
      <c r="G2" s="48"/>
      <c r="H2" s="48"/>
      <c r="I2" s="48"/>
      <c r="J2" s="48">
        <f aca="true" t="shared" si="0" ref="J2:J40">SUM(D2:I2)</f>
        <v>1</v>
      </c>
      <c r="K2" s="48">
        <v>1.5</v>
      </c>
      <c r="L2" s="50">
        <f aca="true" t="shared" si="1" ref="L2:L40">(D2*K2)</f>
        <v>1.5</v>
      </c>
      <c r="M2" s="51">
        <f aca="true" t="shared" si="2" ref="M2:M40">(L2*17)</f>
        <v>25.5</v>
      </c>
      <c r="N2" s="52">
        <f aca="true" t="shared" si="3" ref="N2:N40">(E2*K2)</f>
        <v>0</v>
      </c>
      <c r="O2" s="51">
        <f aca="true" t="shared" si="4" ref="O2:O33">(N2*20)</f>
        <v>0</v>
      </c>
      <c r="P2" s="48">
        <f aca="true" t="shared" si="5" ref="P2:P33">(F2*K2)</f>
        <v>0</v>
      </c>
      <c r="Q2" s="48"/>
      <c r="R2" s="48">
        <f aca="true" t="shared" si="6" ref="R2:R33">(G2*K2)</f>
        <v>0</v>
      </c>
      <c r="S2" s="51">
        <f aca="true" t="shared" si="7" ref="S2:S33">(R2*13)</f>
        <v>0</v>
      </c>
      <c r="T2" s="48">
        <f aca="true" t="shared" si="8" ref="T2:T40">(H2*K2)</f>
        <v>0</v>
      </c>
      <c r="U2" s="51"/>
      <c r="V2" s="53">
        <f aca="true" t="shared" si="9" ref="V2:V40">(I2*K2)</f>
        <v>0</v>
      </c>
      <c r="W2" s="52">
        <f aca="true" t="shared" si="10" ref="W2:W40">(L2+N2+P2+Q2+R2+T2+V2)</f>
        <v>1.5</v>
      </c>
    </row>
    <row r="3" spans="1:23" ht="12.75">
      <c r="A3" s="47">
        <v>36466</v>
      </c>
      <c r="B3" s="48" t="s">
        <v>58</v>
      </c>
      <c r="C3" s="48" t="s">
        <v>35</v>
      </c>
      <c r="D3" s="49">
        <v>1</v>
      </c>
      <c r="G3" s="48"/>
      <c r="H3" s="48">
        <v>17</v>
      </c>
      <c r="I3" s="48"/>
      <c r="J3" s="48">
        <f t="shared" si="0"/>
        <v>18</v>
      </c>
      <c r="K3" s="48">
        <v>5</v>
      </c>
      <c r="L3" s="50">
        <f t="shared" si="1"/>
        <v>5</v>
      </c>
      <c r="M3" s="51">
        <f t="shared" si="2"/>
        <v>85</v>
      </c>
      <c r="N3" s="52">
        <f t="shared" si="3"/>
        <v>0</v>
      </c>
      <c r="O3" s="51">
        <f t="shared" si="4"/>
        <v>0</v>
      </c>
      <c r="P3" s="48">
        <f t="shared" si="5"/>
        <v>0</v>
      </c>
      <c r="Q3" s="48"/>
      <c r="R3" s="48">
        <f t="shared" si="6"/>
        <v>0</v>
      </c>
      <c r="S3" s="51">
        <f t="shared" si="7"/>
        <v>0</v>
      </c>
      <c r="T3" s="48">
        <f t="shared" si="8"/>
        <v>85</v>
      </c>
      <c r="U3" s="51">
        <v>50</v>
      </c>
      <c r="V3" s="53">
        <f t="shared" si="9"/>
        <v>0</v>
      </c>
      <c r="W3" s="52">
        <f t="shared" si="10"/>
        <v>90</v>
      </c>
    </row>
    <row r="4" spans="1:23" ht="12.75">
      <c r="A4" s="47">
        <v>36466</v>
      </c>
      <c r="B4" s="48" t="s">
        <v>58</v>
      </c>
      <c r="C4" s="48" t="s">
        <v>38</v>
      </c>
      <c r="D4" s="49">
        <v>1</v>
      </c>
      <c r="G4" s="48"/>
      <c r="H4" s="48">
        <v>17</v>
      </c>
      <c r="I4" s="48"/>
      <c r="J4" s="48">
        <f t="shared" si="0"/>
        <v>18</v>
      </c>
      <c r="K4" s="48">
        <v>0.5</v>
      </c>
      <c r="L4" s="50">
        <f t="shared" si="1"/>
        <v>0.5</v>
      </c>
      <c r="M4" s="51">
        <f t="shared" si="2"/>
        <v>8.5</v>
      </c>
      <c r="N4" s="52">
        <f t="shared" si="3"/>
        <v>0</v>
      </c>
      <c r="O4" s="51">
        <f t="shared" si="4"/>
        <v>0</v>
      </c>
      <c r="P4" s="48">
        <f t="shared" si="5"/>
        <v>0</v>
      </c>
      <c r="Q4" s="48"/>
      <c r="R4" s="48">
        <f t="shared" si="6"/>
        <v>0</v>
      </c>
      <c r="S4" s="51">
        <f t="shared" si="7"/>
        <v>0</v>
      </c>
      <c r="T4" s="48">
        <f t="shared" si="8"/>
        <v>8.5</v>
      </c>
      <c r="U4" s="51"/>
      <c r="V4" s="53">
        <f t="shared" si="9"/>
        <v>0</v>
      </c>
      <c r="W4" s="52">
        <f t="shared" si="10"/>
        <v>9</v>
      </c>
    </row>
    <row r="5" spans="1:23" ht="12.75">
      <c r="A5" s="47">
        <v>36473</v>
      </c>
      <c r="B5" s="48" t="s">
        <v>59</v>
      </c>
      <c r="C5" s="48" t="s">
        <v>28</v>
      </c>
      <c r="E5" s="48">
        <v>1</v>
      </c>
      <c r="G5" s="48"/>
      <c r="H5" s="48">
        <v>17</v>
      </c>
      <c r="I5" s="48"/>
      <c r="J5" s="48">
        <f t="shared" si="0"/>
        <v>18</v>
      </c>
      <c r="K5" s="48">
        <v>5.5</v>
      </c>
      <c r="L5" s="50">
        <f t="shared" si="1"/>
        <v>0</v>
      </c>
      <c r="M5" s="51">
        <f t="shared" si="2"/>
        <v>0</v>
      </c>
      <c r="N5" s="52">
        <f t="shared" si="3"/>
        <v>5.5</v>
      </c>
      <c r="O5" s="51">
        <f t="shared" si="4"/>
        <v>110</v>
      </c>
      <c r="P5" s="48">
        <f t="shared" si="5"/>
        <v>0</v>
      </c>
      <c r="Q5" s="48"/>
      <c r="R5" s="48">
        <f t="shared" si="6"/>
        <v>0</v>
      </c>
      <c r="S5" s="51">
        <f t="shared" si="7"/>
        <v>0</v>
      </c>
      <c r="T5" s="48">
        <f t="shared" si="8"/>
        <v>93.5</v>
      </c>
      <c r="U5" s="51">
        <v>50</v>
      </c>
      <c r="V5" s="53">
        <f t="shared" si="9"/>
        <v>0</v>
      </c>
      <c r="W5" s="52">
        <f t="shared" si="10"/>
        <v>99</v>
      </c>
    </row>
    <row r="6" spans="1:23" ht="12.75">
      <c r="A6" s="47">
        <v>36474</v>
      </c>
      <c r="B6" s="48" t="s">
        <v>60</v>
      </c>
      <c r="C6" s="48" t="s">
        <v>28</v>
      </c>
      <c r="D6" s="49">
        <v>1</v>
      </c>
      <c r="G6" s="48"/>
      <c r="H6" s="48">
        <v>17</v>
      </c>
      <c r="I6" s="48"/>
      <c r="J6" s="48">
        <f t="shared" si="0"/>
        <v>18</v>
      </c>
      <c r="K6" s="48">
        <v>5.5</v>
      </c>
      <c r="L6" s="50">
        <f t="shared" si="1"/>
        <v>5.5</v>
      </c>
      <c r="M6" s="51">
        <f t="shared" si="2"/>
        <v>93.5</v>
      </c>
      <c r="N6" s="52">
        <f t="shared" si="3"/>
        <v>0</v>
      </c>
      <c r="O6" s="51">
        <f t="shared" si="4"/>
        <v>0</v>
      </c>
      <c r="P6" s="48">
        <f t="shared" si="5"/>
        <v>0</v>
      </c>
      <c r="Q6" s="48"/>
      <c r="R6" s="48">
        <f t="shared" si="6"/>
        <v>0</v>
      </c>
      <c r="S6" s="51">
        <f t="shared" si="7"/>
        <v>0</v>
      </c>
      <c r="T6" s="48">
        <f t="shared" si="8"/>
        <v>93.5</v>
      </c>
      <c r="U6" s="51">
        <v>50</v>
      </c>
      <c r="V6" s="53">
        <f t="shared" si="9"/>
        <v>0</v>
      </c>
      <c r="W6" s="52">
        <f t="shared" si="10"/>
        <v>99</v>
      </c>
    </row>
    <row r="7" spans="1:23" ht="12.75">
      <c r="A7" s="47">
        <v>36480</v>
      </c>
      <c r="B7" s="48" t="s">
        <v>60</v>
      </c>
      <c r="C7" s="48" t="s">
        <v>28</v>
      </c>
      <c r="D7" s="49">
        <v>1</v>
      </c>
      <c r="F7" s="48">
        <v>1</v>
      </c>
      <c r="G7" s="48"/>
      <c r="H7" s="48">
        <v>17</v>
      </c>
      <c r="I7" s="48"/>
      <c r="J7" s="48">
        <f t="shared" si="0"/>
        <v>19</v>
      </c>
      <c r="K7" s="48">
        <v>5.5</v>
      </c>
      <c r="L7" s="50">
        <f t="shared" si="1"/>
        <v>5.5</v>
      </c>
      <c r="M7" s="51">
        <f t="shared" si="2"/>
        <v>93.5</v>
      </c>
      <c r="N7" s="52">
        <f t="shared" si="3"/>
        <v>0</v>
      </c>
      <c r="O7" s="51">
        <f t="shared" si="4"/>
        <v>0</v>
      </c>
      <c r="P7" s="48">
        <f t="shared" si="5"/>
        <v>5.5</v>
      </c>
      <c r="Q7" s="48"/>
      <c r="R7" s="48">
        <f t="shared" si="6"/>
        <v>0</v>
      </c>
      <c r="S7" s="51">
        <f t="shared" si="7"/>
        <v>0</v>
      </c>
      <c r="T7" s="48">
        <f t="shared" si="8"/>
        <v>93.5</v>
      </c>
      <c r="U7" s="51">
        <v>50</v>
      </c>
      <c r="V7" s="53">
        <f t="shared" si="9"/>
        <v>0</v>
      </c>
      <c r="W7" s="52">
        <f t="shared" si="10"/>
        <v>104.5</v>
      </c>
    </row>
    <row r="8" spans="1:23" ht="12.75">
      <c r="A8" s="47">
        <v>36486</v>
      </c>
      <c r="B8" s="48" t="s">
        <v>60</v>
      </c>
      <c r="C8" s="48" t="s">
        <v>28</v>
      </c>
      <c r="D8" s="49">
        <v>1</v>
      </c>
      <c r="F8" s="48">
        <v>1</v>
      </c>
      <c r="G8" s="48"/>
      <c r="H8" s="48">
        <v>17</v>
      </c>
      <c r="I8" s="48"/>
      <c r="J8" s="48">
        <f t="shared" si="0"/>
        <v>19</v>
      </c>
      <c r="K8" s="48">
        <v>5.5</v>
      </c>
      <c r="L8" s="50">
        <f t="shared" si="1"/>
        <v>5.5</v>
      </c>
      <c r="M8" s="51">
        <f t="shared" si="2"/>
        <v>93.5</v>
      </c>
      <c r="N8" s="52">
        <f t="shared" si="3"/>
        <v>0</v>
      </c>
      <c r="O8" s="51">
        <f t="shared" si="4"/>
        <v>0</v>
      </c>
      <c r="P8" s="48">
        <f t="shared" si="5"/>
        <v>5.5</v>
      </c>
      <c r="Q8" s="48"/>
      <c r="R8" s="48">
        <f t="shared" si="6"/>
        <v>0</v>
      </c>
      <c r="S8" s="51">
        <f t="shared" si="7"/>
        <v>0</v>
      </c>
      <c r="T8" s="48">
        <f t="shared" si="8"/>
        <v>93.5</v>
      </c>
      <c r="U8" s="51">
        <v>50</v>
      </c>
      <c r="V8" s="53">
        <f t="shared" si="9"/>
        <v>0</v>
      </c>
      <c r="W8" s="52">
        <f t="shared" si="10"/>
        <v>104.5</v>
      </c>
    </row>
    <row r="9" spans="1:23" ht="12.75">
      <c r="A9" s="47">
        <v>36487</v>
      </c>
      <c r="B9" s="48" t="s">
        <v>61</v>
      </c>
      <c r="C9" s="48" t="s">
        <v>28</v>
      </c>
      <c r="D9" s="49">
        <v>1</v>
      </c>
      <c r="F9" s="48">
        <v>1</v>
      </c>
      <c r="G9" s="48"/>
      <c r="H9" s="48">
        <v>17</v>
      </c>
      <c r="I9" s="48"/>
      <c r="J9" s="48">
        <f t="shared" si="0"/>
        <v>19</v>
      </c>
      <c r="K9" s="48">
        <v>5.5</v>
      </c>
      <c r="L9" s="50">
        <f t="shared" si="1"/>
        <v>5.5</v>
      </c>
      <c r="M9" s="51">
        <f t="shared" si="2"/>
        <v>93.5</v>
      </c>
      <c r="N9" s="52">
        <f t="shared" si="3"/>
        <v>0</v>
      </c>
      <c r="O9" s="51">
        <f t="shared" si="4"/>
        <v>0</v>
      </c>
      <c r="P9" s="48">
        <f t="shared" si="5"/>
        <v>5.5</v>
      </c>
      <c r="Q9" s="48"/>
      <c r="R9" s="48">
        <f t="shared" si="6"/>
        <v>0</v>
      </c>
      <c r="S9" s="51">
        <f t="shared" si="7"/>
        <v>0</v>
      </c>
      <c r="T9" s="48">
        <f t="shared" si="8"/>
        <v>93.5</v>
      </c>
      <c r="U9" s="51">
        <v>50</v>
      </c>
      <c r="V9" s="53">
        <f t="shared" si="9"/>
        <v>0</v>
      </c>
      <c r="W9" s="52">
        <f t="shared" si="10"/>
        <v>104.5</v>
      </c>
    </row>
    <row r="10" spans="1:23" ht="12.75">
      <c r="A10" s="47">
        <v>36861</v>
      </c>
      <c r="B10" s="48" t="s">
        <v>62</v>
      </c>
      <c r="C10" s="48" t="s">
        <v>28</v>
      </c>
      <c r="D10" s="49">
        <v>1</v>
      </c>
      <c r="F10" s="48">
        <v>1</v>
      </c>
      <c r="G10" s="48"/>
      <c r="H10" s="48">
        <v>17</v>
      </c>
      <c r="I10" s="48"/>
      <c r="J10" s="48">
        <f t="shared" si="0"/>
        <v>19</v>
      </c>
      <c r="K10" s="48">
        <v>5.5</v>
      </c>
      <c r="L10" s="50">
        <f t="shared" si="1"/>
        <v>5.5</v>
      </c>
      <c r="M10" s="51">
        <f t="shared" si="2"/>
        <v>93.5</v>
      </c>
      <c r="N10" s="52">
        <f t="shared" si="3"/>
        <v>0</v>
      </c>
      <c r="O10" s="51">
        <f t="shared" si="4"/>
        <v>0</v>
      </c>
      <c r="P10" s="48">
        <f t="shared" si="5"/>
        <v>5.5</v>
      </c>
      <c r="Q10" s="48"/>
      <c r="R10" s="48">
        <f t="shared" si="6"/>
        <v>0</v>
      </c>
      <c r="S10" s="51">
        <f t="shared" si="7"/>
        <v>0</v>
      </c>
      <c r="T10" s="48">
        <f t="shared" si="8"/>
        <v>93.5</v>
      </c>
      <c r="U10" s="51">
        <v>50</v>
      </c>
      <c r="V10" s="53">
        <f t="shared" si="9"/>
        <v>0</v>
      </c>
      <c r="W10" s="52">
        <f t="shared" si="10"/>
        <v>104.5</v>
      </c>
    </row>
    <row r="11" spans="1:23" ht="12.75">
      <c r="A11" s="47">
        <v>36862</v>
      </c>
      <c r="B11" s="48" t="s">
        <v>62</v>
      </c>
      <c r="C11" s="48" t="s">
        <v>28</v>
      </c>
      <c r="D11" s="49">
        <v>1</v>
      </c>
      <c r="F11" s="48">
        <v>1</v>
      </c>
      <c r="G11" s="48"/>
      <c r="H11" s="48">
        <v>17</v>
      </c>
      <c r="I11" s="48"/>
      <c r="J11" s="48">
        <f t="shared" si="0"/>
        <v>19</v>
      </c>
      <c r="K11" s="48">
        <v>5.5</v>
      </c>
      <c r="L11" s="50">
        <f t="shared" si="1"/>
        <v>5.5</v>
      </c>
      <c r="M11" s="51">
        <f t="shared" si="2"/>
        <v>93.5</v>
      </c>
      <c r="N11" s="52">
        <f t="shared" si="3"/>
        <v>0</v>
      </c>
      <c r="O11" s="51">
        <f t="shared" si="4"/>
        <v>0</v>
      </c>
      <c r="P11" s="48">
        <f t="shared" si="5"/>
        <v>5.5</v>
      </c>
      <c r="Q11" s="48"/>
      <c r="R11" s="48">
        <f t="shared" si="6"/>
        <v>0</v>
      </c>
      <c r="S11" s="51">
        <f t="shared" si="7"/>
        <v>0</v>
      </c>
      <c r="T11" s="48">
        <f t="shared" si="8"/>
        <v>93.5</v>
      </c>
      <c r="U11" s="51">
        <v>50</v>
      </c>
      <c r="V11" s="53">
        <f t="shared" si="9"/>
        <v>0</v>
      </c>
      <c r="W11" s="52">
        <f t="shared" si="10"/>
        <v>104.5</v>
      </c>
    </row>
    <row r="12" spans="1:23" ht="12.75">
      <c r="A12" s="47">
        <v>36868</v>
      </c>
      <c r="B12" s="48" t="s">
        <v>62</v>
      </c>
      <c r="C12" s="48" t="s">
        <v>28</v>
      </c>
      <c r="E12" s="48">
        <v>1</v>
      </c>
      <c r="G12" s="48"/>
      <c r="H12" s="48">
        <v>17</v>
      </c>
      <c r="I12" s="48"/>
      <c r="J12" s="48">
        <f t="shared" si="0"/>
        <v>18</v>
      </c>
      <c r="K12" s="48">
        <v>5.5</v>
      </c>
      <c r="L12" s="50">
        <f t="shared" si="1"/>
        <v>0</v>
      </c>
      <c r="M12" s="51">
        <f t="shared" si="2"/>
        <v>0</v>
      </c>
      <c r="N12" s="52">
        <f t="shared" si="3"/>
        <v>5.5</v>
      </c>
      <c r="O12" s="51">
        <f t="shared" si="4"/>
        <v>110</v>
      </c>
      <c r="P12" s="48">
        <f t="shared" si="5"/>
        <v>0</v>
      </c>
      <c r="Q12" s="48"/>
      <c r="R12" s="48">
        <f t="shared" si="6"/>
        <v>0</v>
      </c>
      <c r="S12" s="51">
        <f t="shared" si="7"/>
        <v>0</v>
      </c>
      <c r="T12" s="48">
        <f t="shared" si="8"/>
        <v>93.5</v>
      </c>
      <c r="U12" s="51">
        <v>50</v>
      </c>
      <c r="V12" s="53">
        <f t="shared" si="9"/>
        <v>0</v>
      </c>
      <c r="W12" s="52">
        <f t="shared" si="10"/>
        <v>99</v>
      </c>
    </row>
    <row r="13" spans="1:23" ht="12.75">
      <c r="A13" s="47">
        <v>36869</v>
      </c>
      <c r="B13" s="48" t="s">
        <v>59</v>
      </c>
      <c r="C13" s="48" t="s">
        <v>28</v>
      </c>
      <c r="E13" s="48">
        <v>1</v>
      </c>
      <c r="G13" s="48"/>
      <c r="H13" s="48">
        <v>17</v>
      </c>
      <c r="I13" s="48"/>
      <c r="J13" s="48">
        <f t="shared" si="0"/>
        <v>18</v>
      </c>
      <c r="K13" s="48">
        <v>5.5</v>
      </c>
      <c r="L13" s="50">
        <f t="shared" si="1"/>
        <v>0</v>
      </c>
      <c r="M13" s="51">
        <f t="shared" si="2"/>
        <v>0</v>
      </c>
      <c r="N13" s="52">
        <f t="shared" si="3"/>
        <v>5.5</v>
      </c>
      <c r="O13" s="51">
        <f t="shared" si="4"/>
        <v>110</v>
      </c>
      <c r="P13" s="48">
        <f t="shared" si="5"/>
        <v>0</v>
      </c>
      <c r="Q13" s="48"/>
      <c r="R13" s="48">
        <f t="shared" si="6"/>
        <v>0</v>
      </c>
      <c r="S13" s="51">
        <f t="shared" si="7"/>
        <v>0</v>
      </c>
      <c r="T13" s="48">
        <f t="shared" si="8"/>
        <v>93.5</v>
      </c>
      <c r="U13" s="51">
        <v>50</v>
      </c>
      <c r="V13" s="53">
        <f t="shared" si="9"/>
        <v>0</v>
      </c>
      <c r="W13" s="52">
        <f t="shared" si="10"/>
        <v>99</v>
      </c>
    </row>
    <row r="14" spans="1:23" ht="12.75">
      <c r="A14" s="47">
        <v>36873</v>
      </c>
      <c r="B14" s="48" t="s">
        <v>63</v>
      </c>
      <c r="C14" s="48" t="s">
        <v>28</v>
      </c>
      <c r="D14" s="49">
        <v>1</v>
      </c>
      <c r="G14" s="48"/>
      <c r="H14" s="48">
        <v>17</v>
      </c>
      <c r="I14" s="48"/>
      <c r="J14" s="48">
        <f t="shared" si="0"/>
        <v>18</v>
      </c>
      <c r="K14" s="48">
        <v>6</v>
      </c>
      <c r="L14" s="50">
        <f t="shared" si="1"/>
        <v>6</v>
      </c>
      <c r="M14" s="51">
        <f t="shared" si="2"/>
        <v>102</v>
      </c>
      <c r="N14" s="52">
        <f t="shared" si="3"/>
        <v>0</v>
      </c>
      <c r="O14" s="51">
        <f t="shared" si="4"/>
        <v>0</v>
      </c>
      <c r="P14" s="48">
        <f t="shared" si="5"/>
        <v>0</v>
      </c>
      <c r="Q14" s="48"/>
      <c r="R14" s="48">
        <f t="shared" si="6"/>
        <v>0</v>
      </c>
      <c r="S14" s="51">
        <f t="shared" si="7"/>
        <v>0</v>
      </c>
      <c r="T14" s="48">
        <f t="shared" si="8"/>
        <v>102</v>
      </c>
      <c r="U14" s="51">
        <v>50</v>
      </c>
      <c r="V14" s="53">
        <f t="shared" si="9"/>
        <v>0</v>
      </c>
      <c r="W14" s="52">
        <f t="shared" si="10"/>
        <v>108</v>
      </c>
    </row>
    <row r="15" spans="1:23" ht="12.75">
      <c r="A15" s="47">
        <v>36874</v>
      </c>
      <c r="B15" s="48" t="s">
        <v>64</v>
      </c>
      <c r="C15" s="48" t="s">
        <v>30</v>
      </c>
      <c r="D15" s="49">
        <v>1</v>
      </c>
      <c r="G15" s="48"/>
      <c r="H15" s="48">
        <v>17</v>
      </c>
      <c r="I15" s="48"/>
      <c r="J15" s="48">
        <f t="shared" si="0"/>
        <v>18</v>
      </c>
      <c r="K15" s="48">
        <v>6</v>
      </c>
      <c r="L15" s="50">
        <f t="shared" si="1"/>
        <v>6</v>
      </c>
      <c r="M15" s="51">
        <f t="shared" si="2"/>
        <v>102</v>
      </c>
      <c r="N15" s="52">
        <f t="shared" si="3"/>
        <v>0</v>
      </c>
      <c r="O15" s="51">
        <f t="shared" si="4"/>
        <v>0</v>
      </c>
      <c r="P15" s="48">
        <f t="shared" si="5"/>
        <v>0</v>
      </c>
      <c r="Q15" s="48"/>
      <c r="R15" s="48">
        <f t="shared" si="6"/>
        <v>0</v>
      </c>
      <c r="S15" s="51">
        <f t="shared" si="7"/>
        <v>0</v>
      </c>
      <c r="T15" s="48">
        <f t="shared" si="8"/>
        <v>102</v>
      </c>
      <c r="U15" s="51">
        <v>50</v>
      </c>
      <c r="V15" s="53">
        <f t="shared" si="9"/>
        <v>0</v>
      </c>
      <c r="W15" s="52">
        <f t="shared" si="10"/>
        <v>108</v>
      </c>
    </row>
    <row r="16" spans="1:23" ht="12.75">
      <c r="A16" s="47">
        <v>36880</v>
      </c>
      <c r="B16" s="48" t="s">
        <v>64</v>
      </c>
      <c r="C16" s="48" t="s">
        <v>30</v>
      </c>
      <c r="D16" s="49">
        <v>1</v>
      </c>
      <c r="G16" s="48"/>
      <c r="H16" s="48">
        <v>17</v>
      </c>
      <c r="I16" s="48"/>
      <c r="J16" s="48">
        <f t="shared" si="0"/>
        <v>18</v>
      </c>
      <c r="K16" s="48">
        <v>6</v>
      </c>
      <c r="L16" s="50">
        <f t="shared" si="1"/>
        <v>6</v>
      </c>
      <c r="M16" s="51">
        <f t="shared" si="2"/>
        <v>102</v>
      </c>
      <c r="N16" s="52">
        <f t="shared" si="3"/>
        <v>0</v>
      </c>
      <c r="O16" s="51">
        <f t="shared" si="4"/>
        <v>0</v>
      </c>
      <c r="P16" s="48">
        <f t="shared" si="5"/>
        <v>0</v>
      </c>
      <c r="Q16" s="48"/>
      <c r="R16" s="48">
        <f t="shared" si="6"/>
        <v>0</v>
      </c>
      <c r="S16" s="51">
        <f t="shared" si="7"/>
        <v>0</v>
      </c>
      <c r="T16" s="48">
        <f t="shared" si="8"/>
        <v>102</v>
      </c>
      <c r="U16" s="51">
        <v>50</v>
      </c>
      <c r="V16" s="53">
        <f t="shared" si="9"/>
        <v>0</v>
      </c>
      <c r="W16" s="52">
        <f t="shared" si="10"/>
        <v>108</v>
      </c>
    </row>
    <row r="17" spans="1:23" ht="12.75">
      <c r="A17" s="47">
        <v>36888</v>
      </c>
      <c r="B17" s="48" t="s">
        <v>62</v>
      </c>
      <c r="C17" s="48" t="s">
        <v>28</v>
      </c>
      <c r="D17" s="49">
        <v>1</v>
      </c>
      <c r="G17" s="48"/>
      <c r="H17" s="48">
        <v>17</v>
      </c>
      <c r="I17" s="48"/>
      <c r="J17" s="48">
        <f t="shared" si="0"/>
        <v>18</v>
      </c>
      <c r="K17" s="48">
        <v>5.5</v>
      </c>
      <c r="L17" s="50">
        <f t="shared" si="1"/>
        <v>5.5</v>
      </c>
      <c r="M17" s="51">
        <f t="shared" si="2"/>
        <v>93.5</v>
      </c>
      <c r="N17" s="52">
        <f t="shared" si="3"/>
        <v>0</v>
      </c>
      <c r="O17" s="51">
        <f t="shared" si="4"/>
        <v>0</v>
      </c>
      <c r="P17" s="48">
        <f t="shared" si="5"/>
        <v>0</v>
      </c>
      <c r="Q17" s="48"/>
      <c r="R17" s="48">
        <f t="shared" si="6"/>
        <v>0</v>
      </c>
      <c r="S17" s="51">
        <f t="shared" si="7"/>
        <v>0</v>
      </c>
      <c r="T17" s="48">
        <f t="shared" si="8"/>
        <v>93.5</v>
      </c>
      <c r="U17" s="51">
        <v>50</v>
      </c>
      <c r="V17" s="53">
        <f t="shared" si="9"/>
        <v>0</v>
      </c>
      <c r="W17" s="52">
        <f t="shared" si="10"/>
        <v>99</v>
      </c>
    </row>
    <row r="18" spans="1:23" ht="12.75">
      <c r="A18" s="47">
        <v>36535</v>
      </c>
      <c r="B18" s="48" t="s">
        <v>60</v>
      </c>
      <c r="C18" s="48" t="s">
        <v>28</v>
      </c>
      <c r="D18" s="49">
        <v>1</v>
      </c>
      <c r="F18" s="48">
        <v>1</v>
      </c>
      <c r="G18" s="48"/>
      <c r="H18" s="48">
        <v>17</v>
      </c>
      <c r="I18" s="48"/>
      <c r="J18" s="48">
        <f t="shared" si="0"/>
        <v>19</v>
      </c>
      <c r="K18" s="48">
        <v>5.5</v>
      </c>
      <c r="L18" s="50">
        <f t="shared" si="1"/>
        <v>5.5</v>
      </c>
      <c r="M18" s="51">
        <f t="shared" si="2"/>
        <v>93.5</v>
      </c>
      <c r="N18" s="52">
        <f t="shared" si="3"/>
        <v>0</v>
      </c>
      <c r="O18" s="51">
        <f t="shared" si="4"/>
        <v>0</v>
      </c>
      <c r="P18" s="48">
        <f t="shared" si="5"/>
        <v>5.5</v>
      </c>
      <c r="Q18" s="48"/>
      <c r="R18" s="48">
        <f t="shared" si="6"/>
        <v>0</v>
      </c>
      <c r="S18" s="51">
        <f t="shared" si="7"/>
        <v>0</v>
      </c>
      <c r="T18" s="48">
        <f t="shared" si="8"/>
        <v>93.5</v>
      </c>
      <c r="U18" s="51">
        <v>50</v>
      </c>
      <c r="V18" s="53">
        <f t="shared" si="9"/>
        <v>0</v>
      </c>
      <c r="W18" s="52">
        <f t="shared" si="10"/>
        <v>104.5</v>
      </c>
    </row>
    <row r="19" spans="1:23" ht="12.75">
      <c r="A19" s="47">
        <v>36536</v>
      </c>
      <c r="B19" s="48" t="s">
        <v>60</v>
      </c>
      <c r="C19" s="48" t="s">
        <v>28</v>
      </c>
      <c r="E19" s="48">
        <v>1</v>
      </c>
      <c r="G19" s="48"/>
      <c r="H19" s="48">
        <v>17</v>
      </c>
      <c r="I19" s="48"/>
      <c r="J19" s="48">
        <f t="shared" si="0"/>
        <v>18</v>
      </c>
      <c r="K19" s="48">
        <v>5.5</v>
      </c>
      <c r="L19" s="50">
        <f t="shared" si="1"/>
        <v>0</v>
      </c>
      <c r="M19" s="51">
        <f t="shared" si="2"/>
        <v>0</v>
      </c>
      <c r="N19" s="52">
        <f t="shared" si="3"/>
        <v>5.5</v>
      </c>
      <c r="O19" s="51">
        <f t="shared" si="4"/>
        <v>110</v>
      </c>
      <c r="P19" s="48">
        <f t="shared" si="5"/>
        <v>0</v>
      </c>
      <c r="Q19" s="48"/>
      <c r="R19" s="48">
        <f t="shared" si="6"/>
        <v>0</v>
      </c>
      <c r="S19" s="51">
        <f t="shared" si="7"/>
        <v>0</v>
      </c>
      <c r="T19" s="48">
        <f t="shared" si="8"/>
        <v>93.5</v>
      </c>
      <c r="U19" s="51">
        <v>50</v>
      </c>
      <c r="V19" s="53">
        <f t="shared" si="9"/>
        <v>0</v>
      </c>
      <c r="W19" s="52">
        <f t="shared" si="10"/>
        <v>99</v>
      </c>
    </row>
    <row r="20" spans="1:23" ht="12.75">
      <c r="A20" s="47">
        <v>36537</v>
      </c>
      <c r="B20" s="48" t="s">
        <v>64</v>
      </c>
      <c r="C20" s="48" t="s">
        <v>30</v>
      </c>
      <c r="E20" s="48">
        <v>1</v>
      </c>
      <c r="G20" s="48"/>
      <c r="H20" s="48">
        <v>17</v>
      </c>
      <c r="I20" s="48"/>
      <c r="J20" s="48">
        <f t="shared" si="0"/>
        <v>18</v>
      </c>
      <c r="K20" s="48">
        <v>5.5</v>
      </c>
      <c r="L20" s="50">
        <f t="shared" si="1"/>
        <v>0</v>
      </c>
      <c r="M20" s="51">
        <f t="shared" si="2"/>
        <v>0</v>
      </c>
      <c r="N20" s="52">
        <f t="shared" si="3"/>
        <v>5.5</v>
      </c>
      <c r="O20" s="51">
        <f t="shared" si="4"/>
        <v>110</v>
      </c>
      <c r="P20" s="48">
        <f t="shared" si="5"/>
        <v>0</v>
      </c>
      <c r="Q20" s="48"/>
      <c r="R20" s="48">
        <f t="shared" si="6"/>
        <v>0</v>
      </c>
      <c r="S20" s="51">
        <f t="shared" si="7"/>
        <v>0</v>
      </c>
      <c r="T20" s="48">
        <f t="shared" si="8"/>
        <v>93.5</v>
      </c>
      <c r="U20" s="51">
        <v>50</v>
      </c>
      <c r="V20" s="53">
        <f t="shared" si="9"/>
        <v>0</v>
      </c>
      <c r="W20" s="52">
        <f t="shared" si="10"/>
        <v>99</v>
      </c>
    </row>
    <row r="21" spans="1:23" ht="12.75">
      <c r="A21" s="47">
        <v>36544</v>
      </c>
      <c r="B21" s="48" t="s">
        <v>61</v>
      </c>
      <c r="C21" s="48" t="s">
        <v>28</v>
      </c>
      <c r="E21" s="48">
        <v>1</v>
      </c>
      <c r="G21" s="48"/>
      <c r="H21" s="48">
        <v>17</v>
      </c>
      <c r="I21" s="48"/>
      <c r="J21" s="48">
        <f t="shared" si="0"/>
        <v>18</v>
      </c>
      <c r="K21" s="48">
        <v>5.5</v>
      </c>
      <c r="L21" s="50">
        <f t="shared" si="1"/>
        <v>0</v>
      </c>
      <c r="M21" s="51">
        <f t="shared" si="2"/>
        <v>0</v>
      </c>
      <c r="N21" s="52">
        <f t="shared" si="3"/>
        <v>5.5</v>
      </c>
      <c r="O21" s="51">
        <f t="shared" si="4"/>
        <v>110</v>
      </c>
      <c r="P21" s="48">
        <f t="shared" si="5"/>
        <v>0</v>
      </c>
      <c r="Q21" s="48"/>
      <c r="R21" s="48">
        <f t="shared" si="6"/>
        <v>0</v>
      </c>
      <c r="S21" s="51">
        <f t="shared" si="7"/>
        <v>0</v>
      </c>
      <c r="T21" s="48">
        <f t="shared" si="8"/>
        <v>93.5</v>
      </c>
      <c r="U21" s="51">
        <v>50</v>
      </c>
      <c r="V21" s="53">
        <f t="shared" si="9"/>
        <v>0</v>
      </c>
      <c r="W21" s="52">
        <f t="shared" si="10"/>
        <v>99</v>
      </c>
    </row>
    <row r="22" spans="1:23" ht="12.75">
      <c r="A22" s="47">
        <v>36549</v>
      </c>
      <c r="B22" s="48" t="s">
        <v>65</v>
      </c>
      <c r="C22" s="48" t="s">
        <v>28</v>
      </c>
      <c r="E22" s="48">
        <v>1</v>
      </c>
      <c r="G22" s="48"/>
      <c r="H22" s="48">
        <v>17</v>
      </c>
      <c r="I22" s="48"/>
      <c r="J22" s="48">
        <f t="shared" si="0"/>
        <v>18</v>
      </c>
      <c r="K22" s="48">
        <v>5.5</v>
      </c>
      <c r="L22" s="50">
        <f t="shared" si="1"/>
        <v>0</v>
      </c>
      <c r="M22" s="51">
        <f t="shared" si="2"/>
        <v>0</v>
      </c>
      <c r="N22" s="52">
        <f t="shared" si="3"/>
        <v>5.5</v>
      </c>
      <c r="O22" s="51">
        <f t="shared" si="4"/>
        <v>110</v>
      </c>
      <c r="P22" s="48">
        <f t="shared" si="5"/>
        <v>0</v>
      </c>
      <c r="Q22" s="48"/>
      <c r="R22" s="48">
        <f t="shared" si="6"/>
        <v>0</v>
      </c>
      <c r="S22" s="51">
        <f t="shared" si="7"/>
        <v>0</v>
      </c>
      <c r="T22" s="48">
        <f t="shared" si="8"/>
        <v>93.5</v>
      </c>
      <c r="U22" s="51">
        <v>50</v>
      </c>
      <c r="V22" s="53">
        <f t="shared" si="9"/>
        <v>0</v>
      </c>
      <c r="W22" s="52">
        <f t="shared" si="10"/>
        <v>99</v>
      </c>
    </row>
    <row r="23" spans="1:23" ht="12.75">
      <c r="A23" s="47">
        <v>36549</v>
      </c>
      <c r="B23" s="48" t="s">
        <v>66</v>
      </c>
      <c r="C23" s="48" t="s">
        <v>28</v>
      </c>
      <c r="E23" s="48">
        <v>3</v>
      </c>
      <c r="G23" s="48"/>
      <c r="H23" s="48"/>
      <c r="I23" s="48"/>
      <c r="J23" s="48">
        <f t="shared" si="0"/>
        <v>3</v>
      </c>
      <c r="K23" s="48">
        <v>8</v>
      </c>
      <c r="L23" s="50">
        <f t="shared" si="1"/>
        <v>0</v>
      </c>
      <c r="M23" s="51">
        <f t="shared" si="2"/>
        <v>0</v>
      </c>
      <c r="N23" s="52">
        <f t="shared" si="3"/>
        <v>24</v>
      </c>
      <c r="O23" s="51">
        <f t="shared" si="4"/>
        <v>480</v>
      </c>
      <c r="P23" s="48">
        <f t="shared" si="5"/>
        <v>0</v>
      </c>
      <c r="Q23" s="48"/>
      <c r="R23" s="48">
        <f t="shared" si="6"/>
        <v>0</v>
      </c>
      <c r="S23" s="51">
        <f t="shared" si="7"/>
        <v>0</v>
      </c>
      <c r="T23" s="48">
        <f t="shared" si="8"/>
        <v>0</v>
      </c>
      <c r="U23" s="51"/>
      <c r="V23" s="53">
        <f t="shared" si="9"/>
        <v>0</v>
      </c>
      <c r="W23" s="52">
        <f t="shared" si="10"/>
        <v>24</v>
      </c>
    </row>
    <row r="24" spans="1:23" ht="12.75">
      <c r="A24" s="47">
        <v>36551</v>
      </c>
      <c r="B24" s="48" t="s">
        <v>63</v>
      </c>
      <c r="C24" s="48" t="s">
        <v>28</v>
      </c>
      <c r="E24" s="48">
        <v>1</v>
      </c>
      <c r="G24" s="48"/>
      <c r="H24" s="48">
        <v>17</v>
      </c>
      <c r="I24" s="48"/>
      <c r="J24" s="48">
        <f t="shared" si="0"/>
        <v>18</v>
      </c>
      <c r="K24" s="48">
        <v>5.5</v>
      </c>
      <c r="L24" s="50">
        <f t="shared" si="1"/>
        <v>0</v>
      </c>
      <c r="M24" s="51">
        <f t="shared" si="2"/>
        <v>0</v>
      </c>
      <c r="N24" s="52">
        <f t="shared" si="3"/>
        <v>5.5</v>
      </c>
      <c r="O24" s="51">
        <f t="shared" si="4"/>
        <v>110</v>
      </c>
      <c r="P24" s="48">
        <f t="shared" si="5"/>
        <v>0</v>
      </c>
      <c r="Q24" s="48"/>
      <c r="R24" s="48">
        <f t="shared" si="6"/>
        <v>0</v>
      </c>
      <c r="S24" s="51">
        <f t="shared" si="7"/>
        <v>0</v>
      </c>
      <c r="T24" s="48">
        <f t="shared" si="8"/>
        <v>93.5</v>
      </c>
      <c r="U24" s="51">
        <v>50</v>
      </c>
      <c r="V24" s="53">
        <f t="shared" si="9"/>
        <v>0</v>
      </c>
      <c r="W24" s="52">
        <f t="shared" si="10"/>
        <v>99</v>
      </c>
    </row>
    <row r="25" spans="1:23" ht="12.75">
      <c r="A25" s="47">
        <v>36552</v>
      </c>
      <c r="B25" s="48" t="s">
        <v>66</v>
      </c>
      <c r="C25" s="48" t="s">
        <v>28</v>
      </c>
      <c r="E25" s="48">
        <v>3</v>
      </c>
      <c r="G25" s="48"/>
      <c r="H25" s="48"/>
      <c r="I25" s="48"/>
      <c r="J25" s="48">
        <f t="shared" si="0"/>
        <v>3</v>
      </c>
      <c r="K25" s="48">
        <v>8</v>
      </c>
      <c r="L25" s="50">
        <f t="shared" si="1"/>
        <v>0</v>
      </c>
      <c r="M25" s="51">
        <f t="shared" si="2"/>
        <v>0</v>
      </c>
      <c r="N25" s="52">
        <f t="shared" si="3"/>
        <v>24</v>
      </c>
      <c r="O25" s="51">
        <f t="shared" si="4"/>
        <v>480</v>
      </c>
      <c r="P25" s="48">
        <f t="shared" si="5"/>
        <v>0</v>
      </c>
      <c r="Q25" s="48"/>
      <c r="R25" s="48">
        <f t="shared" si="6"/>
        <v>0</v>
      </c>
      <c r="S25" s="51">
        <f t="shared" si="7"/>
        <v>0</v>
      </c>
      <c r="T25" s="48">
        <f t="shared" si="8"/>
        <v>0</v>
      </c>
      <c r="U25" s="51"/>
      <c r="V25" s="53">
        <f t="shared" si="9"/>
        <v>0</v>
      </c>
      <c r="W25" s="52">
        <f t="shared" si="10"/>
        <v>24</v>
      </c>
    </row>
    <row r="26" spans="1:23" ht="12.75">
      <c r="A26" s="47">
        <v>36557</v>
      </c>
      <c r="B26" s="48" t="s">
        <v>62</v>
      </c>
      <c r="C26" s="48" t="s">
        <v>28</v>
      </c>
      <c r="E26" s="48">
        <v>1</v>
      </c>
      <c r="G26" s="48"/>
      <c r="H26" s="48">
        <v>17</v>
      </c>
      <c r="I26" s="48"/>
      <c r="J26" s="48">
        <f t="shared" si="0"/>
        <v>18</v>
      </c>
      <c r="K26" s="48">
        <v>5.5</v>
      </c>
      <c r="L26" s="50">
        <f t="shared" si="1"/>
        <v>0</v>
      </c>
      <c r="M26" s="51">
        <f t="shared" si="2"/>
        <v>0</v>
      </c>
      <c r="N26" s="52">
        <f t="shared" si="3"/>
        <v>5.5</v>
      </c>
      <c r="O26" s="51">
        <f t="shared" si="4"/>
        <v>110</v>
      </c>
      <c r="P26" s="48">
        <f t="shared" si="5"/>
        <v>0</v>
      </c>
      <c r="Q26" s="48"/>
      <c r="R26" s="48">
        <f t="shared" si="6"/>
        <v>0</v>
      </c>
      <c r="S26" s="51">
        <f t="shared" si="7"/>
        <v>0</v>
      </c>
      <c r="T26" s="48">
        <f t="shared" si="8"/>
        <v>93.5</v>
      </c>
      <c r="U26" s="51">
        <v>50</v>
      </c>
      <c r="V26" s="53">
        <f t="shared" si="9"/>
        <v>0</v>
      </c>
      <c r="W26" s="52">
        <f t="shared" si="10"/>
        <v>99</v>
      </c>
    </row>
    <row r="27" spans="1:23" ht="12.75">
      <c r="A27" s="47">
        <v>36557</v>
      </c>
      <c r="B27" s="48" t="s">
        <v>66</v>
      </c>
      <c r="C27" s="48" t="s">
        <v>28</v>
      </c>
      <c r="E27" s="48">
        <v>3</v>
      </c>
      <c r="G27" s="48"/>
      <c r="H27" s="48"/>
      <c r="I27" s="48"/>
      <c r="J27" s="48">
        <f t="shared" si="0"/>
        <v>3</v>
      </c>
      <c r="K27" s="48">
        <v>8</v>
      </c>
      <c r="L27" s="50">
        <f t="shared" si="1"/>
        <v>0</v>
      </c>
      <c r="M27" s="51">
        <f t="shared" si="2"/>
        <v>0</v>
      </c>
      <c r="N27" s="52">
        <f t="shared" si="3"/>
        <v>24</v>
      </c>
      <c r="O27" s="51">
        <f t="shared" si="4"/>
        <v>480</v>
      </c>
      <c r="P27" s="48">
        <f t="shared" si="5"/>
        <v>0</v>
      </c>
      <c r="Q27" s="48"/>
      <c r="R27" s="48">
        <f t="shared" si="6"/>
        <v>0</v>
      </c>
      <c r="S27" s="51">
        <f t="shared" si="7"/>
        <v>0</v>
      </c>
      <c r="T27" s="48">
        <f t="shared" si="8"/>
        <v>0</v>
      </c>
      <c r="U27" s="51"/>
      <c r="V27" s="53">
        <f t="shared" si="9"/>
        <v>0</v>
      </c>
      <c r="W27" s="52">
        <f t="shared" si="10"/>
        <v>24</v>
      </c>
    </row>
    <row r="28" spans="1:23" ht="12.75">
      <c r="A28" s="47">
        <v>36558</v>
      </c>
      <c r="B28" s="48" t="s">
        <v>66</v>
      </c>
      <c r="C28" s="48" t="s">
        <v>28</v>
      </c>
      <c r="E28" s="48">
        <v>3</v>
      </c>
      <c r="G28" s="48"/>
      <c r="H28" s="48"/>
      <c r="I28" s="48"/>
      <c r="J28" s="48">
        <f t="shared" si="0"/>
        <v>3</v>
      </c>
      <c r="K28" s="48">
        <v>8</v>
      </c>
      <c r="L28" s="50">
        <f t="shared" si="1"/>
        <v>0</v>
      </c>
      <c r="M28" s="51">
        <f t="shared" si="2"/>
        <v>0</v>
      </c>
      <c r="N28" s="52">
        <f t="shared" si="3"/>
        <v>24</v>
      </c>
      <c r="O28" s="51">
        <f t="shared" si="4"/>
        <v>480</v>
      </c>
      <c r="P28" s="48">
        <f t="shared" si="5"/>
        <v>0</v>
      </c>
      <c r="Q28" s="48"/>
      <c r="R28" s="48">
        <f t="shared" si="6"/>
        <v>0</v>
      </c>
      <c r="S28" s="51">
        <f t="shared" si="7"/>
        <v>0</v>
      </c>
      <c r="T28" s="48">
        <f t="shared" si="8"/>
        <v>0</v>
      </c>
      <c r="U28" s="51"/>
      <c r="V28" s="53">
        <f t="shared" si="9"/>
        <v>0</v>
      </c>
      <c r="W28" s="52">
        <f t="shared" si="10"/>
        <v>24</v>
      </c>
    </row>
    <row r="29" spans="1:23" ht="12.75">
      <c r="A29" s="47">
        <v>36558</v>
      </c>
      <c r="B29" s="48" t="s">
        <v>58</v>
      </c>
      <c r="C29" s="48" t="s">
        <v>29</v>
      </c>
      <c r="D29" s="49">
        <v>1</v>
      </c>
      <c r="G29" s="48"/>
      <c r="H29" s="48"/>
      <c r="I29" s="48"/>
      <c r="J29" s="48">
        <f t="shared" si="0"/>
        <v>1</v>
      </c>
      <c r="K29" s="48">
        <v>3</v>
      </c>
      <c r="L29" s="50">
        <f t="shared" si="1"/>
        <v>3</v>
      </c>
      <c r="M29" s="51">
        <f t="shared" si="2"/>
        <v>51</v>
      </c>
      <c r="N29" s="52">
        <f t="shared" si="3"/>
        <v>0</v>
      </c>
      <c r="O29" s="51">
        <f t="shared" si="4"/>
        <v>0</v>
      </c>
      <c r="P29" s="48">
        <f t="shared" si="5"/>
        <v>0</v>
      </c>
      <c r="Q29" s="48"/>
      <c r="R29" s="48">
        <f t="shared" si="6"/>
        <v>0</v>
      </c>
      <c r="S29" s="51">
        <f t="shared" si="7"/>
        <v>0</v>
      </c>
      <c r="T29" s="48">
        <f t="shared" si="8"/>
        <v>0</v>
      </c>
      <c r="U29" s="51"/>
      <c r="V29" s="53">
        <f t="shared" si="9"/>
        <v>0</v>
      </c>
      <c r="W29" s="52">
        <f t="shared" si="10"/>
        <v>3</v>
      </c>
    </row>
    <row r="30" spans="1:23" ht="12" customHeight="1">
      <c r="A30" s="47">
        <v>36563</v>
      </c>
      <c r="B30" s="48" t="s">
        <v>67</v>
      </c>
      <c r="C30" s="48" t="s">
        <v>30</v>
      </c>
      <c r="D30" s="49">
        <v>1</v>
      </c>
      <c r="G30" s="48"/>
      <c r="H30" s="48">
        <v>17</v>
      </c>
      <c r="I30" s="48"/>
      <c r="J30" s="48">
        <f t="shared" si="0"/>
        <v>18</v>
      </c>
      <c r="K30" s="48">
        <v>5.5</v>
      </c>
      <c r="L30" s="50">
        <f t="shared" si="1"/>
        <v>5.5</v>
      </c>
      <c r="M30" s="51">
        <f t="shared" si="2"/>
        <v>93.5</v>
      </c>
      <c r="N30" s="52">
        <f t="shared" si="3"/>
        <v>0</v>
      </c>
      <c r="O30" s="51">
        <f t="shared" si="4"/>
        <v>0</v>
      </c>
      <c r="P30" s="48">
        <f t="shared" si="5"/>
        <v>0</v>
      </c>
      <c r="Q30" s="48"/>
      <c r="R30" s="48">
        <f t="shared" si="6"/>
        <v>0</v>
      </c>
      <c r="S30" s="51">
        <f t="shared" si="7"/>
        <v>0</v>
      </c>
      <c r="T30" s="48">
        <f t="shared" si="8"/>
        <v>93.5</v>
      </c>
      <c r="U30" s="51">
        <v>50</v>
      </c>
      <c r="V30" s="53">
        <f t="shared" si="9"/>
        <v>0</v>
      </c>
      <c r="W30" s="52">
        <f t="shared" si="10"/>
        <v>99</v>
      </c>
    </row>
    <row r="31" spans="1:23" ht="12.75">
      <c r="A31" s="47">
        <v>36566</v>
      </c>
      <c r="B31" s="48" t="s">
        <v>59</v>
      </c>
      <c r="C31" s="48" t="s">
        <v>28</v>
      </c>
      <c r="E31" s="48">
        <v>1</v>
      </c>
      <c r="G31" s="48"/>
      <c r="H31" s="48">
        <v>17</v>
      </c>
      <c r="I31" s="48"/>
      <c r="J31" s="48">
        <f t="shared" si="0"/>
        <v>18</v>
      </c>
      <c r="K31" s="48">
        <v>5.5</v>
      </c>
      <c r="L31" s="50">
        <f t="shared" si="1"/>
        <v>0</v>
      </c>
      <c r="M31" s="51">
        <f t="shared" si="2"/>
        <v>0</v>
      </c>
      <c r="N31" s="52">
        <f t="shared" si="3"/>
        <v>5.5</v>
      </c>
      <c r="O31" s="51">
        <f t="shared" si="4"/>
        <v>110</v>
      </c>
      <c r="P31" s="48">
        <f t="shared" si="5"/>
        <v>0</v>
      </c>
      <c r="Q31" s="48"/>
      <c r="R31" s="48">
        <f t="shared" si="6"/>
        <v>0</v>
      </c>
      <c r="S31" s="51">
        <f t="shared" si="7"/>
        <v>0</v>
      </c>
      <c r="T31" s="48">
        <f t="shared" si="8"/>
        <v>93.5</v>
      </c>
      <c r="U31" s="51">
        <v>50</v>
      </c>
      <c r="V31" s="53">
        <f t="shared" si="9"/>
        <v>0</v>
      </c>
      <c r="W31" s="52">
        <f t="shared" si="10"/>
        <v>99</v>
      </c>
    </row>
    <row r="32" spans="1:23" ht="12.75">
      <c r="A32" s="47">
        <v>36571</v>
      </c>
      <c r="B32" s="48" t="s">
        <v>31</v>
      </c>
      <c r="C32" s="48" t="s">
        <v>30</v>
      </c>
      <c r="E32" s="48">
        <v>1</v>
      </c>
      <c r="G32" s="48"/>
      <c r="H32" s="48">
        <v>17</v>
      </c>
      <c r="I32" s="48"/>
      <c r="J32" s="48">
        <f t="shared" si="0"/>
        <v>18</v>
      </c>
      <c r="K32" s="48">
        <v>5.5</v>
      </c>
      <c r="L32" s="50">
        <f t="shared" si="1"/>
        <v>0</v>
      </c>
      <c r="M32" s="51">
        <f t="shared" si="2"/>
        <v>0</v>
      </c>
      <c r="N32" s="52">
        <f t="shared" si="3"/>
        <v>5.5</v>
      </c>
      <c r="O32" s="51">
        <f t="shared" si="4"/>
        <v>110</v>
      </c>
      <c r="P32" s="48">
        <f t="shared" si="5"/>
        <v>0</v>
      </c>
      <c r="Q32" s="48"/>
      <c r="R32" s="48">
        <f t="shared" si="6"/>
        <v>0</v>
      </c>
      <c r="S32" s="51">
        <f t="shared" si="7"/>
        <v>0</v>
      </c>
      <c r="T32" s="48">
        <f t="shared" si="8"/>
        <v>93.5</v>
      </c>
      <c r="U32" s="51">
        <v>50</v>
      </c>
      <c r="V32" s="53">
        <f t="shared" si="9"/>
        <v>0</v>
      </c>
      <c r="W32" s="52">
        <f t="shared" si="10"/>
        <v>99</v>
      </c>
    </row>
    <row r="33" spans="1:23" ht="12.75">
      <c r="A33" s="47">
        <v>36585</v>
      </c>
      <c r="B33" s="48" t="s">
        <v>58</v>
      </c>
      <c r="C33" s="48" t="s">
        <v>35</v>
      </c>
      <c r="D33" s="49">
        <v>2</v>
      </c>
      <c r="G33" s="48"/>
      <c r="H33" s="48">
        <v>16</v>
      </c>
      <c r="I33" s="48"/>
      <c r="J33" s="48">
        <f t="shared" si="0"/>
        <v>18</v>
      </c>
      <c r="K33" s="48">
        <v>5.5</v>
      </c>
      <c r="L33" s="50">
        <f t="shared" si="1"/>
        <v>11</v>
      </c>
      <c r="M33" s="51">
        <f t="shared" si="2"/>
        <v>187</v>
      </c>
      <c r="N33" s="52">
        <f t="shared" si="3"/>
        <v>0</v>
      </c>
      <c r="O33" s="51">
        <f t="shared" si="4"/>
        <v>0</v>
      </c>
      <c r="P33" s="48">
        <f t="shared" si="5"/>
        <v>0</v>
      </c>
      <c r="Q33" s="48"/>
      <c r="R33" s="48">
        <f t="shared" si="6"/>
        <v>0</v>
      </c>
      <c r="S33" s="51">
        <f t="shared" si="7"/>
        <v>0</v>
      </c>
      <c r="T33" s="48">
        <f t="shared" si="8"/>
        <v>88</v>
      </c>
      <c r="U33" s="51">
        <v>50</v>
      </c>
      <c r="V33" s="53">
        <f t="shared" si="9"/>
        <v>0</v>
      </c>
      <c r="W33" s="52">
        <f t="shared" si="10"/>
        <v>99</v>
      </c>
    </row>
    <row r="34" spans="1:23" ht="12.75">
      <c r="A34" s="47">
        <v>36587</v>
      </c>
      <c r="B34" s="48" t="s">
        <v>58</v>
      </c>
      <c r="C34" s="48" t="s">
        <v>35</v>
      </c>
      <c r="D34" s="49">
        <v>1</v>
      </c>
      <c r="G34" s="48"/>
      <c r="H34" s="48">
        <v>16</v>
      </c>
      <c r="I34" s="48"/>
      <c r="J34" s="48">
        <f t="shared" si="0"/>
        <v>17</v>
      </c>
      <c r="K34" s="48">
        <v>3.5</v>
      </c>
      <c r="L34" s="50">
        <f t="shared" si="1"/>
        <v>3.5</v>
      </c>
      <c r="M34" s="51">
        <f t="shared" si="2"/>
        <v>59.5</v>
      </c>
      <c r="N34" s="52">
        <f t="shared" si="3"/>
        <v>0</v>
      </c>
      <c r="O34" s="51">
        <f aca="true" t="shared" si="11" ref="O34:O64">(N34*20)</f>
        <v>0</v>
      </c>
      <c r="P34" s="48">
        <f aca="true" t="shared" si="12" ref="P34:P64">(F34*K34)</f>
        <v>0</v>
      </c>
      <c r="Q34" s="48"/>
      <c r="R34" s="48">
        <f aca="true" t="shared" si="13" ref="R34:R64">(G34*K34)</f>
        <v>0</v>
      </c>
      <c r="S34" s="51">
        <f aca="true" t="shared" si="14" ref="S34:S64">(R34*13)</f>
        <v>0</v>
      </c>
      <c r="T34" s="48">
        <f t="shared" si="8"/>
        <v>56</v>
      </c>
      <c r="U34" s="51">
        <v>50</v>
      </c>
      <c r="V34" s="53">
        <f t="shared" si="9"/>
        <v>0</v>
      </c>
      <c r="W34" s="52">
        <f t="shared" si="10"/>
        <v>59.5</v>
      </c>
    </row>
    <row r="35" spans="1:23" ht="12.75">
      <c r="A35" s="47">
        <v>36592</v>
      </c>
      <c r="B35" s="48" t="s">
        <v>64</v>
      </c>
      <c r="C35" s="48" t="s">
        <v>30</v>
      </c>
      <c r="D35" s="49">
        <v>1</v>
      </c>
      <c r="G35" s="48"/>
      <c r="H35" s="48">
        <v>16</v>
      </c>
      <c r="I35" s="48"/>
      <c r="J35" s="48">
        <f t="shared" si="0"/>
        <v>17</v>
      </c>
      <c r="K35" s="48">
        <v>5.5</v>
      </c>
      <c r="L35" s="50">
        <f t="shared" si="1"/>
        <v>5.5</v>
      </c>
      <c r="M35" s="51">
        <f t="shared" si="2"/>
        <v>93.5</v>
      </c>
      <c r="N35" s="52">
        <f t="shared" si="3"/>
        <v>0</v>
      </c>
      <c r="O35" s="51">
        <f t="shared" si="11"/>
        <v>0</v>
      </c>
      <c r="P35" s="48">
        <f t="shared" si="12"/>
        <v>0</v>
      </c>
      <c r="Q35" s="48"/>
      <c r="R35" s="48">
        <f t="shared" si="13"/>
        <v>0</v>
      </c>
      <c r="S35" s="51">
        <f t="shared" si="14"/>
        <v>0</v>
      </c>
      <c r="T35" s="48">
        <f t="shared" si="8"/>
        <v>88</v>
      </c>
      <c r="U35" s="51">
        <v>50</v>
      </c>
      <c r="V35" s="53">
        <f t="shared" si="9"/>
        <v>0</v>
      </c>
      <c r="W35" s="52">
        <f t="shared" si="10"/>
        <v>93.5</v>
      </c>
    </row>
    <row r="36" spans="1:23" ht="12.75">
      <c r="A36" s="47">
        <v>36594</v>
      </c>
      <c r="B36" s="48" t="s">
        <v>58</v>
      </c>
      <c r="C36" s="48" t="s">
        <v>35</v>
      </c>
      <c r="D36" s="49">
        <v>1</v>
      </c>
      <c r="G36" s="48"/>
      <c r="H36" s="48">
        <v>16</v>
      </c>
      <c r="I36" s="48"/>
      <c r="J36" s="48">
        <f t="shared" si="0"/>
        <v>17</v>
      </c>
      <c r="K36" s="48">
        <v>5.5</v>
      </c>
      <c r="L36" s="50">
        <f t="shared" si="1"/>
        <v>5.5</v>
      </c>
      <c r="M36" s="51">
        <f t="shared" si="2"/>
        <v>93.5</v>
      </c>
      <c r="N36" s="52">
        <f t="shared" si="3"/>
        <v>0</v>
      </c>
      <c r="O36" s="51">
        <f t="shared" si="11"/>
        <v>0</v>
      </c>
      <c r="P36" s="48">
        <f t="shared" si="12"/>
        <v>0</v>
      </c>
      <c r="Q36" s="48"/>
      <c r="R36" s="48">
        <f t="shared" si="13"/>
        <v>0</v>
      </c>
      <c r="S36" s="51">
        <f t="shared" si="14"/>
        <v>0</v>
      </c>
      <c r="T36" s="48">
        <f t="shared" si="8"/>
        <v>88</v>
      </c>
      <c r="U36" s="51">
        <v>50</v>
      </c>
      <c r="V36" s="53">
        <f t="shared" si="9"/>
        <v>0</v>
      </c>
      <c r="W36" s="52">
        <f t="shared" si="10"/>
        <v>93.5</v>
      </c>
    </row>
    <row r="37" spans="1:23" ht="12.75">
      <c r="A37" s="47">
        <v>36601</v>
      </c>
      <c r="B37" s="48" t="s">
        <v>58</v>
      </c>
      <c r="C37" s="48" t="s">
        <v>35</v>
      </c>
      <c r="D37" s="49">
        <v>1</v>
      </c>
      <c r="G37" s="48"/>
      <c r="H37" s="48">
        <v>16</v>
      </c>
      <c r="I37" s="48"/>
      <c r="J37" s="48">
        <f t="shared" si="0"/>
        <v>17</v>
      </c>
      <c r="K37" s="48">
        <v>5</v>
      </c>
      <c r="L37" s="50">
        <f t="shared" si="1"/>
        <v>5</v>
      </c>
      <c r="M37" s="51">
        <f t="shared" si="2"/>
        <v>85</v>
      </c>
      <c r="N37" s="52">
        <f t="shared" si="3"/>
        <v>0</v>
      </c>
      <c r="O37" s="51">
        <f t="shared" si="11"/>
        <v>0</v>
      </c>
      <c r="P37" s="48">
        <f t="shared" si="12"/>
        <v>0</v>
      </c>
      <c r="Q37" s="48"/>
      <c r="R37" s="48">
        <f t="shared" si="13"/>
        <v>0</v>
      </c>
      <c r="S37" s="51">
        <f t="shared" si="14"/>
        <v>0</v>
      </c>
      <c r="T37" s="48">
        <f t="shared" si="8"/>
        <v>80</v>
      </c>
      <c r="U37" s="51">
        <v>50</v>
      </c>
      <c r="V37" s="53">
        <f t="shared" si="9"/>
        <v>0</v>
      </c>
      <c r="W37" s="52">
        <f t="shared" si="10"/>
        <v>85</v>
      </c>
    </row>
    <row r="38" spans="1:23" ht="12.75">
      <c r="A38" s="47">
        <v>36602</v>
      </c>
      <c r="B38" s="48" t="s">
        <v>58</v>
      </c>
      <c r="C38" s="48" t="s">
        <v>35</v>
      </c>
      <c r="D38" s="49">
        <v>1</v>
      </c>
      <c r="G38" s="48"/>
      <c r="H38" s="48">
        <v>16</v>
      </c>
      <c r="I38" s="48"/>
      <c r="J38" s="48">
        <f t="shared" si="0"/>
        <v>17</v>
      </c>
      <c r="K38" s="48">
        <v>5.5</v>
      </c>
      <c r="L38" s="50">
        <f t="shared" si="1"/>
        <v>5.5</v>
      </c>
      <c r="M38" s="51">
        <f t="shared" si="2"/>
        <v>93.5</v>
      </c>
      <c r="N38" s="52">
        <f t="shared" si="3"/>
        <v>0</v>
      </c>
      <c r="O38" s="51">
        <f t="shared" si="11"/>
        <v>0</v>
      </c>
      <c r="P38" s="48">
        <f t="shared" si="12"/>
        <v>0</v>
      </c>
      <c r="Q38" s="48"/>
      <c r="R38" s="48">
        <f t="shared" si="13"/>
        <v>0</v>
      </c>
      <c r="S38" s="51">
        <f t="shared" si="14"/>
        <v>0</v>
      </c>
      <c r="T38" s="48">
        <f t="shared" si="8"/>
        <v>88</v>
      </c>
      <c r="U38" s="51">
        <v>50</v>
      </c>
      <c r="V38" s="53">
        <f t="shared" si="9"/>
        <v>0</v>
      </c>
      <c r="W38" s="52">
        <f t="shared" si="10"/>
        <v>93.5</v>
      </c>
    </row>
    <row r="39" spans="1:23" ht="12.75">
      <c r="A39" s="47">
        <v>36605</v>
      </c>
      <c r="B39" s="48" t="s">
        <v>64</v>
      </c>
      <c r="C39" s="48" t="s">
        <v>30</v>
      </c>
      <c r="D39" s="49">
        <v>1</v>
      </c>
      <c r="G39" s="48"/>
      <c r="H39" s="48">
        <v>16</v>
      </c>
      <c r="I39" s="48"/>
      <c r="J39" s="48">
        <f t="shared" si="0"/>
        <v>17</v>
      </c>
      <c r="K39" s="48">
        <v>5.5</v>
      </c>
      <c r="L39" s="50">
        <f t="shared" si="1"/>
        <v>5.5</v>
      </c>
      <c r="M39" s="51">
        <f t="shared" si="2"/>
        <v>93.5</v>
      </c>
      <c r="N39" s="52">
        <f t="shared" si="3"/>
        <v>0</v>
      </c>
      <c r="O39" s="51">
        <f t="shared" si="11"/>
        <v>0</v>
      </c>
      <c r="P39" s="48">
        <f t="shared" si="12"/>
        <v>0</v>
      </c>
      <c r="Q39" s="48"/>
      <c r="R39" s="48">
        <f t="shared" si="13"/>
        <v>0</v>
      </c>
      <c r="S39" s="51">
        <f t="shared" si="14"/>
        <v>0</v>
      </c>
      <c r="T39" s="48">
        <f t="shared" si="8"/>
        <v>88</v>
      </c>
      <c r="U39" s="51">
        <v>50</v>
      </c>
      <c r="V39" s="53">
        <f t="shared" si="9"/>
        <v>0</v>
      </c>
      <c r="W39" s="52">
        <f t="shared" si="10"/>
        <v>93.5</v>
      </c>
    </row>
    <row r="40" spans="1:23" ht="12.75">
      <c r="A40" s="47">
        <v>36607</v>
      </c>
      <c r="B40" s="48" t="s">
        <v>58</v>
      </c>
      <c r="C40" s="48" t="s">
        <v>35</v>
      </c>
      <c r="D40" s="49">
        <v>1</v>
      </c>
      <c r="G40" s="48"/>
      <c r="H40" s="48">
        <v>16</v>
      </c>
      <c r="I40" s="48"/>
      <c r="J40" s="48">
        <f t="shared" si="0"/>
        <v>17</v>
      </c>
      <c r="K40" s="48">
        <v>5.5</v>
      </c>
      <c r="L40" s="50">
        <f t="shared" si="1"/>
        <v>5.5</v>
      </c>
      <c r="M40" s="51">
        <f t="shared" si="2"/>
        <v>93.5</v>
      </c>
      <c r="N40" s="52">
        <f t="shared" si="3"/>
        <v>0</v>
      </c>
      <c r="O40" s="51">
        <f t="shared" si="11"/>
        <v>0</v>
      </c>
      <c r="P40" s="48">
        <f t="shared" si="12"/>
        <v>0</v>
      </c>
      <c r="Q40" s="48"/>
      <c r="R40" s="48">
        <f t="shared" si="13"/>
        <v>0</v>
      </c>
      <c r="S40" s="51">
        <f t="shared" si="14"/>
        <v>0</v>
      </c>
      <c r="T40" s="48">
        <f t="shared" si="8"/>
        <v>88</v>
      </c>
      <c r="U40" s="51">
        <v>50</v>
      </c>
      <c r="V40" s="53">
        <f t="shared" si="9"/>
        <v>0</v>
      </c>
      <c r="W40" s="52">
        <f t="shared" si="10"/>
        <v>93.5</v>
      </c>
    </row>
    <row r="41" spans="1:23" ht="12.75">
      <c r="A41" s="47">
        <v>36608</v>
      </c>
      <c r="B41" s="48" t="s">
        <v>68</v>
      </c>
      <c r="C41" s="48" t="s">
        <v>42</v>
      </c>
      <c r="D41" s="49">
        <v>1</v>
      </c>
      <c r="G41" s="48"/>
      <c r="H41" s="48"/>
      <c r="I41" s="48"/>
      <c r="J41" s="48"/>
      <c r="K41" s="48">
        <v>6</v>
      </c>
      <c r="L41" s="50">
        <v>6</v>
      </c>
      <c r="M41" s="54">
        <v>102</v>
      </c>
      <c r="N41" s="52">
        <v>0</v>
      </c>
      <c r="O41" s="51">
        <f t="shared" si="11"/>
        <v>0</v>
      </c>
      <c r="P41" s="48">
        <f t="shared" si="12"/>
        <v>0</v>
      </c>
      <c r="Q41" s="48"/>
      <c r="R41" s="48">
        <f t="shared" si="13"/>
        <v>0</v>
      </c>
      <c r="S41" s="51">
        <f t="shared" si="14"/>
        <v>0</v>
      </c>
      <c r="T41" s="48">
        <v>0</v>
      </c>
      <c r="U41" s="51"/>
      <c r="V41" s="53">
        <v>0</v>
      </c>
      <c r="W41" s="52">
        <v>6</v>
      </c>
    </row>
    <row r="42" spans="1:23" ht="12.75">
      <c r="A42" s="47">
        <v>36614</v>
      </c>
      <c r="B42" s="48" t="s">
        <v>31</v>
      </c>
      <c r="C42" s="48" t="s">
        <v>30</v>
      </c>
      <c r="D42" s="49">
        <v>1</v>
      </c>
      <c r="G42" s="48"/>
      <c r="H42" s="48">
        <v>16</v>
      </c>
      <c r="I42" s="48"/>
      <c r="J42" s="48">
        <f aca="true" t="shared" si="15" ref="J42:J79">SUM(D42:I42)</f>
        <v>17</v>
      </c>
      <c r="K42" s="48">
        <v>6</v>
      </c>
      <c r="L42" s="50">
        <f aca="true" t="shared" si="16" ref="L42:L79">(D42*K42)</f>
        <v>6</v>
      </c>
      <c r="M42" s="51">
        <f aca="true" t="shared" si="17" ref="M42:M73">(L42*17)</f>
        <v>102</v>
      </c>
      <c r="N42" s="52">
        <f aca="true" t="shared" si="18" ref="N42:N79">(E42*K42)</f>
        <v>0</v>
      </c>
      <c r="O42" s="51">
        <f t="shared" si="11"/>
        <v>0</v>
      </c>
      <c r="P42" s="48">
        <f t="shared" si="12"/>
        <v>0</v>
      </c>
      <c r="Q42" s="48"/>
      <c r="R42" s="48">
        <f t="shared" si="13"/>
        <v>0</v>
      </c>
      <c r="S42" s="51">
        <f t="shared" si="14"/>
        <v>0</v>
      </c>
      <c r="T42" s="48">
        <f aca="true" t="shared" si="19" ref="T42:T79">(H42*K42)</f>
        <v>96</v>
      </c>
      <c r="U42" s="51">
        <v>50</v>
      </c>
      <c r="V42" s="53">
        <f aca="true" t="shared" si="20" ref="V42:V79">(I42*K42)</f>
        <v>0</v>
      </c>
      <c r="W42" s="52">
        <f aca="true" t="shared" si="21" ref="W42:W79">(L42+N42+P42+Q42+R42+T42+V42)</f>
        <v>102</v>
      </c>
    </row>
    <row r="43" spans="1:23" ht="12.75">
      <c r="A43" s="47">
        <v>36615</v>
      </c>
      <c r="B43" s="48" t="s">
        <v>69</v>
      </c>
      <c r="C43" s="48" t="s">
        <v>28</v>
      </c>
      <c r="D43" s="49">
        <v>1</v>
      </c>
      <c r="G43" s="48"/>
      <c r="H43" s="48">
        <v>16</v>
      </c>
      <c r="I43" s="48"/>
      <c r="J43" s="48">
        <f t="shared" si="15"/>
        <v>17</v>
      </c>
      <c r="K43" s="48">
        <v>5</v>
      </c>
      <c r="L43" s="50">
        <f t="shared" si="16"/>
        <v>5</v>
      </c>
      <c r="M43" s="51">
        <f t="shared" si="17"/>
        <v>85</v>
      </c>
      <c r="N43" s="52">
        <f t="shared" si="18"/>
        <v>0</v>
      </c>
      <c r="O43" s="51">
        <f t="shared" si="11"/>
        <v>0</v>
      </c>
      <c r="P43" s="48">
        <f t="shared" si="12"/>
        <v>0</v>
      </c>
      <c r="Q43" s="48"/>
      <c r="R43" s="48">
        <f t="shared" si="13"/>
        <v>0</v>
      </c>
      <c r="S43" s="51">
        <f t="shared" si="14"/>
        <v>0</v>
      </c>
      <c r="T43" s="48">
        <f t="shared" si="19"/>
        <v>80</v>
      </c>
      <c r="U43" s="51">
        <v>50</v>
      </c>
      <c r="V43" s="53">
        <f t="shared" si="20"/>
        <v>0</v>
      </c>
      <c r="W43" s="52">
        <f t="shared" si="21"/>
        <v>85</v>
      </c>
    </row>
    <row r="44" spans="1:23" ht="12.75">
      <c r="A44" s="47">
        <v>36621</v>
      </c>
      <c r="B44" s="48" t="s">
        <v>31</v>
      </c>
      <c r="C44" s="48" t="s">
        <v>30</v>
      </c>
      <c r="D44" s="49">
        <v>1</v>
      </c>
      <c r="G44" s="48"/>
      <c r="H44" s="48">
        <v>13</v>
      </c>
      <c r="I44" s="48"/>
      <c r="J44" s="48">
        <f t="shared" si="15"/>
        <v>14</v>
      </c>
      <c r="K44" s="48">
        <v>5</v>
      </c>
      <c r="L44" s="50">
        <f t="shared" si="16"/>
        <v>5</v>
      </c>
      <c r="M44" s="51">
        <f t="shared" si="17"/>
        <v>85</v>
      </c>
      <c r="N44" s="52">
        <f t="shared" si="18"/>
        <v>0</v>
      </c>
      <c r="O44" s="51">
        <f t="shared" si="11"/>
        <v>0</v>
      </c>
      <c r="P44" s="48">
        <f t="shared" si="12"/>
        <v>0</v>
      </c>
      <c r="Q44" s="48"/>
      <c r="R44" s="48">
        <f t="shared" si="13"/>
        <v>0</v>
      </c>
      <c r="S44" s="51">
        <f t="shared" si="14"/>
        <v>0</v>
      </c>
      <c r="T44" s="48">
        <f t="shared" si="19"/>
        <v>65</v>
      </c>
      <c r="U44" s="51">
        <v>50</v>
      </c>
      <c r="V44" s="53">
        <f t="shared" si="20"/>
        <v>0</v>
      </c>
      <c r="W44" s="52">
        <f t="shared" si="21"/>
        <v>70</v>
      </c>
    </row>
    <row r="45" spans="1:23" ht="12.75">
      <c r="A45" s="47">
        <v>36622</v>
      </c>
      <c r="B45" s="48" t="s">
        <v>31</v>
      </c>
      <c r="C45" s="48" t="s">
        <v>30</v>
      </c>
      <c r="D45" s="55">
        <v>1</v>
      </c>
      <c r="G45" s="48"/>
      <c r="H45" s="56">
        <v>13</v>
      </c>
      <c r="I45" s="48"/>
      <c r="J45" s="48">
        <f t="shared" si="15"/>
        <v>14</v>
      </c>
      <c r="K45" s="50">
        <v>4</v>
      </c>
      <c r="L45" s="50">
        <f t="shared" si="16"/>
        <v>4</v>
      </c>
      <c r="M45" s="51">
        <f t="shared" si="17"/>
        <v>68</v>
      </c>
      <c r="N45" s="52">
        <f t="shared" si="18"/>
        <v>0</v>
      </c>
      <c r="O45" s="51">
        <f t="shared" si="11"/>
        <v>0</v>
      </c>
      <c r="P45" s="48">
        <f t="shared" si="12"/>
        <v>0</v>
      </c>
      <c r="Q45" s="48"/>
      <c r="R45" s="48">
        <f t="shared" si="13"/>
        <v>0</v>
      </c>
      <c r="S45" s="51">
        <f t="shared" si="14"/>
        <v>0</v>
      </c>
      <c r="T45" s="48">
        <f t="shared" si="19"/>
        <v>52</v>
      </c>
      <c r="U45" s="51">
        <v>50</v>
      </c>
      <c r="V45" s="53">
        <f t="shared" si="20"/>
        <v>0</v>
      </c>
      <c r="W45" s="52">
        <f t="shared" si="21"/>
        <v>56</v>
      </c>
    </row>
    <row r="46" spans="1:23" ht="12.75">
      <c r="A46" s="47">
        <v>36626</v>
      </c>
      <c r="B46" s="48" t="s">
        <v>69</v>
      </c>
      <c r="C46" s="48" t="s">
        <v>28</v>
      </c>
      <c r="D46" s="49">
        <v>1</v>
      </c>
      <c r="G46" s="48"/>
      <c r="H46" s="48">
        <v>13</v>
      </c>
      <c r="I46" s="48"/>
      <c r="J46" s="48">
        <f t="shared" si="15"/>
        <v>14</v>
      </c>
      <c r="K46" s="48">
        <v>5</v>
      </c>
      <c r="L46" s="50">
        <f t="shared" si="16"/>
        <v>5</v>
      </c>
      <c r="M46" s="51">
        <f t="shared" si="17"/>
        <v>85</v>
      </c>
      <c r="N46" s="52">
        <f t="shared" si="18"/>
        <v>0</v>
      </c>
      <c r="O46" s="51">
        <f t="shared" si="11"/>
        <v>0</v>
      </c>
      <c r="P46" s="48">
        <f t="shared" si="12"/>
        <v>0</v>
      </c>
      <c r="Q46" s="48"/>
      <c r="R46" s="48">
        <f t="shared" si="13"/>
        <v>0</v>
      </c>
      <c r="S46" s="51">
        <f t="shared" si="14"/>
        <v>0</v>
      </c>
      <c r="T46" s="48">
        <f t="shared" si="19"/>
        <v>65</v>
      </c>
      <c r="U46" s="51">
        <v>50</v>
      </c>
      <c r="V46" s="53">
        <f t="shared" si="20"/>
        <v>0</v>
      </c>
      <c r="W46" s="52">
        <f t="shared" si="21"/>
        <v>70</v>
      </c>
    </row>
    <row r="47" spans="1:23" ht="12.75">
      <c r="A47" s="47">
        <v>36629</v>
      </c>
      <c r="B47" s="48" t="s">
        <v>58</v>
      </c>
      <c r="C47" s="48" t="s">
        <v>35</v>
      </c>
      <c r="D47" s="49">
        <v>4</v>
      </c>
      <c r="G47" s="48"/>
      <c r="H47" s="48"/>
      <c r="I47" s="48"/>
      <c r="J47" s="48">
        <f t="shared" si="15"/>
        <v>4</v>
      </c>
      <c r="K47" s="48">
        <v>3</v>
      </c>
      <c r="L47" s="50">
        <f t="shared" si="16"/>
        <v>12</v>
      </c>
      <c r="M47" s="51">
        <f t="shared" si="17"/>
        <v>204</v>
      </c>
      <c r="N47" s="52">
        <f t="shared" si="18"/>
        <v>0</v>
      </c>
      <c r="O47" s="51">
        <f t="shared" si="11"/>
        <v>0</v>
      </c>
      <c r="P47" s="48">
        <f t="shared" si="12"/>
        <v>0</v>
      </c>
      <c r="Q47" s="48"/>
      <c r="R47" s="48">
        <f t="shared" si="13"/>
        <v>0</v>
      </c>
      <c r="S47" s="51">
        <f t="shared" si="14"/>
        <v>0</v>
      </c>
      <c r="T47" s="48">
        <f t="shared" si="19"/>
        <v>0</v>
      </c>
      <c r="U47" s="51"/>
      <c r="V47" s="53">
        <f t="shared" si="20"/>
        <v>0</v>
      </c>
      <c r="W47" s="52">
        <f t="shared" si="21"/>
        <v>12</v>
      </c>
    </row>
    <row r="48" spans="1:23" ht="12.75">
      <c r="A48" s="47">
        <v>36633</v>
      </c>
      <c r="B48" s="48" t="s">
        <v>31</v>
      </c>
      <c r="C48" s="48" t="s">
        <v>28</v>
      </c>
      <c r="D48" s="49">
        <v>1</v>
      </c>
      <c r="G48" s="48"/>
      <c r="H48" s="48">
        <v>13</v>
      </c>
      <c r="I48" s="48"/>
      <c r="J48" s="48">
        <f t="shared" si="15"/>
        <v>14</v>
      </c>
      <c r="K48" s="48">
        <v>5.5</v>
      </c>
      <c r="L48" s="50">
        <f t="shared" si="16"/>
        <v>5.5</v>
      </c>
      <c r="M48" s="51">
        <f t="shared" si="17"/>
        <v>93.5</v>
      </c>
      <c r="N48" s="52">
        <f t="shared" si="18"/>
        <v>0</v>
      </c>
      <c r="O48" s="51">
        <f t="shared" si="11"/>
        <v>0</v>
      </c>
      <c r="P48" s="48">
        <f t="shared" si="12"/>
        <v>0</v>
      </c>
      <c r="Q48" s="48"/>
      <c r="R48" s="48">
        <f t="shared" si="13"/>
        <v>0</v>
      </c>
      <c r="S48" s="51">
        <f t="shared" si="14"/>
        <v>0</v>
      </c>
      <c r="T48" s="48">
        <f t="shared" si="19"/>
        <v>71.5</v>
      </c>
      <c r="U48" s="51">
        <v>50</v>
      </c>
      <c r="V48" s="53">
        <f t="shared" si="20"/>
        <v>0</v>
      </c>
      <c r="W48" s="52">
        <f t="shared" si="21"/>
        <v>77</v>
      </c>
    </row>
    <row r="49" spans="1:23" ht="12.75">
      <c r="A49" s="47">
        <v>36634</v>
      </c>
      <c r="B49" s="48" t="s">
        <v>58</v>
      </c>
      <c r="C49" s="48" t="s">
        <v>35</v>
      </c>
      <c r="D49" s="49">
        <v>2</v>
      </c>
      <c r="G49" s="48"/>
      <c r="H49" s="48"/>
      <c r="I49" s="48"/>
      <c r="J49" s="48">
        <f t="shared" si="15"/>
        <v>2</v>
      </c>
      <c r="K49" s="48">
        <v>6</v>
      </c>
      <c r="L49" s="50">
        <f t="shared" si="16"/>
        <v>12</v>
      </c>
      <c r="M49" s="51">
        <f t="shared" si="17"/>
        <v>204</v>
      </c>
      <c r="N49" s="52">
        <f t="shared" si="18"/>
        <v>0</v>
      </c>
      <c r="O49" s="51">
        <f t="shared" si="11"/>
        <v>0</v>
      </c>
      <c r="P49" s="48">
        <f t="shared" si="12"/>
        <v>0</v>
      </c>
      <c r="Q49" s="48"/>
      <c r="R49" s="48">
        <f t="shared" si="13"/>
        <v>0</v>
      </c>
      <c r="S49" s="51">
        <f t="shared" si="14"/>
        <v>0</v>
      </c>
      <c r="T49" s="48">
        <f t="shared" si="19"/>
        <v>0</v>
      </c>
      <c r="U49" s="51"/>
      <c r="V49" s="53">
        <f t="shared" si="20"/>
        <v>0</v>
      </c>
      <c r="W49" s="52">
        <f t="shared" si="21"/>
        <v>12</v>
      </c>
    </row>
    <row r="50" spans="1:23" ht="12.75">
      <c r="A50" s="47">
        <v>36635</v>
      </c>
      <c r="B50" s="48" t="s">
        <v>33</v>
      </c>
      <c r="C50" s="48" t="s">
        <v>30</v>
      </c>
      <c r="D50" s="49">
        <v>1</v>
      </c>
      <c r="G50" s="48"/>
      <c r="H50" s="48">
        <v>13</v>
      </c>
      <c r="I50" s="48"/>
      <c r="J50" s="48">
        <f t="shared" si="15"/>
        <v>14</v>
      </c>
      <c r="K50" s="48">
        <v>5.5</v>
      </c>
      <c r="L50" s="50">
        <f t="shared" si="16"/>
        <v>5.5</v>
      </c>
      <c r="M50" s="51">
        <f t="shared" si="17"/>
        <v>93.5</v>
      </c>
      <c r="N50" s="52">
        <f t="shared" si="18"/>
        <v>0</v>
      </c>
      <c r="O50" s="51">
        <f t="shared" si="11"/>
        <v>0</v>
      </c>
      <c r="P50" s="48">
        <f t="shared" si="12"/>
        <v>0</v>
      </c>
      <c r="Q50" s="48"/>
      <c r="R50" s="48">
        <f t="shared" si="13"/>
        <v>0</v>
      </c>
      <c r="S50" s="51">
        <f t="shared" si="14"/>
        <v>0</v>
      </c>
      <c r="T50" s="48">
        <f t="shared" si="19"/>
        <v>71.5</v>
      </c>
      <c r="U50" s="51">
        <v>50</v>
      </c>
      <c r="V50" s="53">
        <f t="shared" si="20"/>
        <v>0</v>
      </c>
      <c r="W50" s="52">
        <f t="shared" si="21"/>
        <v>77</v>
      </c>
    </row>
    <row r="51" spans="1:23" ht="12.75">
      <c r="A51" s="47">
        <v>36651</v>
      </c>
      <c r="B51" s="48" t="s">
        <v>69</v>
      </c>
      <c r="C51" s="48" t="s">
        <v>28</v>
      </c>
      <c r="D51" s="49">
        <v>1</v>
      </c>
      <c r="G51" s="48"/>
      <c r="H51" s="48">
        <v>16</v>
      </c>
      <c r="I51" s="48"/>
      <c r="J51" s="48">
        <f t="shared" si="15"/>
        <v>17</v>
      </c>
      <c r="K51" s="48">
        <v>5</v>
      </c>
      <c r="L51" s="50">
        <f t="shared" si="16"/>
        <v>5</v>
      </c>
      <c r="M51" s="51">
        <f t="shared" si="17"/>
        <v>85</v>
      </c>
      <c r="N51" s="52">
        <f t="shared" si="18"/>
        <v>0</v>
      </c>
      <c r="O51" s="51">
        <f t="shared" si="11"/>
        <v>0</v>
      </c>
      <c r="P51" s="48">
        <f t="shared" si="12"/>
        <v>0</v>
      </c>
      <c r="Q51" s="48"/>
      <c r="R51" s="48">
        <f t="shared" si="13"/>
        <v>0</v>
      </c>
      <c r="S51" s="51">
        <f t="shared" si="14"/>
        <v>0</v>
      </c>
      <c r="T51" s="48">
        <f t="shared" si="19"/>
        <v>80</v>
      </c>
      <c r="U51" s="51">
        <v>50</v>
      </c>
      <c r="V51" s="53">
        <f t="shared" si="20"/>
        <v>0</v>
      </c>
      <c r="W51" s="52">
        <f t="shared" si="21"/>
        <v>85</v>
      </c>
    </row>
    <row r="52" spans="1:23" ht="12.75">
      <c r="A52" s="47">
        <v>36655</v>
      </c>
      <c r="B52" s="48" t="s">
        <v>58</v>
      </c>
      <c r="C52" s="48" t="s">
        <v>35</v>
      </c>
      <c r="D52" s="49">
        <v>1</v>
      </c>
      <c r="G52" s="48"/>
      <c r="H52" s="48">
        <v>16</v>
      </c>
      <c r="I52" s="48"/>
      <c r="J52" s="48">
        <f t="shared" si="15"/>
        <v>17</v>
      </c>
      <c r="K52" s="48">
        <v>6</v>
      </c>
      <c r="L52" s="50">
        <f t="shared" si="16"/>
        <v>6</v>
      </c>
      <c r="M52" s="51">
        <f t="shared" si="17"/>
        <v>102</v>
      </c>
      <c r="N52" s="52">
        <f t="shared" si="18"/>
        <v>0</v>
      </c>
      <c r="O52" s="51">
        <f t="shared" si="11"/>
        <v>0</v>
      </c>
      <c r="P52" s="48">
        <f t="shared" si="12"/>
        <v>0</v>
      </c>
      <c r="Q52" s="48"/>
      <c r="R52" s="48">
        <f t="shared" si="13"/>
        <v>0</v>
      </c>
      <c r="S52" s="51">
        <f t="shared" si="14"/>
        <v>0</v>
      </c>
      <c r="T52" s="48">
        <f t="shared" si="19"/>
        <v>96</v>
      </c>
      <c r="U52" s="51">
        <v>50</v>
      </c>
      <c r="V52" s="53">
        <f t="shared" si="20"/>
        <v>0</v>
      </c>
      <c r="W52" s="52">
        <f t="shared" si="21"/>
        <v>102</v>
      </c>
    </row>
    <row r="53" spans="1:23" ht="12.75">
      <c r="A53" s="47">
        <v>36661</v>
      </c>
      <c r="B53" s="48" t="s">
        <v>64</v>
      </c>
      <c r="C53" s="48" t="s">
        <v>30</v>
      </c>
      <c r="D53" s="49">
        <v>1</v>
      </c>
      <c r="G53" s="48"/>
      <c r="H53" s="48">
        <v>16</v>
      </c>
      <c r="I53" s="48"/>
      <c r="J53" s="48">
        <f t="shared" si="15"/>
        <v>17</v>
      </c>
      <c r="K53" s="48">
        <v>5</v>
      </c>
      <c r="L53" s="50">
        <f t="shared" si="16"/>
        <v>5</v>
      </c>
      <c r="M53" s="51">
        <f t="shared" si="17"/>
        <v>85</v>
      </c>
      <c r="N53" s="52">
        <f t="shared" si="18"/>
        <v>0</v>
      </c>
      <c r="O53" s="51">
        <f t="shared" si="11"/>
        <v>0</v>
      </c>
      <c r="P53" s="48">
        <f t="shared" si="12"/>
        <v>0</v>
      </c>
      <c r="Q53" s="48"/>
      <c r="R53" s="48">
        <f t="shared" si="13"/>
        <v>0</v>
      </c>
      <c r="S53" s="51">
        <f t="shared" si="14"/>
        <v>0</v>
      </c>
      <c r="T53" s="48">
        <f t="shared" si="19"/>
        <v>80</v>
      </c>
      <c r="U53" s="51">
        <v>50</v>
      </c>
      <c r="V53" s="53">
        <f t="shared" si="20"/>
        <v>0</v>
      </c>
      <c r="W53" s="52">
        <f t="shared" si="21"/>
        <v>85</v>
      </c>
    </row>
    <row r="54" spans="1:23" ht="12.75">
      <c r="A54" s="47">
        <v>36664</v>
      </c>
      <c r="B54" s="48" t="s">
        <v>41</v>
      </c>
      <c r="C54" s="48" t="s">
        <v>70</v>
      </c>
      <c r="D54" s="49">
        <v>1</v>
      </c>
      <c r="F54" s="48">
        <v>11</v>
      </c>
      <c r="G54" s="48"/>
      <c r="H54" s="48"/>
      <c r="I54" s="48"/>
      <c r="J54" s="48">
        <f t="shared" si="15"/>
        <v>12</v>
      </c>
      <c r="K54" s="48">
        <v>7</v>
      </c>
      <c r="L54" s="50">
        <f t="shared" si="16"/>
        <v>7</v>
      </c>
      <c r="M54" s="51">
        <f t="shared" si="17"/>
        <v>119</v>
      </c>
      <c r="N54" s="52">
        <f t="shared" si="18"/>
        <v>0</v>
      </c>
      <c r="O54" s="51">
        <f t="shared" si="11"/>
        <v>0</v>
      </c>
      <c r="P54" s="48">
        <f t="shared" si="12"/>
        <v>77</v>
      </c>
      <c r="Q54" s="48"/>
      <c r="R54" s="48">
        <f t="shared" si="13"/>
        <v>0</v>
      </c>
      <c r="S54" s="51">
        <f t="shared" si="14"/>
        <v>0</v>
      </c>
      <c r="T54" s="48">
        <f t="shared" si="19"/>
        <v>0</v>
      </c>
      <c r="U54" s="51"/>
      <c r="V54" s="53">
        <f t="shared" si="20"/>
        <v>0</v>
      </c>
      <c r="W54" s="52">
        <f t="shared" si="21"/>
        <v>84</v>
      </c>
    </row>
    <row r="55" spans="1:23" ht="12.75">
      <c r="A55" s="47">
        <v>36676</v>
      </c>
      <c r="B55" s="48" t="s">
        <v>71</v>
      </c>
      <c r="C55" s="48" t="s">
        <v>28</v>
      </c>
      <c r="D55" s="49">
        <v>1</v>
      </c>
      <c r="G55" s="48"/>
      <c r="H55" s="48">
        <v>16</v>
      </c>
      <c r="I55" s="48"/>
      <c r="J55" s="48">
        <f t="shared" si="15"/>
        <v>17</v>
      </c>
      <c r="K55" s="48">
        <v>5.5</v>
      </c>
      <c r="L55" s="50">
        <f t="shared" si="16"/>
        <v>5.5</v>
      </c>
      <c r="M55" s="51">
        <f t="shared" si="17"/>
        <v>93.5</v>
      </c>
      <c r="N55" s="52">
        <f t="shared" si="18"/>
        <v>0</v>
      </c>
      <c r="O55" s="51">
        <f t="shared" si="11"/>
        <v>0</v>
      </c>
      <c r="P55" s="48">
        <f t="shared" si="12"/>
        <v>0</v>
      </c>
      <c r="Q55" s="48"/>
      <c r="R55" s="48">
        <f t="shared" si="13"/>
        <v>0</v>
      </c>
      <c r="S55" s="51">
        <f t="shared" si="14"/>
        <v>0</v>
      </c>
      <c r="T55" s="48">
        <f t="shared" si="19"/>
        <v>88</v>
      </c>
      <c r="U55" s="51">
        <v>50</v>
      </c>
      <c r="V55" s="53">
        <f t="shared" si="20"/>
        <v>0</v>
      </c>
      <c r="W55" s="52">
        <f t="shared" si="21"/>
        <v>93.5</v>
      </c>
    </row>
    <row r="56" spans="1:23" ht="12.75">
      <c r="A56" s="47">
        <v>36677</v>
      </c>
      <c r="B56" s="48" t="s">
        <v>72</v>
      </c>
      <c r="C56" s="48" t="s">
        <v>28</v>
      </c>
      <c r="D56" s="49">
        <v>1</v>
      </c>
      <c r="G56" s="48"/>
      <c r="H56" s="48">
        <v>16</v>
      </c>
      <c r="I56" s="48"/>
      <c r="J56" s="48">
        <f t="shared" si="15"/>
        <v>17</v>
      </c>
      <c r="K56" s="48">
        <v>5.5</v>
      </c>
      <c r="L56" s="50">
        <f t="shared" si="16"/>
        <v>5.5</v>
      </c>
      <c r="M56" s="51">
        <f t="shared" si="17"/>
        <v>93.5</v>
      </c>
      <c r="N56" s="52">
        <f t="shared" si="18"/>
        <v>0</v>
      </c>
      <c r="O56" s="51">
        <f t="shared" si="11"/>
        <v>0</v>
      </c>
      <c r="P56" s="48">
        <f t="shared" si="12"/>
        <v>0</v>
      </c>
      <c r="Q56" s="48"/>
      <c r="R56" s="48">
        <f t="shared" si="13"/>
        <v>0</v>
      </c>
      <c r="S56" s="51">
        <f t="shared" si="14"/>
        <v>0</v>
      </c>
      <c r="T56" s="48">
        <f t="shared" si="19"/>
        <v>88</v>
      </c>
      <c r="U56" s="51">
        <v>50</v>
      </c>
      <c r="V56" s="53">
        <f t="shared" si="20"/>
        <v>0</v>
      </c>
      <c r="W56" s="52">
        <f t="shared" si="21"/>
        <v>93.5</v>
      </c>
    </row>
    <row r="57" spans="1:23" ht="12.75">
      <c r="A57" s="47">
        <v>36682</v>
      </c>
      <c r="B57" s="48" t="s">
        <v>41</v>
      </c>
      <c r="C57" s="48" t="s">
        <v>70</v>
      </c>
      <c r="D57" s="49">
        <v>1</v>
      </c>
      <c r="F57" s="48">
        <v>10</v>
      </c>
      <c r="G57" s="48"/>
      <c r="H57" s="48"/>
      <c r="I57" s="48"/>
      <c r="J57" s="48">
        <f t="shared" si="15"/>
        <v>11</v>
      </c>
      <c r="K57" s="48">
        <v>7</v>
      </c>
      <c r="L57" s="50">
        <f t="shared" si="16"/>
        <v>7</v>
      </c>
      <c r="M57" s="51">
        <f t="shared" si="17"/>
        <v>119</v>
      </c>
      <c r="N57" s="52">
        <f t="shared" si="18"/>
        <v>0</v>
      </c>
      <c r="O57" s="51">
        <f t="shared" si="11"/>
        <v>0</v>
      </c>
      <c r="P57" s="48">
        <f t="shared" si="12"/>
        <v>70</v>
      </c>
      <c r="Q57" s="48"/>
      <c r="R57" s="48">
        <f t="shared" si="13"/>
        <v>0</v>
      </c>
      <c r="S57" s="51">
        <f t="shared" si="14"/>
        <v>0</v>
      </c>
      <c r="T57" s="48">
        <f t="shared" si="19"/>
        <v>0</v>
      </c>
      <c r="U57" s="51"/>
      <c r="V57" s="53">
        <f t="shared" si="20"/>
        <v>0</v>
      </c>
      <c r="W57" s="52">
        <f t="shared" si="21"/>
        <v>77</v>
      </c>
    </row>
    <row r="58" spans="1:23" ht="12.75">
      <c r="A58" s="47">
        <v>36684</v>
      </c>
      <c r="B58" s="48" t="s">
        <v>73</v>
      </c>
      <c r="C58" s="48" t="s">
        <v>28</v>
      </c>
      <c r="D58" s="49">
        <v>1</v>
      </c>
      <c r="G58" s="48"/>
      <c r="H58" s="48">
        <v>16</v>
      </c>
      <c r="I58" s="48"/>
      <c r="J58" s="48">
        <f t="shared" si="15"/>
        <v>17</v>
      </c>
      <c r="K58" s="48">
        <v>5</v>
      </c>
      <c r="L58" s="50">
        <f t="shared" si="16"/>
        <v>5</v>
      </c>
      <c r="M58" s="51">
        <f t="shared" si="17"/>
        <v>85</v>
      </c>
      <c r="N58" s="52">
        <f t="shared" si="18"/>
        <v>0</v>
      </c>
      <c r="O58" s="51">
        <f t="shared" si="11"/>
        <v>0</v>
      </c>
      <c r="P58" s="48">
        <f t="shared" si="12"/>
        <v>0</v>
      </c>
      <c r="Q58" s="48"/>
      <c r="R58" s="48">
        <f t="shared" si="13"/>
        <v>0</v>
      </c>
      <c r="S58" s="51">
        <f t="shared" si="14"/>
        <v>0</v>
      </c>
      <c r="T58" s="48">
        <f t="shared" si="19"/>
        <v>80</v>
      </c>
      <c r="U58" s="51">
        <v>50</v>
      </c>
      <c r="V58" s="53">
        <f t="shared" si="20"/>
        <v>0</v>
      </c>
      <c r="W58" s="52">
        <f t="shared" si="21"/>
        <v>85</v>
      </c>
    </row>
    <row r="59" spans="1:23" ht="12.75">
      <c r="A59" s="47">
        <v>36686</v>
      </c>
      <c r="B59" s="48" t="s">
        <v>74</v>
      </c>
      <c r="C59" s="48" t="s">
        <v>29</v>
      </c>
      <c r="D59" s="49">
        <v>1</v>
      </c>
      <c r="G59" s="48"/>
      <c r="H59" s="48"/>
      <c r="I59" s="48"/>
      <c r="J59" s="48">
        <f t="shared" si="15"/>
        <v>1</v>
      </c>
      <c r="K59" s="48">
        <v>2</v>
      </c>
      <c r="L59" s="50">
        <f t="shared" si="16"/>
        <v>2</v>
      </c>
      <c r="M59" s="51">
        <f t="shared" si="17"/>
        <v>34</v>
      </c>
      <c r="N59" s="52">
        <f t="shared" si="18"/>
        <v>0</v>
      </c>
      <c r="O59" s="51">
        <f t="shared" si="11"/>
        <v>0</v>
      </c>
      <c r="P59" s="48">
        <f t="shared" si="12"/>
        <v>0</v>
      </c>
      <c r="Q59" s="48"/>
      <c r="R59" s="48">
        <f t="shared" si="13"/>
        <v>0</v>
      </c>
      <c r="S59" s="51">
        <f t="shared" si="14"/>
        <v>0</v>
      </c>
      <c r="T59" s="48">
        <f t="shared" si="19"/>
        <v>0</v>
      </c>
      <c r="U59" s="51"/>
      <c r="V59" s="53">
        <f t="shared" si="20"/>
        <v>0</v>
      </c>
      <c r="W59" s="52">
        <f t="shared" si="21"/>
        <v>2</v>
      </c>
    </row>
    <row r="60" spans="1:23" ht="12.75">
      <c r="A60" s="47">
        <v>36689</v>
      </c>
      <c r="B60" s="48" t="s">
        <v>75</v>
      </c>
      <c r="C60" s="48" t="s">
        <v>28</v>
      </c>
      <c r="D60" s="49">
        <v>1</v>
      </c>
      <c r="G60" s="48"/>
      <c r="H60" s="48">
        <v>16</v>
      </c>
      <c r="I60" s="48"/>
      <c r="J60" s="48">
        <f t="shared" si="15"/>
        <v>17</v>
      </c>
      <c r="K60" s="48">
        <v>5.5</v>
      </c>
      <c r="L60" s="50">
        <f t="shared" si="16"/>
        <v>5.5</v>
      </c>
      <c r="M60" s="51">
        <f t="shared" si="17"/>
        <v>93.5</v>
      </c>
      <c r="N60" s="52">
        <f t="shared" si="18"/>
        <v>0</v>
      </c>
      <c r="O60" s="51">
        <f t="shared" si="11"/>
        <v>0</v>
      </c>
      <c r="P60" s="48">
        <f t="shared" si="12"/>
        <v>0</v>
      </c>
      <c r="Q60" s="48"/>
      <c r="R60" s="48">
        <f t="shared" si="13"/>
        <v>0</v>
      </c>
      <c r="S60" s="51">
        <f t="shared" si="14"/>
        <v>0</v>
      </c>
      <c r="T60" s="48">
        <f t="shared" si="19"/>
        <v>88</v>
      </c>
      <c r="U60" s="51">
        <v>50</v>
      </c>
      <c r="V60" s="53">
        <f t="shared" si="20"/>
        <v>0</v>
      </c>
      <c r="W60" s="52">
        <f t="shared" si="21"/>
        <v>93.5</v>
      </c>
    </row>
    <row r="61" spans="1:23" ht="12.75">
      <c r="A61" s="47">
        <v>36690</v>
      </c>
      <c r="B61" s="48" t="s">
        <v>41</v>
      </c>
      <c r="C61" s="48" t="s">
        <v>70</v>
      </c>
      <c r="F61" s="48">
        <v>7</v>
      </c>
      <c r="G61" s="48"/>
      <c r="H61" s="48"/>
      <c r="I61" s="48"/>
      <c r="J61" s="48">
        <f t="shared" si="15"/>
        <v>7</v>
      </c>
      <c r="K61" s="48">
        <v>8.5</v>
      </c>
      <c r="L61" s="50">
        <f t="shared" si="16"/>
        <v>0</v>
      </c>
      <c r="M61" s="51">
        <f t="shared" si="17"/>
        <v>0</v>
      </c>
      <c r="N61" s="52">
        <f t="shared" si="18"/>
        <v>0</v>
      </c>
      <c r="O61" s="51">
        <f t="shared" si="11"/>
        <v>0</v>
      </c>
      <c r="P61" s="48">
        <f t="shared" si="12"/>
        <v>59.5</v>
      </c>
      <c r="Q61" s="48"/>
      <c r="R61" s="48">
        <f t="shared" si="13"/>
        <v>0</v>
      </c>
      <c r="S61" s="51">
        <f t="shared" si="14"/>
        <v>0</v>
      </c>
      <c r="T61" s="48">
        <f t="shared" si="19"/>
        <v>0</v>
      </c>
      <c r="U61" s="51"/>
      <c r="V61" s="53">
        <f t="shared" si="20"/>
        <v>0</v>
      </c>
      <c r="W61" s="52">
        <f t="shared" si="21"/>
        <v>59.5</v>
      </c>
    </row>
    <row r="62" spans="1:23" ht="12.75">
      <c r="A62" s="47">
        <v>36700</v>
      </c>
      <c r="B62" s="48" t="s">
        <v>41</v>
      </c>
      <c r="C62" s="48" t="s">
        <v>70</v>
      </c>
      <c r="D62" s="49">
        <v>1</v>
      </c>
      <c r="G62" s="48"/>
      <c r="H62" s="48">
        <v>16</v>
      </c>
      <c r="I62" s="48"/>
      <c r="J62" s="48">
        <f t="shared" si="15"/>
        <v>17</v>
      </c>
      <c r="K62" s="48">
        <v>5.5</v>
      </c>
      <c r="L62" s="50">
        <f t="shared" si="16"/>
        <v>5.5</v>
      </c>
      <c r="M62" s="51">
        <f t="shared" si="17"/>
        <v>93.5</v>
      </c>
      <c r="N62" s="52">
        <f t="shared" si="18"/>
        <v>0</v>
      </c>
      <c r="O62" s="51">
        <f t="shared" si="11"/>
        <v>0</v>
      </c>
      <c r="P62" s="48">
        <f t="shared" si="12"/>
        <v>0</v>
      </c>
      <c r="Q62" s="48"/>
      <c r="R62" s="48">
        <f t="shared" si="13"/>
        <v>0</v>
      </c>
      <c r="S62" s="51">
        <f t="shared" si="14"/>
        <v>0</v>
      </c>
      <c r="T62" s="48">
        <f t="shared" si="19"/>
        <v>88</v>
      </c>
      <c r="U62" s="51">
        <v>50</v>
      </c>
      <c r="V62" s="53">
        <f t="shared" si="20"/>
        <v>0</v>
      </c>
      <c r="W62" s="52">
        <f t="shared" si="21"/>
        <v>93.5</v>
      </c>
    </row>
    <row r="63" spans="1:23" ht="12.75">
      <c r="A63" s="47">
        <v>36704</v>
      </c>
      <c r="B63" s="48" t="s">
        <v>41</v>
      </c>
      <c r="C63" s="48" t="s">
        <v>70</v>
      </c>
      <c r="D63" s="49">
        <v>1</v>
      </c>
      <c r="G63" s="48"/>
      <c r="H63" s="48"/>
      <c r="I63" s="48">
        <v>14</v>
      </c>
      <c r="J63" s="48">
        <f t="shared" si="15"/>
        <v>15</v>
      </c>
      <c r="K63" s="48">
        <v>3.5</v>
      </c>
      <c r="L63" s="50">
        <f t="shared" si="16"/>
        <v>3.5</v>
      </c>
      <c r="M63" s="51">
        <f t="shared" si="17"/>
        <v>59.5</v>
      </c>
      <c r="N63" s="52">
        <f t="shared" si="18"/>
        <v>0</v>
      </c>
      <c r="O63" s="51">
        <f t="shared" si="11"/>
        <v>0</v>
      </c>
      <c r="P63" s="48">
        <f t="shared" si="12"/>
        <v>0</v>
      </c>
      <c r="Q63" s="48"/>
      <c r="R63" s="48">
        <f t="shared" si="13"/>
        <v>0</v>
      </c>
      <c r="S63" s="51">
        <f t="shared" si="14"/>
        <v>0</v>
      </c>
      <c r="T63" s="48">
        <f t="shared" si="19"/>
        <v>0</v>
      </c>
      <c r="U63" s="51"/>
      <c r="V63" s="53">
        <f t="shared" si="20"/>
        <v>49</v>
      </c>
      <c r="W63" s="52">
        <f t="shared" si="21"/>
        <v>52.5</v>
      </c>
    </row>
    <row r="64" spans="1:23" ht="12.75">
      <c r="A64" s="47">
        <v>36705</v>
      </c>
      <c r="B64" s="48" t="s">
        <v>41</v>
      </c>
      <c r="C64" s="48" t="s">
        <v>70</v>
      </c>
      <c r="D64" s="49">
        <v>1</v>
      </c>
      <c r="G64" s="48"/>
      <c r="H64" s="48"/>
      <c r="I64" s="48">
        <v>14</v>
      </c>
      <c r="J64" s="48">
        <f t="shared" si="15"/>
        <v>15</v>
      </c>
      <c r="K64" s="48">
        <v>3.5</v>
      </c>
      <c r="L64" s="50">
        <f t="shared" si="16"/>
        <v>3.5</v>
      </c>
      <c r="M64" s="51">
        <f t="shared" si="17"/>
        <v>59.5</v>
      </c>
      <c r="N64" s="52">
        <f t="shared" si="18"/>
        <v>0</v>
      </c>
      <c r="O64" s="51">
        <f t="shared" si="11"/>
        <v>0</v>
      </c>
      <c r="P64" s="48">
        <f t="shared" si="12"/>
        <v>0</v>
      </c>
      <c r="Q64" s="48"/>
      <c r="R64" s="48">
        <f t="shared" si="13"/>
        <v>0</v>
      </c>
      <c r="S64" s="51">
        <f t="shared" si="14"/>
        <v>0</v>
      </c>
      <c r="T64" s="48">
        <f t="shared" si="19"/>
        <v>0</v>
      </c>
      <c r="U64" s="51"/>
      <c r="V64" s="53">
        <f t="shared" si="20"/>
        <v>49</v>
      </c>
      <c r="W64" s="52">
        <f t="shared" si="21"/>
        <v>52.5</v>
      </c>
    </row>
    <row r="65" spans="1:23" ht="12.75">
      <c r="A65" s="47">
        <v>36705</v>
      </c>
      <c r="B65" s="48" t="s">
        <v>76</v>
      </c>
      <c r="C65" s="48" t="s">
        <v>39</v>
      </c>
      <c r="D65" s="49">
        <v>1</v>
      </c>
      <c r="G65" s="48"/>
      <c r="H65" s="48"/>
      <c r="I65" s="48"/>
      <c r="J65" s="48">
        <f t="shared" si="15"/>
        <v>1</v>
      </c>
      <c r="K65" s="48">
        <v>1</v>
      </c>
      <c r="L65" s="50">
        <f t="shared" si="16"/>
        <v>1</v>
      </c>
      <c r="M65" s="51">
        <f t="shared" si="17"/>
        <v>17</v>
      </c>
      <c r="N65" s="52">
        <f t="shared" si="18"/>
        <v>0</v>
      </c>
      <c r="O65" s="51">
        <f aca="true" t="shared" si="22" ref="O65:O79">(N65*20)</f>
        <v>0</v>
      </c>
      <c r="P65" s="48">
        <f aca="true" t="shared" si="23" ref="P65:P79">(F65*K65)</f>
        <v>0</v>
      </c>
      <c r="Q65" s="48"/>
      <c r="R65" s="48">
        <f aca="true" t="shared" si="24" ref="R65:R79">(G65*K65)</f>
        <v>0</v>
      </c>
      <c r="S65" s="51">
        <f>(R65*13)</f>
        <v>0</v>
      </c>
      <c r="T65" s="48">
        <f t="shared" si="19"/>
        <v>0</v>
      </c>
      <c r="U65" s="51"/>
      <c r="V65" s="53">
        <f t="shared" si="20"/>
        <v>0</v>
      </c>
      <c r="W65" s="52">
        <f t="shared" si="21"/>
        <v>1</v>
      </c>
    </row>
    <row r="66" spans="1:23" ht="12.75">
      <c r="A66" s="47">
        <v>36706</v>
      </c>
      <c r="B66" s="48" t="s">
        <v>88</v>
      </c>
      <c r="C66" s="48" t="s">
        <v>35</v>
      </c>
      <c r="D66" s="49">
        <v>1</v>
      </c>
      <c r="G66" s="48">
        <v>20</v>
      </c>
      <c r="H66" s="48"/>
      <c r="I66" s="48"/>
      <c r="J66" s="48">
        <f t="shared" si="15"/>
        <v>21</v>
      </c>
      <c r="K66" s="48">
        <v>6.5</v>
      </c>
      <c r="L66" s="50">
        <f t="shared" si="16"/>
        <v>6.5</v>
      </c>
      <c r="M66" s="51">
        <f t="shared" si="17"/>
        <v>110.5</v>
      </c>
      <c r="N66" s="52">
        <f t="shared" si="18"/>
        <v>0</v>
      </c>
      <c r="O66" s="51">
        <f t="shared" si="22"/>
        <v>0</v>
      </c>
      <c r="P66" s="48">
        <f t="shared" si="23"/>
        <v>0</v>
      </c>
      <c r="Q66" s="48"/>
      <c r="R66" s="48">
        <f t="shared" si="24"/>
        <v>130</v>
      </c>
      <c r="S66" s="51">
        <v>0</v>
      </c>
      <c r="T66" s="48">
        <f t="shared" si="19"/>
        <v>0</v>
      </c>
      <c r="U66" s="51"/>
      <c r="V66" s="53">
        <f t="shared" si="20"/>
        <v>0</v>
      </c>
      <c r="W66" s="52">
        <f t="shared" si="21"/>
        <v>136.5</v>
      </c>
    </row>
    <row r="67" spans="1:23" ht="12.75">
      <c r="A67" s="47">
        <v>36712</v>
      </c>
      <c r="B67" s="48" t="s">
        <v>41</v>
      </c>
      <c r="C67" s="48" t="s">
        <v>70</v>
      </c>
      <c r="D67" s="49">
        <v>1</v>
      </c>
      <c r="G67" s="48"/>
      <c r="H67" s="48"/>
      <c r="I67" s="48">
        <v>13</v>
      </c>
      <c r="J67" s="48">
        <f t="shared" si="15"/>
        <v>14</v>
      </c>
      <c r="K67" s="48">
        <v>3</v>
      </c>
      <c r="L67" s="50">
        <f t="shared" si="16"/>
        <v>3</v>
      </c>
      <c r="M67" s="51">
        <f t="shared" si="17"/>
        <v>51</v>
      </c>
      <c r="N67" s="52">
        <f t="shared" si="18"/>
        <v>0</v>
      </c>
      <c r="O67" s="51">
        <f t="shared" si="22"/>
        <v>0</v>
      </c>
      <c r="P67" s="48">
        <f t="shared" si="23"/>
        <v>0</v>
      </c>
      <c r="Q67" s="48"/>
      <c r="R67" s="48">
        <f t="shared" si="24"/>
        <v>0</v>
      </c>
      <c r="S67" s="51">
        <f aca="true" t="shared" si="25" ref="S67:S79">(R67*13)</f>
        <v>0</v>
      </c>
      <c r="T67" s="48">
        <f t="shared" si="19"/>
        <v>0</v>
      </c>
      <c r="U67" s="51"/>
      <c r="V67" s="53">
        <f t="shared" si="20"/>
        <v>39</v>
      </c>
      <c r="W67" s="52">
        <f t="shared" si="21"/>
        <v>42</v>
      </c>
    </row>
    <row r="68" spans="1:23" ht="12.75">
      <c r="A68" s="47">
        <v>36713</v>
      </c>
      <c r="B68" s="48" t="s">
        <v>41</v>
      </c>
      <c r="C68" s="48" t="s">
        <v>70</v>
      </c>
      <c r="D68" s="49">
        <v>1</v>
      </c>
      <c r="G68" s="48"/>
      <c r="H68" s="48"/>
      <c r="I68" s="48">
        <v>13</v>
      </c>
      <c r="J68" s="48">
        <f t="shared" si="15"/>
        <v>14</v>
      </c>
      <c r="K68" s="48">
        <v>2.5</v>
      </c>
      <c r="L68" s="50">
        <f t="shared" si="16"/>
        <v>2.5</v>
      </c>
      <c r="M68" s="51">
        <f t="shared" si="17"/>
        <v>42.5</v>
      </c>
      <c r="N68" s="52">
        <f t="shared" si="18"/>
        <v>0</v>
      </c>
      <c r="O68" s="51">
        <f t="shared" si="22"/>
        <v>0</v>
      </c>
      <c r="P68" s="48">
        <f t="shared" si="23"/>
        <v>0</v>
      </c>
      <c r="Q68" s="48"/>
      <c r="R68" s="48">
        <f t="shared" si="24"/>
        <v>0</v>
      </c>
      <c r="S68" s="51">
        <f t="shared" si="25"/>
        <v>0</v>
      </c>
      <c r="T68" s="48">
        <f t="shared" si="19"/>
        <v>0</v>
      </c>
      <c r="U68" s="51"/>
      <c r="V68" s="53">
        <f t="shared" si="20"/>
        <v>32.5</v>
      </c>
      <c r="W68" s="52">
        <f t="shared" si="21"/>
        <v>35</v>
      </c>
    </row>
    <row r="69" spans="1:23" ht="12.75">
      <c r="A69" s="47">
        <v>36714</v>
      </c>
      <c r="B69" s="48" t="s">
        <v>77</v>
      </c>
      <c r="C69" s="48" t="s">
        <v>37</v>
      </c>
      <c r="D69" s="49">
        <v>1</v>
      </c>
      <c r="G69" s="48"/>
      <c r="H69" s="48"/>
      <c r="I69" s="48"/>
      <c r="J69" s="48">
        <f t="shared" si="15"/>
        <v>1</v>
      </c>
      <c r="K69" s="48">
        <v>3</v>
      </c>
      <c r="L69" s="50">
        <f t="shared" si="16"/>
        <v>3</v>
      </c>
      <c r="M69" s="51">
        <f t="shared" si="17"/>
        <v>51</v>
      </c>
      <c r="N69" s="52">
        <f t="shared" si="18"/>
        <v>0</v>
      </c>
      <c r="O69" s="51">
        <f t="shared" si="22"/>
        <v>0</v>
      </c>
      <c r="P69" s="48">
        <f t="shared" si="23"/>
        <v>0</v>
      </c>
      <c r="Q69" s="48"/>
      <c r="R69" s="48">
        <f t="shared" si="24"/>
        <v>0</v>
      </c>
      <c r="S69" s="51">
        <f t="shared" si="25"/>
        <v>0</v>
      </c>
      <c r="T69" s="48">
        <f t="shared" si="19"/>
        <v>0</v>
      </c>
      <c r="U69" s="51"/>
      <c r="V69" s="53">
        <f t="shared" si="20"/>
        <v>0</v>
      </c>
      <c r="W69" s="52">
        <f t="shared" si="21"/>
        <v>3</v>
      </c>
    </row>
    <row r="70" spans="1:23" ht="12.75">
      <c r="A70" s="47">
        <v>36714</v>
      </c>
      <c r="B70" s="48" t="s">
        <v>78</v>
      </c>
      <c r="C70" s="48" t="s">
        <v>28</v>
      </c>
      <c r="D70" s="49">
        <v>1</v>
      </c>
      <c r="G70" s="48"/>
      <c r="H70" s="48"/>
      <c r="I70" s="48"/>
      <c r="J70" s="48">
        <f t="shared" si="15"/>
        <v>1</v>
      </c>
      <c r="K70" s="48">
        <v>1</v>
      </c>
      <c r="L70" s="50">
        <f t="shared" si="16"/>
        <v>1</v>
      </c>
      <c r="M70" s="51">
        <f t="shared" si="17"/>
        <v>17</v>
      </c>
      <c r="N70" s="52">
        <f t="shared" si="18"/>
        <v>0</v>
      </c>
      <c r="O70" s="51">
        <f t="shared" si="22"/>
        <v>0</v>
      </c>
      <c r="P70" s="48">
        <f t="shared" si="23"/>
        <v>0</v>
      </c>
      <c r="Q70" s="48"/>
      <c r="R70" s="48">
        <f t="shared" si="24"/>
        <v>0</v>
      </c>
      <c r="S70" s="51">
        <f t="shared" si="25"/>
        <v>0</v>
      </c>
      <c r="T70" s="48">
        <f t="shared" si="19"/>
        <v>0</v>
      </c>
      <c r="U70" s="51"/>
      <c r="V70" s="53">
        <f t="shared" si="20"/>
        <v>0</v>
      </c>
      <c r="W70" s="52">
        <f t="shared" si="21"/>
        <v>1</v>
      </c>
    </row>
    <row r="71" spans="1:23" ht="12.75">
      <c r="A71" s="47">
        <v>36717</v>
      </c>
      <c r="B71" s="48" t="s">
        <v>41</v>
      </c>
      <c r="C71" s="48" t="s">
        <v>70</v>
      </c>
      <c r="D71" s="49">
        <v>1</v>
      </c>
      <c r="G71" s="48"/>
      <c r="H71" s="48">
        <v>16</v>
      </c>
      <c r="I71" s="48"/>
      <c r="J71" s="48">
        <f t="shared" si="15"/>
        <v>17</v>
      </c>
      <c r="K71" s="48">
        <v>6</v>
      </c>
      <c r="L71" s="50">
        <f t="shared" si="16"/>
        <v>6</v>
      </c>
      <c r="M71" s="51">
        <f t="shared" si="17"/>
        <v>102</v>
      </c>
      <c r="N71" s="52">
        <f t="shared" si="18"/>
        <v>0</v>
      </c>
      <c r="O71" s="51">
        <f t="shared" si="22"/>
        <v>0</v>
      </c>
      <c r="P71" s="48">
        <f t="shared" si="23"/>
        <v>0</v>
      </c>
      <c r="Q71" s="48"/>
      <c r="R71" s="48">
        <f t="shared" si="24"/>
        <v>0</v>
      </c>
      <c r="S71" s="51">
        <f t="shared" si="25"/>
        <v>0</v>
      </c>
      <c r="T71" s="48">
        <f t="shared" si="19"/>
        <v>96</v>
      </c>
      <c r="U71" s="51">
        <v>50</v>
      </c>
      <c r="V71" s="53">
        <f t="shared" si="20"/>
        <v>0</v>
      </c>
      <c r="W71" s="52">
        <f t="shared" si="21"/>
        <v>102</v>
      </c>
    </row>
    <row r="72" spans="1:23" ht="12.75">
      <c r="A72" s="47">
        <v>36719</v>
      </c>
      <c r="B72" s="48" t="s">
        <v>57</v>
      </c>
      <c r="C72" s="48" t="s">
        <v>36</v>
      </c>
      <c r="D72" s="49">
        <v>1</v>
      </c>
      <c r="G72" s="48"/>
      <c r="H72" s="48"/>
      <c r="I72" s="48"/>
      <c r="J72" s="48">
        <f t="shared" si="15"/>
        <v>1</v>
      </c>
      <c r="K72" s="48">
        <v>1</v>
      </c>
      <c r="L72" s="50">
        <f t="shared" si="16"/>
        <v>1</v>
      </c>
      <c r="M72" s="51">
        <f t="shared" si="17"/>
        <v>17</v>
      </c>
      <c r="N72" s="52">
        <f t="shared" si="18"/>
        <v>0</v>
      </c>
      <c r="O72" s="51">
        <f t="shared" si="22"/>
        <v>0</v>
      </c>
      <c r="P72" s="48">
        <f t="shared" si="23"/>
        <v>0</v>
      </c>
      <c r="Q72" s="48"/>
      <c r="R72" s="48">
        <f t="shared" si="24"/>
        <v>0</v>
      </c>
      <c r="S72" s="51">
        <f t="shared" si="25"/>
        <v>0</v>
      </c>
      <c r="T72" s="48">
        <f t="shared" si="19"/>
        <v>0</v>
      </c>
      <c r="U72" s="51"/>
      <c r="V72" s="53">
        <f t="shared" si="20"/>
        <v>0</v>
      </c>
      <c r="W72" s="52">
        <f t="shared" si="21"/>
        <v>1</v>
      </c>
    </row>
    <row r="73" spans="1:23" ht="12.75">
      <c r="A73" s="47">
        <v>36724</v>
      </c>
      <c r="B73" s="48" t="s">
        <v>79</v>
      </c>
      <c r="C73" s="48" t="s">
        <v>28</v>
      </c>
      <c r="D73" s="49">
        <v>1</v>
      </c>
      <c r="G73" s="48"/>
      <c r="H73" s="48">
        <v>17</v>
      </c>
      <c r="I73" s="48"/>
      <c r="J73" s="48">
        <f t="shared" si="15"/>
        <v>18</v>
      </c>
      <c r="K73" s="48">
        <v>5</v>
      </c>
      <c r="L73" s="50">
        <f t="shared" si="16"/>
        <v>5</v>
      </c>
      <c r="M73" s="51">
        <f t="shared" si="17"/>
        <v>85</v>
      </c>
      <c r="N73" s="52">
        <f t="shared" si="18"/>
        <v>0</v>
      </c>
      <c r="O73" s="51">
        <f t="shared" si="22"/>
        <v>0</v>
      </c>
      <c r="P73" s="48">
        <f t="shared" si="23"/>
        <v>0</v>
      </c>
      <c r="Q73" s="48"/>
      <c r="R73" s="48">
        <f t="shared" si="24"/>
        <v>0</v>
      </c>
      <c r="S73" s="51">
        <f t="shared" si="25"/>
        <v>0</v>
      </c>
      <c r="T73" s="48">
        <f t="shared" si="19"/>
        <v>85</v>
      </c>
      <c r="U73" s="51">
        <v>50</v>
      </c>
      <c r="V73" s="53">
        <f t="shared" si="20"/>
        <v>0</v>
      </c>
      <c r="W73" s="52">
        <f t="shared" si="21"/>
        <v>90</v>
      </c>
    </row>
    <row r="74" spans="1:23" ht="12.75">
      <c r="A74" s="47">
        <v>36733</v>
      </c>
      <c r="B74" s="48" t="s">
        <v>63</v>
      </c>
      <c r="C74" s="48" t="s">
        <v>28</v>
      </c>
      <c r="D74" s="49">
        <v>1</v>
      </c>
      <c r="G74" s="48"/>
      <c r="H74" s="48"/>
      <c r="I74" s="48"/>
      <c r="J74" s="48">
        <f t="shared" si="15"/>
        <v>1</v>
      </c>
      <c r="K74" s="48">
        <v>2</v>
      </c>
      <c r="L74" s="50">
        <f t="shared" si="16"/>
        <v>2</v>
      </c>
      <c r="M74" s="51" t="s">
        <v>80</v>
      </c>
      <c r="N74" s="52">
        <f t="shared" si="18"/>
        <v>0</v>
      </c>
      <c r="O74" s="51">
        <f t="shared" si="22"/>
        <v>0</v>
      </c>
      <c r="P74" s="48">
        <f t="shared" si="23"/>
        <v>0</v>
      </c>
      <c r="Q74" s="48"/>
      <c r="R74" s="48">
        <f t="shared" si="24"/>
        <v>0</v>
      </c>
      <c r="S74" s="51">
        <f t="shared" si="25"/>
        <v>0</v>
      </c>
      <c r="T74" s="48">
        <f t="shared" si="19"/>
        <v>0</v>
      </c>
      <c r="U74" s="51"/>
      <c r="V74" s="53">
        <f t="shared" si="20"/>
        <v>0</v>
      </c>
      <c r="W74" s="52">
        <f t="shared" si="21"/>
        <v>2</v>
      </c>
    </row>
    <row r="75" spans="1:23" ht="12.75">
      <c r="A75" s="47">
        <v>36738</v>
      </c>
      <c r="B75" s="48" t="s">
        <v>58</v>
      </c>
      <c r="C75" s="48" t="s">
        <v>35</v>
      </c>
      <c r="D75" s="49">
        <v>1</v>
      </c>
      <c r="G75" s="48">
        <v>8</v>
      </c>
      <c r="H75" s="48"/>
      <c r="I75" s="48"/>
      <c r="J75" s="48">
        <f t="shared" si="15"/>
        <v>9</v>
      </c>
      <c r="K75" s="48">
        <v>6</v>
      </c>
      <c r="L75" s="50">
        <f t="shared" si="16"/>
        <v>6</v>
      </c>
      <c r="M75" s="51">
        <f>(L75*17)</f>
        <v>102</v>
      </c>
      <c r="N75" s="52">
        <f t="shared" si="18"/>
        <v>0</v>
      </c>
      <c r="O75" s="51">
        <f t="shared" si="22"/>
        <v>0</v>
      </c>
      <c r="P75" s="48">
        <f t="shared" si="23"/>
        <v>0</v>
      </c>
      <c r="Q75" s="48"/>
      <c r="R75" s="48">
        <f t="shared" si="24"/>
        <v>48</v>
      </c>
      <c r="S75" s="51">
        <f t="shared" si="25"/>
        <v>624</v>
      </c>
      <c r="T75" s="48">
        <f t="shared" si="19"/>
        <v>0</v>
      </c>
      <c r="U75" s="51">
        <v>50</v>
      </c>
      <c r="V75" s="53">
        <f t="shared" si="20"/>
        <v>0</v>
      </c>
      <c r="W75" s="52">
        <f t="shared" si="21"/>
        <v>54</v>
      </c>
    </row>
    <row r="76" spans="1:23" ht="12.75">
      <c r="A76" s="47">
        <v>36745</v>
      </c>
      <c r="B76" s="48" t="s">
        <v>40</v>
      </c>
      <c r="C76" s="48" t="s">
        <v>27</v>
      </c>
      <c r="D76" s="49">
        <v>1</v>
      </c>
      <c r="G76" s="48"/>
      <c r="H76" s="48"/>
      <c r="I76" s="48">
        <v>12</v>
      </c>
      <c r="J76" s="48">
        <f t="shared" si="15"/>
        <v>13</v>
      </c>
      <c r="K76" s="48">
        <v>2</v>
      </c>
      <c r="L76" s="50">
        <f t="shared" si="16"/>
        <v>2</v>
      </c>
      <c r="M76" s="51">
        <f>(L76*17)</f>
        <v>34</v>
      </c>
      <c r="N76" s="52">
        <f t="shared" si="18"/>
        <v>0</v>
      </c>
      <c r="O76" s="51">
        <f t="shared" si="22"/>
        <v>0</v>
      </c>
      <c r="P76" s="48">
        <f t="shared" si="23"/>
        <v>0</v>
      </c>
      <c r="Q76" s="48"/>
      <c r="R76" s="48">
        <f t="shared" si="24"/>
        <v>0</v>
      </c>
      <c r="S76" s="51">
        <f t="shared" si="25"/>
        <v>0</v>
      </c>
      <c r="T76" s="48">
        <f t="shared" si="19"/>
        <v>0</v>
      </c>
      <c r="U76" s="51"/>
      <c r="V76" s="53">
        <f t="shared" si="20"/>
        <v>24</v>
      </c>
      <c r="W76" s="52">
        <f t="shared" si="21"/>
        <v>26</v>
      </c>
    </row>
    <row r="77" spans="1:23" ht="12.75">
      <c r="A77" s="47">
        <v>36745</v>
      </c>
      <c r="B77" s="48" t="s">
        <v>68</v>
      </c>
      <c r="C77" s="48" t="s">
        <v>42</v>
      </c>
      <c r="D77" s="49">
        <v>1</v>
      </c>
      <c r="G77" s="48"/>
      <c r="H77" s="48"/>
      <c r="I77" s="48">
        <v>12</v>
      </c>
      <c r="J77" s="48">
        <f t="shared" si="15"/>
        <v>13</v>
      </c>
      <c r="K77" s="48">
        <v>2</v>
      </c>
      <c r="L77" s="50">
        <f t="shared" si="16"/>
        <v>2</v>
      </c>
      <c r="M77" s="51">
        <f>(L77*17)</f>
        <v>34</v>
      </c>
      <c r="N77" s="52">
        <f t="shared" si="18"/>
        <v>0</v>
      </c>
      <c r="O77" s="51">
        <f t="shared" si="22"/>
        <v>0</v>
      </c>
      <c r="P77" s="48">
        <f t="shared" si="23"/>
        <v>0</v>
      </c>
      <c r="Q77" s="48"/>
      <c r="R77" s="48">
        <f t="shared" si="24"/>
        <v>0</v>
      </c>
      <c r="S77" s="51">
        <f t="shared" si="25"/>
        <v>0</v>
      </c>
      <c r="T77" s="48">
        <f t="shared" si="19"/>
        <v>0</v>
      </c>
      <c r="U77" s="51"/>
      <c r="V77" s="53">
        <f t="shared" si="20"/>
        <v>24</v>
      </c>
      <c r="W77" s="52">
        <f t="shared" si="21"/>
        <v>26</v>
      </c>
    </row>
    <row r="78" spans="1:23" ht="12.75">
      <c r="A78" s="47">
        <v>36745</v>
      </c>
      <c r="B78" s="48" t="s">
        <v>81</v>
      </c>
      <c r="C78" s="48" t="s">
        <v>36</v>
      </c>
      <c r="D78" s="49">
        <v>1</v>
      </c>
      <c r="G78" s="48"/>
      <c r="H78" s="48"/>
      <c r="I78" s="48">
        <v>12</v>
      </c>
      <c r="J78" s="48">
        <f t="shared" si="15"/>
        <v>13</v>
      </c>
      <c r="K78" s="48">
        <v>2</v>
      </c>
      <c r="L78" s="50">
        <f t="shared" si="16"/>
        <v>2</v>
      </c>
      <c r="M78" s="51">
        <f>(L78*17)</f>
        <v>34</v>
      </c>
      <c r="N78" s="52">
        <f t="shared" si="18"/>
        <v>0</v>
      </c>
      <c r="O78" s="51">
        <f t="shared" si="22"/>
        <v>0</v>
      </c>
      <c r="P78" s="48">
        <f t="shared" si="23"/>
        <v>0</v>
      </c>
      <c r="Q78" s="48"/>
      <c r="R78" s="48">
        <f t="shared" si="24"/>
        <v>0</v>
      </c>
      <c r="S78" s="51">
        <f t="shared" si="25"/>
        <v>0</v>
      </c>
      <c r="T78" s="48">
        <f t="shared" si="19"/>
        <v>0</v>
      </c>
      <c r="U78" s="51"/>
      <c r="V78" s="53">
        <f t="shared" si="20"/>
        <v>24</v>
      </c>
      <c r="W78" s="52">
        <f t="shared" si="21"/>
        <v>26</v>
      </c>
    </row>
    <row r="79" spans="1:23" ht="12.75">
      <c r="A79" s="47">
        <v>36749</v>
      </c>
      <c r="B79" s="48" t="s">
        <v>58</v>
      </c>
      <c r="C79" s="48" t="s">
        <v>35</v>
      </c>
      <c r="D79" s="49">
        <v>1</v>
      </c>
      <c r="G79" s="48">
        <v>10</v>
      </c>
      <c r="H79" s="48"/>
      <c r="I79" s="48"/>
      <c r="J79" s="48">
        <f t="shared" si="15"/>
        <v>11</v>
      </c>
      <c r="K79" s="48">
        <v>6</v>
      </c>
      <c r="L79" s="50">
        <f t="shared" si="16"/>
        <v>6</v>
      </c>
      <c r="M79" s="51">
        <f>(L79*17)</f>
        <v>102</v>
      </c>
      <c r="N79" s="52">
        <f t="shared" si="18"/>
        <v>0</v>
      </c>
      <c r="O79" s="51">
        <f t="shared" si="22"/>
        <v>0</v>
      </c>
      <c r="P79" s="48">
        <f t="shared" si="23"/>
        <v>0</v>
      </c>
      <c r="Q79" s="48"/>
      <c r="R79" s="48">
        <f t="shared" si="24"/>
        <v>60</v>
      </c>
      <c r="S79" s="51">
        <f t="shared" si="25"/>
        <v>780</v>
      </c>
      <c r="T79" s="48">
        <f t="shared" si="19"/>
        <v>0</v>
      </c>
      <c r="U79" s="51">
        <v>50</v>
      </c>
      <c r="V79" s="53">
        <f t="shared" si="20"/>
        <v>0</v>
      </c>
      <c r="W79" s="52">
        <f t="shared" si="21"/>
        <v>66</v>
      </c>
    </row>
    <row r="80" ht="13.5" thickBot="1"/>
    <row r="81" spans="1:23" s="41" customFormat="1" ht="13.5" thickBot="1">
      <c r="A81" s="40"/>
      <c r="B81" s="41" t="s">
        <v>44</v>
      </c>
      <c r="I81" s="42"/>
      <c r="K81" s="42"/>
      <c r="L81" s="43">
        <f>SUM(L2:L80)</f>
        <v>305.5</v>
      </c>
      <c r="M81" s="41">
        <f>SUM(M2:M80)</f>
        <v>5159.5</v>
      </c>
      <c r="N81" s="43">
        <f>SUM(N2:N80)</f>
        <v>156.5</v>
      </c>
      <c r="O81" s="42">
        <f>SUM(O2:O80)</f>
        <v>3130</v>
      </c>
      <c r="P81" s="43">
        <f>SUM(P2:P79)</f>
        <v>239.5</v>
      </c>
      <c r="Q81" s="42"/>
      <c r="R81" s="44">
        <f>SUM(R2:R80)</f>
        <v>238</v>
      </c>
      <c r="S81" s="41">
        <f>SUM(S2:S80)</f>
        <v>1404</v>
      </c>
      <c r="T81" s="43">
        <f>SUM(T2:T79)</f>
        <v>4303.5</v>
      </c>
      <c r="U81" s="41">
        <f>SUM(U2:U80)</f>
        <v>2550</v>
      </c>
      <c r="V81" s="45">
        <f>SUM(V2:V79)</f>
        <v>241.5</v>
      </c>
      <c r="W81" s="46">
        <f>SUM(W2:W79)</f>
        <v>5484.5</v>
      </c>
    </row>
    <row r="82" spans="1:23" s="31" customFormat="1" ht="12.75">
      <c r="A82" s="32"/>
      <c r="B82" s="32"/>
      <c r="C82" s="32"/>
      <c r="D82" s="32"/>
      <c r="E82" s="32"/>
      <c r="F82" s="32"/>
      <c r="G82" s="32"/>
      <c r="H82" s="32"/>
      <c r="I82" s="33"/>
      <c r="J82" s="32"/>
      <c r="K82" s="33"/>
      <c r="L82" s="34"/>
      <c r="M82" s="32"/>
      <c r="N82" s="34"/>
      <c r="O82" s="33"/>
      <c r="P82" s="34"/>
      <c r="Q82" s="33"/>
      <c r="R82" s="35"/>
      <c r="S82" s="32"/>
      <c r="T82" s="34"/>
      <c r="U82" s="32"/>
      <c r="V82" s="36"/>
      <c r="W82" s="36"/>
    </row>
    <row r="83" spans="11:13" ht="12.75">
      <c r="K83" s="29" t="s">
        <v>11</v>
      </c>
      <c r="L83" s="27"/>
      <c r="M83" s="37">
        <v>2600</v>
      </c>
    </row>
    <row r="84" spans="1:13" ht="12.75">
      <c r="A84" s="48" t="s">
        <v>82</v>
      </c>
      <c r="K84" s="29" t="s">
        <v>83</v>
      </c>
      <c r="L84" s="38"/>
      <c r="M84" s="32">
        <v>8593.5</v>
      </c>
    </row>
    <row r="85" spans="1:13" ht="13.5" thickBot="1">
      <c r="A85" s="48" t="s">
        <v>84</v>
      </c>
      <c r="K85" s="30" t="s">
        <v>85</v>
      </c>
      <c r="L85" s="28"/>
      <c r="M85" s="39">
        <v>1404</v>
      </c>
    </row>
    <row r="86" spans="11:13" ht="12.75">
      <c r="K86" s="29" t="s">
        <v>86</v>
      </c>
      <c r="L86" s="27"/>
      <c r="M86" s="37">
        <f>SUM(M83:M85)</f>
        <v>12597.5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&amp;LRedwood National Park
Natalie Reed, Biological Science Technician
8/24/2000&amp;CExotic Plant Removal Projects FY 2000
&amp;F
&amp;R&amp;6$17/Hr = NPS
$20/Hr = Labor Crew
$13/Hr = CCC
$50/Day = CDF&amp;10
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61"/>
  <sheetViews>
    <sheetView tabSelected="1" workbookViewId="0" topLeftCell="A1">
      <pane ySplit="690" topLeftCell="BM58" activePane="bottomLeft" state="split"/>
      <selection pane="topLeft" activeCell="K1" sqref="K1"/>
      <selection pane="bottomLeft" activeCell="L77" sqref="K77:L77"/>
    </sheetView>
  </sheetViews>
  <sheetFormatPr defaultColWidth="9.140625" defaultRowHeight="12.75"/>
  <cols>
    <col min="1" max="1" width="10.140625" style="0" customWidth="1"/>
    <col min="2" max="2" width="19.421875" style="0" customWidth="1"/>
    <col min="3" max="3" width="6.421875" style="0" customWidth="1"/>
    <col min="4" max="4" width="4.00390625" style="0" customWidth="1"/>
    <col min="5" max="5" width="3.140625" style="0" bestFit="1" customWidth="1"/>
    <col min="6" max="6" width="3.57421875" style="0" bestFit="1" customWidth="1"/>
    <col min="7" max="7" width="4.421875" style="0" bestFit="1" customWidth="1"/>
    <col min="8" max="8" width="4.00390625" style="0" bestFit="1" customWidth="1"/>
    <col min="9" max="9" width="5.7109375" style="0" customWidth="1"/>
    <col min="10" max="10" width="4.8515625" style="0" bestFit="1" customWidth="1"/>
    <col min="11" max="11" width="8.421875" style="0" customWidth="1"/>
    <col min="12" max="12" width="6.57421875" style="0" bestFit="1" customWidth="1"/>
    <col min="13" max="13" width="11.28125" style="0" bestFit="1" customWidth="1"/>
    <col min="14" max="14" width="6.57421875" style="0" customWidth="1"/>
    <col min="15" max="15" width="8.7109375" style="0" customWidth="1"/>
    <col min="16" max="16" width="6.57421875" style="0" bestFit="1" customWidth="1"/>
    <col min="17" max="17" width="5.57421875" style="0" bestFit="1" customWidth="1"/>
    <col min="19" max="19" width="8.7109375" style="0" bestFit="1" customWidth="1"/>
    <col min="20" max="20" width="7.57421875" style="0" bestFit="1" customWidth="1"/>
    <col min="21" max="21" width="8.57421875" style="0" bestFit="1" customWidth="1"/>
    <col min="22" max="22" width="6.57421875" style="0" bestFit="1" customWidth="1"/>
    <col min="23" max="23" width="8.57421875" style="0" bestFit="1" customWidth="1"/>
  </cols>
  <sheetData>
    <row r="1" spans="1:24" s="9" customFormat="1" ht="22.5" customHeight="1">
      <c r="A1" s="1" t="s">
        <v>0</v>
      </c>
      <c r="B1" s="2" t="s">
        <v>1</v>
      </c>
      <c r="C1" s="2" t="s">
        <v>2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16" t="s">
        <v>91</v>
      </c>
      <c r="L1" s="3" t="s">
        <v>15</v>
      </c>
      <c r="M1" s="18" t="s">
        <v>16</v>
      </c>
      <c r="N1" s="5" t="s">
        <v>17</v>
      </c>
      <c r="O1" s="6" t="s">
        <v>18</v>
      </c>
      <c r="P1" s="5" t="s">
        <v>19</v>
      </c>
      <c r="Q1" s="3" t="s">
        <v>93</v>
      </c>
      <c r="R1" s="3" t="s">
        <v>21</v>
      </c>
      <c r="S1" s="18" t="s">
        <v>22</v>
      </c>
      <c r="T1" s="4" t="s">
        <v>23</v>
      </c>
      <c r="U1" s="18" t="s">
        <v>24</v>
      </c>
      <c r="V1" s="20" t="s">
        <v>90</v>
      </c>
      <c r="W1" s="7" t="s">
        <v>26</v>
      </c>
      <c r="X1" s="8"/>
    </row>
    <row r="2" spans="1:23" ht="12.75">
      <c r="A2" s="47">
        <v>36460</v>
      </c>
      <c r="B2" s="48" t="s">
        <v>57</v>
      </c>
      <c r="C2" s="48" t="s">
        <v>39</v>
      </c>
      <c r="D2" s="49">
        <v>1</v>
      </c>
      <c r="E2" s="48"/>
      <c r="F2" s="48"/>
      <c r="G2" s="48"/>
      <c r="H2" s="48"/>
      <c r="I2" s="48"/>
      <c r="J2" s="48">
        <f aca="true" t="shared" si="0" ref="J2:J111">SUM(D2:I2)</f>
        <v>1</v>
      </c>
      <c r="K2" s="48">
        <v>1.5</v>
      </c>
      <c r="L2" s="50">
        <f>(D2*K2)</f>
        <v>1.5</v>
      </c>
      <c r="M2" s="51">
        <f>(L2*17)</f>
        <v>25.5</v>
      </c>
      <c r="N2" s="52">
        <f aca="true" t="shared" si="1" ref="N2:N111">(E2*K2)</f>
        <v>0</v>
      </c>
      <c r="O2" s="51">
        <f aca="true" t="shared" si="2" ref="O2:O72">(N2*20)</f>
        <v>0</v>
      </c>
      <c r="P2" s="48">
        <f aca="true" t="shared" si="3" ref="P2:P71">(F2*K2)</f>
        <v>0</v>
      </c>
      <c r="Q2" s="48"/>
      <c r="R2" s="48">
        <f aca="true" t="shared" si="4" ref="R2:R72">(G2*K2)</f>
        <v>0</v>
      </c>
      <c r="S2" s="51">
        <f>(R2*13)</f>
        <v>0</v>
      </c>
      <c r="T2" s="48">
        <f aca="true" t="shared" si="5" ref="T2:T111">(H2*K2)</f>
        <v>0</v>
      </c>
      <c r="U2" s="51"/>
      <c r="V2" s="53">
        <f aca="true" t="shared" si="6" ref="V2:V111">(I2*K2)</f>
        <v>0</v>
      </c>
      <c r="W2" s="52">
        <f aca="true" t="shared" si="7" ref="W2:W111">(L2+N2+P2+Q2+R2+T2+V2)</f>
        <v>1.5</v>
      </c>
    </row>
    <row r="3" spans="1:24" s="9" customFormat="1" ht="11.25">
      <c r="A3" s="60" t="s">
        <v>95</v>
      </c>
      <c r="B3" s="57"/>
      <c r="C3" s="57"/>
      <c r="D3" s="57"/>
      <c r="E3" s="57"/>
      <c r="F3" s="57"/>
      <c r="G3" s="57"/>
      <c r="H3" s="57"/>
      <c r="I3" s="57"/>
      <c r="J3" s="57"/>
      <c r="K3" s="58"/>
      <c r="L3" s="59">
        <f>L2</f>
        <v>1.5</v>
      </c>
      <c r="M3" s="59">
        <f aca="true" t="shared" si="8" ref="M3:W3">M2</f>
        <v>25.5</v>
      </c>
      <c r="N3" s="59">
        <f t="shared" si="8"/>
        <v>0</v>
      </c>
      <c r="O3" s="59">
        <f t="shared" si="8"/>
        <v>0</v>
      </c>
      <c r="P3" s="59">
        <f t="shared" si="8"/>
        <v>0</v>
      </c>
      <c r="Q3" s="59">
        <f t="shared" si="8"/>
        <v>0</v>
      </c>
      <c r="R3" s="59">
        <f t="shared" si="8"/>
        <v>0</v>
      </c>
      <c r="S3" s="59">
        <f t="shared" si="8"/>
        <v>0</v>
      </c>
      <c r="T3" s="59">
        <f t="shared" si="8"/>
        <v>0</v>
      </c>
      <c r="U3" s="59">
        <f t="shared" si="8"/>
        <v>0</v>
      </c>
      <c r="V3" s="59">
        <f t="shared" si="8"/>
        <v>0</v>
      </c>
      <c r="W3" s="59">
        <f t="shared" si="8"/>
        <v>1.5</v>
      </c>
      <c r="X3" s="8"/>
    </row>
    <row r="4" spans="1:23" ht="12.75">
      <c r="A4" s="47">
        <v>36466</v>
      </c>
      <c r="B4" s="48" t="s">
        <v>58</v>
      </c>
      <c r="C4" s="48" t="s">
        <v>35</v>
      </c>
      <c r="D4" s="49">
        <v>1</v>
      </c>
      <c r="E4" s="48"/>
      <c r="F4" s="48"/>
      <c r="G4" s="48"/>
      <c r="H4" s="48">
        <v>17</v>
      </c>
      <c r="I4" s="48"/>
      <c r="J4" s="48">
        <f t="shared" si="0"/>
        <v>18</v>
      </c>
      <c r="K4" s="48">
        <v>5</v>
      </c>
      <c r="L4" s="50">
        <f aca="true" t="shared" si="9" ref="L4:L118">(D4*K4)</f>
        <v>5</v>
      </c>
      <c r="M4" s="51">
        <f aca="true" t="shared" si="10" ref="M4:M11">(L4*17)</f>
        <v>85</v>
      </c>
      <c r="N4" s="52">
        <f t="shared" si="1"/>
        <v>0</v>
      </c>
      <c r="O4" s="51">
        <f t="shared" si="2"/>
        <v>0</v>
      </c>
      <c r="P4" s="48">
        <f t="shared" si="3"/>
        <v>0</v>
      </c>
      <c r="Q4" s="48"/>
      <c r="R4" s="48">
        <f t="shared" si="4"/>
        <v>0</v>
      </c>
      <c r="S4" s="51">
        <f aca="true" t="shared" si="11" ref="S4:S11">(R4*13)</f>
        <v>0</v>
      </c>
      <c r="T4" s="48">
        <f t="shared" si="5"/>
        <v>85</v>
      </c>
      <c r="U4" s="51">
        <v>50</v>
      </c>
      <c r="V4" s="53">
        <f t="shared" si="6"/>
        <v>0</v>
      </c>
      <c r="W4" s="52">
        <f t="shared" si="7"/>
        <v>90</v>
      </c>
    </row>
    <row r="5" spans="1:23" ht="12.75">
      <c r="A5" s="47">
        <v>36466</v>
      </c>
      <c r="B5" s="48" t="s">
        <v>58</v>
      </c>
      <c r="C5" s="48" t="s">
        <v>38</v>
      </c>
      <c r="D5" s="49">
        <v>1</v>
      </c>
      <c r="E5" s="48"/>
      <c r="F5" s="48"/>
      <c r="G5" s="48"/>
      <c r="H5" s="48">
        <v>17</v>
      </c>
      <c r="I5" s="48"/>
      <c r="J5" s="48">
        <f t="shared" si="0"/>
        <v>18</v>
      </c>
      <c r="K5" s="48">
        <v>0.5</v>
      </c>
      <c r="L5" s="50">
        <f t="shared" si="9"/>
        <v>0.5</v>
      </c>
      <c r="M5" s="51">
        <f t="shared" si="10"/>
        <v>8.5</v>
      </c>
      <c r="N5" s="52">
        <f t="shared" si="1"/>
        <v>0</v>
      </c>
      <c r="O5" s="51">
        <f t="shared" si="2"/>
        <v>0</v>
      </c>
      <c r="P5" s="48">
        <f t="shared" si="3"/>
        <v>0</v>
      </c>
      <c r="Q5" s="48"/>
      <c r="R5" s="48">
        <f t="shared" si="4"/>
        <v>0</v>
      </c>
      <c r="S5" s="51">
        <f t="shared" si="11"/>
        <v>0</v>
      </c>
      <c r="T5" s="48">
        <f t="shared" si="5"/>
        <v>8.5</v>
      </c>
      <c r="U5" s="51"/>
      <c r="V5" s="53">
        <f t="shared" si="6"/>
        <v>0</v>
      </c>
      <c r="W5" s="52">
        <f t="shared" si="7"/>
        <v>9</v>
      </c>
    </row>
    <row r="6" spans="1:23" ht="12.75">
      <c r="A6" s="47">
        <v>36473</v>
      </c>
      <c r="B6" s="48" t="s">
        <v>59</v>
      </c>
      <c r="C6" s="48" t="s">
        <v>28</v>
      </c>
      <c r="D6" s="49"/>
      <c r="E6" s="48">
        <v>1</v>
      </c>
      <c r="F6" s="48"/>
      <c r="G6" s="48"/>
      <c r="H6" s="48">
        <v>17</v>
      </c>
      <c r="I6" s="48"/>
      <c r="J6" s="48">
        <f t="shared" si="0"/>
        <v>18</v>
      </c>
      <c r="K6" s="48">
        <v>5.5</v>
      </c>
      <c r="L6" s="50">
        <f t="shared" si="9"/>
        <v>0</v>
      </c>
      <c r="M6" s="51">
        <f t="shared" si="10"/>
        <v>0</v>
      </c>
      <c r="N6" s="52">
        <f t="shared" si="1"/>
        <v>5.5</v>
      </c>
      <c r="O6" s="51">
        <f t="shared" si="2"/>
        <v>110</v>
      </c>
      <c r="P6" s="48">
        <f t="shared" si="3"/>
        <v>0</v>
      </c>
      <c r="Q6" s="48"/>
      <c r="R6" s="48">
        <f t="shared" si="4"/>
        <v>0</v>
      </c>
      <c r="S6" s="51">
        <f t="shared" si="11"/>
        <v>0</v>
      </c>
      <c r="T6" s="48">
        <f t="shared" si="5"/>
        <v>93.5</v>
      </c>
      <c r="U6" s="51">
        <v>50</v>
      </c>
      <c r="V6" s="53">
        <f t="shared" si="6"/>
        <v>0</v>
      </c>
      <c r="W6" s="52">
        <f t="shared" si="7"/>
        <v>99</v>
      </c>
    </row>
    <row r="7" spans="1:23" ht="12.75">
      <c r="A7" s="47">
        <v>36474</v>
      </c>
      <c r="B7" s="48" t="s">
        <v>60</v>
      </c>
      <c r="C7" s="48" t="s">
        <v>28</v>
      </c>
      <c r="D7" s="49">
        <v>1</v>
      </c>
      <c r="E7" s="48"/>
      <c r="F7" s="48"/>
      <c r="G7" s="48"/>
      <c r="H7" s="48">
        <v>17</v>
      </c>
      <c r="I7" s="48"/>
      <c r="J7" s="48">
        <f t="shared" si="0"/>
        <v>18</v>
      </c>
      <c r="K7" s="48">
        <v>5.5</v>
      </c>
      <c r="L7" s="50">
        <f t="shared" si="9"/>
        <v>5.5</v>
      </c>
      <c r="M7" s="51">
        <f t="shared" si="10"/>
        <v>93.5</v>
      </c>
      <c r="N7" s="52">
        <f t="shared" si="1"/>
        <v>0</v>
      </c>
      <c r="O7" s="51">
        <f t="shared" si="2"/>
        <v>0</v>
      </c>
      <c r="P7" s="48">
        <f t="shared" si="3"/>
        <v>0</v>
      </c>
      <c r="Q7" s="48"/>
      <c r="R7" s="48">
        <f t="shared" si="4"/>
        <v>0</v>
      </c>
      <c r="S7" s="51">
        <f t="shared" si="11"/>
        <v>0</v>
      </c>
      <c r="T7" s="48">
        <f t="shared" si="5"/>
        <v>93.5</v>
      </c>
      <c r="U7" s="51">
        <v>50</v>
      </c>
      <c r="V7" s="53">
        <f t="shared" si="6"/>
        <v>0</v>
      </c>
      <c r="W7" s="52">
        <f t="shared" si="7"/>
        <v>99</v>
      </c>
    </row>
    <row r="8" spans="1:23" ht="12.75">
      <c r="A8" s="47">
        <v>36480</v>
      </c>
      <c r="B8" s="48" t="s">
        <v>60</v>
      </c>
      <c r="C8" s="48" t="s">
        <v>28</v>
      </c>
      <c r="D8" s="49">
        <v>1</v>
      </c>
      <c r="E8" s="48"/>
      <c r="F8" s="48">
        <v>1</v>
      </c>
      <c r="G8" s="48"/>
      <c r="H8" s="48">
        <v>17</v>
      </c>
      <c r="I8" s="48"/>
      <c r="J8" s="48">
        <f t="shared" si="0"/>
        <v>19</v>
      </c>
      <c r="K8" s="48">
        <v>5.5</v>
      </c>
      <c r="L8" s="50">
        <f t="shared" si="9"/>
        <v>5.5</v>
      </c>
      <c r="M8" s="51">
        <f t="shared" si="10"/>
        <v>93.5</v>
      </c>
      <c r="N8" s="52">
        <f t="shared" si="1"/>
        <v>0</v>
      </c>
      <c r="O8" s="51">
        <f t="shared" si="2"/>
        <v>0</v>
      </c>
      <c r="P8" s="48">
        <f t="shared" si="3"/>
        <v>5.5</v>
      </c>
      <c r="Q8" s="48"/>
      <c r="R8" s="48">
        <f t="shared" si="4"/>
        <v>0</v>
      </c>
      <c r="S8" s="51">
        <f t="shared" si="11"/>
        <v>0</v>
      </c>
      <c r="T8" s="48">
        <f t="shared" si="5"/>
        <v>93.5</v>
      </c>
      <c r="U8" s="51">
        <v>50</v>
      </c>
      <c r="V8" s="53">
        <f t="shared" si="6"/>
        <v>0</v>
      </c>
      <c r="W8" s="52">
        <f t="shared" si="7"/>
        <v>104.5</v>
      </c>
    </row>
    <row r="9" spans="1:23" ht="12.75">
      <c r="A9" s="47">
        <v>36486</v>
      </c>
      <c r="B9" s="48" t="s">
        <v>60</v>
      </c>
      <c r="C9" s="48" t="s">
        <v>28</v>
      </c>
      <c r="D9" s="49">
        <v>1</v>
      </c>
      <c r="E9" s="48"/>
      <c r="F9" s="48">
        <v>1</v>
      </c>
      <c r="G9" s="48"/>
      <c r="H9" s="48">
        <v>17</v>
      </c>
      <c r="I9" s="48"/>
      <c r="J9" s="48">
        <f t="shared" si="0"/>
        <v>19</v>
      </c>
      <c r="K9" s="48">
        <v>5.5</v>
      </c>
      <c r="L9" s="50">
        <f t="shared" si="9"/>
        <v>5.5</v>
      </c>
      <c r="M9" s="51">
        <f t="shared" si="10"/>
        <v>93.5</v>
      </c>
      <c r="N9" s="52">
        <f t="shared" si="1"/>
        <v>0</v>
      </c>
      <c r="O9" s="51">
        <f t="shared" si="2"/>
        <v>0</v>
      </c>
      <c r="P9" s="48">
        <f t="shared" si="3"/>
        <v>5.5</v>
      </c>
      <c r="Q9" s="48"/>
      <c r="R9" s="48">
        <f t="shared" si="4"/>
        <v>0</v>
      </c>
      <c r="S9" s="51">
        <f t="shared" si="11"/>
        <v>0</v>
      </c>
      <c r="T9" s="48">
        <f t="shared" si="5"/>
        <v>93.5</v>
      </c>
      <c r="U9" s="51">
        <v>50</v>
      </c>
      <c r="V9" s="53">
        <f t="shared" si="6"/>
        <v>0</v>
      </c>
      <c r="W9" s="52">
        <f t="shared" si="7"/>
        <v>104.5</v>
      </c>
    </row>
    <row r="10" spans="1:23" ht="12.75">
      <c r="A10" s="47">
        <v>36487</v>
      </c>
      <c r="B10" s="48" t="s">
        <v>61</v>
      </c>
      <c r="C10" s="48" t="s">
        <v>28</v>
      </c>
      <c r="D10" s="49">
        <v>1</v>
      </c>
      <c r="E10" s="48"/>
      <c r="F10" s="48">
        <v>1</v>
      </c>
      <c r="G10" s="48"/>
      <c r="H10" s="48">
        <v>17</v>
      </c>
      <c r="I10" s="48"/>
      <c r="J10" s="48">
        <f t="shared" si="0"/>
        <v>19</v>
      </c>
      <c r="K10" s="48">
        <v>5.5</v>
      </c>
      <c r="L10" s="50">
        <f t="shared" si="9"/>
        <v>5.5</v>
      </c>
      <c r="M10" s="51">
        <f t="shared" si="10"/>
        <v>93.5</v>
      </c>
      <c r="N10" s="52">
        <f t="shared" si="1"/>
        <v>0</v>
      </c>
      <c r="O10" s="51">
        <f t="shared" si="2"/>
        <v>0</v>
      </c>
      <c r="P10" s="48">
        <f t="shared" si="3"/>
        <v>5.5</v>
      </c>
      <c r="Q10" s="48"/>
      <c r="R10" s="48">
        <f t="shared" si="4"/>
        <v>0</v>
      </c>
      <c r="S10" s="51">
        <f t="shared" si="11"/>
        <v>0</v>
      </c>
      <c r="T10" s="48">
        <f t="shared" si="5"/>
        <v>93.5</v>
      </c>
      <c r="U10" s="51">
        <v>50</v>
      </c>
      <c r="V10" s="53">
        <f t="shared" si="6"/>
        <v>0</v>
      </c>
      <c r="W10" s="52">
        <f t="shared" si="7"/>
        <v>104.5</v>
      </c>
    </row>
    <row r="11" spans="1:23" ht="12.75">
      <c r="A11" s="10">
        <v>36494</v>
      </c>
      <c r="B11" s="48" t="s">
        <v>92</v>
      </c>
      <c r="C11" s="48"/>
      <c r="D11" s="11">
        <v>1</v>
      </c>
      <c r="G11">
        <v>15</v>
      </c>
      <c r="J11">
        <f t="shared" si="0"/>
        <v>16</v>
      </c>
      <c r="K11">
        <v>2.5</v>
      </c>
      <c r="L11" s="17">
        <f t="shared" si="9"/>
        <v>2.5</v>
      </c>
      <c r="M11" s="19">
        <f t="shared" si="10"/>
        <v>42.5</v>
      </c>
      <c r="N11" s="15">
        <f t="shared" si="1"/>
        <v>0</v>
      </c>
      <c r="O11" s="19">
        <f t="shared" si="2"/>
        <v>0</v>
      </c>
      <c r="P11">
        <f t="shared" si="3"/>
        <v>0</v>
      </c>
      <c r="R11">
        <f t="shared" si="4"/>
        <v>37.5</v>
      </c>
      <c r="S11" s="19">
        <f t="shared" si="11"/>
        <v>487.5</v>
      </c>
      <c r="T11">
        <f t="shared" si="5"/>
        <v>0</v>
      </c>
      <c r="U11" s="19">
        <v>50</v>
      </c>
      <c r="V11" s="21">
        <f t="shared" si="6"/>
        <v>0</v>
      </c>
      <c r="W11" s="15">
        <f t="shared" si="7"/>
        <v>40</v>
      </c>
    </row>
    <row r="12" spans="1:24" s="9" customFormat="1" ht="11.25">
      <c r="A12" s="60" t="s">
        <v>96</v>
      </c>
      <c r="B12" s="57"/>
      <c r="C12" s="57"/>
      <c r="D12" s="57"/>
      <c r="E12" s="57"/>
      <c r="F12" s="57"/>
      <c r="G12" s="57"/>
      <c r="H12" s="57"/>
      <c r="I12" s="57"/>
      <c r="J12" s="57"/>
      <c r="K12" s="58"/>
      <c r="L12" s="59">
        <f>SUM(L4:L11)</f>
        <v>30</v>
      </c>
      <c r="M12" s="59">
        <f aca="true" t="shared" si="12" ref="M12:W12">SUM(M4:M11)</f>
        <v>510</v>
      </c>
      <c r="N12" s="59">
        <f t="shared" si="12"/>
        <v>5.5</v>
      </c>
      <c r="O12" s="59">
        <f t="shared" si="12"/>
        <v>110</v>
      </c>
      <c r="P12" s="59">
        <f t="shared" si="12"/>
        <v>16.5</v>
      </c>
      <c r="Q12" s="59">
        <f t="shared" si="12"/>
        <v>0</v>
      </c>
      <c r="R12" s="59">
        <f t="shared" si="12"/>
        <v>37.5</v>
      </c>
      <c r="S12" s="59">
        <f t="shared" si="12"/>
        <v>487.5</v>
      </c>
      <c r="T12" s="59">
        <f t="shared" si="12"/>
        <v>561</v>
      </c>
      <c r="U12" s="59">
        <f t="shared" si="12"/>
        <v>350</v>
      </c>
      <c r="V12" s="59">
        <f t="shared" si="12"/>
        <v>0</v>
      </c>
      <c r="W12" s="59">
        <f t="shared" si="12"/>
        <v>650.5</v>
      </c>
      <c r="X12" s="8"/>
    </row>
    <row r="13" spans="1:23" ht="12.75">
      <c r="A13" s="47">
        <v>36495</v>
      </c>
      <c r="B13" s="48" t="s">
        <v>62</v>
      </c>
      <c r="C13" s="48" t="s">
        <v>28</v>
      </c>
      <c r="D13" s="49">
        <v>1</v>
      </c>
      <c r="E13" s="48"/>
      <c r="F13" s="48">
        <v>1</v>
      </c>
      <c r="G13" s="48"/>
      <c r="H13" s="48">
        <v>17</v>
      </c>
      <c r="I13" s="48"/>
      <c r="J13" s="48">
        <f t="shared" si="0"/>
        <v>19</v>
      </c>
      <c r="K13" s="48">
        <v>5.5</v>
      </c>
      <c r="L13" s="50">
        <f t="shared" si="9"/>
        <v>5.5</v>
      </c>
      <c r="M13" s="51">
        <f aca="true" t="shared" si="13" ref="M13:M20">(L13*17)</f>
        <v>93.5</v>
      </c>
      <c r="N13" s="52">
        <f t="shared" si="1"/>
        <v>0</v>
      </c>
      <c r="O13" s="51">
        <f t="shared" si="2"/>
        <v>0</v>
      </c>
      <c r="P13" s="48">
        <f t="shared" si="3"/>
        <v>5.5</v>
      </c>
      <c r="Q13" s="48"/>
      <c r="R13" s="48">
        <f t="shared" si="4"/>
        <v>0</v>
      </c>
      <c r="S13" s="51">
        <f aca="true" t="shared" si="14" ref="S13:S20">(R13*13)</f>
        <v>0</v>
      </c>
      <c r="T13" s="48">
        <f t="shared" si="5"/>
        <v>93.5</v>
      </c>
      <c r="U13" s="51">
        <v>50</v>
      </c>
      <c r="V13" s="53">
        <f t="shared" si="6"/>
        <v>0</v>
      </c>
      <c r="W13" s="52">
        <f t="shared" si="7"/>
        <v>104.5</v>
      </c>
    </row>
    <row r="14" spans="1:23" ht="12.75">
      <c r="A14" s="47">
        <v>36496</v>
      </c>
      <c r="B14" s="48" t="s">
        <v>62</v>
      </c>
      <c r="C14" s="48" t="s">
        <v>28</v>
      </c>
      <c r="D14" s="49">
        <v>1</v>
      </c>
      <c r="E14" s="48"/>
      <c r="F14" s="48">
        <v>1</v>
      </c>
      <c r="G14" s="48"/>
      <c r="H14" s="48">
        <v>17</v>
      </c>
      <c r="I14" s="48"/>
      <c r="J14" s="48">
        <f t="shared" si="0"/>
        <v>19</v>
      </c>
      <c r="K14" s="48">
        <v>5.5</v>
      </c>
      <c r="L14" s="50">
        <f>(D14*K14)</f>
        <v>5.5</v>
      </c>
      <c r="M14" s="51">
        <f t="shared" si="13"/>
        <v>93.5</v>
      </c>
      <c r="N14" s="52">
        <f t="shared" si="1"/>
        <v>0</v>
      </c>
      <c r="O14" s="51">
        <f t="shared" si="2"/>
        <v>0</v>
      </c>
      <c r="P14" s="48">
        <f t="shared" si="3"/>
        <v>5.5</v>
      </c>
      <c r="Q14" s="48"/>
      <c r="R14" s="48">
        <f t="shared" si="4"/>
        <v>0</v>
      </c>
      <c r="S14" s="51">
        <f t="shared" si="14"/>
        <v>0</v>
      </c>
      <c r="T14" s="48">
        <f t="shared" si="5"/>
        <v>93.5</v>
      </c>
      <c r="U14" s="51">
        <v>50</v>
      </c>
      <c r="V14" s="53">
        <f t="shared" si="6"/>
        <v>0</v>
      </c>
      <c r="W14" s="52">
        <f t="shared" si="7"/>
        <v>104.5</v>
      </c>
    </row>
    <row r="15" spans="1:23" ht="12.75">
      <c r="A15" s="47">
        <v>36502</v>
      </c>
      <c r="B15" s="48" t="s">
        <v>62</v>
      </c>
      <c r="C15" s="48" t="s">
        <v>28</v>
      </c>
      <c r="D15" s="49"/>
      <c r="E15" s="48">
        <v>1</v>
      </c>
      <c r="F15" s="48"/>
      <c r="G15" s="48"/>
      <c r="H15" s="48">
        <v>17</v>
      </c>
      <c r="I15" s="48"/>
      <c r="J15" s="48">
        <f t="shared" si="0"/>
        <v>18</v>
      </c>
      <c r="K15" s="48">
        <v>5.5</v>
      </c>
      <c r="L15" s="50">
        <f t="shared" si="9"/>
        <v>0</v>
      </c>
      <c r="M15" s="51">
        <f t="shared" si="13"/>
        <v>0</v>
      </c>
      <c r="N15" s="52">
        <f t="shared" si="1"/>
        <v>5.5</v>
      </c>
      <c r="O15" s="51">
        <f t="shared" si="2"/>
        <v>110</v>
      </c>
      <c r="P15" s="48">
        <f t="shared" si="3"/>
        <v>0</v>
      </c>
      <c r="Q15" s="48"/>
      <c r="R15" s="48">
        <f t="shared" si="4"/>
        <v>0</v>
      </c>
      <c r="S15" s="51">
        <f t="shared" si="14"/>
        <v>0</v>
      </c>
      <c r="T15" s="48">
        <f t="shared" si="5"/>
        <v>93.5</v>
      </c>
      <c r="U15" s="51">
        <v>50</v>
      </c>
      <c r="V15" s="53">
        <f t="shared" si="6"/>
        <v>0</v>
      </c>
      <c r="W15" s="52">
        <f t="shared" si="7"/>
        <v>99</v>
      </c>
    </row>
    <row r="16" spans="1:23" ht="12.75">
      <c r="A16" s="47">
        <v>36503</v>
      </c>
      <c r="B16" s="48" t="s">
        <v>59</v>
      </c>
      <c r="C16" s="48" t="s">
        <v>28</v>
      </c>
      <c r="D16" s="49"/>
      <c r="E16" s="48">
        <v>1</v>
      </c>
      <c r="F16" s="48"/>
      <c r="G16" s="48"/>
      <c r="H16" s="48">
        <v>17</v>
      </c>
      <c r="I16" s="48"/>
      <c r="J16" s="48">
        <f t="shared" si="0"/>
        <v>18</v>
      </c>
      <c r="K16" s="48">
        <v>5.5</v>
      </c>
      <c r="L16" s="50">
        <f t="shared" si="9"/>
        <v>0</v>
      </c>
      <c r="M16" s="51">
        <f t="shared" si="13"/>
        <v>0</v>
      </c>
      <c r="N16" s="52">
        <f t="shared" si="1"/>
        <v>5.5</v>
      </c>
      <c r="O16" s="51">
        <f t="shared" si="2"/>
        <v>110</v>
      </c>
      <c r="P16" s="48">
        <f t="shared" si="3"/>
        <v>0</v>
      </c>
      <c r="Q16" s="48"/>
      <c r="R16" s="48">
        <f t="shared" si="4"/>
        <v>0</v>
      </c>
      <c r="S16" s="51">
        <f t="shared" si="14"/>
        <v>0</v>
      </c>
      <c r="T16" s="48">
        <f t="shared" si="5"/>
        <v>93.5</v>
      </c>
      <c r="U16" s="51">
        <v>50</v>
      </c>
      <c r="V16" s="53">
        <f t="shared" si="6"/>
        <v>0</v>
      </c>
      <c r="W16" s="52">
        <f t="shared" si="7"/>
        <v>99</v>
      </c>
    </row>
    <row r="17" spans="1:23" ht="12.75">
      <c r="A17" s="47">
        <v>36507</v>
      </c>
      <c r="B17" s="48" t="s">
        <v>63</v>
      </c>
      <c r="C17" s="48" t="s">
        <v>28</v>
      </c>
      <c r="D17" s="49">
        <v>1</v>
      </c>
      <c r="E17" s="48"/>
      <c r="F17" s="48"/>
      <c r="G17" s="48"/>
      <c r="H17" s="48">
        <v>17</v>
      </c>
      <c r="I17" s="48"/>
      <c r="J17" s="48">
        <f t="shared" si="0"/>
        <v>18</v>
      </c>
      <c r="K17" s="48">
        <v>6</v>
      </c>
      <c r="L17" s="50">
        <f t="shared" si="9"/>
        <v>6</v>
      </c>
      <c r="M17" s="51">
        <f t="shared" si="13"/>
        <v>102</v>
      </c>
      <c r="N17" s="52">
        <f t="shared" si="1"/>
        <v>0</v>
      </c>
      <c r="O17" s="51">
        <f t="shared" si="2"/>
        <v>0</v>
      </c>
      <c r="P17" s="48">
        <f t="shared" si="3"/>
        <v>0</v>
      </c>
      <c r="Q17" s="48"/>
      <c r="R17" s="48">
        <f t="shared" si="4"/>
        <v>0</v>
      </c>
      <c r="S17" s="51">
        <f t="shared" si="14"/>
        <v>0</v>
      </c>
      <c r="T17" s="48">
        <f t="shared" si="5"/>
        <v>102</v>
      </c>
      <c r="U17" s="51">
        <v>50</v>
      </c>
      <c r="V17" s="53">
        <f t="shared" si="6"/>
        <v>0</v>
      </c>
      <c r="W17" s="52">
        <f t="shared" si="7"/>
        <v>108</v>
      </c>
    </row>
    <row r="18" spans="1:23" ht="12.75">
      <c r="A18" s="47">
        <v>36508</v>
      </c>
      <c r="B18" s="48" t="s">
        <v>64</v>
      </c>
      <c r="C18" s="48" t="s">
        <v>30</v>
      </c>
      <c r="D18" s="49">
        <v>1</v>
      </c>
      <c r="E18" s="48"/>
      <c r="F18" s="48"/>
      <c r="G18" s="48"/>
      <c r="H18" s="48">
        <v>17</v>
      </c>
      <c r="I18" s="48"/>
      <c r="J18" s="48">
        <f t="shared" si="0"/>
        <v>18</v>
      </c>
      <c r="K18" s="48">
        <v>6</v>
      </c>
      <c r="L18" s="50">
        <f t="shared" si="9"/>
        <v>6</v>
      </c>
      <c r="M18" s="51">
        <f t="shared" si="13"/>
        <v>102</v>
      </c>
      <c r="N18" s="52">
        <f t="shared" si="1"/>
        <v>0</v>
      </c>
      <c r="O18" s="51">
        <f t="shared" si="2"/>
        <v>0</v>
      </c>
      <c r="P18" s="48">
        <f t="shared" si="3"/>
        <v>0</v>
      </c>
      <c r="Q18" s="48"/>
      <c r="R18" s="48">
        <f t="shared" si="4"/>
        <v>0</v>
      </c>
      <c r="S18" s="51">
        <f t="shared" si="14"/>
        <v>0</v>
      </c>
      <c r="T18" s="48">
        <f t="shared" si="5"/>
        <v>102</v>
      </c>
      <c r="U18" s="51">
        <v>50</v>
      </c>
      <c r="V18" s="53">
        <f t="shared" si="6"/>
        <v>0</v>
      </c>
      <c r="W18" s="52">
        <f t="shared" si="7"/>
        <v>108</v>
      </c>
    </row>
    <row r="19" spans="1:23" ht="12.75">
      <c r="A19" s="47">
        <v>36514</v>
      </c>
      <c r="B19" s="48" t="s">
        <v>64</v>
      </c>
      <c r="C19" s="48" t="s">
        <v>30</v>
      </c>
      <c r="D19" s="49">
        <v>1</v>
      </c>
      <c r="E19" s="48"/>
      <c r="F19" s="48"/>
      <c r="G19" s="48"/>
      <c r="H19" s="48">
        <v>17</v>
      </c>
      <c r="I19" s="48"/>
      <c r="J19" s="48">
        <f t="shared" si="0"/>
        <v>18</v>
      </c>
      <c r="K19" s="48">
        <v>6</v>
      </c>
      <c r="L19" s="50">
        <f t="shared" si="9"/>
        <v>6</v>
      </c>
      <c r="M19" s="51">
        <f t="shared" si="13"/>
        <v>102</v>
      </c>
      <c r="N19" s="52">
        <f t="shared" si="1"/>
        <v>0</v>
      </c>
      <c r="O19" s="51">
        <f t="shared" si="2"/>
        <v>0</v>
      </c>
      <c r="P19" s="48">
        <f t="shared" si="3"/>
        <v>0</v>
      </c>
      <c r="Q19" s="48"/>
      <c r="R19" s="48">
        <f t="shared" si="4"/>
        <v>0</v>
      </c>
      <c r="S19" s="51">
        <f t="shared" si="14"/>
        <v>0</v>
      </c>
      <c r="T19" s="48">
        <f t="shared" si="5"/>
        <v>102</v>
      </c>
      <c r="U19" s="51">
        <v>50</v>
      </c>
      <c r="V19" s="53">
        <f t="shared" si="6"/>
        <v>0</v>
      </c>
      <c r="W19" s="52">
        <f t="shared" si="7"/>
        <v>108</v>
      </c>
    </row>
    <row r="20" spans="1:23" ht="12.75">
      <c r="A20" s="47">
        <v>36522</v>
      </c>
      <c r="B20" s="48" t="s">
        <v>62</v>
      </c>
      <c r="C20" s="48" t="s">
        <v>28</v>
      </c>
      <c r="D20" s="49">
        <v>1</v>
      </c>
      <c r="E20" s="48"/>
      <c r="F20" s="48"/>
      <c r="G20" s="48"/>
      <c r="H20" s="48">
        <v>17</v>
      </c>
      <c r="I20" s="48"/>
      <c r="J20" s="48">
        <f t="shared" si="0"/>
        <v>18</v>
      </c>
      <c r="K20" s="48">
        <v>5.5</v>
      </c>
      <c r="L20" s="50">
        <f t="shared" si="9"/>
        <v>5.5</v>
      </c>
      <c r="M20" s="51">
        <f t="shared" si="13"/>
        <v>93.5</v>
      </c>
      <c r="N20" s="52">
        <f t="shared" si="1"/>
        <v>0</v>
      </c>
      <c r="O20" s="51">
        <f t="shared" si="2"/>
        <v>0</v>
      </c>
      <c r="P20" s="48">
        <f t="shared" si="3"/>
        <v>0</v>
      </c>
      <c r="Q20" s="48"/>
      <c r="R20" s="48">
        <f t="shared" si="4"/>
        <v>0</v>
      </c>
      <c r="S20" s="51">
        <f t="shared" si="14"/>
        <v>0</v>
      </c>
      <c r="T20" s="48">
        <f t="shared" si="5"/>
        <v>93.5</v>
      </c>
      <c r="U20" s="51">
        <v>50</v>
      </c>
      <c r="V20" s="53">
        <f t="shared" si="6"/>
        <v>0</v>
      </c>
      <c r="W20" s="52">
        <f t="shared" si="7"/>
        <v>99</v>
      </c>
    </row>
    <row r="21" spans="1:24" s="9" customFormat="1" ht="11.25">
      <c r="A21" s="60" t="s">
        <v>97</v>
      </c>
      <c r="B21" s="57"/>
      <c r="C21" s="57"/>
      <c r="D21" s="57"/>
      <c r="E21" s="57"/>
      <c r="F21" s="57"/>
      <c r="G21" s="57"/>
      <c r="H21" s="57"/>
      <c r="I21" s="57"/>
      <c r="J21" s="57"/>
      <c r="K21" s="58"/>
      <c r="L21" s="59">
        <f>SUM(L13:L20)</f>
        <v>34.5</v>
      </c>
      <c r="M21" s="59">
        <f aca="true" t="shared" si="15" ref="M21:W21">SUM(M13:M20)</f>
        <v>586.5</v>
      </c>
      <c r="N21" s="59">
        <f t="shared" si="15"/>
        <v>11</v>
      </c>
      <c r="O21" s="59">
        <f t="shared" si="15"/>
        <v>220</v>
      </c>
      <c r="P21" s="59">
        <f t="shared" si="15"/>
        <v>11</v>
      </c>
      <c r="Q21" s="59">
        <f t="shared" si="15"/>
        <v>0</v>
      </c>
      <c r="R21" s="59">
        <f t="shared" si="15"/>
        <v>0</v>
      </c>
      <c r="S21" s="59">
        <f t="shared" si="15"/>
        <v>0</v>
      </c>
      <c r="T21" s="59">
        <f t="shared" si="15"/>
        <v>773.5</v>
      </c>
      <c r="U21" s="59">
        <f t="shared" si="15"/>
        <v>400</v>
      </c>
      <c r="V21" s="59">
        <f t="shared" si="15"/>
        <v>0</v>
      </c>
      <c r="W21" s="59">
        <f t="shared" si="15"/>
        <v>830</v>
      </c>
      <c r="X21" s="8"/>
    </row>
    <row r="22" spans="1:23" ht="12.75">
      <c r="A22" s="47">
        <v>36535</v>
      </c>
      <c r="B22" s="48" t="s">
        <v>60</v>
      </c>
      <c r="C22" s="48" t="s">
        <v>28</v>
      </c>
      <c r="D22" s="49">
        <v>1</v>
      </c>
      <c r="E22" s="48"/>
      <c r="F22" s="48">
        <v>1</v>
      </c>
      <c r="G22" s="48"/>
      <c r="H22" s="48">
        <v>17</v>
      </c>
      <c r="I22" s="48"/>
      <c r="J22" s="48">
        <f t="shared" si="0"/>
        <v>19</v>
      </c>
      <c r="K22" s="48">
        <v>5.5</v>
      </c>
      <c r="L22" s="50">
        <f t="shared" si="9"/>
        <v>5.5</v>
      </c>
      <c r="M22" s="51">
        <f aca="true" t="shared" si="16" ref="M22:M29">(L22*17)</f>
        <v>93.5</v>
      </c>
      <c r="N22" s="52">
        <f t="shared" si="1"/>
        <v>0</v>
      </c>
      <c r="O22" s="51">
        <f t="shared" si="2"/>
        <v>0</v>
      </c>
      <c r="P22" s="48">
        <f t="shared" si="3"/>
        <v>5.5</v>
      </c>
      <c r="Q22" s="48"/>
      <c r="R22" s="48">
        <f t="shared" si="4"/>
        <v>0</v>
      </c>
      <c r="S22" s="51">
        <f aca="true" t="shared" si="17" ref="S22:S29">(R22*13)</f>
        <v>0</v>
      </c>
      <c r="T22" s="48">
        <f t="shared" si="5"/>
        <v>93.5</v>
      </c>
      <c r="U22" s="51">
        <v>50</v>
      </c>
      <c r="V22" s="53">
        <f t="shared" si="6"/>
        <v>0</v>
      </c>
      <c r="W22" s="52">
        <f t="shared" si="7"/>
        <v>104.5</v>
      </c>
    </row>
    <row r="23" spans="1:23" ht="12.75">
      <c r="A23" s="47">
        <v>36536</v>
      </c>
      <c r="B23" s="48" t="s">
        <v>60</v>
      </c>
      <c r="C23" s="48" t="s">
        <v>28</v>
      </c>
      <c r="D23" s="49"/>
      <c r="E23" s="48">
        <v>1</v>
      </c>
      <c r="F23" s="48"/>
      <c r="G23" s="48"/>
      <c r="H23" s="48">
        <v>17</v>
      </c>
      <c r="I23" s="48"/>
      <c r="J23" s="48">
        <f t="shared" si="0"/>
        <v>18</v>
      </c>
      <c r="K23" s="48">
        <v>5.5</v>
      </c>
      <c r="L23" s="50">
        <f t="shared" si="9"/>
        <v>0</v>
      </c>
      <c r="M23" s="51">
        <f t="shared" si="16"/>
        <v>0</v>
      </c>
      <c r="N23" s="52">
        <f t="shared" si="1"/>
        <v>5.5</v>
      </c>
      <c r="O23" s="51">
        <f t="shared" si="2"/>
        <v>110</v>
      </c>
      <c r="P23" s="48">
        <f t="shared" si="3"/>
        <v>0</v>
      </c>
      <c r="Q23" s="48"/>
      <c r="R23" s="48">
        <f t="shared" si="4"/>
        <v>0</v>
      </c>
      <c r="S23" s="51">
        <f t="shared" si="17"/>
        <v>0</v>
      </c>
      <c r="T23" s="48">
        <f t="shared" si="5"/>
        <v>93.5</v>
      </c>
      <c r="U23" s="51">
        <v>50</v>
      </c>
      <c r="V23" s="53">
        <f t="shared" si="6"/>
        <v>0</v>
      </c>
      <c r="W23" s="52">
        <f t="shared" si="7"/>
        <v>99</v>
      </c>
    </row>
    <row r="24" spans="1:23" ht="12.75">
      <c r="A24" s="47">
        <v>36537</v>
      </c>
      <c r="B24" s="48" t="s">
        <v>64</v>
      </c>
      <c r="C24" s="48" t="s">
        <v>30</v>
      </c>
      <c r="D24" s="49"/>
      <c r="E24" s="48">
        <v>1</v>
      </c>
      <c r="F24" s="48"/>
      <c r="G24" s="48"/>
      <c r="H24" s="48">
        <v>17</v>
      </c>
      <c r="I24" s="48"/>
      <c r="J24" s="48">
        <f t="shared" si="0"/>
        <v>18</v>
      </c>
      <c r="K24" s="48">
        <v>5.5</v>
      </c>
      <c r="L24" s="50">
        <f t="shared" si="9"/>
        <v>0</v>
      </c>
      <c r="M24" s="51">
        <f t="shared" si="16"/>
        <v>0</v>
      </c>
      <c r="N24" s="52">
        <f t="shared" si="1"/>
        <v>5.5</v>
      </c>
      <c r="O24" s="51">
        <f t="shared" si="2"/>
        <v>110</v>
      </c>
      <c r="P24" s="48">
        <f t="shared" si="3"/>
        <v>0</v>
      </c>
      <c r="Q24" s="48"/>
      <c r="R24" s="48">
        <f t="shared" si="4"/>
        <v>0</v>
      </c>
      <c r="S24" s="51">
        <f t="shared" si="17"/>
        <v>0</v>
      </c>
      <c r="T24" s="48">
        <f t="shared" si="5"/>
        <v>93.5</v>
      </c>
      <c r="U24" s="51">
        <v>50</v>
      </c>
      <c r="V24" s="53">
        <f t="shared" si="6"/>
        <v>0</v>
      </c>
      <c r="W24" s="52">
        <f t="shared" si="7"/>
        <v>99</v>
      </c>
    </row>
    <row r="25" spans="1:23" ht="12.75">
      <c r="A25" s="47">
        <v>36544</v>
      </c>
      <c r="B25" s="48" t="s">
        <v>61</v>
      </c>
      <c r="C25" s="48" t="s">
        <v>28</v>
      </c>
      <c r="D25" s="49"/>
      <c r="E25" s="48">
        <v>1</v>
      </c>
      <c r="F25" s="48"/>
      <c r="G25" s="48"/>
      <c r="H25" s="48">
        <v>17</v>
      </c>
      <c r="I25" s="48"/>
      <c r="J25" s="48">
        <f t="shared" si="0"/>
        <v>18</v>
      </c>
      <c r="K25" s="48">
        <v>5.5</v>
      </c>
      <c r="L25" s="50">
        <f t="shared" si="9"/>
        <v>0</v>
      </c>
      <c r="M25" s="51">
        <f t="shared" si="16"/>
        <v>0</v>
      </c>
      <c r="N25" s="52">
        <f t="shared" si="1"/>
        <v>5.5</v>
      </c>
      <c r="O25" s="51">
        <f t="shared" si="2"/>
        <v>110</v>
      </c>
      <c r="P25" s="48">
        <f t="shared" si="3"/>
        <v>0</v>
      </c>
      <c r="Q25" s="48"/>
      <c r="R25" s="48">
        <f t="shared" si="4"/>
        <v>0</v>
      </c>
      <c r="S25" s="51">
        <f t="shared" si="17"/>
        <v>0</v>
      </c>
      <c r="T25" s="48">
        <f t="shared" si="5"/>
        <v>93.5</v>
      </c>
      <c r="U25" s="51">
        <v>50</v>
      </c>
      <c r="V25" s="53">
        <f t="shared" si="6"/>
        <v>0</v>
      </c>
      <c r="W25" s="52">
        <f t="shared" si="7"/>
        <v>99</v>
      </c>
    </row>
    <row r="26" spans="1:23" ht="12.75">
      <c r="A26" s="47">
        <v>36549</v>
      </c>
      <c r="B26" s="48" t="s">
        <v>65</v>
      </c>
      <c r="C26" s="48" t="s">
        <v>28</v>
      </c>
      <c r="D26" s="49"/>
      <c r="E26" s="48">
        <v>1</v>
      </c>
      <c r="F26" s="48"/>
      <c r="G26" s="48"/>
      <c r="H26" s="48">
        <v>17</v>
      </c>
      <c r="I26" s="48"/>
      <c r="J26" s="48">
        <f t="shared" si="0"/>
        <v>18</v>
      </c>
      <c r="K26" s="48">
        <v>5.5</v>
      </c>
      <c r="L26" s="50">
        <f t="shared" si="9"/>
        <v>0</v>
      </c>
      <c r="M26" s="51">
        <f t="shared" si="16"/>
        <v>0</v>
      </c>
      <c r="N26" s="52">
        <f t="shared" si="1"/>
        <v>5.5</v>
      </c>
      <c r="O26" s="51">
        <f t="shared" si="2"/>
        <v>110</v>
      </c>
      <c r="P26" s="48">
        <f t="shared" si="3"/>
        <v>0</v>
      </c>
      <c r="Q26" s="48"/>
      <c r="R26" s="48">
        <f t="shared" si="4"/>
        <v>0</v>
      </c>
      <c r="S26" s="51">
        <f t="shared" si="17"/>
        <v>0</v>
      </c>
      <c r="T26" s="48">
        <f t="shared" si="5"/>
        <v>93.5</v>
      </c>
      <c r="U26" s="51">
        <v>50</v>
      </c>
      <c r="V26" s="53">
        <f t="shared" si="6"/>
        <v>0</v>
      </c>
      <c r="W26" s="52">
        <f t="shared" si="7"/>
        <v>99</v>
      </c>
    </row>
    <row r="27" spans="1:23" ht="12.75">
      <c r="A27" s="47">
        <v>36549</v>
      </c>
      <c r="B27" s="48" t="s">
        <v>66</v>
      </c>
      <c r="C27" s="48" t="s">
        <v>28</v>
      </c>
      <c r="D27" s="49"/>
      <c r="E27" s="48">
        <v>3</v>
      </c>
      <c r="F27" s="48"/>
      <c r="G27" s="48"/>
      <c r="H27" s="48"/>
      <c r="I27" s="48"/>
      <c r="J27" s="48">
        <f t="shared" si="0"/>
        <v>3</v>
      </c>
      <c r="K27" s="48">
        <v>8</v>
      </c>
      <c r="L27" s="50">
        <f t="shared" si="9"/>
        <v>0</v>
      </c>
      <c r="M27" s="51">
        <f t="shared" si="16"/>
        <v>0</v>
      </c>
      <c r="N27" s="52">
        <f t="shared" si="1"/>
        <v>24</v>
      </c>
      <c r="O27" s="51">
        <f t="shared" si="2"/>
        <v>480</v>
      </c>
      <c r="P27" s="48">
        <f t="shared" si="3"/>
        <v>0</v>
      </c>
      <c r="Q27" s="48"/>
      <c r="R27" s="48">
        <f t="shared" si="4"/>
        <v>0</v>
      </c>
      <c r="S27" s="51">
        <f t="shared" si="17"/>
        <v>0</v>
      </c>
      <c r="T27" s="48">
        <f t="shared" si="5"/>
        <v>0</v>
      </c>
      <c r="U27" s="51"/>
      <c r="V27" s="53">
        <f t="shared" si="6"/>
        <v>0</v>
      </c>
      <c r="W27" s="52">
        <f t="shared" si="7"/>
        <v>24</v>
      </c>
    </row>
    <row r="28" spans="1:23" ht="12.75">
      <c r="A28" s="47">
        <v>36551</v>
      </c>
      <c r="B28" s="48" t="s">
        <v>63</v>
      </c>
      <c r="C28" s="48" t="s">
        <v>28</v>
      </c>
      <c r="D28" s="49"/>
      <c r="E28" s="48">
        <v>1</v>
      </c>
      <c r="F28" s="48"/>
      <c r="G28" s="48"/>
      <c r="H28" s="48">
        <v>17</v>
      </c>
      <c r="I28" s="48"/>
      <c r="J28" s="48">
        <f t="shared" si="0"/>
        <v>18</v>
      </c>
      <c r="K28" s="48">
        <v>5.5</v>
      </c>
      <c r="L28" s="50">
        <f t="shared" si="9"/>
        <v>0</v>
      </c>
      <c r="M28" s="51">
        <f t="shared" si="16"/>
        <v>0</v>
      </c>
      <c r="N28" s="52">
        <f t="shared" si="1"/>
        <v>5.5</v>
      </c>
      <c r="O28" s="51">
        <f t="shared" si="2"/>
        <v>110</v>
      </c>
      <c r="P28" s="48">
        <f t="shared" si="3"/>
        <v>0</v>
      </c>
      <c r="Q28" s="48"/>
      <c r="R28" s="48">
        <f t="shared" si="4"/>
        <v>0</v>
      </c>
      <c r="S28" s="51">
        <f t="shared" si="17"/>
        <v>0</v>
      </c>
      <c r="T28" s="48">
        <f t="shared" si="5"/>
        <v>93.5</v>
      </c>
      <c r="U28" s="51">
        <v>50</v>
      </c>
      <c r="V28" s="53">
        <f t="shared" si="6"/>
        <v>0</v>
      </c>
      <c r="W28" s="52">
        <f t="shared" si="7"/>
        <v>99</v>
      </c>
    </row>
    <row r="29" spans="1:23" ht="12.75">
      <c r="A29" s="47">
        <v>36552</v>
      </c>
      <c r="B29" s="48" t="s">
        <v>66</v>
      </c>
      <c r="C29" s="48" t="s">
        <v>28</v>
      </c>
      <c r="D29" s="49"/>
      <c r="E29" s="48">
        <v>3</v>
      </c>
      <c r="F29" s="48"/>
      <c r="G29" s="48"/>
      <c r="H29" s="48"/>
      <c r="I29" s="48"/>
      <c r="J29" s="48">
        <f t="shared" si="0"/>
        <v>3</v>
      </c>
      <c r="K29" s="48">
        <v>8</v>
      </c>
      <c r="L29" s="50">
        <f t="shared" si="9"/>
        <v>0</v>
      </c>
      <c r="M29" s="51">
        <f t="shared" si="16"/>
        <v>0</v>
      </c>
      <c r="N29" s="52">
        <f t="shared" si="1"/>
        <v>24</v>
      </c>
      <c r="O29" s="51">
        <f t="shared" si="2"/>
        <v>480</v>
      </c>
      <c r="P29" s="48">
        <f t="shared" si="3"/>
        <v>0</v>
      </c>
      <c r="Q29" s="48"/>
      <c r="R29" s="48">
        <f t="shared" si="4"/>
        <v>0</v>
      </c>
      <c r="S29" s="51">
        <f t="shared" si="17"/>
        <v>0</v>
      </c>
      <c r="T29" s="48">
        <f t="shared" si="5"/>
        <v>0</v>
      </c>
      <c r="U29" s="51"/>
      <c r="V29" s="53">
        <f t="shared" si="6"/>
        <v>0</v>
      </c>
      <c r="W29" s="52">
        <f t="shared" si="7"/>
        <v>24</v>
      </c>
    </row>
    <row r="30" spans="1:24" s="9" customFormat="1" ht="11.25">
      <c r="A30" s="60" t="s">
        <v>98</v>
      </c>
      <c r="B30" s="57"/>
      <c r="C30" s="57"/>
      <c r="D30" s="57"/>
      <c r="E30" s="57"/>
      <c r="F30" s="57"/>
      <c r="G30" s="57"/>
      <c r="H30" s="57"/>
      <c r="I30" s="57"/>
      <c r="J30" s="57"/>
      <c r="K30" s="58">
        <f aca="true" t="shared" si="18" ref="K30:W30">SUM(K22:K29)</f>
        <v>49</v>
      </c>
      <c r="L30" s="58">
        <f t="shared" si="18"/>
        <v>5.5</v>
      </c>
      <c r="M30" s="58">
        <f t="shared" si="18"/>
        <v>93.5</v>
      </c>
      <c r="N30" s="58">
        <f t="shared" si="18"/>
        <v>75.5</v>
      </c>
      <c r="O30" s="58">
        <f t="shared" si="18"/>
        <v>1510</v>
      </c>
      <c r="P30" s="58">
        <f t="shared" si="18"/>
        <v>5.5</v>
      </c>
      <c r="Q30" s="58">
        <f t="shared" si="18"/>
        <v>0</v>
      </c>
      <c r="R30" s="58">
        <f t="shared" si="18"/>
        <v>0</v>
      </c>
      <c r="S30" s="58">
        <f t="shared" si="18"/>
        <v>0</v>
      </c>
      <c r="T30" s="58">
        <f t="shared" si="18"/>
        <v>561</v>
      </c>
      <c r="U30" s="58">
        <f t="shared" si="18"/>
        <v>300</v>
      </c>
      <c r="V30" s="58">
        <f t="shared" si="18"/>
        <v>0</v>
      </c>
      <c r="W30" s="58">
        <f t="shared" si="18"/>
        <v>647.5</v>
      </c>
      <c r="X30" s="8"/>
    </row>
    <row r="31" spans="1:23" ht="12.75">
      <c r="A31" s="47">
        <v>36557</v>
      </c>
      <c r="B31" s="48" t="s">
        <v>62</v>
      </c>
      <c r="C31" s="48" t="s">
        <v>28</v>
      </c>
      <c r="D31" s="49"/>
      <c r="E31" s="48">
        <v>1</v>
      </c>
      <c r="F31" s="48"/>
      <c r="G31" s="48"/>
      <c r="H31" s="48">
        <v>17</v>
      </c>
      <c r="I31" s="48"/>
      <c r="J31" s="48">
        <f t="shared" si="0"/>
        <v>18</v>
      </c>
      <c r="K31" s="48">
        <v>5.5</v>
      </c>
      <c r="L31" s="50">
        <f t="shared" si="9"/>
        <v>0</v>
      </c>
      <c r="M31" s="51">
        <f aca="true" t="shared" si="19" ref="M31:M38">(L31*17)</f>
        <v>0</v>
      </c>
      <c r="N31" s="52">
        <f t="shared" si="1"/>
        <v>5.5</v>
      </c>
      <c r="O31" s="51">
        <f t="shared" si="2"/>
        <v>110</v>
      </c>
      <c r="P31" s="48">
        <f t="shared" si="3"/>
        <v>0</v>
      </c>
      <c r="Q31" s="48"/>
      <c r="R31" s="48">
        <f t="shared" si="4"/>
        <v>0</v>
      </c>
      <c r="S31" s="51">
        <f aca="true" t="shared" si="20" ref="S31:S38">(R31*13)</f>
        <v>0</v>
      </c>
      <c r="T31" s="48">
        <f t="shared" si="5"/>
        <v>93.5</v>
      </c>
      <c r="U31" s="51">
        <v>50</v>
      </c>
      <c r="V31" s="53">
        <f t="shared" si="6"/>
        <v>0</v>
      </c>
      <c r="W31" s="52">
        <f t="shared" si="7"/>
        <v>99</v>
      </c>
    </row>
    <row r="32" spans="1:23" ht="12.75">
      <c r="A32" s="47">
        <v>36557</v>
      </c>
      <c r="B32" s="48" t="s">
        <v>66</v>
      </c>
      <c r="C32" s="48" t="s">
        <v>28</v>
      </c>
      <c r="D32" s="49"/>
      <c r="E32" s="48">
        <v>3</v>
      </c>
      <c r="F32" s="48"/>
      <c r="G32" s="48"/>
      <c r="H32" s="48"/>
      <c r="I32" s="48"/>
      <c r="J32" s="48">
        <f t="shared" si="0"/>
        <v>3</v>
      </c>
      <c r="K32" s="48">
        <v>8</v>
      </c>
      <c r="L32" s="50">
        <f t="shared" si="9"/>
        <v>0</v>
      </c>
      <c r="M32" s="51">
        <f t="shared" si="19"/>
        <v>0</v>
      </c>
      <c r="N32" s="52">
        <f t="shared" si="1"/>
        <v>24</v>
      </c>
      <c r="O32" s="51">
        <f t="shared" si="2"/>
        <v>480</v>
      </c>
      <c r="P32" s="48">
        <f t="shared" si="3"/>
        <v>0</v>
      </c>
      <c r="Q32" s="48"/>
      <c r="R32" s="48">
        <f t="shared" si="4"/>
        <v>0</v>
      </c>
      <c r="S32" s="51">
        <f t="shared" si="20"/>
        <v>0</v>
      </c>
      <c r="T32" s="48">
        <f t="shared" si="5"/>
        <v>0</v>
      </c>
      <c r="U32" s="51"/>
      <c r="V32" s="53">
        <f t="shared" si="6"/>
        <v>0</v>
      </c>
      <c r="W32" s="52">
        <f t="shared" si="7"/>
        <v>24</v>
      </c>
    </row>
    <row r="33" spans="1:23" ht="12.75">
      <c r="A33" s="47">
        <v>36558</v>
      </c>
      <c r="B33" s="48" t="s">
        <v>66</v>
      </c>
      <c r="C33" s="48" t="s">
        <v>28</v>
      </c>
      <c r="D33" s="49"/>
      <c r="E33" s="48">
        <v>3</v>
      </c>
      <c r="F33" s="48"/>
      <c r="G33" s="48"/>
      <c r="H33" s="48"/>
      <c r="I33" s="48"/>
      <c r="J33" s="48">
        <f t="shared" si="0"/>
        <v>3</v>
      </c>
      <c r="K33" s="48">
        <v>8</v>
      </c>
      <c r="L33" s="50">
        <f t="shared" si="9"/>
        <v>0</v>
      </c>
      <c r="M33" s="51">
        <f t="shared" si="19"/>
        <v>0</v>
      </c>
      <c r="N33" s="52">
        <f t="shared" si="1"/>
        <v>24</v>
      </c>
      <c r="O33" s="51">
        <f t="shared" si="2"/>
        <v>480</v>
      </c>
      <c r="P33" s="48">
        <f t="shared" si="3"/>
        <v>0</v>
      </c>
      <c r="Q33" s="48"/>
      <c r="R33" s="48">
        <f t="shared" si="4"/>
        <v>0</v>
      </c>
      <c r="S33" s="51">
        <f t="shared" si="20"/>
        <v>0</v>
      </c>
      <c r="T33" s="48">
        <f t="shared" si="5"/>
        <v>0</v>
      </c>
      <c r="U33" s="51"/>
      <c r="V33" s="53">
        <f t="shared" si="6"/>
        <v>0</v>
      </c>
      <c r="W33" s="52">
        <f t="shared" si="7"/>
        <v>24</v>
      </c>
    </row>
    <row r="34" spans="1:23" ht="12.75">
      <c r="A34" s="47">
        <v>36558</v>
      </c>
      <c r="B34" s="48" t="s">
        <v>58</v>
      </c>
      <c r="C34" s="48" t="s">
        <v>29</v>
      </c>
      <c r="D34" s="49">
        <v>1</v>
      </c>
      <c r="E34" s="48"/>
      <c r="F34" s="48"/>
      <c r="G34" s="48"/>
      <c r="H34" s="48"/>
      <c r="I34" s="48"/>
      <c r="J34" s="48">
        <f t="shared" si="0"/>
        <v>1</v>
      </c>
      <c r="K34" s="48">
        <v>3</v>
      </c>
      <c r="L34" s="50">
        <f t="shared" si="9"/>
        <v>3</v>
      </c>
      <c r="M34" s="51">
        <f t="shared" si="19"/>
        <v>51</v>
      </c>
      <c r="N34" s="52">
        <f t="shared" si="1"/>
        <v>0</v>
      </c>
      <c r="O34" s="51">
        <f t="shared" si="2"/>
        <v>0</v>
      </c>
      <c r="P34" s="48">
        <f t="shared" si="3"/>
        <v>0</v>
      </c>
      <c r="Q34" s="48"/>
      <c r="R34" s="48">
        <f t="shared" si="4"/>
        <v>0</v>
      </c>
      <c r="S34" s="51">
        <f t="shared" si="20"/>
        <v>0</v>
      </c>
      <c r="T34" s="48">
        <f t="shared" si="5"/>
        <v>0</v>
      </c>
      <c r="U34" s="51"/>
      <c r="V34" s="53">
        <f t="shared" si="6"/>
        <v>0</v>
      </c>
      <c r="W34" s="52">
        <f t="shared" si="7"/>
        <v>3</v>
      </c>
    </row>
    <row r="35" spans="1:23" ht="12.75">
      <c r="A35" s="47">
        <v>36563</v>
      </c>
      <c r="B35" s="48" t="s">
        <v>67</v>
      </c>
      <c r="C35" s="48" t="s">
        <v>30</v>
      </c>
      <c r="D35" s="49">
        <v>1</v>
      </c>
      <c r="E35" s="48"/>
      <c r="F35" s="48"/>
      <c r="G35" s="48"/>
      <c r="H35" s="48">
        <v>17</v>
      </c>
      <c r="I35" s="48"/>
      <c r="J35" s="48">
        <f t="shared" si="0"/>
        <v>18</v>
      </c>
      <c r="K35" s="48">
        <v>5.5</v>
      </c>
      <c r="L35" s="50">
        <f t="shared" si="9"/>
        <v>5.5</v>
      </c>
      <c r="M35" s="51">
        <f t="shared" si="19"/>
        <v>93.5</v>
      </c>
      <c r="N35" s="52">
        <f t="shared" si="1"/>
        <v>0</v>
      </c>
      <c r="O35" s="51">
        <f t="shared" si="2"/>
        <v>0</v>
      </c>
      <c r="P35" s="48">
        <f t="shared" si="3"/>
        <v>0</v>
      </c>
      <c r="Q35" s="48"/>
      <c r="R35" s="48">
        <f t="shared" si="4"/>
        <v>0</v>
      </c>
      <c r="S35" s="51">
        <f t="shared" si="20"/>
        <v>0</v>
      </c>
      <c r="T35" s="48">
        <f t="shared" si="5"/>
        <v>93.5</v>
      </c>
      <c r="U35" s="51">
        <v>50</v>
      </c>
      <c r="V35" s="53">
        <f t="shared" si="6"/>
        <v>0</v>
      </c>
      <c r="W35" s="52">
        <f t="shared" si="7"/>
        <v>99</v>
      </c>
    </row>
    <row r="36" spans="1:23" ht="12.75">
      <c r="A36" s="47">
        <v>36566</v>
      </c>
      <c r="B36" s="48" t="s">
        <v>59</v>
      </c>
      <c r="C36" s="48" t="s">
        <v>28</v>
      </c>
      <c r="D36" s="49"/>
      <c r="E36" s="48">
        <v>1</v>
      </c>
      <c r="F36" s="48"/>
      <c r="G36" s="48"/>
      <c r="H36" s="48">
        <v>17</v>
      </c>
      <c r="I36" s="48"/>
      <c r="J36" s="48">
        <f t="shared" si="0"/>
        <v>18</v>
      </c>
      <c r="K36" s="48">
        <v>5.5</v>
      </c>
      <c r="L36" s="50">
        <f t="shared" si="9"/>
        <v>0</v>
      </c>
      <c r="M36" s="51">
        <f t="shared" si="19"/>
        <v>0</v>
      </c>
      <c r="N36" s="52">
        <f t="shared" si="1"/>
        <v>5.5</v>
      </c>
      <c r="O36" s="51">
        <f t="shared" si="2"/>
        <v>110</v>
      </c>
      <c r="P36" s="48">
        <f t="shared" si="3"/>
        <v>0</v>
      </c>
      <c r="Q36" s="48"/>
      <c r="R36" s="48">
        <f t="shared" si="4"/>
        <v>0</v>
      </c>
      <c r="S36" s="51">
        <f t="shared" si="20"/>
        <v>0</v>
      </c>
      <c r="T36" s="48">
        <f t="shared" si="5"/>
        <v>93.5</v>
      </c>
      <c r="U36" s="51">
        <v>50</v>
      </c>
      <c r="V36" s="53">
        <f t="shared" si="6"/>
        <v>0</v>
      </c>
      <c r="W36" s="52">
        <f t="shared" si="7"/>
        <v>99</v>
      </c>
    </row>
    <row r="37" spans="1:23" ht="12.75">
      <c r="A37" s="47">
        <v>36571</v>
      </c>
      <c r="B37" s="48" t="s">
        <v>31</v>
      </c>
      <c r="C37" s="48" t="s">
        <v>30</v>
      </c>
      <c r="D37" s="49"/>
      <c r="E37" s="48">
        <v>1</v>
      </c>
      <c r="F37" s="48"/>
      <c r="G37" s="48"/>
      <c r="H37" s="48">
        <v>17</v>
      </c>
      <c r="I37" s="48"/>
      <c r="J37" s="48">
        <f t="shared" si="0"/>
        <v>18</v>
      </c>
      <c r="K37" s="48">
        <v>5.5</v>
      </c>
      <c r="L37" s="50">
        <f t="shared" si="9"/>
        <v>0</v>
      </c>
      <c r="M37" s="51">
        <f t="shared" si="19"/>
        <v>0</v>
      </c>
      <c r="N37" s="52">
        <f t="shared" si="1"/>
        <v>5.5</v>
      </c>
      <c r="O37" s="51">
        <f t="shared" si="2"/>
        <v>110</v>
      </c>
      <c r="P37" s="48">
        <f t="shared" si="3"/>
        <v>0</v>
      </c>
      <c r="Q37" s="48"/>
      <c r="R37" s="48">
        <f t="shared" si="4"/>
        <v>0</v>
      </c>
      <c r="S37" s="51">
        <f t="shared" si="20"/>
        <v>0</v>
      </c>
      <c r="T37" s="48">
        <f t="shared" si="5"/>
        <v>93.5</v>
      </c>
      <c r="U37" s="51">
        <v>50</v>
      </c>
      <c r="V37" s="53">
        <f t="shared" si="6"/>
        <v>0</v>
      </c>
      <c r="W37" s="52">
        <f t="shared" si="7"/>
        <v>99</v>
      </c>
    </row>
    <row r="38" spans="1:23" ht="12.75">
      <c r="A38" s="47">
        <v>36585</v>
      </c>
      <c r="B38" s="48" t="s">
        <v>58</v>
      </c>
      <c r="C38" s="48" t="s">
        <v>35</v>
      </c>
      <c r="D38" s="49">
        <v>2</v>
      </c>
      <c r="E38" s="48"/>
      <c r="F38" s="48"/>
      <c r="G38" s="48"/>
      <c r="H38" s="48">
        <v>16</v>
      </c>
      <c r="I38" s="48"/>
      <c r="J38" s="48">
        <f t="shared" si="0"/>
        <v>18</v>
      </c>
      <c r="K38" s="48">
        <v>5.5</v>
      </c>
      <c r="L38" s="50">
        <f t="shared" si="9"/>
        <v>11</v>
      </c>
      <c r="M38" s="51">
        <f t="shared" si="19"/>
        <v>187</v>
      </c>
      <c r="N38" s="52">
        <f t="shared" si="1"/>
        <v>0</v>
      </c>
      <c r="O38" s="51">
        <f t="shared" si="2"/>
        <v>0</v>
      </c>
      <c r="P38" s="48">
        <f t="shared" si="3"/>
        <v>0</v>
      </c>
      <c r="Q38" s="48"/>
      <c r="R38" s="48">
        <f t="shared" si="4"/>
        <v>0</v>
      </c>
      <c r="S38" s="51">
        <f t="shared" si="20"/>
        <v>0</v>
      </c>
      <c r="T38" s="48">
        <f t="shared" si="5"/>
        <v>88</v>
      </c>
      <c r="U38" s="51">
        <v>50</v>
      </c>
      <c r="V38" s="53">
        <f t="shared" si="6"/>
        <v>0</v>
      </c>
      <c r="W38" s="52">
        <f t="shared" si="7"/>
        <v>99</v>
      </c>
    </row>
    <row r="39" spans="1:24" s="9" customFormat="1" ht="11.25">
      <c r="A39" s="60" t="s">
        <v>99</v>
      </c>
      <c r="B39" s="57"/>
      <c r="C39" s="57"/>
      <c r="D39" s="57"/>
      <c r="E39" s="57"/>
      <c r="F39" s="57"/>
      <c r="G39" s="57"/>
      <c r="H39" s="57"/>
      <c r="I39" s="57"/>
      <c r="J39" s="57"/>
      <c r="K39" s="58">
        <f aca="true" t="shared" si="21" ref="K39:W39">SUM(K31:K38)</f>
        <v>46.5</v>
      </c>
      <c r="L39" s="58">
        <f t="shared" si="21"/>
        <v>19.5</v>
      </c>
      <c r="M39" s="58">
        <f t="shared" si="21"/>
        <v>331.5</v>
      </c>
      <c r="N39" s="58">
        <f t="shared" si="21"/>
        <v>64.5</v>
      </c>
      <c r="O39" s="58">
        <f t="shared" si="21"/>
        <v>1290</v>
      </c>
      <c r="P39" s="58">
        <f t="shared" si="21"/>
        <v>0</v>
      </c>
      <c r="Q39" s="58">
        <f t="shared" si="21"/>
        <v>0</v>
      </c>
      <c r="R39" s="58">
        <f t="shared" si="21"/>
        <v>0</v>
      </c>
      <c r="S39" s="58">
        <f t="shared" si="21"/>
        <v>0</v>
      </c>
      <c r="T39" s="58">
        <f t="shared" si="21"/>
        <v>462</v>
      </c>
      <c r="U39" s="58">
        <f t="shared" si="21"/>
        <v>250</v>
      </c>
      <c r="V39" s="58">
        <f t="shared" si="21"/>
        <v>0</v>
      </c>
      <c r="W39" s="58">
        <f t="shared" si="21"/>
        <v>546</v>
      </c>
      <c r="X39" s="8"/>
    </row>
    <row r="40" spans="1:23" ht="12.75">
      <c r="A40" s="47">
        <v>36587</v>
      </c>
      <c r="B40" s="48" t="s">
        <v>58</v>
      </c>
      <c r="C40" s="48" t="s">
        <v>35</v>
      </c>
      <c r="D40" s="49">
        <v>1</v>
      </c>
      <c r="E40" s="48"/>
      <c r="F40" s="48"/>
      <c r="G40" s="48"/>
      <c r="H40" s="48">
        <v>16</v>
      </c>
      <c r="I40" s="48"/>
      <c r="J40" s="48">
        <f t="shared" si="0"/>
        <v>17</v>
      </c>
      <c r="K40" s="48">
        <v>3.5</v>
      </c>
      <c r="L40" s="50">
        <f t="shared" si="9"/>
        <v>3.5</v>
      </c>
      <c r="M40" s="51">
        <f aca="true" t="shared" si="22" ref="M40:M51">(L40*17)</f>
        <v>59.5</v>
      </c>
      <c r="N40" s="52">
        <f t="shared" si="1"/>
        <v>0</v>
      </c>
      <c r="O40" s="51">
        <f t="shared" si="2"/>
        <v>0</v>
      </c>
      <c r="P40" s="48">
        <f t="shared" si="3"/>
        <v>0</v>
      </c>
      <c r="Q40" s="48"/>
      <c r="R40" s="48">
        <f t="shared" si="4"/>
        <v>0</v>
      </c>
      <c r="S40" s="51">
        <f aca="true" t="shared" si="23" ref="S40:S65">(R40*13)</f>
        <v>0</v>
      </c>
      <c r="T40" s="48">
        <f t="shared" si="5"/>
        <v>56</v>
      </c>
      <c r="U40" s="51">
        <v>50</v>
      </c>
      <c r="V40" s="53">
        <f t="shared" si="6"/>
        <v>0</v>
      </c>
      <c r="W40" s="52">
        <f t="shared" si="7"/>
        <v>59.5</v>
      </c>
    </row>
    <row r="41" spans="1:23" ht="12.75">
      <c r="A41" s="47">
        <v>36592</v>
      </c>
      <c r="B41" s="48" t="s">
        <v>64</v>
      </c>
      <c r="C41" s="48" t="s">
        <v>30</v>
      </c>
      <c r="D41" s="49">
        <v>1</v>
      </c>
      <c r="E41" s="48"/>
      <c r="F41" s="48"/>
      <c r="G41" s="48"/>
      <c r="H41" s="48">
        <v>16</v>
      </c>
      <c r="I41" s="48"/>
      <c r="J41" s="48">
        <f t="shared" si="0"/>
        <v>17</v>
      </c>
      <c r="K41" s="48">
        <v>5.5</v>
      </c>
      <c r="L41" s="50">
        <f t="shared" si="9"/>
        <v>5.5</v>
      </c>
      <c r="M41" s="51">
        <f t="shared" si="22"/>
        <v>93.5</v>
      </c>
      <c r="N41" s="52">
        <f t="shared" si="1"/>
        <v>0</v>
      </c>
      <c r="O41" s="51">
        <f t="shared" si="2"/>
        <v>0</v>
      </c>
      <c r="P41" s="48">
        <f t="shared" si="3"/>
        <v>0</v>
      </c>
      <c r="Q41" s="48"/>
      <c r="R41" s="48">
        <f t="shared" si="4"/>
        <v>0</v>
      </c>
      <c r="S41" s="51">
        <f t="shared" si="23"/>
        <v>0</v>
      </c>
      <c r="T41" s="48">
        <f t="shared" si="5"/>
        <v>88</v>
      </c>
      <c r="U41" s="51">
        <v>50</v>
      </c>
      <c r="V41" s="53">
        <f t="shared" si="6"/>
        <v>0</v>
      </c>
      <c r="W41" s="52">
        <f t="shared" si="7"/>
        <v>93.5</v>
      </c>
    </row>
    <row r="42" spans="1:23" ht="12.75">
      <c r="A42" s="47">
        <v>36594</v>
      </c>
      <c r="B42" s="48" t="s">
        <v>58</v>
      </c>
      <c r="C42" s="48" t="s">
        <v>35</v>
      </c>
      <c r="D42" s="49">
        <v>1</v>
      </c>
      <c r="E42" s="48"/>
      <c r="F42" s="48"/>
      <c r="G42" s="48"/>
      <c r="H42" s="48">
        <v>16</v>
      </c>
      <c r="I42" s="48"/>
      <c r="J42" s="48">
        <f t="shared" si="0"/>
        <v>17</v>
      </c>
      <c r="K42" s="48">
        <v>5.5</v>
      </c>
      <c r="L42" s="50">
        <f t="shared" si="9"/>
        <v>5.5</v>
      </c>
      <c r="M42" s="51">
        <f t="shared" si="22"/>
        <v>93.5</v>
      </c>
      <c r="N42" s="52">
        <f t="shared" si="1"/>
        <v>0</v>
      </c>
      <c r="O42" s="51">
        <f t="shared" si="2"/>
        <v>0</v>
      </c>
      <c r="P42" s="48">
        <f t="shared" si="3"/>
        <v>0</v>
      </c>
      <c r="Q42" s="48"/>
      <c r="R42" s="48">
        <f t="shared" si="4"/>
        <v>0</v>
      </c>
      <c r="S42" s="51">
        <f t="shared" si="23"/>
        <v>0</v>
      </c>
      <c r="T42" s="48">
        <f t="shared" si="5"/>
        <v>88</v>
      </c>
      <c r="U42" s="51">
        <v>50</v>
      </c>
      <c r="V42" s="53">
        <f t="shared" si="6"/>
        <v>0</v>
      </c>
      <c r="W42" s="52">
        <f t="shared" si="7"/>
        <v>93.5</v>
      </c>
    </row>
    <row r="43" spans="1:23" ht="12.75">
      <c r="A43" s="10">
        <v>36598</v>
      </c>
      <c r="B43" s="48" t="s">
        <v>92</v>
      </c>
      <c r="C43" s="48"/>
      <c r="D43" s="11">
        <v>1</v>
      </c>
      <c r="G43">
        <v>15</v>
      </c>
      <c r="J43">
        <f t="shared" si="0"/>
        <v>16</v>
      </c>
      <c r="K43">
        <v>4</v>
      </c>
      <c r="L43" s="17">
        <f t="shared" si="9"/>
        <v>4</v>
      </c>
      <c r="M43" s="19">
        <f t="shared" si="22"/>
        <v>68</v>
      </c>
      <c r="N43" s="15">
        <f t="shared" si="1"/>
        <v>0</v>
      </c>
      <c r="O43" s="19">
        <f t="shared" si="2"/>
        <v>0</v>
      </c>
      <c r="P43">
        <f t="shared" si="3"/>
        <v>0</v>
      </c>
      <c r="R43">
        <f t="shared" si="4"/>
        <v>60</v>
      </c>
      <c r="S43" s="19">
        <f t="shared" si="23"/>
        <v>780</v>
      </c>
      <c r="T43">
        <f t="shared" si="5"/>
        <v>0</v>
      </c>
      <c r="U43" s="19">
        <v>50</v>
      </c>
      <c r="V43" s="21">
        <f t="shared" si="6"/>
        <v>0</v>
      </c>
      <c r="W43" s="15">
        <f t="shared" si="7"/>
        <v>64</v>
      </c>
    </row>
    <row r="44" spans="1:23" ht="12.75">
      <c r="A44" s="10">
        <v>36600</v>
      </c>
      <c r="B44" t="s">
        <v>45</v>
      </c>
      <c r="C44" t="s">
        <v>30</v>
      </c>
      <c r="D44" s="14">
        <v>1</v>
      </c>
      <c r="H44" s="11"/>
      <c r="J44">
        <f>SUM(D44:I44)</f>
        <v>1</v>
      </c>
      <c r="K44" s="17">
        <v>5</v>
      </c>
      <c r="L44" s="17">
        <f>(D44*K44)</f>
        <v>5</v>
      </c>
      <c r="M44" s="19">
        <f t="shared" si="22"/>
        <v>85</v>
      </c>
      <c r="N44" s="15">
        <f>(E44*K44)</f>
        <v>0</v>
      </c>
      <c r="O44" s="19">
        <f>(N44*20)</f>
        <v>0</v>
      </c>
      <c r="P44">
        <f t="shared" si="3"/>
        <v>0</v>
      </c>
      <c r="R44">
        <f>(G44*K44)</f>
        <v>0</v>
      </c>
      <c r="S44" s="19">
        <f t="shared" si="23"/>
        <v>0</v>
      </c>
      <c r="T44">
        <f>(H44*K44)</f>
        <v>0</v>
      </c>
      <c r="U44" s="19"/>
      <c r="V44" s="21">
        <f>(I44*K44)</f>
        <v>0</v>
      </c>
      <c r="W44" s="15">
        <f t="shared" si="7"/>
        <v>5</v>
      </c>
    </row>
    <row r="45" spans="1:23" ht="12.75">
      <c r="A45" s="10">
        <v>36600</v>
      </c>
      <c r="B45" t="s">
        <v>45</v>
      </c>
      <c r="C45" t="s">
        <v>34</v>
      </c>
      <c r="D45" s="11">
        <v>1</v>
      </c>
      <c r="J45">
        <f t="shared" si="0"/>
        <v>1</v>
      </c>
      <c r="K45">
        <v>0.5</v>
      </c>
      <c r="L45" s="17">
        <f t="shared" si="9"/>
        <v>0.5</v>
      </c>
      <c r="M45" s="19">
        <f t="shared" si="22"/>
        <v>8.5</v>
      </c>
      <c r="N45" s="15">
        <f t="shared" si="1"/>
        <v>0</v>
      </c>
      <c r="O45" s="19">
        <f t="shared" si="2"/>
        <v>0</v>
      </c>
      <c r="P45">
        <f t="shared" si="3"/>
        <v>0</v>
      </c>
      <c r="R45">
        <f t="shared" si="4"/>
        <v>0</v>
      </c>
      <c r="S45" s="19">
        <f t="shared" si="23"/>
        <v>0</v>
      </c>
      <c r="T45">
        <f t="shared" si="5"/>
        <v>0</v>
      </c>
      <c r="U45" s="19">
        <v>50</v>
      </c>
      <c r="V45" s="21">
        <f t="shared" si="6"/>
        <v>0</v>
      </c>
      <c r="W45" s="15">
        <f t="shared" si="7"/>
        <v>0.5</v>
      </c>
    </row>
    <row r="46" spans="1:23" ht="12.75">
      <c r="A46" s="10">
        <v>36600</v>
      </c>
      <c r="B46" t="s">
        <v>45</v>
      </c>
      <c r="C46" t="s">
        <v>46</v>
      </c>
      <c r="D46" s="11">
        <v>1</v>
      </c>
      <c r="J46">
        <f t="shared" si="0"/>
        <v>1</v>
      </c>
      <c r="K46">
        <v>0.25</v>
      </c>
      <c r="L46" s="17">
        <f t="shared" si="9"/>
        <v>0.25</v>
      </c>
      <c r="M46" s="19">
        <f t="shared" si="22"/>
        <v>4.25</v>
      </c>
      <c r="N46" s="15">
        <f t="shared" si="1"/>
        <v>0</v>
      </c>
      <c r="O46" s="19">
        <f t="shared" si="2"/>
        <v>0</v>
      </c>
      <c r="P46">
        <f t="shared" si="3"/>
        <v>0</v>
      </c>
      <c r="R46">
        <f t="shared" si="4"/>
        <v>0</v>
      </c>
      <c r="S46" s="19">
        <f t="shared" si="23"/>
        <v>0</v>
      </c>
      <c r="T46">
        <f t="shared" si="5"/>
        <v>0</v>
      </c>
      <c r="U46" s="19"/>
      <c r="V46" s="21">
        <f t="shared" si="6"/>
        <v>0</v>
      </c>
      <c r="W46" s="15">
        <f t="shared" si="7"/>
        <v>0.25</v>
      </c>
    </row>
    <row r="47" spans="1:23" ht="12.75">
      <c r="A47" s="47">
        <v>36601</v>
      </c>
      <c r="B47" s="48" t="s">
        <v>58</v>
      </c>
      <c r="C47" s="48" t="s">
        <v>35</v>
      </c>
      <c r="D47" s="49">
        <v>1</v>
      </c>
      <c r="E47" s="48"/>
      <c r="F47" s="48"/>
      <c r="G47" s="48"/>
      <c r="H47" s="48">
        <v>16</v>
      </c>
      <c r="I47" s="48"/>
      <c r="J47" s="48">
        <f t="shared" si="0"/>
        <v>17</v>
      </c>
      <c r="K47" s="48">
        <v>5</v>
      </c>
      <c r="L47" s="50">
        <f t="shared" si="9"/>
        <v>5</v>
      </c>
      <c r="M47" s="51">
        <f t="shared" si="22"/>
        <v>85</v>
      </c>
      <c r="N47" s="52">
        <f t="shared" si="1"/>
        <v>0</v>
      </c>
      <c r="O47" s="51">
        <f t="shared" si="2"/>
        <v>0</v>
      </c>
      <c r="P47" s="48">
        <f t="shared" si="3"/>
        <v>0</v>
      </c>
      <c r="Q47" s="48"/>
      <c r="R47" s="48">
        <f t="shared" si="4"/>
        <v>0</v>
      </c>
      <c r="S47" s="51">
        <f t="shared" si="23"/>
        <v>0</v>
      </c>
      <c r="T47" s="48">
        <f t="shared" si="5"/>
        <v>80</v>
      </c>
      <c r="U47" s="51">
        <v>50</v>
      </c>
      <c r="V47" s="53">
        <f t="shared" si="6"/>
        <v>0</v>
      </c>
      <c r="W47" s="52">
        <f t="shared" si="7"/>
        <v>85</v>
      </c>
    </row>
    <row r="48" spans="1:23" ht="12.75">
      <c r="A48" s="47">
        <v>36602</v>
      </c>
      <c r="B48" s="48" t="s">
        <v>58</v>
      </c>
      <c r="C48" s="48" t="s">
        <v>35</v>
      </c>
      <c r="D48" s="49">
        <v>1</v>
      </c>
      <c r="E48" s="48"/>
      <c r="F48" s="48"/>
      <c r="G48" s="48"/>
      <c r="H48" s="48">
        <v>16</v>
      </c>
      <c r="I48" s="48"/>
      <c r="J48" s="48">
        <f t="shared" si="0"/>
        <v>17</v>
      </c>
      <c r="K48" s="48">
        <v>5.5</v>
      </c>
      <c r="L48" s="50">
        <f t="shared" si="9"/>
        <v>5.5</v>
      </c>
      <c r="M48" s="51">
        <f t="shared" si="22"/>
        <v>93.5</v>
      </c>
      <c r="N48" s="52">
        <f t="shared" si="1"/>
        <v>0</v>
      </c>
      <c r="O48" s="51">
        <f t="shared" si="2"/>
        <v>0</v>
      </c>
      <c r="P48" s="48">
        <f t="shared" si="3"/>
        <v>0</v>
      </c>
      <c r="Q48" s="48"/>
      <c r="R48" s="48">
        <f t="shared" si="4"/>
        <v>0</v>
      </c>
      <c r="S48" s="51">
        <f t="shared" si="23"/>
        <v>0</v>
      </c>
      <c r="T48" s="48">
        <f t="shared" si="5"/>
        <v>88</v>
      </c>
      <c r="U48" s="51">
        <v>50</v>
      </c>
      <c r="V48" s="53">
        <f t="shared" si="6"/>
        <v>0</v>
      </c>
      <c r="W48" s="52">
        <f t="shared" si="7"/>
        <v>93.5</v>
      </c>
    </row>
    <row r="49" spans="1:23" ht="12.75">
      <c r="A49" s="47">
        <v>36605</v>
      </c>
      <c r="B49" s="48" t="s">
        <v>64</v>
      </c>
      <c r="C49" s="48" t="s">
        <v>30</v>
      </c>
      <c r="D49" s="49">
        <v>1</v>
      </c>
      <c r="E49" s="48"/>
      <c r="F49" s="48"/>
      <c r="G49" s="48"/>
      <c r="H49" s="48">
        <v>16</v>
      </c>
      <c r="I49" s="48"/>
      <c r="J49" s="48">
        <f t="shared" si="0"/>
        <v>17</v>
      </c>
      <c r="K49" s="48">
        <v>5.5</v>
      </c>
      <c r="L49" s="50">
        <f t="shared" si="9"/>
        <v>5.5</v>
      </c>
      <c r="M49" s="51">
        <f t="shared" si="22"/>
        <v>93.5</v>
      </c>
      <c r="N49" s="52">
        <f t="shared" si="1"/>
        <v>0</v>
      </c>
      <c r="O49" s="51">
        <f t="shared" si="2"/>
        <v>0</v>
      </c>
      <c r="P49" s="48">
        <f t="shared" si="3"/>
        <v>0</v>
      </c>
      <c r="Q49" s="48"/>
      <c r="R49" s="48">
        <f t="shared" si="4"/>
        <v>0</v>
      </c>
      <c r="S49" s="51">
        <f t="shared" si="23"/>
        <v>0</v>
      </c>
      <c r="T49" s="48">
        <f t="shared" si="5"/>
        <v>88</v>
      </c>
      <c r="U49" s="51">
        <v>50</v>
      </c>
      <c r="V49" s="53">
        <f t="shared" si="6"/>
        <v>0</v>
      </c>
      <c r="W49" s="52">
        <f t="shared" si="7"/>
        <v>93.5</v>
      </c>
    </row>
    <row r="50" spans="1:23" ht="12.75">
      <c r="A50" s="10">
        <v>36607</v>
      </c>
      <c r="B50" t="s">
        <v>45</v>
      </c>
      <c r="C50" t="s">
        <v>34</v>
      </c>
      <c r="D50" s="11">
        <v>1</v>
      </c>
      <c r="J50">
        <f t="shared" si="0"/>
        <v>1</v>
      </c>
      <c r="K50">
        <v>1</v>
      </c>
      <c r="L50" s="17">
        <f t="shared" si="9"/>
        <v>1</v>
      </c>
      <c r="M50" s="19">
        <f t="shared" si="22"/>
        <v>17</v>
      </c>
      <c r="N50" s="15">
        <f t="shared" si="1"/>
        <v>0</v>
      </c>
      <c r="O50" s="19">
        <f t="shared" si="2"/>
        <v>0</v>
      </c>
      <c r="P50">
        <f t="shared" si="3"/>
        <v>0</v>
      </c>
      <c r="R50">
        <f t="shared" si="4"/>
        <v>0</v>
      </c>
      <c r="S50" s="19">
        <f t="shared" si="23"/>
        <v>0</v>
      </c>
      <c r="T50">
        <f t="shared" si="5"/>
        <v>0</v>
      </c>
      <c r="U50" s="19"/>
      <c r="V50" s="21">
        <f t="shared" si="6"/>
        <v>0</v>
      </c>
      <c r="W50" s="15">
        <f t="shared" si="7"/>
        <v>1</v>
      </c>
    </row>
    <row r="51" spans="1:23" ht="12.75">
      <c r="A51" s="47">
        <v>36607</v>
      </c>
      <c r="B51" s="48" t="s">
        <v>58</v>
      </c>
      <c r="C51" s="48" t="s">
        <v>35</v>
      </c>
      <c r="D51" s="49">
        <v>1</v>
      </c>
      <c r="E51" s="48"/>
      <c r="F51" s="48"/>
      <c r="G51" s="48"/>
      <c r="H51" s="48">
        <v>16</v>
      </c>
      <c r="I51" s="48"/>
      <c r="J51" s="48">
        <f t="shared" si="0"/>
        <v>17</v>
      </c>
      <c r="K51" s="48">
        <v>5.5</v>
      </c>
      <c r="L51" s="50">
        <f t="shared" si="9"/>
        <v>5.5</v>
      </c>
      <c r="M51" s="51">
        <f t="shared" si="22"/>
        <v>93.5</v>
      </c>
      <c r="N51" s="52">
        <f t="shared" si="1"/>
        <v>0</v>
      </c>
      <c r="O51" s="51">
        <f t="shared" si="2"/>
        <v>0</v>
      </c>
      <c r="P51" s="48">
        <f t="shared" si="3"/>
        <v>0</v>
      </c>
      <c r="Q51" s="48"/>
      <c r="R51" s="48">
        <f t="shared" si="4"/>
        <v>0</v>
      </c>
      <c r="S51" s="51">
        <f t="shared" si="23"/>
        <v>0</v>
      </c>
      <c r="T51" s="48">
        <f t="shared" si="5"/>
        <v>88</v>
      </c>
      <c r="U51" s="51">
        <v>50</v>
      </c>
      <c r="V51" s="53">
        <f t="shared" si="6"/>
        <v>0</v>
      </c>
      <c r="W51" s="52">
        <f t="shared" si="7"/>
        <v>93.5</v>
      </c>
    </row>
    <row r="52" spans="1:23" ht="12.75">
      <c r="A52" s="47">
        <v>36608</v>
      </c>
      <c r="B52" s="48" t="s">
        <v>68</v>
      </c>
      <c r="C52" s="48" t="s">
        <v>42</v>
      </c>
      <c r="D52" s="49">
        <v>1</v>
      </c>
      <c r="E52" s="48"/>
      <c r="F52" s="48"/>
      <c r="G52" s="48"/>
      <c r="H52" s="48"/>
      <c r="I52" s="48"/>
      <c r="J52" s="48"/>
      <c r="K52" s="48">
        <v>6</v>
      </c>
      <c r="L52" s="50">
        <v>6</v>
      </c>
      <c r="M52" s="51">
        <v>102</v>
      </c>
      <c r="N52" s="52">
        <v>0</v>
      </c>
      <c r="O52" s="51">
        <f t="shared" si="2"/>
        <v>0</v>
      </c>
      <c r="P52" s="48">
        <f t="shared" si="3"/>
        <v>0</v>
      </c>
      <c r="Q52" s="48"/>
      <c r="R52" s="48">
        <f t="shared" si="4"/>
        <v>0</v>
      </c>
      <c r="S52" s="51">
        <f t="shared" si="23"/>
        <v>0</v>
      </c>
      <c r="T52" s="48">
        <v>0</v>
      </c>
      <c r="U52" s="51"/>
      <c r="V52" s="53">
        <v>0</v>
      </c>
      <c r="W52" s="52">
        <v>6</v>
      </c>
    </row>
    <row r="53" spans="1:23" ht="12.75">
      <c r="A53" s="10">
        <v>36612</v>
      </c>
      <c r="B53" t="s">
        <v>45</v>
      </c>
      <c r="C53" t="s">
        <v>30</v>
      </c>
      <c r="D53" s="11">
        <v>1</v>
      </c>
      <c r="J53">
        <f t="shared" si="0"/>
        <v>1</v>
      </c>
      <c r="K53">
        <v>2</v>
      </c>
      <c r="L53" s="17">
        <f t="shared" si="9"/>
        <v>2</v>
      </c>
      <c r="M53" s="19">
        <f aca="true" t="shared" si="24" ref="M53:M65">(L53*17)</f>
        <v>34</v>
      </c>
      <c r="N53" s="15">
        <f t="shared" si="1"/>
        <v>0</v>
      </c>
      <c r="O53" s="19">
        <f t="shared" si="2"/>
        <v>0</v>
      </c>
      <c r="P53">
        <f t="shared" si="3"/>
        <v>0</v>
      </c>
      <c r="R53">
        <f t="shared" si="4"/>
        <v>0</v>
      </c>
      <c r="S53" s="19">
        <f t="shared" si="23"/>
        <v>0</v>
      </c>
      <c r="T53">
        <f t="shared" si="5"/>
        <v>0</v>
      </c>
      <c r="U53" s="19">
        <v>50</v>
      </c>
      <c r="V53" s="21">
        <f t="shared" si="6"/>
        <v>0</v>
      </c>
      <c r="W53" s="15">
        <f t="shared" si="7"/>
        <v>2</v>
      </c>
    </row>
    <row r="54" spans="1:23" ht="12.75">
      <c r="A54" s="10">
        <v>36612</v>
      </c>
      <c r="B54" t="s">
        <v>45</v>
      </c>
      <c r="C54" t="s">
        <v>46</v>
      </c>
      <c r="D54" s="11">
        <v>1</v>
      </c>
      <c r="J54">
        <f t="shared" si="0"/>
        <v>1</v>
      </c>
      <c r="K54">
        <v>0.25</v>
      </c>
      <c r="L54" s="17">
        <f t="shared" si="9"/>
        <v>0.25</v>
      </c>
      <c r="M54" s="19">
        <f t="shared" si="24"/>
        <v>4.25</v>
      </c>
      <c r="N54" s="15">
        <f t="shared" si="1"/>
        <v>0</v>
      </c>
      <c r="O54" s="19">
        <f t="shared" si="2"/>
        <v>0</v>
      </c>
      <c r="P54">
        <f t="shared" si="3"/>
        <v>0</v>
      </c>
      <c r="R54">
        <f t="shared" si="4"/>
        <v>0</v>
      </c>
      <c r="S54" s="19">
        <f t="shared" si="23"/>
        <v>0</v>
      </c>
      <c r="T54">
        <f t="shared" si="5"/>
        <v>0</v>
      </c>
      <c r="U54" s="19"/>
      <c r="V54" s="21">
        <f t="shared" si="6"/>
        <v>0</v>
      </c>
      <c r="W54" s="15">
        <f t="shared" si="7"/>
        <v>0.25</v>
      </c>
    </row>
    <row r="55" spans="1:23" ht="12.75">
      <c r="A55" s="10">
        <v>36612</v>
      </c>
      <c r="B55" t="s">
        <v>45</v>
      </c>
      <c r="C55" t="s">
        <v>32</v>
      </c>
      <c r="D55" s="11">
        <v>1</v>
      </c>
      <c r="J55">
        <f t="shared" si="0"/>
        <v>1</v>
      </c>
      <c r="K55">
        <v>0.5</v>
      </c>
      <c r="L55" s="17">
        <f t="shared" si="9"/>
        <v>0.5</v>
      </c>
      <c r="M55" s="19">
        <f t="shared" si="24"/>
        <v>8.5</v>
      </c>
      <c r="N55" s="15">
        <f t="shared" si="1"/>
        <v>0</v>
      </c>
      <c r="O55" s="19">
        <f t="shared" si="2"/>
        <v>0</v>
      </c>
      <c r="P55">
        <f t="shared" si="3"/>
        <v>0</v>
      </c>
      <c r="R55">
        <f t="shared" si="4"/>
        <v>0</v>
      </c>
      <c r="S55" s="19">
        <f t="shared" si="23"/>
        <v>0</v>
      </c>
      <c r="T55">
        <f t="shared" si="5"/>
        <v>0</v>
      </c>
      <c r="U55" s="19">
        <v>50</v>
      </c>
      <c r="V55" s="21">
        <f t="shared" si="6"/>
        <v>0</v>
      </c>
      <c r="W55" s="15">
        <f t="shared" si="7"/>
        <v>0.5</v>
      </c>
    </row>
    <row r="56" spans="1:23" ht="12.75">
      <c r="A56" s="10">
        <v>36613</v>
      </c>
      <c r="B56" t="s">
        <v>45</v>
      </c>
      <c r="C56" t="s">
        <v>30</v>
      </c>
      <c r="D56" s="11">
        <v>1</v>
      </c>
      <c r="J56">
        <f t="shared" si="0"/>
        <v>1</v>
      </c>
      <c r="K56">
        <v>2</v>
      </c>
      <c r="L56" s="17">
        <f t="shared" si="9"/>
        <v>2</v>
      </c>
      <c r="M56" s="19">
        <f t="shared" si="24"/>
        <v>34</v>
      </c>
      <c r="N56" s="15">
        <f t="shared" si="1"/>
        <v>0</v>
      </c>
      <c r="O56" s="19">
        <f t="shared" si="2"/>
        <v>0</v>
      </c>
      <c r="P56">
        <f t="shared" si="3"/>
        <v>0</v>
      </c>
      <c r="R56">
        <f t="shared" si="4"/>
        <v>0</v>
      </c>
      <c r="S56" s="19">
        <f t="shared" si="23"/>
        <v>0</v>
      </c>
      <c r="T56">
        <f t="shared" si="5"/>
        <v>0</v>
      </c>
      <c r="U56" s="19">
        <v>50</v>
      </c>
      <c r="V56" s="21">
        <f t="shared" si="6"/>
        <v>0</v>
      </c>
      <c r="W56" s="15">
        <f t="shared" si="7"/>
        <v>2</v>
      </c>
    </row>
    <row r="57" spans="1:23" ht="12.75">
      <c r="A57" s="10">
        <v>36613</v>
      </c>
      <c r="B57" t="s">
        <v>45</v>
      </c>
      <c r="C57" t="s">
        <v>34</v>
      </c>
      <c r="D57" s="11">
        <v>1</v>
      </c>
      <c r="J57">
        <f t="shared" si="0"/>
        <v>1</v>
      </c>
      <c r="K57">
        <v>0.5</v>
      </c>
      <c r="L57" s="17">
        <f t="shared" si="9"/>
        <v>0.5</v>
      </c>
      <c r="M57" s="19">
        <f t="shared" si="24"/>
        <v>8.5</v>
      </c>
      <c r="N57" s="15">
        <f t="shared" si="1"/>
        <v>0</v>
      </c>
      <c r="O57" s="19">
        <f t="shared" si="2"/>
        <v>0</v>
      </c>
      <c r="P57">
        <f t="shared" si="3"/>
        <v>0</v>
      </c>
      <c r="R57">
        <f t="shared" si="4"/>
        <v>0</v>
      </c>
      <c r="S57" s="19">
        <f t="shared" si="23"/>
        <v>0</v>
      </c>
      <c r="T57">
        <f t="shared" si="5"/>
        <v>0</v>
      </c>
      <c r="U57" s="19"/>
      <c r="V57" s="21">
        <f t="shared" si="6"/>
        <v>0</v>
      </c>
      <c r="W57" s="15">
        <f t="shared" si="7"/>
        <v>0.5</v>
      </c>
    </row>
    <row r="58" spans="1:23" ht="12.75">
      <c r="A58" s="10">
        <v>36613</v>
      </c>
      <c r="B58" t="s">
        <v>45</v>
      </c>
      <c r="C58" t="s">
        <v>46</v>
      </c>
      <c r="D58" s="11">
        <v>1</v>
      </c>
      <c r="J58">
        <f t="shared" si="0"/>
        <v>1</v>
      </c>
      <c r="K58">
        <v>0.25</v>
      </c>
      <c r="L58" s="17">
        <f t="shared" si="9"/>
        <v>0.25</v>
      </c>
      <c r="M58" s="19">
        <f t="shared" si="24"/>
        <v>4.25</v>
      </c>
      <c r="N58" s="15">
        <f t="shared" si="1"/>
        <v>0</v>
      </c>
      <c r="O58" s="19">
        <f t="shared" si="2"/>
        <v>0</v>
      </c>
      <c r="P58">
        <f t="shared" si="3"/>
        <v>0</v>
      </c>
      <c r="R58">
        <f t="shared" si="4"/>
        <v>0</v>
      </c>
      <c r="S58" s="19">
        <f t="shared" si="23"/>
        <v>0</v>
      </c>
      <c r="T58">
        <f t="shared" si="5"/>
        <v>0</v>
      </c>
      <c r="U58" s="19">
        <v>50</v>
      </c>
      <c r="V58" s="21">
        <f t="shared" si="6"/>
        <v>0</v>
      </c>
      <c r="W58" s="15">
        <f t="shared" si="7"/>
        <v>0.25</v>
      </c>
    </row>
    <row r="59" spans="1:23" ht="12.75">
      <c r="A59" s="10">
        <v>36614</v>
      </c>
      <c r="B59" t="s">
        <v>45</v>
      </c>
      <c r="C59" t="s">
        <v>30</v>
      </c>
      <c r="D59" s="11">
        <v>1</v>
      </c>
      <c r="J59">
        <f t="shared" si="0"/>
        <v>1</v>
      </c>
      <c r="K59">
        <v>3</v>
      </c>
      <c r="L59" s="17">
        <f t="shared" si="9"/>
        <v>3</v>
      </c>
      <c r="M59" s="19">
        <f t="shared" si="24"/>
        <v>51</v>
      </c>
      <c r="N59" s="15">
        <f t="shared" si="1"/>
        <v>0</v>
      </c>
      <c r="O59" s="19">
        <f t="shared" si="2"/>
        <v>0</v>
      </c>
      <c r="P59">
        <f t="shared" si="3"/>
        <v>0</v>
      </c>
      <c r="R59">
        <f t="shared" si="4"/>
        <v>0</v>
      </c>
      <c r="S59" s="19">
        <f t="shared" si="23"/>
        <v>0</v>
      </c>
      <c r="T59">
        <f t="shared" si="5"/>
        <v>0</v>
      </c>
      <c r="U59" s="19">
        <v>50</v>
      </c>
      <c r="V59" s="21">
        <f t="shared" si="6"/>
        <v>0</v>
      </c>
      <c r="W59" s="15">
        <f t="shared" si="7"/>
        <v>3</v>
      </c>
    </row>
    <row r="60" spans="1:23" ht="12.75">
      <c r="A60" s="10">
        <v>36614</v>
      </c>
      <c r="B60" t="s">
        <v>45</v>
      </c>
      <c r="C60" t="s">
        <v>34</v>
      </c>
      <c r="D60" s="11">
        <v>1</v>
      </c>
      <c r="J60">
        <f t="shared" si="0"/>
        <v>1</v>
      </c>
      <c r="K60">
        <v>0.75</v>
      </c>
      <c r="L60" s="17">
        <f t="shared" si="9"/>
        <v>0.75</v>
      </c>
      <c r="M60" s="19">
        <f t="shared" si="24"/>
        <v>12.75</v>
      </c>
      <c r="N60" s="15">
        <f t="shared" si="1"/>
        <v>0</v>
      </c>
      <c r="O60" s="19">
        <f t="shared" si="2"/>
        <v>0</v>
      </c>
      <c r="P60">
        <f t="shared" si="3"/>
        <v>0</v>
      </c>
      <c r="R60">
        <f t="shared" si="4"/>
        <v>0</v>
      </c>
      <c r="S60" s="19">
        <f t="shared" si="23"/>
        <v>0</v>
      </c>
      <c r="T60">
        <f t="shared" si="5"/>
        <v>0</v>
      </c>
      <c r="U60" s="19">
        <v>50</v>
      </c>
      <c r="V60" s="21">
        <f t="shared" si="6"/>
        <v>0</v>
      </c>
      <c r="W60" s="15">
        <f t="shared" si="7"/>
        <v>0.75</v>
      </c>
    </row>
    <row r="61" spans="1:23" ht="12.75">
      <c r="A61" s="47">
        <v>36614</v>
      </c>
      <c r="B61" s="48" t="s">
        <v>31</v>
      </c>
      <c r="C61" s="48" t="s">
        <v>30</v>
      </c>
      <c r="D61" s="49">
        <v>1</v>
      </c>
      <c r="E61" s="48"/>
      <c r="F61" s="48"/>
      <c r="G61" s="48"/>
      <c r="H61" s="48">
        <v>16</v>
      </c>
      <c r="I61" s="48"/>
      <c r="J61" s="48">
        <f t="shared" si="0"/>
        <v>17</v>
      </c>
      <c r="K61" s="48">
        <v>6</v>
      </c>
      <c r="L61" s="50">
        <f t="shared" si="9"/>
        <v>6</v>
      </c>
      <c r="M61" s="51">
        <f t="shared" si="24"/>
        <v>102</v>
      </c>
      <c r="N61" s="52">
        <f t="shared" si="1"/>
        <v>0</v>
      </c>
      <c r="O61" s="51">
        <f t="shared" si="2"/>
        <v>0</v>
      </c>
      <c r="P61" s="48">
        <f t="shared" si="3"/>
        <v>0</v>
      </c>
      <c r="Q61" s="48"/>
      <c r="R61" s="48">
        <f t="shared" si="4"/>
        <v>0</v>
      </c>
      <c r="S61" s="51">
        <f t="shared" si="23"/>
        <v>0</v>
      </c>
      <c r="T61" s="48">
        <f t="shared" si="5"/>
        <v>96</v>
      </c>
      <c r="U61" s="51">
        <v>50</v>
      </c>
      <c r="V61" s="53">
        <f t="shared" si="6"/>
        <v>0</v>
      </c>
      <c r="W61" s="52">
        <f t="shared" si="7"/>
        <v>102</v>
      </c>
    </row>
    <row r="62" spans="1:23" ht="12.75">
      <c r="A62" s="10">
        <v>36615</v>
      </c>
      <c r="B62" t="s">
        <v>45</v>
      </c>
      <c r="C62" t="s">
        <v>30</v>
      </c>
      <c r="D62" s="11">
        <v>1</v>
      </c>
      <c r="J62">
        <f t="shared" si="0"/>
        <v>1</v>
      </c>
      <c r="K62">
        <v>4</v>
      </c>
      <c r="L62" s="17">
        <f t="shared" si="9"/>
        <v>4</v>
      </c>
      <c r="M62" s="19">
        <f t="shared" si="24"/>
        <v>68</v>
      </c>
      <c r="N62" s="15">
        <f t="shared" si="1"/>
        <v>0</v>
      </c>
      <c r="O62" s="19">
        <f t="shared" si="2"/>
        <v>0</v>
      </c>
      <c r="P62">
        <f t="shared" si="3"/>
        <v>0</v>
      </c>
      <c r="R62">
        <f t="shared" si="4"/>
        <v>0</v>
      </c>
      <c r="S62" s="19">
        <f t="shared" si="23"/>
        <v>0</v>
      </c>
      <c r="T62">
        <f t="shared" si="5"/>
        <v>0</v>
      </c>
      <c r="U62" s="19">
        <v>50</v>
      </c>
      <c r="V62" s="21">
        <f t="shared" si="6"/>
        <v>0</v>
      </c>
      <c r="W62" s="15">
        <f t="shared" si="7"/>
        <v>4</v>
      </c>
    </row>
    <row r="63" spans="1:23" ht="12.75">
      <c r="A63" s="10">
        <v>36615</v>
      </c>
      <c r="B63" t="s">
        <v>45</v>
      </c>
      <c r="C63" t="s">
        <v>34</v>
      </c>
      <c r="D63" s="11">
        <v>1</v>
      </c>
      <c r="J63">
        <f t="shared" si="0"/>
        <v>1</v>
      </c>
      <c r="K63">
        <v>0.75</v>
      </c>
      <c r="L63" s="17">
        <f t="shared" si="9"/>
        <v>0.75</v>
      </c>
      <c r="M63" s="19">
        <f t="shared" si="24"/>
        <v>12.75</v>
      </c>
      <c r="N63" s="15">
        <f t="shared" si="1"/>
        <v>0</v>
      </c>
      <c r="O63" s="19">
        <f t="shared" si="2"/>
        <v>0</v>
      </c>
      <c r="P63">
        <f t="shared" si="3"/>
        <v>0</v>
      </c>
      <c r="R63">
        <f t="shared" si="4"/>
        <v>0</v>
      </c>
      <c r="S63" s="19">
        <f t="shared" si="23"/>
        <v>0</v>
      </c>
      <c r="T63">
        <f t="shared" si="5"/>
        <v>0</v>
      </c>
      <c r="U63" s="19"/>
      <c r="V63" s="21">
        <f t="shared" si="6"/>
        <v>0</v>
      </c>
      <c r="W63" s="15">
        <f t="shared" si="7"/>
        <v>0.75</v>
      </c>
    </row>
    <row r="64" spans="1:23" ht="12.75">
      <c r="A64" s="10">
        <v>36615</v>
      </c>
      <c r="B64" t="s">
        <v>45</v>
      </c>
      <c r="C64" t="s">
        <v>46</v>
      </c>
      <c r="D64" s="11">
        <v>1</v>
      </c>
      <c r="J64">
        <f t="shared" si="0"/>
        <v>1</v>
      </c>
      <c r="K64">
        <v>0.5</v>
      </c>
      <c r="L64" s="17">
        <f t="shared" si="9"/>
        <v>0.5</v>
      </c>
      <c r="M64" s="19">
        <f t="shared" si="24"/>
        <v>8.5</v>
      </c>
      <c r="N64" s="15">
        <f t="shared" si="1"/>
        <v>0</v>
      </c>
      <c r="O64" s="19">
        <f t="shared" si="2"/>
        <v>0</v>
      </c>
      <c r="P64">
        <f t="shared" si="3"/>
        <v>0</v>
      </c>
      <c r="R64">
        <f t="shared" si="4"/>
        <v>0</v>
      </c>
      <c r="S64" s="19">
        <f t="shared" si="23"/>
        <v>0</v>
      </c>
      <c r="T64">
        <f t="shared" si="5"/>
        <v>0</v>
      </c>
      <c r="U64" s="19">
        <v>50</v>
      </c>
      <c r="V64" s="21">
        <f t="shared" si="6"/>
        <v>0</v>
      </c>
      <c r="W64" s="15">
        <f t="shared" si="7"/>
        <v>0.5</v>
      </c>
    </row>
    <row r="65" spans="1:23" ht="12.75">
      <c r="A65" s="47">
        <v>36615</v>
      </c>
      <c r="B65" s="48" t="s">
        <v>69</v>
      </c>
      <c r="C65" s="48" t="s">
        <v>28</v>
      </c>
      <c r="D65" s="49">
        <v>1</v>
      </c>
      <c r="E65" s="48"/>
      <c r="F65" s="48"/>
      <c r="G65" s="48"/>
      <c r="H65" s="48">
        <v>16</v>
      </c>
      <c r="I65" s="48"/>
      <c r="J65" s="48">
        <f t="shared" si="0"/>
        <v>17</v>
      </c>
      <c r="K65" s="48">
        <v>5</v>
      </c>
      <c r="L65" s="50">
        <f t="shared" si="9"/>
        <v>5</v>
      </c>
      <c r="M65" s="51">
        <f t="shared" si="24"/>
        <v>85</v>
      </c>
      <c r="N65" s="52">
        <f t="shared" si="1"/>
        <v>0</v>
      </c>
      <c r="O65" s="51">
        <f t="shared" si="2"/>
        <v>0</v>
      </c>
      <c r="P65" s="48">
        <f t="shared" si="3"/>
        <v>0</v>
      </c>
      <c r="Q65" s="48"/>
      <c r="R65" s="48">
        <f t="shared" si="4"/>
        <v>0</v>
      </c>
      <c r="S65" s="51">
        <f t="shared" si="23"/>
        <v>0</v>
      </c>
      <c r="T65" s="48">
        <f t="shared" si="5"/>
        <v>80</v>
      </c>
      <c r="U65" s="51">
        <v>50</v>
      </c>
      <c r="V65" s="53">
        <f t="shared" si="6"/>
        <v>0</v>
      </c>
      <c r="W65" s="52">
        <f t="shared" si="7"/>
        <v>85</v>
      </c>
    </row>
    <row r="66" spans="1:24" s="9" customFormat="1" ht="11.25">
      <c r="A66" s="60" t="s">
        <v>100</v>
      </c>
      <c r="B66" s="57"/>
      <c r="C66" s="57"/>
      <c r="D66" s="57"/>
      <c r="E66" s="57"/>
      <c r="F66" s="57"/>
      <c r="G66" s="57"/>
      <c r="H66" s="57"/>
      <c r="I66" s="57"/>
      <c r="J66" s="57"/>
      <c r="K66" s="58">
        <f aca="true" t="shared" si="25" ref="K66:W66">SUM(K40:K65)</f>
        <v>78.25</v>
      </c>
      <c r="L66" s="58">
        <f t="shared" si="25"/>
        <v>78.25</v>
      </c>
      <c r="M66" s="58">
        <f t="shared" si="25"/>
        <v>1330.25</v>
      </c>
      <c r="N66" s="58">
        <f t="shared" si="25"/>
        <v>0</v>
      </c>
      <c r="O66" s="58">
        <f t="shared" si="25"/>
        <v>0</v>
      </c>
      <c r="P66" s="58">
        <f t="shared" si="25"/>
        <v>0</v>
      </c>
      <c r="Q66" s="58">
        <f t="shared" si="25"/>
        <v>0</v>
      </c>
      <c r="R66" s="58">
        <f t="shared" si="25"/>
        <v>60</v>
      </c>
      <c r="S66" s="58">
        <f t="shared" si="25"/>
        <v>780</v>
      </c>
      <c r="T66" s="58">
        <f t="shared" si="25"/>
        <v>752</v>
      </c>
      <c r="U66" s="58">
        <f t="shared" si="25"/>
        <v>950</v>
      </c>
      <c r="V66" s="58">
        <f t="shared" si="25"/>
        <v>0</v>
      </c>
      <c r="W66" s="58">
        <f t="shared" si="25"/>
        <v>890.25</v>
      </c>
      <c r="X66" s="8"/>
    </row>
    <row r="67" spans="1:23" ht="12.75">
      <c r="A67" s="47">
        <v>36621</v>
      </c>
      <c r="B67" s="48" t="s">
        <v>31</v>
      </c>
      <c r="C67" s="48" t="s">
        <v>30</v>
      </c>
      <c r="D67" s="49">
        <v>1</v>
      </c>
      <c r="E67" s="48"/>
      <c r="F67" s="48"/>
      <c r="G67" s="48"/>
      <c r="H67" s="48">
        <v>13</v>
      </c>
      <c r="I67" s="48"/>
      <c r="J67" s="48">
        <f t="shared" si="0"/>
        <v>14</v>
      </c>
      <c r="K67" s="48">
        <v>5</v>
      </c>
      <c r="L67" s="50">
        <f t="shared" si="9"/>
        <v>5</v>
      </c>
      <c r="M67" s="51">
        <f aca="true" t="shared" si="26" ref="M67:M76">(L67*17)</f>
        <v>85</v>
      </c>
      <c r="N67" s="52">
        <f t="shared" si="1"/>
        <v>0</v>
      </c>
      <c r="O67" s="51">
        <f t="shared" si="2"/>
        <v>0</v>
      </c>
      <c r="P67" s="48">
        <f t="shared" si="3"/>
        <v>0</v>
      </c>
      <c r="Q67" s="48"/>
      <c r="R67" s="48">
        <f t="shared" si="4"/>
        <v>0</v>
      </c>
      <c r="S67" s="51">
        <f aca="true" t="shared" si="27" ref="S67:S76">(R67*13)</f>
        <v>0</v>
      </c>
      <c r="T67" s="48">
        <f t="shared" si="5"/>
        <v>65</v>
      </c>
      <c r="U67" s="51">
        <v>50</v>
      </c>
      <c r="V67" s="53">
        <f t="shared" si="6"/>
        <v>0</v>
      </c>
      <c r="W67" s="52">
        <f t="shared" si="7"/>
        <v>70</v>
      </c>
    </row>
    <row r="68" spans="1:23" ht="12.75">
      <c r="A68" s="47">
        <v>36622</v>
      </c>
      <c r="B68" s="48" t="s">
        <v>31</v>
      </c>
      <c r="C68" s="48" t="s">
        <v>30</v>
      </c>
      <c r="D68" s="55">
        <v>1</v>
      </c>
      <c r="E68" s="48"/>
      <c r="F68" s="48"/>
      <c r="G68" s="48"/>
      <c r="H68" s="56">
        <v>13</v>
      </c>
      <c r="I68" s="48"/>
      <c r="J68" s="48">
        <f t="shared" si="0"/>
        <v>14</v>
      </c>
      <c r="K68" s="50">
        <v>4</v>
      </c>
      <c r="L68" s="50">
        <f t="shared" si="9"/>
        <v>4</v>
      </c>
      <c r="M68" s="51">
        <f t="shared" si="26"/>
        <v>68</v>
      </c>
      <c r="N68" s="52">
        <f t="shared" si="1"/>
        <v>0</v>
      </c>
      <c r="O68" s="51">
        <f t="shared" si="2"/>
        <v>0</v>
      </c>
      <c r="P68" s="48">
        <f t="shared" si="3"/>
        <v>0</v>
      </c>
      <c r="Q68" s="48"/>
      <c r="R68" s="48">
        <f t="shared" si="4"/>
        <v>0</v>
      </c>
      <c r="S68" s="51">
        <f t="shared" si="27"/>
        <v>0</v>
      </c>
      <c r="T68" s="48">
        <f t="shared" si="5"/>
        <v>52</v>
      </c>
      <c r="U68" s="51">
        <v>50</v>
      </c>
      <c r="V68" s="53">
        <f t="shared" si="6"/>
        <v>0</v>
      </c>
      <c r="W68" s="52">
        <f t="shared" si="7"/>
        <v>56</v>
      </c>
    </row>
    <row r="69" spans="1:23" ht="12.75">
      <c r="A69" s="47">
        <v>36626</v>
      </c>
      <c r="B69" s="48" t="s">
        <v>69</v>
      </c>
      <c r="C69" s="48" t="s">
        <v>28</v>
      </c>
      <c r="D69" s="49">
        <v>1</v>
      </c>
      <c r="E69" s="48"/>
      <c r="F69" s="48"/>
      <c r="G69" s="48"/>
      <c r="H69" s="48">
        <v>13</v>
      </c>
      <c r="I69" s="48"/>
      <c r="J69" s="48">
        <f t="shared" si="0"/>
        <v>14</v>
      </c>
      <c r="K69" s="48">
        <v>5</v>
      </c>
      <c r="L69" s="50">
        <f t="shared" si="9"/>
        <v>5</v>
      </c>
      <c r="M69" s="51">
        <f t="shared" si="26"/>
        <v>85</v>
      </c>
      <c r="N69" s="52">
        <f t="shared" si="1"/>
        <v>0</v>
      </c>
      <c r="O69" s="51">
        <f t="shared" si="2"/>
        <v>0</v>
      </c>
      <c r="P69" s="48">
        <f t="shared" si="3"/>
        <v>0</v>
      </c>
      <c r="Q69" s="48"/>
      <c r="R69" s="48">
        <f t="shared" si="4"/>
        <v>0</v>
      </c>
      <c r="S69" s="51">
        <f t="shared" si="27"/>
        <v>0</v>
      </c>
      <c r="T69" s="48">
        <f t="shared" si="5"/>
        <v>65</v>
      </c>
      <c r="U69" s="51">
        <v>50</v>
      </c>
      <c r="V69" s="53">
        <f t="shared" si="6"/>
        <v>0</v>
      </c>
      <c r="W69" s="52">
        <f t="shared" si="7"/>
        <v>70</v>
      </c>
    </row>
    <row r="70" spans="1:23" ht="12.75">
      <c r="A70" s="47">
        <v>36629</v>
      </c>
      <c r="B70" s="48" t="s">
        <v>58</v>
      </c>
      <c r="C70" s="48" t="s">
        <v>35</v>
      </c>
      <c r="D70" s="49">
        <v>4</v>
      </c>
      <c r="E70" s="48"/>
      <c r="F70" s="48"/>
      <c r="G70" s="48"/>
      <c r="H70" s="48"/>
      <c r="I70" s="48"/>
      <c r="J70" s="48">
        <f t="shared" si="0"/>
        <v>4</v>
      </c>
      <c r="K70" s="48">
        <v>3</v>
      </c>
      <c r="L70" s="50">
        <f t="shared" si="9"/>
        <v>12</v>
      </c>
      <c r="M70" s="51">
        <f t="shared" si="26"/>
        <v>204</v>
      </c>
      <c r="N70" s="52">
        <f t="shared" si="1"/>
        <v>0</v>
      </c>
      <c r="O70" s="51">
        <f t="shared" si="2"/>
        <v>0</v>
      </c>
      <c r="P70" s="48">
        <f t="shared" si="3"/>
        <v>0</v>
      </c>
      <c r="Q70" s="48"/>
      <c r="R70" s="48">
        <f t="shared" si="4"/>
        <v>0</v>
      </c>
      <c r="S70" s="51">
        <f t="shared" si="27"/>
        <v>0</v>
      </c>
      <c r="T70" s="48">
        <f t="shared" si="5"/>
        <v>0</v>
      </c>
      <c r="U70" s="51"/>
      <c r="V70" s="53">
        <f t="shared" si="6"/>
        <v>0</v>
      </c>
      <c r="W70" s="52">
        <f t="shared" si="7"/>
        <v>12</v>
      </c>
    </row>
    <row r="71" spans="1:23" ht="12.75">
      <c r="A71" s="47">
        <v>36633</v>
      </c>
      <c r="B71" s="48" t="s">
        <v>31</v>
      </c>
      <c r="C71" s="48" t="s">
        <v>28</v>
      </c>
      <c r="D71" s="49">
        <v>1</v>
      </c>
      <c r="E71" s="48"/>
      <c r="F71" s="48"/>
      <c r="G71" s="48"/>
      <c r="H71" s="48">
        <v>13</v>
      </c>
      <c r="I71" s="48"/>
      <c r="J71" s="48">
        <f t="shared" si="0"/>
        <v>14</v>
      </c>
      <c r="K71" s="48">
        <v>5.5</v>
      </c>
      <c r="L71" s="50">
        <f t="shared" si="9"/>
        <v>5.5</v>
      </c>
      <c r="M71" s="51">
        <f t="shared" si="26"/>
        <v>93.5</v>
      </c>
      <c r="N71" s="52">
        <f t="shared" si="1"/>
        <v>0</v>
      </c>
      <c r="O71" s="51">
        <f t="shared" si="2"/>
        <v>0</v>
      </c>
      <c r="P71" s="48">
        <f t="shared" si="3"/>
        <v>0</v>
      </c>
      <c r="Q71" s="48"/>
      <c r="R71" s="48">
        <f t="shared" si="4"/>
        <v>0</v>
      </c>
      <c r="S71" s="51">
        <f t="shared" si="27"/>
        <v>0</v>
      </c>
      <c r="T71" s="48">
        <f t="shared" si="5"/>
        <v>71.5</v>
      </c>
      <c r="U71" s="51">
        <v>50</v>
      </c>
      <c r="V71" s="53">
        <f t="shared" si="6"/>
        <v>0</v>
      </c>
      <c r="W71" s="52">
        <f t="shared" si="7"/>
        <v>77</v>
      </c>
    </row>
    <row r="72" spans="1:23" ht="12.75">
      <c r="A72" s="10">
        <v>36634</v>
      </c>
      <c r="B72" s="48" t="s">
        <v>92</v>
      </c>
      <c r="C72" s="48"/>
      <c r="D72" s="11">
        <v>1</v>
      </c>
      <c r="F72">
        <v>7</v>
      </c>
      <c r="J72">
        <f t="shared" si="0"/>
        <v>8</v>
      </c>
      <c r="K72">
        <v>7</v>
      </c>
      <c r="L72" s="17">
        <f t="shared" si="9"/>
        <v>7</v>
      </c>
      <c r="M72" s="19">
        <f t="shared" si="26"/>
        <v>119</v>
      </c>
      <c r="N72" s="15">
        <f t="shared" si="1"/>
        <v>0</v>
      </c>
      <c r="O72" s="19">
        <f t="shared" si="2"/>
        <v>0</v>
      </c>
      <c r="P72">
        <f aca="true" t="shared" si="28" ref="P72:P140">(F72*K72)</f>
        <v>49</v>
      </c>
      <c r="R72">
        <f t="shared" si="4"/>
        <v>0</v>
      </c>
      <c r="S72" s="19">
        <f t="shared" si="27"/>
        <v>0</v>
      </c>
      <c r="T72">
        <f t="shared" si="5"/>
        <v>0</v>
      </c>
      <c r="U72" s="19">
        <v>50</v>
      </c>
      <c r="V72" s="21">
        <f t="shared" si="6"/>
        <v>0</v>
      </c>
      <c r="W72" s="15">
        <f aca="true" t="shared" si="29" ref="W72:W110">(L72+N72+P72+Q72+R72+T72+V72)</f>
        <v>56</v>
      </c>
    </row>
    <row r="73" spans="1:23" ht="12.75">
      <c r="A73" s="47">
        <v>36634</v>
      </c>
      <c r="B73" s="48" t="s">
        <v>58</v>
      </c>
      <c r="C73" s="48" t="s">
        <v>35</v>
      </c>
      <c r="D73" s="49">
        <v>2</v>
      </c>
      <c r="E73" s="48"/>
      <c r="F73" s="48"/>
      <c r="G73" s="48"/>
      <c r="H73" s="48"/>
      <c r="I73" s="48"/>
      <c r="J73" s="48">
        <f aca="true" t="shared" si="30" ref="J73:J110">SUM(D73:I73)</f>
        <v>2</v>
      </c>
      <c r="K73" s="48">
        <v>6</v>
      </c>
      <c r="L73" s="50">
        <f aca="true" t="shared" si="31" ref="L73:L110">(D73*K73)</f>
        <v>12</v>
      </c>
      <c r="M73" s="51">
        <f t="shared" si="26"/>
        <v>204</v>
      </c>
      <c r="N73" s="52">
        <f aca="true" t="shared" si="32" ref="N73:N110">(E73*K73)</f>
        <v>0</v>
      </c>
      <c r="O73" s="51">
        <f aca="true" t="shared" si="33" ref="O73:O141">(N73*20)</f>
        <v>0</v>
      </c>
      <c r="P73" s="48">
        <f t="shared" si="28"/>
        <v>0</v>
      </c>
      <c r="Q73" s="48"/>
      <c r="R73" s="48">
        <f aca="true" t="shared" si="34" ref="R73:R141">(G73*K73)</f>
        <v>0</v>
      </c>
      <c r="S73" s="51">
        <f t="shared" si="27"/>
        <v>0</v>
      </c>
      <c r="T73" s="48">
        <f aca="true" t="shared" si="35" ref="T73:T110">(H73*K73)</f>
        <v>0</v>
      </c>
      <c r="U73" s="51"/>
      <c r="V73" s="53">
        <f aca="true" t="shared" si="36" ref="V73:V110">(I73*K73)</f>
        <v>0</v>
      </c>
      <c r="W73" s="52">
        <f t="shared" si="29"/>
        <v>12</v>
      </c>
    </row>
    <row r="74" spans="1:23" ht="12.75">
      <c r="A74" s="47">
        <v>36635</v>
      </c>
      <c r="B74" s="48" t="s">
        <v>33</v>
      </c>
      <c r="C74" s="48" t="s">
        <v>30</v>
      </c>
      <c r="D74" s="49">
        <v>1</v>
      </c>
      <c r="E74" s="48"/>
      <c r="F74" s="48"/>
      <c r="G74" s="48"/>
      <c r="H74" s="48">
        <v>13</v>
      </c>
      <c r="I74" s="48"/>
      <c r="J74" s="48">
        <f t="shared" si="30"/>
        <v>14</v>
      </c>
      <c r="K74" s="48">
        <v>5.5</v>
      </c>
      <c r="L74" s="50">
        <f t="shared" si="31"/>
        <v>5.5</v>
      </c>
      <c r="M74" s="51">
        <f t="shared" si="26"/>
        <v>93.5</v>
      </c>
      <c r="N74" s="52">
        <f t="shared" si="32"/>
        <v>0</v>
      </c>
      <c r="O74" s="51">
        <f t="shared" si="33"/>
        <v>0</v>
      </c>
      <c r="P74" s="48">
        <f t="shared" si="28"/>
        <v>0</v>
      </c>
      <c r="Q74" s="48"/>
      <c r="R74" s="48">
        <f t="shared" si="34"/>
        <v>0</v>
      </c>
      <c r="S74" s="51">
        <f t="shared" si="27"/>
        <v>0</v>
      </c>
      <c r="T74" s="48">
        <f t="shared" si="35"/>
        <v>71.5</v>
      </c>
      <c r="U74" s="51">
        <v>50</v>
      </c>
      <c r="V74" s="53">
        <f t="shared" si="36"/>
        <v>0</v>
      </c>
      <c r="W74" s="52">
        <f t="shared" si="29"/>
        <v>77</v>
      </c>
    </row>
    <row r="75" spans="1:23" ht="12.75">
      <c r="A75" s="10">
        <v>36636</v>
      </c>
      <c r="B75" s="48" t="s">
        <v>92</v>
      </c>
      <c r="C75" s="48"/>
      <c r="D75" s="11">
        <v>1</v>
      </c>
      <c r="F75">
        <v>9</v>
      </c>
      <c r="J75">
        <f t="shared" si="30"/>
        <v>10</v>
      </c>
      <c r="K75">
        <v>3</v>
      </c>
      <c r="L75" s="17">
        <f t="shared" si="31"/>
        <v>3</v>
      </c>
      <c r="M75" s="19">
        <f t="shared" si="26"/>
        <v>51</v>
      </c>
      <c r="N75" s="15">
        <f t="shared" si="32"/>
        <v>0</v>
      </c>
      <c r="O75" s="19">
        <f t="shared" si="33"/>
        <v>0</v>
      </c>
      <c r="P75">
        <f t="shared" si="28"/>
        <v>27</v>
      </c>
      <c r="R75">
        <f t="shared" si="34"/>
        <v>0</v>
      </c>
      <c r="S75" s="19">
        <f t="shared" si="27"/>
        <v>0</v>
      </c>
      <c r="T75">
        <f t="shared" si="35"/>
        <v>0</v>
      </c>
      <c r="U75" s="19"/>
      <c r="V75" s="21">
        <f t="shared" si="36"/>
        <v>0</v>
      </c>
      <c r="W75" s="15">
        <f t="shared" si="29"/>
        <v>30</v>
      </c>
    </row>
    <row r="76" spans="1:23" ht="12.75">
      <c r="A76" s="10">
        <v>36638</v>
      </c>
      <c r="B76" s="48" t="s">
        <v>92</v>
      </c>
      <c r="C76" s="48"/>
      <c r="D76" s="11">
        <v>1</v>
      </c>
      <c r="F76">
        <v>13</v>
      </c>
      <c r="J76">
        <f t="shared" si="30"/>
        <v>14</v>
      </c>
      <c r="K76">
        <v>0.5</v>
      </c>
      <c r="L76" s="17">
        <f t="shared" si="31"/>
        <v>0.5</v>
      </c>
      <c r="M76" s="19">
        <f t="shared" si="26"/>
        <v>8.5</v>
      </c>
      <c r="N76" s="15">
        <f t="shared" si="32"/>
        <v>0</v>
      </c>
      <c r="O76" s="19">
        <f t="shared" si="33"/>
        <v>0</v>
      </c>
      <c r="P76">
        <f t="shared" si="28"/>
        <v>6.5</v>
      </c>
      <c r="R76">
        <f t="shared" si="34"/>
        <v>0</v>
      </c>
      <c r="S76" s="19">
        <f t="shared" si="27"/>
        <v>0</v>
      </c>
      <c r="T76">
        <f t="shared" si="35"/>
        <v>0</v>
      </c>
      <c r="U76" s="19">
        <v>50</v>
      </c>
      <c r="V76" s="21">
        <f t="shared" si="36"/>
        <v>0</v>
      </c>
      <c r="W76" s="15">
        <f t="shared" si="29"/>
        <v>7</v>
      </c>
    </row>
    <row r="77" spans="1:24" s="9" customFormat="1" ht="11.25">
      <c r="A77" s="60" t="s">
        <v>101</v>
      </c>
      <c r="B77" s="57"/>
      <c r="C77" s="57"/>
      <c r="D77" s="57"/>
      <c r="E77" s="57"/>
      <c r="F77" s="57"/>
      <c r="G77" s="57"/>
      <c r="H77" s="57"/>
      <c r="I77" s="57"/>
      <c r="J77" s="57"/>
      <c r="K77" s="58">
        <f aca="true" t="shared" si="37" ref="K77:W77">SUM(K67:K76)</f>
        <v>44.5</v>
      </c>
      <c r="L77" s="58">
        <f t="shared" si="37"/>
        <v>59.5</v>
      </c>
      <c r="M77" s="58">
        <f t="shared" si="37"/>
        <v>1011.5</v>
      </c>
      <c r="N77" s="58">
        <f t="shared" si="37"/>
        <v>0</v>
      </c>
      <c r="O77" s="58">
        <f t="shared" si="37"/>
        <v>0</v>
      </c>
      <c r="P77" s="58">
        <f t="shared" si="37"/>
        <v>82.5</v>
      </c>
      <c r="Q77" s="58">
        <f t="shared" si="37"/>
        <v>0</v>
      </c>
      <c r="R77" s="58">
        <f t="shared" si="37"/>
        <v>0</v>
      </c>
      <c r="S77" s="58">
        <f t="shared" si="37"/>
        <v>0</v>
      </c>
      <c r="T77" s="58">
        <f t="shared" si="37"/>
        <v>325</v>
      </c>
      <c r="U77" s="58">
        <f t="shared" si="37"/>
        <v>350</v>
      </c>
      <c r="V77" s="58">
        <f t="shared" si="37"/>
        <v>0</v>
      </c>
      <c r="W77" s="58">
        <f t="shared" si="37"/>
        <v>467</v>
      </c>
      <c r="X77" s="8"/>
    </row>
    <row r="78" spans="1:23" ht="12.75">
      <c r="A78" s="47">
        <v>36651</v>
      </c>
      <c r="B78" s="48" t="s">
        <v>69</v>
      </c>
      <c r="C78" s="48" t="s">
        <v>28</v>
      </c>
      <c r="D78" s="49">
        <v>1</v>
      </c>
      <c r="E78" s="48"/>
      <c r="F78" s="48"/>
      <c r="G78" s="48"/>
      <c r="H78" s="48">
        <v>16</v>
      </c>
      <c r="I78" s="48"/>
      <c r="J78" s="48">
        <f t="shared" si="30"/>
        <v>17</v>
      </c>
      <c r="K78" s="48">
        <v>5</v>
      </c>
      <c r="L78" s="50">
        <f t="shared" si="31"/>
        <v>5</v>
      </c>
      <c r="M78" s="51">
        <f aca="true" t="shared" si="38" ref="M78:M87">(L78*17)</f>
        <v>85</v>
      </c>
      <c r="N78" s="52">
        <f t="shared" si="32"/>
        <v>0</v>
      </c>
      <c r="O78" s="51">
        <f t="shared" si="33"/>
        <v>0</v>
      </c>
      <c r="P78" s="48">
        <f t="shared" si="28"/>
        <v>0</v>
      </c>
      <c r="Q78" s="48"/>
      <c r="R78" s="48">
        <f t="shared" si="34"/>
        <v>0</v>
      </c>
      <c r="S78" s="51">
        <f aca="true" t="shared" si="39" ref="S78:S87">(R78*13)</f>
        <v>0</v>
      </c>
      <c r="T78" s="48">
        <f t="shared" si="35"/>
        <v>80</v>
      </c>
      <c r="U78" s="51">
        <v>50</v>
      </c>
      <c r="V78" s="53">
        <f t="shared" si="36"/>
        <v>0</v>
      </c>
      <c r="W78" s="52">
        <f t="shared" si="29"/>
        <v>85</v>
      </c>
    </row>
    <row r="79" spans="1:23" ht="12.75">
      <c r="A79" s="47">
        <v>36655</v>
      </c>
      <c r="B79" s="48" t="s">
        <v>58</v>
      </c>
      <c r="C79" s="48" t="s">
        <v>35</v>
      </c>
      <c r="D79" s="49">
        <v>1</v>
      </c>
      <c r="E79" s="48"/>
      <c r="F79" s="48"/>
      <c r="G79" s="48"/>
      <c r="H79" s="48">
        <v>16</v>
      </c>
      <c r="I79" s="48"/>
      <c r="J79" s="48">
        <f t="shared" si="30"/>
        <v>17</v>
      </c>
      <c r="K79" s="48">
        <v>6</v>
      </c>
      <c r="L79" s="50">
        <f t="shared" si="31"/>
        <v>6</v>
      </c>
      <c r="M79" s="51">
        <f t="shared" si="38"/>
        <v>102</v>
      </c>
      <c r="N79" s="52">
        <f t="shared" si="32"/>
        <v>0</v>
      </c>
      <c r="O79" s="51">
        <f t="shared" si="33"/>
        <v>0</v>
      </c>
      <c r="P79" s="48">
        <f t="shared" si="28"/>
        <v>0</v>
      </c>
      <c r="Q79" s="48"/>
      <c r="R79" s="48">
        <f t="shared" si="34"/>
        <v>0</v>
      </c>
      <c r="S79" s="51">
        <f t="shared" si="39"/>
        <v>0</v>
      </c>
      <c r="T79" s="48">
        <f t="shared" si="35"/>
        <v>96</v>
      </c>
      <c r="U79" s="51">
        <v>50</v>
      </c>
      <c r="V79" s="53">
        <f t="shared" si="36"/>
        <v>0</v>
      </c>
      <c r="W79" s="52">
        <f t="shared" si="29"/>
        <v>102</v>
      </c>
    </row>
    <row r="80" spans="1:23" ht="12.75">
      <c r="A80" s="47">
        <v>36661</v>
      </c>
      <c r="B80" s="48" t="s">
        <v>64</v>
      </c>
      <c r="C80" s="48" t="s">
        <v>30</v>
      </c>
      <c r="D80" s="49">
        <v>1</v>
      </c>
      <c r="E80" s="48"/>
      <c r="F80" s="48"/>
      <c r="G80" s="48"/>
      <c r="H80" s="48">
        <v>16</v>
      </c>
      <c r="I80" s="48"/>
      <c r="J80" s="48">
        <f t="shared" si="30"/>
        <v>17</v>
      </c>
      <c r="K80" s="48">
        <v>5</v>
      </c>
      <c r="L80" s="50">
        <f t="shared" si="31"/>
        <v>5</v>
      </c>
      <c r="M80" s="51">
        <f t="shared" si="38"/>
        <v>85</v>
      </c>
      <c r="N80" s="52">
        <f t="shared" si="32"/>
        <v>0</v>
      </c>
      <c r="O80" s="51">
        <f t="shared" si="33"/>
        <v>0</v>
      </c>
      <c r="P80" s="48">
        <f t="shared" si="28"/>
        <v>0</v>
      </c>
      <c r="Q80" s="48"/>
      <c r="R80" s="48">
        <f t="shared" si="34"/>
        <v>0</v>
      </c>
      <c r="S80" s="51">
        <f t="shared" si="39"/>
        <v>0</v>
      </c>
      <c r="T80" s="48">
        <f t="shared" si="35"/>
        <v>80</v>
      </c>
      <c r="U80" s="51">
        <v>50</v>
      </c>
      <c r="V80" s="53">
        <f t="shared" si="36"/>
        <v>0</v>
      </c>
      <c r="W80" s="52">
        <f t="shared" si="29"/>
        <v>85</v>
      </c>
    </row>
    <row r="81" spans="1:23" ht="12.75">
      <c r="A81" s="47">
        <v>36664</v>
      </c>
      <c r="B81" s="48" t="s">
        <v>92</v>
      </c>
      <c r="C81" s="48"/>
      <c r="D81" s="49">
        <v>1</v>
      </c>
      <c r="E81" s="48"/>
      <c r="F81" s="48">
        <v>11</v>
      </c>
      <c r="G81" s="48"/>
      <c r="H81" s="48"/>
      <c r="I81" s="48"/>
      <c r="J81" s="48">
        <f t="shared" si="30"/>
        <v>12</v>
      </c>
      <c r="K81" s="48">
        <v>7</v>
      </c>
      <c r="L81" s="50">
        <f t="shared" si="31"/>
        <v>7</v>
      </c>
      <c r="M81" s="51">
        <f t="shared" si="38"/>
        <v>119</v>
      </c>
      <c r="N81" s="52">
        <f t="shared" si="32"/>
        <v>0</v>
      </c>
      <c r="O81" s="51">
        <f t="shared" si="33"/>
        <v>0</v>
      </c>
      <c r="P81" s="48">
        <f t="shared" si="28"/>
        <v>77</v>
      </c>
      <c r="Q81" s="48"/>
      <c r="R81" s="48">
        <f t="shared" si="34"/>
        <v>0</v>
      </c>
      <c r="S81" s="51">
        <f t="shared" si="39"/>
        <v>0</v>
      </c>
      <c r="T81" s="48">
        <f t="shared" si="35"/>
        <v>0</v>
      </c>
      <c r="U81" s="51"/>
      <c r="V81" s="53">
        <f t="shared" si="36"/>
        <v>0</v>
      </c>
      <c r="W81" s="52">
        <f t="shared" si="29"/>
        <v>84</v>
      </c>
    </row>
    <row r="82" spans="1:23" ht="12.75">
      <c r="A82" s="10">
        <v>36670</v>
      </c>
      <c r="B82" t="s">
        <v>45</v>
      </c>
      <c r="C82" t="s">
        <v>30</v>
      </c>
      <c r="D82" s="11">
        <v>1</v>
      </c>
      <c r="J82">
        <f t="shared" si="30"/>
        <v>1</v>
      </c>
      <c r="K82">
        <v>3</v>
      </c>
      <c r="L82" s="17">
        <f t="shared" si="31"/>
        <v>3</v>
      </c>
      <c r="M82" s="19">
        <f t="shared" si="38"/>
        <v>51</v>
      </c>
      <c r="N82" s="15">
        <f t="shared" si="32"/>
        <v>0</v>
      </c>
      <c r="O82" s="19">
        <f t="shared" si="33"/>
        <v>0</v>
      </c>
      <c r="P82">
        <f t="shared" si="28"/>
        <v>0</v>
      </c>
      <c r="R82">
        <f t="shared" si="34"/>
        <v>0</v>
      </c>
      <c r="S82" s="19">
        <f t="shared" si="39"/>
        <v>0</v>
      </c>
      <c r="T82">
        <f t="shared" si="35"/>
        <v>0</v>
      </c>
      <c r="U82" s="19">
        <v>50</v>
      </c>
      <c r="V82" s="21">
        <f t="shared" si="36"/>
        <v>0</v>
      </c>
      <c r="W82" s="15">
        <f t="shared" si="29"/>
        <v>3</v>
      </c>
    </row>
    <row r="83" spans="1:23" ht="12.75">
      <c r="A83" s="10">
        <v>36672</v>
      </c>
      <c r="B83" t="s">
        <v>45</v>
      </c>
      <c r="C83" t="s">
        <v>34</v>
      </c>
      <c r="D83" s="11">
        <v>1</v>
      </c>
      <c r="J83">
        <f t="shared" si="30"/>
        <v>1</v>
      </c>
      <c r="K83">
        <v>0.5</v>
      </c>
      <c r="L83" s="17">
        <f t="shared" si="31"/>
        <v>0.5</v>
      </c>
      <c r="M83" s="19">
        <f t="shared" si="38"/>
        <v>8.5</v>
      </c>
      <c r="N83" s="15">
        <f t="shared" si="32"/>
        <v>0</v>
      </c>
      <c r="O83" s="19">
        <f t="shared" si="33"/>
        <v>0</v>
      </c>
      <c r="P83">
        <f t="shared" si="28"/>
        <v>0</v>
      </c>
      <c r="R83">
        <f t="shared" si="34"/>
        <v>0</v>
      </c>
      <c r="S83" s="19">
        <f t="shared" si="39"/>
        <v>0</v>
      </c>
      <c r="T83">
        <f t="shared" si="35"/>
        <v>0</v>
      </c>
      <c r="U83" s="19">
        <v>50</v>
      </c>
      <c r="V83" s="21">
        <f t="shared" si="36"/>
        <v>0</v>
      </c>
      <c r="W83" s="15">
        <f t="shared" si="29"/>
        <v>0.5</v>
      </c>
    </row>
    <row r="84" spans="1:23" ht="12.75">
      <c r="A84" s="10">
        <v>36672</v>
      </c>
      <c r="B84" t="s">
        <v>45</v>
      </c>
      <c r="C84" t="s">
        <v>30</v>
      </c>
      <c r="D84" s="11">
        <v>1</v>
      </c>
      <c r="J84">
        <f t="shared" si="30"/>
        <v>1</v>
      </c>
      <c r="K84">
        <v>2</v>
      </c>
      <c r="L84" s="17">
        <f t="shared" si="31"/>
        <v>2</v>
      </c>
      <c r="M84" s="19">
        <f t="shared" si="38"/>
        <v>34</v>
      </c>
      <c r="N84" s="15">
        <f t="shared" si="32"/>
        <v>0</v>
      </c>
      <c r="O84" s="19">
        <f t="shared" si="33"/>
        <v>0</v>
      </c>
      <c r="P84">
        <f t="shared" si="28"/>
        <v>0</v>
      </c>
      <c r="R84">
        <f t="shared" si="34"/>
        <v>0</v>
      </c>
      <c r="S84" s="19">
        <f t="shared" si="39"/>
        <v>0</v>
      </c>
      <c r="T84">
        <f t="shared" si="35"/>
        <v>0</v>
      </c>
      <c r="U84" s="19">
        <v>50</v>
      </c>
      <c r="V84" s="21">
        <f t="shared" si="36"/>
        <v>0</v>
      </c>
      <c r="W84" s="15">
        <f t="shared" si="29"/>
        <v>2</v>
      </c>
    </row>
    <row r="85" spans="1:23" ht="12.75">
      <c r="A85" s="10">
        <v>36672</v>
      </c>
      <c r="B85" t="s">
        <v>45</v>
      </c>
      <c r="C85" t="s">
        <v>46</v>
      </c>
      <c r="D85" s="11">
        <v>1</v>
      </c>
      <c r="J85">
        <f t="shared" si="30"/>
        <v>1</v>
      </c>
      <c r="K85">
        <v>0.1</v>
      </c>
      <c r="L85" s="17">
        <f t="shared" si="31"/>
        <v>0.1</v>
      </c>
      <c r="M85" s="19">
        <f t="shared" si="38"/>
        <v>1.7000000000000002</v>
      </c>
      <c r="N85" s="15">
        <f t="shared" si="32"/>
        <v>0</v>
      </c>
      <c r="O85" s="19">
        <f t="shared" si="33"/>
        <v>0</v>
      </c>
      <c r="P85">
        <f t="shared" si="28"/>
        <v>0</v>
      </c>
      <c r="R85">
        <f t="shared" si="34"/>
        <v>0</v>
      </c>
      <c r="S85" s="19">
        <f t="shared" si="39"/>
        <v>0</v>
      </c>
      <c r="T85">
        <f t="shared" si="35"/>
        <v>0</v>
      </c>
      <c r="U85" s="19">
        <v>50</v>
      </c>
      <c r="V85" s="21">
        <f t="shared" si="36"/>
        <v>0</v>
      </c>
      <c r="W85" s="15">
        <f t="shared" si="29"/>
        <v>0.1</v>
      </c>
    </row>
    <row r="86" spans="1:23" ht="12.75">
      <c r="A86" s="47">
        <v>36676</v>
      </c>
      <c r="B86" s="48" t="s">
        <v>71</v>
      </c>
      <c r="C86" s="48" t="s">
        <v>28</v>
      </c>
      <c r="D86" s="49">
        <v>1</v>
      </c>
      <c r="E86" s="48"/>
      <c r="F86" s="48"/>
      <c r="G86" s="48"/>
      <c r="H86" s="48">
        <v>16</v>
      </c>
      <c r="I86" s="48"/>
      <c r="J86" s="48">
        <f t="shared" si="30"/>
        <v>17</v>
      </c>
      <c r="K86" s="48">
        <v>5.5</v>
      </c>
      <c r="L86" s="50">
        <f t="shared" si="31"/>
        <v>5.5</v>
      </c>
      <c r="M86" s="51">
        <f t="shared" si="38"/>
        <v>93.5</v>
      </c>
      <c r="N86" s="52">
        <f t="shared" si="32"/>
        <v>0</v>
      </c>
      <c r="O86" s="51">
        <f t="shared" si="33"/>
        <v>0</v>
      </c>
      <c r="P86" s="48">
        <f t="shared" si="28"/>
        <v>0</v>
      </c>
      <c r="Q86" s="48"/>
      <c r="R86" s="48">
        <f t="shared" si="34"/>
        <v>0</v>
      </c>
      <c r="S86" s="51">
        <f t="shared" si="39"/>
        <v>0</v>
      </c>
      <c r="T86" s="48">
        <f t="shared" si="35"/>
        <v>88</v>
      </c>
      <c r="U86" s="51">
        <v>50</v>
      </c>
      <c r="V86" s="53">
        <f t="shared" si="36"/>
        <v>0</v>
      </c>
      <c r="W86" s="52">
        <f t="shared" si="29"/>
        <v>93.5</v>
      </c>
    </row>
    <row r="87" spans="1:23" ht="12.75">
      <c r="A87" s="47">
        <v>36677</v>
      </c>
      <c r="B87" s="48" t="s">
        <v>72</v>
      </c>
      <c r="C87" s="48" t="s">
        <v>28</v>
      </c>
      <c r="D87" s="49">
        <v>1</v>
      </c>
      <c r="E87" s="48"/>
      <c r="F87" s="48"/>
      <c r="G87" s="48"/>
      <c r="H87" s="48">
        <v>16</v>
      </c>
      <c r="I87" s="48"/>
      <c r="J87" s="48">
        <f t="shared" si="30"/>
        <v>17</v>
      </c>
      <c r="K87" s="48">
        <v>5.5</v>
      </c>
      <c r="L87" s="50">
        <f t="shared" si="31"/>
        <v>5.5</v>
      </c>
      <c r="M87" s="51">
        <f t="shared" si="38"/>
        <v>93.5</v>
      </c>
      <c r="N87" s="52">
        <f t="shared" si="32"/>
        <v>0</v>
      </c>
      <c r="O87" s="51">
        <f t="shared" si="33"/>
        <v>0</v>
      </c>
      <c r="P87" s="48">
        <f t="shared" si="28"/>
        <v>0</v>
      </c>
      <c r="Q87" s="48"/>
      <c r="R87" s="48">
        <f t="shared" si="34"/>
        <v>0</v>
      </c>
      <c r="S87" s="51">
        <f t="shared" si="39"/>
        <v>0</v>
      </c>
      <c r="T87" s="48">
        <f t="shared" si="35"/>
        <v>88</v>
      </c>
      <c r="U87" s="51">
        <v>50</v>
      </c>
      <c r="V87" s="53">
        <f t="shared" si="36"/>
        <v>0</v>
      </c>
      <c r="W87" s="52">
        <f t="shared" si="29"/>
        <v>93.5</v>
      </c>
    </row>
    <row r="88" spans="1:24" s="9" customFormat="1" ht="11.25">
      <c r="A88" s="60" t="s">
        <v>102</v>
      </c>
      <c r="B88" s="57"/>
      <c r="C88" s="57"/>
      <c r="D88" s="57"/>
      <c r="E88" s="57"/>
      <c r="F88" s="57"/>
      <c r="G88" s="57"/>
      <c r="H88" s="57"/>
      <c r="I88" s="57"/>
      <c r="J88" s="57"/>
      <c r="K88" s="58"/>
      <c r="L88" s="58">
        <f aca="true" t="shared" si="40" ref="L88:W88">SUM(L78:L87)</f>
        <v>39.6</v>
      </c>
      <c r="M88" s="58">
        <f t="shared" si="40"/>
        <v>673.2</v>
      </c>
      <c r="N88" s="58">
        <f t="shared" si="40"/>
        <v>0</v>
      </c>
      <c r="O88" s="58">
        <f t="shared" si="40"/>
        <v>0</v>
      </c>
      <c r="P88" s="58">
        <f t="shared" si="40"/>
        <v>77</v>
      </c>
      <c r="Q88" s="58">
        <f t="shared" si="40"/>
        <v>0</v>
      </c>
      <c r="R88" s="58">
        <f t="shared" si="40"/>
        <v>0</v>
      </c>
      <c r="S88" s="58">
        <f t="shared" si="40"/>
        <v>0</v>
      </c>
      <c r="T88" s="58">
        <f t="shared" si="40"/>
        <v>432</v>
      </c>
      <c r="U88" s="58">
        <f t="shared" si="40"/>
        <v>450</v>
      </c>
      <c r="V88" s="58">
        <f t="shared" si="40"/>
        <v>0</v>
      </c>
      <c r="W88" s="58">
        <f t="shared" si="40"/>
        <v>548.6</v>
      </c>
      <c r="X88" s="8"/>
    </row>
    <row r="89" spans="1:23" ht="12.75">
      <c r="A89" s="10">
        <v>36682</v>
      </c>
      <c r="B89" t="s">
        <v>45</v>
      </c>
      <c r="C89" t="s">
        <v>30</v>
      </c>
      <c r="D89" s="11">
        <v>1</v>
      </c>
      <c r="J89">
        <f t="shared" si="30"/>
        <v>1</v>
      </c>
      <c r="K89">
        <v>3</v>
      </c>
      <c r="L89" s="17">
        <f t="shared" si="31"/>
        <v>3</v>
      </c>
      <c r="M89" s="19">
        <f aca="true" t="shared" si="41" ref="M89:M102">(L89*17)</f>
        <v>51</v>
      </c>
      <c r="N89" s="15">
        <f t="shared" si="32"/>
        <v>0</v>
      </c>
      <c r="O89" s="19">
        <f t="shared" si="33"/>
        <v>0</v>
      </c>
      <c r="P89">
        <f t="shared" si="28"/>
        <v>0</v>
      </c>
      <c r="R89">
        <f t="shared" si="34"/>
        <v>0</v>
      </c>
      <c r="S89" s="19">
        <f aca="true" t="shared" si="42" ref="S89:S101">(R89*13)</f>
        <v>0</v>
      </c>
      <c r="T89">
        <f t="shared" si="35"/>
        <v>0</v>
      </c>
      <c r="U89" s="19">
        <v>50</v>
      </c>
      <c r="V89" s="21">
        <f t="shared" si="36"/>
        <v>0</v>
      </c>
      <c r="W89" s="15">
        <f t="shared" si="29"/>
        <v>3</v>
      </c>
    </row>
    <row r="90" spans="1:23" ht="12.75">
      <c r="A90" s="47">
        <v>36682</v>
      </c>
      <c r="B90" s="48" t="s">
        <v>92</v>
      </c>
      <c r="C90" s="48"/>
      <c r="D90" s="49">
        <v>1</v>
      </c>
      <c r="E90" s="48"/>
      <c r="F90" s="48">
        <v>10</v>
      </c>
      <c r="G90" s="48"/>
      <c r="H90" s="48"/>
      <c r="I90" s="48"/>
      <c r="J90" s="48">
        <f t="shared" si="30"/>
        <v>11</v>
      </c>
      <c r="K90" s="48">
        <v>7</v>
      </c>
      <c r="L90" s="50">
        <f t="shared" si="31"/>
        <v>7</v>
      </c>
      <c r="M90" s="51">
        <f t="shared" si="41"/>
        <v>119</v>
      </c>
      <c r="N90" s="52">
        <f t="shared" si="32"/>
        <v>0</v>
      </c>
      <c r="O90" s="51">
        <f t="shared" si="33"/>
        <v>0</v>
      </c>
      <c r="P90" s="48">
        <f t="shared" si="28"/>
        <v>70</v>
      </c>
      <c r="Q90" s="48"/>
      <c r="R90" s="48">
        <f t="shared" si="34"/>
        <v>0</v>
      </c>
      <c r="S90" s="51">
        <f t="shared" si="42"/>
        <v>0</v>
      </c>
      <c r="T90" s="48">
        <f t="shared" si="35"/>
        <v>0</v>
      </c>
      <c r="U90" s="51"/>
      <c r="V90" s="53">
        <f t="shared" si="36"/>
        <v>0</v>
      </c>
      <c r="W90" s="52">
        <f t="shared" si="29"/>
        <v>77</v>
      </c>
    </row>
    <row r="91" spans="1:23" ht="12.75">
      <c r="A91" s="47">
        <v>36684</v>
      </c>
      <c r="B91" s="48" t="s">
        <v>73</v>
      </c>
      <c r="C91" s="48" t="s">
        <v>28</v>
      </c>
      <c r="D91" s="49">
        <v>1</v>
      </c>
      <c r="E91" s="48"/>
      <c r="F91" s="48"/>
      <c r="G91" s="48"/>
      <c r="H91" s="48">
        <v>16</v>
      </c>
      <c r="I91" s="48"/>
      <c r="J91" s="48">
        <f t="shared" si="30"/>
        <v>17</v>
      </c>
      <c r="K91" s="48">
        <v>5</v>
      </c>
      <c r="L91" s="50">
        <f t="shared" si="31"/>
        <v>5</v>
      </c>
      <c r="M91" s="51">
        <f t="shared" si="41"/>
        <v>85</v>
      </c>
      <c r="N91" s="52">
        <f t="shared" si="32"/>
        <v>0</v>
      </c>
      <c r="O91" s="51">
        <f t="shared" si="33"/>
        <v>0</v>
      </c>
      <c r="P91" s="48">
        <f t="shared" si="28"/>
        <v>0</v>
      </c>
      <c r="Q91" s="48"/>
      <c r="R91" s="48">
        <f t="shared" si="34"/>
        <v>0</v>
      </c>
      <c r="S91" s="51">
        <f t="shared" si="42"/>
        <v>0</v>
      </c>
      <c r="T91" s="48">
        <f t="shared" si="35"/>
        <v>80</v>
      </c>
      <c r="U91" s="51">
        <v>50</v>
      </c>
      <c r="V91" s="53">
        <f t="shared" si="36"/>
        <v>0</v>
      </c>
      <c r="W91" s="52">
        <f t="shared" si="29"/>
        <v>85</v>
      </c>
    </row>
    <row r="92" spans="1:23" ht="12.75">
      <c r="A92" s="47">
        <v>36686</v>
      </c>
      <c r="B92" s="48" t="s">
        <v>74</v>
      </c>
      <c r="C92" s="48" t="s">
        <v>29</v>
      </c>
      <c r="D92" s="49">
        <v>1</v>
      </c>
      <c r="E92" s="48"/>
      <c r="F92" s="48"/>
      <c r="G92" s="48"/>
      <c r="H92" s="48"/>
      <c r="I92" s="48"/>
      <c r="J92" s="48">
        <f t="shared" si="30"/>
        <v>1</v>
      </c>
      <c r="K92" s="48">
        <v>2</v>
      </c>
      <c r="L92" s="50">
        <f t="shared" si="31"/>
        <v>2</v>
      </c>
      <c r="M92" s="51">
        <f t="shared" si="41"/>
        <v>34</v>
      </c>
      <c r="N92" s="52">
        <f t="shared" si="32"/>
        <v>0</v>
      </c>
      <c r="O92" s="51">
        <f t="shared" si="33"/>
        <v>0</v>
      </c>
      <c r="P92" s="48">
        <f t="shared" si="28"/>
        <v>0</v>
      </c>
      <c r="Q92" s="48"/>
      <c r="R92" s="48">
        <f t="shared" si="34"/>
        <v>0</v>
      </c>
      <c r="S92" s="51">
        <f t="shared" si="42"/>
        <v>0</v>
      </c>
      <c r="T92" s="48">
        <f t="shared" si="35"/>
        <v>0</v>
      </c>
      <c r="U92" s="51"/>
      <c r="V92" s="53">
        <f t="shared" si="36"/>
        <v>0</v>
      </c>
      <c r="W92" s="52">
        <f t="shared" si="29"/>
        <v>2</v>
      </c>
    </row>
    <row r="93" spans="1:23" ht="12.75">
      <c r="A93" s="47">
        <v>36689</v>
      </c>
      <c r="B93" s="48" t="s">
        <v>75</v>
      </c>
      <c r="C93" s="48" t="s">
        <v>28</v>
      </c>
      <c r="D93" s="49">
        <v>1</v>
      </c>
      <c r="E93" s="48"/>
      <c r="F93" s="48"/>
      <c r="G93" s="48"/>
      <c r="H93" s="48">
        <v>16</v>
      </c>
      <c r="I93" s="48"/>
      <c r="J93" s="48">
        <f t="shared" si="30"/>
        <v>17</v>
      </c>
      <c r="K93" s="48">
        <v>5.5</v>
      </c>
      <c r="L93" s="50">
        <f t="shared" si="31"/>
        <v>5.5</v>
      </c>
      <c r="M93" s="51">
        <f t="shared" si="41"/>
        <v>93.5</v>
      </c>
      <c r="N93" s="52">
        <f t="shared" si="32"/>
        <v>0</v>
      </c>
      <c r="O93" s="51">
        <f t="shared" si="33"/>
        <v>0</v>
      </c>
      <c r="P93" s="48">
        <f t="shared" si="28"/>
        <v>0</v>
      </c>
      <c r="Q93" s="48"/>
      <c r="R93" s="48">
        <f t="shared" si="34"/>
        <v>0</v>
      </c>
      <c r="S93" s="51">
        <f t="shared" si="42"/>
        <v>0</v>
      </c>
      <c r="T93" s="48">
        <f t="shared" si="35"/>
        <v>88</v>
      </c>
      <c r="U93" s="51">
        <v>50</v>
      </c>
      <c r="V93" s="53">
        <f t="shared" si="36"/>
        <v>0</v>
      </c>
      <c r="W93" s="52">
        <f t="shared" si="29"/>
        <v>93.5</v>
      </c>
    </row>
    <row r="94" spans="1:23" ht="12.75">
      <c r="A94" s="10">
        <v>36690</v>
      </c>
      <c r="B94" s="48" t="s">
        <v>92</v>
      </c>
      <c r="C94" s="48"/>
      <c r="D94" s="11">
        <v>1</v>
      </c>
      <c r="J94">
        <f t="shared" si="30"/>
        <v>1</v>
      </c>
      <c r="K94">
        <v>7</v>
      </c>
      <c r="L94" s="17">
        <f t="shared" si="31"/>
        <v>7</v>
      </c>
      <c r="M94" s="19">
        <f t="shared" si="41"/>
        <v>119</v>
      </c>
      <c r="N94" s="15">
        <f t="shared" si="32"/>
        <v>0</v>
      </c>
      <c r="O94" s="19">
        <f t="shared" si="33"/>
        <v>0</v>
      </c>
      <c r="P94">
        <f t="shared" si="28"/>
        <v>0</v>
      </c>
      <c r="R94">
        <f t="shared" si="34"/>
        <v>0</v>
      </c>
      <c r="S94" s="19">
        <f t="shared" si="42"/>
        <v>0</v>
      </c>
      <c r="T94">
        <f t="shared" si="35"/>
        <v>0</v>
      </c>
      <c r="U94" s="19">
        <v>50</v>
      </c>
      <c r="V94" s="21">
        <f t="shared" si="36"/>
        <v>0</v>
      </c>
      <c r="W94" s="15">
        <f t="shared" si="29"/>
        <v>7</v>
      </c>
    </row>
    <row r="95" spans="1:23" ht="12.75">
      <c r="A95" s="47">
        <v>36690</v>
      </c>
      <c r="B95" s="48" t="s">
        <v>92</v>
      </c>
      <c r="C95" s="48"/>
      <c r="D95" s="49"/>
      <c r="E95" s="48"/>
      <c r="F95" s="48">
        <v>7</v>
      </c>
      <c r="G95" s="48"/>
      <c r="H95" s="48"/>
      <c r="I95" s="48"/>
      <c r="J95" s="48">
        <f t="shared" si="30"/>
        <v>7</v>
      </c>
      <c r="K95" s="48">
        <v>8.5</v>
      </c>
      <c r="L95" s="50">
        <f t="shared" si="31"/>
        <v>0</v>
      </c>
      <c r="M95" s="51">
        <f t="shared" si="41"/>
        <v>0</v>
      </c>
      <c r="N95" s="52">
        <f t="shared" si="32"/>
        <v>0</v>
      </c>
      <c r="O95" s="51">
        <f t="shared" si="33"/>
        <v>0</v>
      </c>
      <c r="P95" s="48">
        <f t="shared" si="28"/>
        <v>59.5</v>
      </c>
      <c r="Q95" s="48"/>
      <c r="R95" s="48">
        <f t="shared" si="34"/>
        <v>0</v>
      </c>
      <c r="S95" s="51">
        <f t="shared" si="42"/>
        <v>0</v>
      </c>
      <c r="T95" s="48">
        <f t="shared" si="35"/>
        <v>0</v>
      </c>
      <c r="U95" s="51"/>
      <c r="V95" s="53">
        <f t="shared" si="36"/>
        <v>0</v>
      </c>
      <c r="W95" s="52">
        <f t="shared" si="29"/>
        <v>59.5</v>
      </c>
    </row>
    <row r="96" spans="1:23" ht="12.75">
      <c r="A96" s="10">
        <v>36696</v>
      </c>
      <c r="B96" t="s">
        <v>48</v>
      </c>
      <c r="C96" t="s">
        <v>28</v>
      </c>
      <c r="D96" s="11">
        <v>1</v>
      </c>
      <c r="H96">
        <v>17</v>
      </c>
      <c r="J96">
        <f t="shared" si="30"/>
        <v>18</v>
      </c>
      <c r="K96">
        <v>3.5</v>
      </c>
      <c r="L96" s="17">
        <f t="shared" si="31"/>
        <v>3.5</v>
      </c>
      <c r="M96" s="19">
        <f t="shared" si="41"/>
        <v>59.5</v>
      </c>
      <c r="N96" s="15">
        <f t="shared" si="32"/>
        <v>0</v>
      </c>
      <c r="O96" s="19">
        <f t="shared" si="33"/>
        <v>0</v>
      </c>
      <c r="P96">
        <f t="shared" si="28"/>
        <v>0</v>
      </c>
      <c r="R96">
        <f t="shared" si="34"/>
        <v>0</v>
      </c>
      <c r="S96" s="19">
        <f t="shared" si="42"/>
        <v>0</v>
      </c>
      <c r="T96">
        <f t="shared" si="35"/>
        <v>59.5</v>
      </c>
      <c r="U96" s="19">
        <v>50</v>
      </c>
      <c r="V96" s="21">
        <f t="shared" si="36"/>
        <v>0</v>
      </c>
      <c r="W96" s="15">
        <f t="shared" si="29"/>
        <v>63</v>
      </c>
    </row>
    <row r="97" spans="1:23" ht="12.75">
      <c r="A97" s="10">
        <v>36696</v>
      </c>
      <c r="B97" t="s">
        <v>48</v>
      </c>
      <c r="C97" t="s">
        <v>34</v>
      </c>
      <c r="D97" s="11">
        <v>1</v>
      </c>
      <c r="H97">
        <v>17</v>
      </c>
      <c r="J97">
        <f t="shared" si="30"/>
        <v>18</v>
      </c>
      <c r="K97">
        <v>1.5</v>
      </c>
      <c r="L97" s="17">
        <f t="shared" si="31"/>
        <v>1.5</v>
      </c>
      <c r="M97" s="19">
        <f t="shared" si="41"/>
        <v>25.5</v>
      </c>
      <c r="N97" s="15">
        <f t="shared" si="32"/>
        <v>0</v>
      </c>
      <c r="O97" s="19">
        <f t="shared" si="33"/>
        <v>0</v>
      </c>
      <c r="P97">
        <f t="shared" si="28"/>
        <v>0</v>
      </c>
      <c r="R97">
        <f t="shared" si="34"/>
        <v>0</v>
      </c>
      <c r="S97" s="19">
        <f t="shared" si="42"/>
        <v>0</v>
      </c>
      <c r="T97">
        <f t="shared" si="35"/>
        <v>25.5</v>
      </c>
      <c r="U97" s="19">
        <v>50</v>
      </c>
      <c r="V97" s="21">
        <f t="shared" si="36"/>
        <v>0</v>
      </c>
      <c r="W97" s="15">
        <f t="shared" si="29"/>
        <v>27</v>
      </c>
    </row>
    <row r="98" spans="1:23" ht="12.75">
      <c r="A98" s="47">
        <v>36700</v>
      </c>
      <c r="B98" s="48" t="s">
        <v>92</v>
      </c>
      <c r="C98" s="48"/>
      <c r="D98" s="49">
        <v>1</v>
      </c>
      <c r="E98" s="48"/>
      <c r="F98" s="48"/>
      <c r="G98" s="48"/>
      <c r="H98" s="48">
        <v>16</v>
      </c>
      <c r="I98" s="48"/>
      <c r="J98" s="48">
        <f t="shared" si="30"/>
        <v>17</v>
      </c>
      <c r="K98" s="48">
        <v>5.5</v>
      </c>
      <c r="L98" s="50">
        <f t="shared" si="31"/>
        <v>5.5</v>
      </c>
      <c r="M98" s="51">
        <f t="shared" si="41"/>
        <v>93.5</v>
      </c>
      <c r="N98" s="52">
        <f t="shared" si="32"/>
        <v>0</v>
      </c>
      <c r="O98" s="51">
        <f t="shared" si="33"/>
        <v>0</v>
      </c>
      <c r="P98" s="48">
        <f t="shared" si="28"/>
        <v>0</v>
      </c>
      <c r="Q98" s="48"/>
      <c r="R98" s="48">
        <f t="shared" si="34"/>
        <v>0</v>
      </c>
      <c r="S98" s="51">
        <f t="shared" si="42"/>
        <v>0</v>
      </c>
      <c r="T98" s="48">
        <f t="shared" si="35"/>
        <v>88</v>
      </c>
      <c r="U98" s="51">
        <v>50</v>
      </c>
      <c r="V98" s="53">
        <f t="shared" si="36"/>
        <v>0</v>
      </c>
      <c r="W98" s="52">
        <f t="shared" si="29"/>
        <v>93.5</v>
      </c>
    </row>
    <row r="99" spans="1:23" ht="12.75">
      <c r="A99" s="47">
        <v>36704</v>
      </c>
      <c r="B99" s="48" t="s">
        <v>92</v>
      </c>
      <c r="C99" s="48"/>
      <c r="D99" s="49">
        <v>1</v>
      </c>
      <c r="E99" s="48"/>
      <c r="F99" s="48"/>
      <c r="G99" s="48"/>
      <c r="H99" s="48"/>
      <c r="I99" s="48">
        <v>14</v>
      </c>
      <c r="J99" s="48">
        <f t="shared" si="30"/>
        <v>15</v>
      </c>
      <c r="K99" s="48">
        <v>3.5</v>
      </c>
      <c r="L99" s="50">
        <f t="shared" si="31"/>
        <v>3.5</v>
      </c>
      <c r="M99" s="51">
        <f t="shared" si="41"/>
        <v>59.5</v>
      </c>
      <c r="N99" s="52">
        <f t="shared" si="32"/>
        <v>0</v>
      </c>
      <c r="O99" s="51">
        <f t="shared" si="33"/>
        <v>0</v>
      </c>
      <c r="P99" s="48">
        <f t="shared" si="28"/>
        <v>0</v>
      </c>
      <c r="Q99" s="48"/>
      <c r="R99" s="48">
        <f t="shared" si="34"/>
        <v>0</v>
      </c>
      <c r="S99" s="51">
        <f t="shared" si="42"/>
        <v>0</v>
      </c>
      <c r="T99" s="48">
        <f t="shared" si="35"/>
        <v>0</v>
      </c>
      <c r="U99" s="51"/>
      <c r="V99" s="53">
        <f t="shared" si="36"/>
        <v>49</v>
      </c>
      <c r="W99" s="52">
        <f t="shared" si="29"/>
        <v>52.5</v>
      </c>
    </row>
    <row r="100" spans="1:23" ht="12.75">
      <c r="A100" s="47">
        <v>36705</v>
      </c>
      <c r="B100" s="48" t="s">
        <v>92</v>
      </c>
      <c r="C100" s="48"/>
      <c r="D100" s="49">
        <v>1</v>
      </c>
      <c r="E100" s="48"/>
      <c r="F100" s="48"/>
      <c r="G100" s="48"/>
      <c r="H100" s="48"/>
      <c r="I100" s="48">
        <v>14</v>
      </c>
      <c r="J100" s="48">
        <f t="shared" si="30"/>
        <v>15</v>
      </c>
      <c r="K100" s="48">
        <v>3.5</v>
      </c>
      <c r="L100" s="50">
        <f t="shared" si="31"/>
        <v>3.5</v>
      </c>
      <c r="M100" s="51">
        <f t="shared" si="41"/>
        <v>59.5</v>
      </c>
      <c r="N100" s="52">
        <f t="shared" si="32"/>
        <v>0</v>
      </c>
      <c r="O100" s="51">
        <f t="shared" si="33"/>
        <v>0</v>
      </c>
      <c r="P100" s="48">
        <f t="shared" si="28"/>
        <v>0</v>
      </c>
      <c r="Q100" s="48"/>
      <c r="R100" s="48">
        <f t="shared" si="34"/>
        <v>0</v>
      </c>
      <c r="S100" s="51">
        <f t="shared" si="42"/>
        <v>0</v>
      </c>
      <c r="T100" s="48">
        <f t="shared" si="35"/>
        <v>0</v>
      </c>
      <c r="U100" s="51"/>
      <c r="V100" s="53">
        <f t="shared" si="36"/>
        <v>49</v>
      </c>
      <c r="W100" s="52">
        <f t="shared" si="29"/>
        <v>52.5</v>
      </c>
    </row>
    <row r="101" spans="1:23" ht="12.75">
      <c r="A101" s="47">
        <v>36705</v>
      </c>
      <c r="B101" s="48" t="s">
        <v>76</v>
      </c>
      <c r="C101" s="48" t="s">
        <v>39</v>
      </c>
      <c r="D101" s="49">
        <v>1</v>
      </c>
      <c r="E101" s="48"/>
      <c r="F101" s="48"/>
      <c r="G101" s="48"/>
      <c r="H101" s="48"/>
      <c r="I101" s="48"/>
      <c r="J101" s="48">
        <f t="shared" si="30"/>
        <v>1</v>
      </c>
      <c r="K101" s="48">
        <v>1</v>
      </c>
      <c r="L101" s="50">
        <f t="shared" si="31"/>
        <v>1</v>
      </c>
      <c r="M101" s="51">
        <f t="shared" si="41"/>
        <v>17</v>
      </c>
      <c r="N101" s="52">
        <f t="shared" si="32"/>
        <v>0</v>
      </c>
      <c r="O101" s="51">
        <f t="shared" si="33"/>
        <v>0</v>
      </c>
      <c r="P101" s="48">
        <f t="shared" si="28"/>
        <v>0</v>
      </c>
      <c r="Q101" s="48"/>
      <c r="R101" s="48">
        <f t="shared" si="34"/>
        <v>0</v>
      </c>
      <c r="S101" s="51">
        <f t="shared" si="42"/>
        <v>0</v>
      </c>
      <c r="T101" s="48">
        <f t="shared" si="35"/>
        <v>0</v>
      </c>
      <c r="U101" s="51"/>
      <c r="V101" s="53">
        <f t="shared" si="36"/>
        <v>0</v>
      </c>
      <c r="W101" s="52">
        <f t="shared" si="29"/>
        <v>1</v>
      </c>
    </row>
    <row r="102" spans="1:23" ht="12.75">
      <c r="A102" s="47">
        <v>36706</v>
      </c>
      <c r="B102" s="48" t="s">
        <v>88</v>
      </c>
      <c r="C102" s="48" t="s">
        <v>35</v>
      </c>
      <c r="D102" s="49">
        <v>1</v>
      </c>
      <c r="E102" s="48"/>
      <c r="F102" s="48"/>
      <c r="G102" s="48">
        <v>20</v>
      </c>
      <c r="H102" s="48"/>
      <c r="I102" s="48"/>
      <c r="J102" s="48">
        <f t="shared" si="30"/>
        <v>21</v>
      </c>
      <c r="K102" s="48">
        <v>6.5</v>
      </c>
      <c r="L102" s="50">
        <f t="shared" si="31"/>
        <v>6.5</v>
      </c>
      <c r="M102" s="51">
        <f t="shared" si="41"/>
        <v>110.5</v>
      </c>
      <c r="N102" s="52">
        <f t="shared" si="32"/>
        <v>0</v>
      </c>
      <c r="O102" s="51">
        <f t="shared" si="33"/>
        <v>0</v>
      </c>
      <c r="P102" s="48">
        <f t="shared" si="28"/>
        <v>0</v>
      </c>
      <c r="Q102" s="48"/>
      <c r="R102" s="48">
        <f t="shared" si="34"/>
        <v>130</v>
      </c>
      <c r="S102" s="51">
        <v>0</v>
      </c>
      <c r="T102" s="48">
        <f t="shared" si="35"/>
        <v>0</v>
      </c>
      <c r="U102" s="51"/>
      <c r="V102" s="53">
        <f t="shared" si="36"/>
        <v>0</v>
      </c>
      <c r="W102" s="52">
        <f t="shared" si="29"/>
        <v>136.5</v>
      </c>
    </row>
    <row r="103" spans="1:24" s="9" customFormat="1" ht="11.25">
      <c r="A103" s="60" t="s">
        <v>103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8"/>
      <c r="L103" s="58">
        <f aca="true" t="shared" si="43" ref="L103:W103">SUM(L89:L102)</f>
        <v>54.5</v>
      </c>
      <c r="M103" s="58">
        <f t="shared" si="43"/>
        <v>926.5</v>
      </c>
      <c r="N103" s="58">
        <f t="shared" si="43"/>
        <v>0</v>
      </c>
      <c r="O103" s="58">
        <f t="shared" si="43"/>
        <v>0</v>
      </c>
      <c r="P103" s="58">
        <f t="shared" si="43"/>
        <v>129.5</v>
      </c>
      <c r="Q103" s="58">
        <f t="shared" si="43"/>
        <v>0</v>
      </c>
      <c r="R103" s="58">
        <f t="shared" si="43"/>
        <v>130</v>
      </c>
      <c r="S103" s="58">
        <f t="shared" si="43"/>
        <v>0</v>
      </c>
      <c r="T103" s="58">
        <f t="shared" si="43"/>
        <v>341</v>
      </c>
      <c r="U103" s="58">
        <f t="shared" si="43"/>
        <v>350</v>
      </c>
      <c r="V103" s="58">
        <f t="shared" si="43"/>
        <v>98</v>
      </c>
      <c r="W103" s="58">
        <f t="shared" si="43"/>
        <v>753</v>
      </c>
      <c r="X103" s="8"/>
    </row>
    <row r="104" spans="1:23" ht="12.75">
      <c r="A104" s="10">
        <v>36710</v>
      </c>
      <c r="B104" t="s">
        <v>48</v>
      </c>
      <c r="C104" t="s">
        <v>30</v>
      </c>
      <c r="D104" s="11">
        <v>1</v>
      </c>
      <c r="H104">
        <v>17</v>
      </c>
      <c r="J104">
        <f t="shared" si="30"/>
        <v>18</v>
      </c>
      <c r="K104">
        <v>0.5</v>
      </c>
      <c r="L104" s="17">
        <f t="shared" si="31"/>
        <v>0.5</v>
      </c>
      <c r="M104" s="19">
        <f aca="true" t="shared" si="44" ref="M104:M114">(L104*17)</f>
        <v>8.5</v>
      </c>
      <c r="N104" s="15">
        <f t="shared" si="32"/>
        <v>0</v>
      </c>
      <c r="O104" s="19">
        <f t="shared" si="33"/>
        <v>0</v>
      </c>
      <c r="P104">
        <f t="shared" si="28"/>
        <v>0</v>
      </c>
      <c r="R104">
        <f t="shared" si="34"/>
        <v>0</v>
      </c>
      <c r="S104" s="19">
        <f aca="true" t="shared" si="45" ref="S104:S116">(R104*13)</f>
        <v>0</v>
      </c>
      <c r="T104">
        <f t="shared" si="35"/>
        <v>8.5</v>
      </c>
      <c r="U104" s="19">
        <v>50</v>
      </c>
      <c r="V104" s="21">
        <f t="shared" si="36"/>
        <v>0</v>
      </c>
      <c r="W104" s="15">
        <f t="shared" si="29"/>
        <v>9</v>
      </c>
    </row>
    <row r="105" spans="1:23" ht="12.75">
      <c r="A105" s="10">
        <v>36710</v>
      </c>
      <c r="B105" t="s">
        <v>48</v>
      </c>
      <c r="C105" t="s">
        <v>28</v>
      </c>
      <c r="D105" s="11">
        <v>1</v>
      </c>
      <c r="H105">
        <v>17</v>
      </c>
      <c r="J105">
        <f t="shared" si="30"/>
        <v>18</v>
      </c>
      <c r="K105">
        <v>1</v>
      </c>
      <c r="L105" s="17">
        <f t="shared" si="31"/>
        <v>1</v>
      </c>
      <c r="M105" s="19">
        <f t="shared" si="44"/>
        <v>17</v>
      </c>
      <c r="N105" s="15">
        <f t="shared" si="32"/>
        <v>0</v>
      </c>
      <c r="O105" s="19">
        <f t="shared" si="33"/>
        <v>0</v>
      </c>
      <c r="P105">
        <f t="shared" si="28"/>
        <v>0</v>
      </c>
      <c r="R105">
        <f t="shared" si="34"/>
        <v>0</v>
      </c>
      <c r="S105" s="19">
        <f t="shared" si="45"/>
        <v>0</v>
      </c>
      <c r="T105">
        <f t="shared" si="35"/>
        <v>17</v>
      </c>
      <c r="U105" s="19">
        <v>50</v>
      </c>
      <c r="V105" s="21">
        <f t="shared" si="36"/>
        <v>0</v>
      </c>
      <c r="W105" s="15">
        <f t="shared" si="29"/>
        <v>18</v>
      </c>
    </row>
    <row r="106" spans="1:23" ht="12.75">
      <c r="A106" s="10">
        <v>36710</v>
      </c>
      <c r="B106" t="s">
        <v>48</v>
      </c>
      <c r="C106" t="s">
        <v>34</v>
      </c>
      <c r="D106" s="11">
        <v>1</v>
      </c>
      <c r="H106">
        <v>17</v>
      </c>
      <c r="J106">
        <f t="shared" si="30"/>
        <v>18</v>
      </c>
      <c r="K106">
        <v>3.5</v>
      </c>
      <c r="L106" s="17">
        <f t="shared" si="31"/>
        <v>3.5</v>
      </c>
      <c r="M106" s="19">
        <f t="shared" si="44"/>
        <v>59.5</v>
      </c>
      <c r="N106" s="15">
        <f t="shared" si="32"/>
        <v>0</v>
      </c>
      <c r="O106" s="19">
        <f t="shared" si="33"/>
        <v>0</v>
      </c>
      <c r="P106">
        <f t="shared" si="28"/>
        <v>0</v>
      </c>
      <c r="R106">
        <f t="shared" si="34"/>
        <v>0</v>
      </c>
      <c r="S106" s="19">
        <f t="shared" si="45"/>
        <v>0</v>
      </c>
      <c r="T106">
        <f t="shared" si="35"/>
        <v>59.5</v>
      </c>
      <c r="U106" s="19"/>
      <c r="V106" s="21">
        <f t="shared" si="36"/>
        <v>0</v>
      </c>
      <c r="W106" s="15">
        <f t="shared" si="29"/>
        <v>63</v>
      </c>
    </row>
    <row r="107" spans="1:23" ht="12.75">
      <c r="A107" s="47">
        <v>36712</v>
      </c>
      <c r="B107" s="48" t="s">
        <v>92</v>
      </c>
      <c r="C107" s="48"/>
      <c r="D107" s="49">
        <v>1</v>
      </c>
      <c r="E107" s="48"/>
      <c r="F107" s="48"/>
      <c r="G107" s="48"/>
      <c r="H107" s="48"/>
      <c r="I107" s="48">
        <v>13</v>
      </c>
      <c r="J107" s="48">
        <f t="shared" si="30"/>
        <v>14</v>
      </c>
      <c r="K107" s="48">
        <v>3</v>
      </c>
      <c r="L107" s="50">
        <f t="shared" si="31"/>
        <v>3</v>
      </c>
      <c r="M107" s="51">
        <f t="shared" si="44"/>
        <v>51</v>
      </c>
      <c r="N107" s="52">
        <f t="shared" si="32"/>
        <v>0</v>
      </c>
      <c r="O107" s="51">
        <f t="shared" si="33"/>
        <v>0</v>
      </c>
      <c r="P107" s="48">
        <f t="shared" si="28"/>
        <v>0</v>
      </c>
      <c r="Q107" s="48"/>
      <c r="R107" s="48">
        <f t="shared" si="34"/>
        <v>0</v>
      </c>
      <c r="S107" s="51">
        <f t="shared" si="45"/>
        <v>0</v>
      </c>
      <c r="T107" s="48">
        <f t="shared" si="35"/>
        <v>0</v>
      </c>
      <c r="U107" s="51"/>
      <c r="V107" s="53">
        <f t="shared" si="36"/>
        <v>39</v>
      </c>
      <c r="W107" s="52">
        <f t="shared" si="29"/>
        <v>42</v>
      </c>
    </row>
    <row r="108" spans="1:23" ht="12.75">
      <c r="A108" s="47">
        <v>36713</v>
      </c>
      <c r="B108" s="48" t="s">
        <v>92</v>
      </c>
      <c r="C108" s="48"/>
      <c r="D108" s="49">
        <v>1</v>
      </c>
      <c r="E108" s="48"/>
      <c r="F108" s="48"/>
      <c r="G108" s="48"/>
      <c r="H108" s="48"/>
      <c r="I108" s="48">
        <v>13</v>
      </c>
      <c r="J108" s="48">
        <f t="shared" si="30"/>
        <v>14</v>
      </c>
      <c r="K108" s="48">
        <v>2.5</v>
      </c>
      <c r="L108" s="50">
        <f t="shared" si="31"/>
        <v>2.5</v>
      </c>
      <c r="M108" s="51">
        <f t="shared" si="44"/>
        <v>42.5</v>
      </c>
      <c r="N108" s="52">
        <f t="shared" si="32"/>
        <v>0</v>
      </c>
      <c r="O108" s="51">
        <f t="shared" si="33"/>
        <v>0</v>
      </c>
      <c r="P108" s="48">
        <f t="shared" si="28"/>
        <v>0</v>
      </c>
      <c r="Q108" s="48"/>
      <c r="R108" s="48">
        <f t="shared" si="34"/>
        <v>0</v>
      </c>
      <c r="S108" s="51">
        <f t="shared" si="45"/>
        <v>0</v>
      </c>
      <c r="T108" s="48">
        <f t="shared" si="35"/>
        <v>0</v>
      </c>
      <c r="U108" s="51"/>
      <c r="V108" s="53">
        <f t="shared" si="36"/>
        <v>32.5</v>
      </c>
      <c r="W108" s="52">
        <f t="shared" si="29"/>
        <v>35</v>
      </c>
    </row>
    <row r="109" spans="1:23" ht="12.75">
      <c r="A109" s="47">
        <v>36714</v>
      </c>
      <c r="B109" s="48" t="s">
        <v>77</v>
      </c>
      <c r="C109" s="48" t="s">
        <v>37</v>
      </c>
      <c r="D109" s="49">
        <v>1</v>
      </c>
      <c r="E109" s="48"/>
      <c r="F109" s="48"/>
      <c r="G109" s="48"/>
      <c r="H109" s="48"/>
      <c r="I109" s="48"/>
      <c r="J109" s="48">
        <f t="shared" si="30"/>
        <v>1</v>
      </c>
      <c r="K109" s="48">
        <v>3</v>
      </c>
      <c r="L109" s="50">
        <f t="shared" si="31"/>
        <v>3</v>
      </c>
      <c r="M109" s="51">
        <f t="shared" si="44"/>
        <v>51</v>
      </c>
      <c r="N109" s="52">
        <f t="shared" si="32"/>
        <v>0</v>
      </c>
      <c r="O109" s="51">
        <f t="shared" si="33"/>
        <v>0</v>
      </c>
      <c r="P109" s="48">
        <f t="shared" si="28"/>
        <v>0</v>
      </c>
      <c r="Q109" s="48"/>
      <c r="R109" s="48">
        <f t="shared" si="34"/>
        <v>0</v>
      </c>
      <c r="S109" s="51">
        <f t="shared" si="45"/>
        <v>0</v>
      </c>
      <c r="T109" s="48">
        <f t="shared" si="35"/>
        <v>0</v>
      </c>
      <c r="U109" s="51"/>
      <c r="V109" s="53">
        <f t="shared" si="36"/>
        <v>0</v>
      </c>
      <c r="W109" s="52">
        <f t="shared" si="29"/>
        <v>3</v>
      </c>
    </row>
    <row r="110" spans="1:23" ht="12.75">
      <c r="A110" s="47">
        <v>36714</v>
      </c>
      <c r="B110" s="48" t="s">
        <v>78</v>
      </c>
      <c r="C110" s="48" t="s">
        <v>28</v>
      </c>
      <c r="D110" s="49">
        <v>1</v>
      </c>
      <c r="E110" s="48"/>
      <c r="F110" s="48"/>
      <c r="G110" s="48"/>
      <c r="H110" s="48"/>
      <c r="I110" s="48"/>
      <c r="J110" s="48">
        <f t="shared" si="30"/>
        <v>1</v>
      </c>
      <c r="K110" s="48">
        <v>1</v>
      </c>
      <c r="L110" s="50">
        <f t="shared" si="31"/>
        <v>1</v>
      </c>
      <c r="M110" s="51">
        <f t="shared" si="44"/>
        <v>17</v>
      </c>
      <c r="N110" s="52">
        <f t="shared" si="32"/>
        <v>0</v>
      </c>
      <c r="O110" s="51">
        <f t="shared" si="33"/>
        <v>0</v>
      </c>
      <c r="P110" s="48">
        <f t="shared" si="28"/>
        <v>0</v>
      </c>
      <c r="Q110" s="48"/>
      <c r="R110" s="48">
        <f t="shared" si="34"/>
        <v>0</v>
      </c>
      <c r="S110" s="51">
        <f t="shared" si="45"/>
        <v>0</v>
      </c>
      <c r="T110" s="48">
        <f t="shared" si="35"/>
        <v>0</v>
      </c>
      <c r="U110" s="51"/>
      <c r="V110" s="53">
        <f t="shared" si="36"/>
        <v>0</v>
      </c>
      <c r="W110" s="52">
        <f t="shared" si="29"/>
        <v>1</v>
      </c>
    </row>
    <row r="111" spans="1:23" ht="12.75">
      <c r="A111" s="47">
        <v>36717</v>
      </c>
      <c r="B111" s="48" t="s">
        <v>92</v>
      </c>
      <c r="C111" s="48"/>
      <c r="D111" s="49">
        <v>1</v>
      </c>
      <c r="E111" s="48"/>
      <c r="F111" s="48"/>
      <c r="G111" s="48"/>
      <c r="H111" s="48">
        <v>16</v>
      </c>
      <c r="I111" s="48"/>
      <c r="J111" s="48">
        <f t="shared" si="0"/>
        <v>17</v>
      </c>
      <c r="K111" s="48">
        <v>6</v>
      </c>
      <c r="L111" s="50">
        <f t="shared" si="9"/>
        <v>6</v>
      </c>
      <c r="M111" s="51">
        <f t="shared" si="44"/>
        <v>102</v>
      </c>
      <c r="N111" s="52">
        <f t="shared" si="1"/>
        <v>0</v>
      </c>
      <c r="O111" s="51">
        <f t="shared" si="33"/>
        <v>0</v>
      </c>
      <c r="P111" s="48">
        <f t="shared" si="28"/>
        <v>0</v>
      </c>
      <c r="Q111" s="48"/>
      <c r="R111" s="48">
        <f t="shared" si="34"/>
        <v>0</v>
      </c>
      <c r="S111" s="51">
        <f t="shared" si="45"/>
        <v>0</v>
      </c>
      <c r="T111" s="48">
        <f t="shared" si="5"/>
        <v>96</v>
      </c>
      <c r="U111" s="51">
        <v>50</v>
      </c>
      <c r="V111" s="53">
        <f t="shared" si="6"/>
        <v>0</v>
      </c>
      <c r="W111" s="52">
        <f t="shared" si="7"/>
        <v>102</v>
      </c>
    </row>
    <row r="112" spans="1:23" ht="12.75">
      <c r="A112" s="47">
        <v>36719</v>
      </c>
      <c r="B112" s="48" t="s">
        <v>57</v>
      </c>
      <c r="C112" s="48" t="s">
        <v>36</v>
      </c>
      <c r="D112" s="49">
        <v>1</v>
      </c>
      <c r="E112" s="48"/>
      <c r="F112" s="48"/>
      <c r="G112" s="48"/>
      <c r="H112" s="48"/>
      <c r="I112" s="48"/>
      <c r="J112" s="48">
        <f aca="true" t="shared" si="46" ref="J112:J151">SUM(D112:I112)</f>
        <v>1</v>
      </c>
      <c r="K112" s="48">
        <v>1</v>
      </c>
      <c r="L112" s="50">
        <f>(D112*K112)</f>
        <v>1</v>
      </c>
      <c r="M112" s="51">
        <f t="shared" si="44"/>
        <v>17</v>
      </c>
      <c r="N112" s="52">
        <f aca="true" t="shared" si="47" ref="N112:N151">(E112*K112)</f>
        <v>0</v>
      </c>
      <c r="O112" s="51">
        <f t="shared" si="33"/>
        <v>0</v>
      </c>
      <c r="P112" s="48">
        <f t="shared" si="28"/>
        <v>0</v>
      </c>
      <c r="Q112" s="48"/>
      <c r="R112" s="48">
        <f t="shared" si="34"/>
        <v>0</v>
      </c>
      <c r="S112" s="51">
        <f t="shared" si="45"/>
        <v>0</v>
      </c>
      <c r="T112" s="48">
        <f aca="true" t="shared" si="48" ref="T112:T151">(H112*K112)</f>
        <v>0</v>
      </c>
      <c r="U112" s="51"/>
      <c r="V112" s="53">
        <f aca="true" t="shared" si="49" ref="V112:V151">(I112*K112)</f>
        <v>0</v>
      </c>
      <c r="W112" s="52">
        <f aca="true" t="shared" si="50" ref="W112:W151">(L112+N112+P112+Q112+R112+T112+V112)</f>
        <v>1</v>
      </c>
    </row>
    <row r="113" spans="1:23" ht="12.75">
      <c r="A113" s="47">
        <v>36724</v>
      </c>
      <c r="B113" s="48" t="s">
        <v>79</v>
      </c>
      <c r="C113" s="48" t="s">
        <v>28</v>
      </c>
      <c r="D113" s="49">
        <v>1</v>
      </c>
      <c r="E113" s="48"/>
      <c r="F113" s="48"/>
      <c r="G113" s="48"/>
      <c r="H113" s="48">
        <v>17</v>
      </c>
      <c r="I113" s="48"/>
      <c r="J113" s="48">
        <f t="shared" si="46"/>
        <v>18</v>
      </c>
      <c r="K113" s="48">
        <v>5</v>
      </c>
      <c r="L113" s="50">
        <f>(D113*K113)</f>
        <v>5</v>
      </c>
      <c r="M113" s="51">
        <f t="shared" si="44"/>
        <v>85</v>
      </c>
      <c r="N113" s="52">
        <f t="shared" si="47"/>
        <v>0</v>
      </c>
      <c r="O113" s="51">
        <f t="shared" si="33"/>
        <v>0</v>
      </c>
      <c r="P113" s="48">
        <f t="shared" si="28"/>
        <v>0</v>
      </c>
      <c r="Q113" s="48"/>
      <c r="R113" s="48">
        <f t="shared" si="34"/>
        <v>0</v>
      </c>
      <c r="S113" s="51">
        <f t="shared" si="45"/>
        <v>0</v>
      </c>
      <c r="T113" s="48">
        <f t="shared" si="48"/>
        <v>85</v>
      </c>
      <c r="U113" s="51">
        <v>50</v>
      </c>
      <c r="V113" s="53">
        <f t="shared" si="49"/>
        <v>0</v>
      </c>
      <c r="W113" s="52">
        <f t="shared" si="50"/>
        <v>90</v>
      </c>
    </row>
    <row r="114" spans="1:23" ht="12.75">
      <c r="A114" s="10">
        <v>36728</v>
      </c>
      <c r="B114" t="s">
        <v>49</v>
      </c>
      <c r="C114" t="s">
        <v>27</v>
      </c>
      <c r="D114" s="11">
        <v>1</v>
      </c>
      <c r="J114">
        <f t="shared" si="46"/>
        <v>1</v>
      </c>
      <c r="K114">
        <v>2.5</v>
      </c>
      <c r="L114" s="17">
        <f>(D114*K114)</f>
        <v>2.5</v>
      </c>
      <c r="M114" s="19">
        <f t="shared" si="44"/>
        <v>42.5</v>
      </c>
      <c r="N114" s="15">
        <f t="shared" si="47"/>
        <v>0</v>
      </c>
      <c r="O114" s="19">
        <f t="shared" si="33"/>
        <v>0</v>
      </c>
      <c r="P114">
        <f t="shared" si="28"/>
        <v>0</v>
      </c>
      <c r="R114">
        <f t="shared" si="34"/>
        <v>0</v>
      </c>
      <c r="S114" s="19">
        <f t="shared" si="45"/>
        <v>0</v>
      </c>
      <c r="T114">
        <f t="shared" si="48"/>
        <v>0</v>
      </c>
      <c r="U114" s="19">
        <v>50</v>
      </c>
      <c r="V114" s="21">
        <f t="shared" si="49"/>
        <v>0</v>
      </c>
      <c r="W114" s="15">
        <f t="shared" si="50"/>
        <v>2.5</v>
      </c>
    </row>
    <row r="115" spans="1:23" ht="12.75">
      <c r="A115" s="47">
        <v>36733</v>
      </c>
      <c r="B115" s="48" t="s">
        <v>63</v>
      </c>
      <c r="C115" s="48" t="s">
        <v>28</v>
      </c>
      <c r="D115" s="49">
        <v>1</v>
      </c>
      <c r="E115" s="48"/>
      <c r="F115" s="48"/>
      <c r="G115" s="48"/>
      <c r="H115" s="48"/>
      <c r="I115" s="48"/>
      <c r="J115" s="48">
        <f t="shared" si="46"/>
        <v>1</v>
      </c>
      <c r="K115" s="48">
        <v>2</v>
      </c>
      <c r="L115" s="50">
        <f>(D115*K115)</f>
        <v>2</v>
      </c>
      <c r="M115" s="51" t="s">
        <v>80</v>
      </c>
      <c r="N115" s="52">
        <f t="shared" si="47"/>
        <v>0</v>
      </c>
      <c r="O115" s="51">
        <f t="shared" si="33"/>
        <v>0</v>
      </c>
      <c r="P115" s="48">
        <f t="shared" si="28"/>
        <v>0</v>
      </c>
      <c r="Q115" s="48"/>
      <c r="R115" s="48">
        <f t="shared" si="34"/>
        <v>0</v>
      </c>
      <c r="S115" s="51">
        <f t="shared" si="45"/>
        <v>0</v>
      </c>
      <c r="T115" s="48">
        <f t="shared" si="48"/>
        <v>0</v>
      </c>
      <c r="U115" s="51"/>
      <c r="V115" s="53">
        <f t="shared" si="49"/>
        <v>0</v>
      </c>
      <c r="W115" s="52">
        <f t="shared" si="50"/>
        <v>2</v>
      </c>
    </row>
    <row r="116" spans="1:23" ht="12.75">
      <c r="A116" s="47">
        <v>36738</v>
      </c>
      <c r="B116" s="48" t="s">
        <v>58</v>
      </c>
      <c r="C116" s="48" t="s">
        <v>35</v>
      </c>
      <c r="D116" s="49">
        <v>1</v>
      </c>
      <c r="E116" s="48"/>
      <c r="F116" s="48"/>
      <c r="G116" s="48">
        <v>8</v>
      </c>
      <c r="H116" s="48"/>
      <c r="I116" s="48"/>
      <c r="J116" s="48">
        <f t="shared" si="46"/>
        <v>9</v>
      </c>
      <c r="K116" s="48">
        <v>6</v>
      </c>
      <c r="L116" s="50">
        <f>(D116*K116)</f>
        <v>6</v>
      </c>
      <c r="M116" s="51">
        <f>(L116*17)</f>
        <v>102</v>
      </c>
      <c r="N116" s="52">
        <f t="shared" si="47"/>
        <v>0</v>
      </c>
      <c r="O116" s="51">
        <f t="shared" si="33"/>
        <v>0</v>
      </c>
      <c r="P116" s="48">
        <f t="shared" si="28"/>
        <v>0</v>
      </c>
      <c r="Q116" s="48"/>
      <c r="R116" s="48">
        <f t="shared" si="34"/>
        <v>48</v>
      </c>
      <c r="S116" s="51">
        <f t="shared" si="45"/>
        <v>624</v>
      </c>
      <c r="T116" s="48">
        <f t="shared" si="48"/>
        <v>0</v>
      </c>
      <c r="U116" s="51">
        <v>50</v>
      </c>
      <c r="V116" s="53">
        <f t="shared" si="49"/>
        <v>0</v>
      </c>
      <c r="W116" s="52">
        <f t="shared" si="50"/>
        <v>54</v>
      </c>
    </row>
    <row r="117" spans="1:24" s="9" customFormat="1" ht="11.25">
      <c r="A117" s="60" t="s">
        <v>104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8"/>
      <c r="L117" s="58">
        <f aca="true" t="shared" si="51" ref="L117:W117">SUM(L104:L116)</f>
        <v>37</v>
      </c>
      <c r="M117" s="58">
        <f t="shared" si="51"/>
        <v>595</v>
      </c>
      <c r="N117" s="58">
        <f t="shared" si="51"/>
        <v>0</v>
      </c>
      <c r="O117" s="58">
        <f t="shared" si="51"/>
        <v>0</v>
      </c>
      <c r="P117" s="58">
        <f t="shared" si="51"/>
        <v>0</v>
      </c>
      <c r="Q117" s="58">
        <f t="shared" si="51"/>
        <v>0</v>
      </c>
      <c r="R117" s="58">
        <f t="shared" si="51"/>
        <v>48</v>
      </c>
      <c r="S117" s="58">
        <f t="shared" si="51"/>
        <v>624</v>
      </c>
      <c r="T117" s="58">
        <f t="shared" si="51"/>
        <v>266</v>
      </c>
      <c r="U117" s="58">
        <f t="shared" si="51"/>
        <v>300</v>
      </c>
      <c r="V117" s="58">
        <f t="shared" si="51"/>
        <v>71.5</v>
      </c>
      <c r="W117" s="58">
        <f t="shared" si="51"/>
        <v>422.5</v>
      </c>
      <c r="X117" s="8"/>
    </row>
    <row r="118" spans="1:23" ht="12.75">
      <c r="A118" s="10">
        <v>36740</v>
      </c>
      <c r="B118" t="s">
        <v>50</v>
      </c>
      <c r="C118" t="s">
        <v>37</v>
      </c>
      <c r="D118" s="11">
        <v>1</v>
      </c>
      <c r="F118">
        <v>1</v>
      </c>
      <c r="J118">
        <f t="shared" si="46"/>
        <v>2</v>
      </c>
      <c r="K118">
        <v>2</v>
      </c>
      <c r="L118" s="17">
        <f t="shared" si="9"/>
        <v>2</v>
      </c>
      <c r="M118" s="19">
        <f aca="true" t="shared" si="52" ref="M118:M135">(L118*17)</f>
        <v>34</v>
      </c>
      <c r="N118" s="15">
        <f t="shared" si="47"/>
        <v>0</v>
      </c>
      <c r="O118" s="19">
        <f t="shared" si="33"/>
        <v>0</v>
      </c>
      <c r="P118">
        <f t="shared" si="28"/>
        <v>2</v>
      </c>
      <c r="Q118">
        <v>10</v>
      </c>
      <c r="R118">
        <f t="shared" si="34"/>
        <v>0</v>
      </c>
      <c r="S118" s="19">
        <f aca="true" t="shared" si="53" ref="S118:S135">(R118*13)</f>
        <v>0</v>
      </c>
      <c r="T118">
        <f t="shared" si="48"/>
        <v>0</v>
      </c>
      <c r="U118" s="19">
        <v>50</v>
      </c>
      <c r="V118" s="21">
        <f t="shared" si="49"/>
        <v>0</v>
      </c>
      <c r="W118" s="15">
        <f t="shared" si="50"/>
        <v>14</v>
      </c>
    </row>
    <row r="119" spans="1:23" ht="12.75">
      <c r="A119" s="10">
        <v>36740</v>
      </c>
      <c r="B119" t="s">
        <v>50</v>
      </c>
      <c r="C119" t="s">
        <v>51</v>
      </c>
      <c r="D119" s="11">
        <v>1</v>
      </c>
      <c r="J119">
        <f t="shared" si="46"/>
        <v>1</v>
      </c>
      <c r="K119">
        <v>1</v>
      </c>
      <c r="L119" s="17">
        <f aca="true" t="shared" si="54" ref="L119:L125">(D119*K119)</f>
        <v>1</v>
      </c>
      <c r="M119" s="19">
        <f t="shared" si="52"/>
        <v>17</v>
      </c>
      <c r="N119" s="15">
        <f t="shared" si="47"/>
        <v>0</v>
      </c>
      <c r="O119" s="19">
        <f t="shared" si="33"/>
        <v>0</v>
      </c>
      <c r="P119">
        <f t="shared" si="28"/>
        <v>0</v>
      </c>
      <c r="Q119">
        <v>6</v>
      </c>
      <c r="R119">
        <f t="shared" si="34"/>
        <v>0</v>
      </c>
      <c r="S119" s="19">
        <f t="shared" si="53"/>
        <v>0</v>
      </c>
      <c r="T119">
        <f t="shared" si="48"/>
        <v>0</v>
      </c>
      <c r="U119" s="19"/>
      <c r="V119" s="21">
        <f t="shared" si="49"/>
        <v>0</v>
      </c>
      <c r="W119" s="15">
        <f t="shared" si="50"/>
        <v>7</v>
      </c>
    </row>
    <row r="120" spans="1:23" ht="12.75">
      <c r="A120" s="10">
        <v>36740</v>
      </c>
      <c r="B120" t="s">
        <v>50</v>
      </c>
      <c r="C120" t="s">
        <v>52</v>
      </c>
      <c r="D120" s="11">
        <v>1</v>
      </c>
      <c r="J120">
        <f t="shared" si="46"/>
        <v>1</v>
      </c>
      <c r="K120">
        <v>2</v>
      </c>
      <c r="L120" s="17">
        <f t="shared" si="54"/>
        <v>2</v>
      </c>
      <c r="M120" s="19">
        <f t="shared" si="52"/>
        <v>34</v>
      </c>
      <c r="N120" s="15">
        <f t="shared" si="47"/>
        <v>0</v>
      </c>
      <c r="O120" s="19">
        <f t="shared" si="33"/>
        <v>0</v>
      </c>
      <c r="P120">
        <f t="shared" si="28"/>
        <v>0</v>
      </c>
      <c r="Q120">
        <v>6</v>
      </c>
      <c r="R120">
        <f t="shared" si="34"/>
        <v>0</v>
      </c>
      <c r="S120" s="19">
        <f t="shared" si="53"/>
        <v>0</v>
      </c>
      <c r="T120">
        <f t="shared" si="48"/>
        <v>0</v>
      </c>
      <c r="U120" s="19">
        <v>50</v>
      </c>
      <c r="V120" s="21">
        <f t="shared" si="49"/>
        <v>0</v>
      </c>
      <c r="W120" s="15">
        <f t="shared" si="50"/>
        <v>8</v>
      </c>
    </row>
    <row r="121" spans="1:23" ht="12.75">
      <c r="A121" s="47">
        <v>36745</v>
      </c>
      <c r="B121" s="48" t="s">
        <v>40</v>
      </c>
      <c r="C121" s="48" t="s">
        <v>27</v>
      </c>
      <c r="D121" s="49">
        <v>1</v>
      </c>
      <c r="E121" s="48"/>
      <c r="F121" s="48"/>
      <c r="G121" s="48"/>
      <c r="H121" s="48"/>
      <c r="I121" s="48">
        <v>12</v>
      </c>
      <c r="J121" s="48">
        <f t="shared" si="46"/>
        <v>13</v>
      </c>
      <c r="K121" s="48">
        <v>2</v>
      </c>
      <c r="L121" s="50">
        <f t="shared" si="54"/>
        <v>2</v>
      </c>
      <c r="M121" s="51">
        <f t="shared" si="52"/>
        <v>34</v>
      </c>
      <c r="N121" s="52">
        <f t="shared" si="47"/>
        <v>0</v>
      </c>
      <c r="O121" s="51">
        <f t="shared" si="33"/>
        <v>0</v>
      </c>
      <c r="P121" s="48">
        <f t="shared" si="28"/>
        <v>0</v>
      </c>
      <c r="Q121" s="48"/>
      <c r="R121" s="48">
        <f t="shared" si="34"/>
        <v>0</v>
      </c>
      <c r="S121" s="51">
        <f t="shared" si="53"/>
        <v>0</v>
      </c>
      <c r="T121" s="48">
        <f t="shared" si="48"/>
        <v>0</v>
      </c>
      <c r="U121" s="51"/>
      <c r="V121" s="53">
        <f t="shared" si="49"/>
        <v>24</v>
      </c>
      <c r="W121" s="52">
        <f t="shared" si="50"/>
        <v>26</v>
      </c>
    </row>
    <row r="122" spans="1:23" ht="12.75">
      <c r="A122" s="47">
        <v>36745</v>
      </c>
      <c r="B122" s="48" t="s">
        <v>68</v>
      </c>
      <c r="C122" s="48" t="s">
        <v>42</v>
      </c>
      <c r="D122" s="49">
        <v>1</v>
      </c>
      <c r="E122" s="48"/>
      <c r="F122" s="48"/>
      <c r="G122" s="48"/>
      <c r="H122" s="48"/>
      <c r="I122" s="48">
        <v>12</v>
      </c>
      <c r="J122" s="48">
        <f t="shared" si="46"/>
        <v>13</v>
      </c>
      <c r="K122" s="48">
        <v>2</v>
      </c>
      <c r="L122" s="50">
        <f t="shared" si="54"/>
        <v>2</v>
      </c>
      <c r="M122" s="51">
        <f t="shared" si="52"/>
        <v>34</v>
      </c>
      <c r="N122" s="52">
        <f t="shared" si="47"/>
        <v>0</v>
      </c>
      <c r="O122" s="51">
        <f t="shared" si="33"/>
        <v>0</v>
      </c>
      <c r="P122" s="48">
        <f t="shared" si="28"/>
        <v>0</v>
      </c>
      <c r="Q122" s="48"/>
      <c r="R122" s="48">
        <f t="shared" si="34"/>
        <v>0</v>
      </c>
      <c r="S122" s="51">
        <f t="shared" si="53"/>
        <v>0</v>
      </c>
      <c r="T122" s="48">
        <f t="shared" si="48"/>
        <v>0</v>
      </c>
      <c r="U122" s="51"/>
      <c r="V122" s="53">
        <f t="shared" si="49"/>
        <v>24</v>
      </c>
      <c r="W122" s="52">
        <f t="shared" si="50"/>
        <v>26</v>
      </c>
    </row>
    <row r="123" spans="1:23" ht="12.75">
      <c r="A123" s="47">
        <v>36745</v>
      </c>
      <c r="B123" s="48" t="s">
        <v>81</v>
      </c>
      <c r="C123" s="48" t="s">
        <v>36</v>
      </c>
      <c r="D123" s="49">
        <v>1</v>
      </c>
      <c r="E123" s="48"/>
      <c r="F123" s="48"/>
      <c r="G123" s="48"/>
      <c r="H123" s="48"/>
      <c r="I123" s="48">
        <v>12</v>
      </c>
      <c r="J123" s="48">
        <f t="shared" si="46"/>
        <v>13</v>
      </c>
      <c r="K123" s="48">
        <v>2</v>
      </c>
      <c r="L123" s="50">
        <f t="shared" si="54"/>
        <v>2</v>
      </c>
      <c r="M123" s="51">
        <f t="shared" si="52"/>
        <v>34</v>
      </c>
      <c r="N123" s="52">
        <f t="shared" si="47"/>
        <v>0</v>
      </c>
      <c r="O123" s="51">
        <f t="shared" si="33"/>
        <v>0</v>
      </c>
      <c r="P123" s="48">
        <f t="shared" si="28"/>
        <v>0</v>
      </c>
      <c r="Q123" s="48"/>
      <c r="R123" s="48">
        <f t="shared" si="34"/>
        <v>0</v>
      </c>
      <c r="S123" s="51">
        <f t="shared" si="53"/>
        <v>0</v>
      </c>
      <c r="T123" s="48">
        <f t="shared" si="48"/>
        <v>0</v>
      </c>
      <c r="U123" s="51"/>
      <c r="V123" s="53">
        <f t="shared" si="49"/>
        <v>24</v>
      </c>
      <c r="W123" s="52">
        <f t="shared" si="50"/>
        <v>26</v>
      </c>
    </row>
    <row r="124" spans="1:23" ht="12.75">
      <c r="A124" s="10">
        <v>36746</v>
      </c>
      <c r="B124" t="s">
        <v>49</v>
      </c>
      <c r="C124" t="s">
        <v>27</v>
      </c>
      <c r="D124" s="11">
        <v>1</v>
      </c>
      <c r="J124">
        <f t="shared" si="46"/>
        <v>1</v>
      </c>
      <c r="K124">
        <v>0.5</v>
      </c>
      <c r="L124" s="17">
        <f t="shared" si="54"/>
        <v>0.5</v>
      </c>
      <c r="M124" s="19">
        <f t="shared" si="52"/>
        <v>8.5</v>
      </c>
      <c r="N124" s="15">
        <f t="shared" si="47"/>
        <v>0</v>
      </c>
      <c r="O124" s="19">
        <f t="shared" si="33"/>
        <v>0</v>
      </c>
      <c r="P124">
        <f t="shared" si="28"/>
        <v>0</v>
      </c>
      <c r="R124">
        <f t="shared" si="34"/>
        <v>0</v>
      </c>
      <c r="S124" s="19">
        <f t="shared" si="53"/>
        <v>0</v>
      </c>
      <c r="T124">
        <f t="shared" si="48"/>
        <v>0</v>
      </c>
      <c r="U124" s="19"/>
      <c r="V124" s="21">
        <f t="shared" si="49"/>
        <v>0</v>
      </c>
      <c r="W124" s="15">
        <f t="shared" si="50"/>
        <v>0.5</v>
      </c>
    </row>
    <row r="125" spans="1:23" ht="12.75">
      <c r="A125" s="10">
        <v>36747</v>
      </c>
      <c r="B125" t="s">
        <v>48</v>
      </c>
      <c r="C125" t="s">
        <v>30</v>
      </c>
      <c r="D125" s="11">
        <v>1</v>
      </c>
      <c r="H125">
        <v>14</v>
      </c>
      <c r="J125">
        <f t="shared" si="46"/>
        <v>15</v>
      </c>
      <c r="K125">
        <v>2.75</v>
      </c>
      <c r="L125" s="17">
        <f t="shared" si="54"/>
        <v>2.75</v>
      </c>
      <c r="M125" s="19">
        <f t="shared" si="52"/>
        <v>46.75</v>
      </c>
      <c r="N125" s="15">
        <f t="shared" si="47"/>
        <v>0</v>
      </c>
      <c r="O125" s="19">
        <f t="shared" si="33"/>
        <v>0</v>
      </c>
      <c r="P125">
        <f t="shared" si="28"/>
        <v>0</v>
      </c>
      <c r="R125">
        <f t="shared" si="34"/>
        <v>0</v>
      </c>
      <c r="S125" s="19">
        <f t="shared" si="53"/>
        <v>0</v>
      </c>
      <c r="T125">
        <f t="shared" si="48"/>
        <v>38.5</v>
      </c>
      <c r="U125" s="19">
        <v>50</v>
      </c>
      <c r="V125" s="21">
        <f t="shared" si="49"/>
        <v>0</v>
      </c>
      <c r="W125" s="15">
        <f t="shared" si="50"/>
        <v>41.25</v>
      </c>
    </row>
    <row r="126" spans="1:23" ht="12.75">
      <c r="A126" s="10">
        <v>36747</v>
      </c>
      <c r="B126" t="s">
        <v>48</v>
      </c>
      <c r="C126" t="s">
        <v>28</v>
      </c>
      <c r="D126" s="11"/>
      <c r="H126">
        <v>2</v>
      </c>
      <c r="J126">
        <f t="shared" si="46"/>
        <v>2</v>
      </c>
      <c r="K126">
        <v>0.25</v>
      </c>
      <c r="L126" s="17">
        <v>3</v>
      </c>
      <c r="M126" s="19">
        <f t="shared" si="52"/>
        <v>51</v>
      </c>
      <c r="N126" s="15">
        <f t="shared" si="47"/>
        <v>0</v>
      </c>
      <c r="O126" s="19">
        <f t="shared" si="33"/>
        <v>0</v>
      </c>
      <c r="P126">
        <f t="shared" si="28"/>
        <v>0</v>
      </c>
      <c r="R126">
        <f t="shared" si="34"/>
        <v>0</v>
      </c>
      <c r="S126" s="19">
        <f t="shared" si="53"/>
        <v>0</v>
      </c>
      <c r="T126">
        <f t="shared" si="48"/>
        <v>0.5</v>
      </c>
      <c r="U126" s="19"/>
      <c r="V126" s="21">
        <f t="shared" si="49"/>
        <v>0</v>
      </c>
      <c r="W126" s="15">
        <f t="shared" si="50"/>
        <v>3.5</v>
      </c>
    </row>
    <row r="127" spans="1:23" ht="12.75">
      <c r="A127" s="10">
        <v>36747</v>
      </c>
      <c r="B127" t="s">
        <v>48</v>
      </c>
      <c r="C127" t="s">
        <v>34</v>
      </c>
      <c r="D127" s="11">
        <v>1</v>
      </c>
      <c r="H127">
        <v>14</v>
      </c>
      <c r="J127">
        <f t="shared" si="46"/>
        <v>15</v>
      </c>
      <c r="K127">
        <v>2.75</v>
      </c>
      <c r="L127" s="17">
        <f>(D127*K127)</f>
        <v>2.75</v>
      </c>
      <c r="M127" s="19">
        <f t="shared" si="52"/>
        <v>46.75</v>
      </c>
      <c r="N127" s="15">
        <f t="shared" si="47"/>
        <v>0</v>
      </c>
      <c r="O127" s="19">
        <f t="shared" si="33"/>
        <v>0</v>
      </c>
      <c r="P127">
        <f t="shared" si="28"/>
        <v>0</v>
      </c>
      <c r="R127">
        <f t="shared" si="34"/>
        <v>0</v>
      </c>
      <c r="S127" s="19">
        <f t="shared" si="53"/>
        <v>0</v>
      </c>
      <c r="T127">
        <f t="shared" si="48"/>
        <v>38.5</v>
      </c>
      <c r="U127" s="19">
        <v>50</v>
      </c>
      <c r="V127" s="21">
        <f t="shared" si="49"/>
        <v>0</v>
      </c>
      <c r="W127" s="15">
        <f t="shared" si="50"/>
        <v>41.25</v>
      </c>
    </row>
    <row r="128" spans="1:23" ht="12.75">
      <c r="A128" s="10">
        <v>36747</v>
      </c>
      <c r="B128" t="s">
        <v>48</v>
      </c>
      <c r="C128" t="s">
        <v>53</v>
      </c>
      <c r="D128" s="11">
        <v>1</v>
      </c>
      <c r="H128">
        <v>1</v>
      </c>
      <c r="J128">
        <f t="shared" si="46"/>
        <v>2</v>
      </c>
      <c r="K128">
        <v>0.25</v>
      </c>
      <c r="L128" s="17">
        <f>(D128*K128)</f>
        <v>0.25</v>
      </c>
      <c r="M128" s="19">
        <f t="shared" si="52"/>
        <v>4.25</v>
      </c>
      <c r="N128" s="15">
        <f t="shared" si="47"/>
        <v>0</v>
      </c>
      <c r="O128" s="19">
        <f t="shared" si="33"/>
        <v>0</v>
      </c>
      <c r="P128">
        <f t="shared" si="28"/>
        <v>0</v>
      </c>
      <c r="R128">
        <f t="shared" si="34"/>
        <v>0</v>
      </c>
      <c r="S128" s="19">
        <f t="shared" si="53"/>
        <v>0</v>
      </c>
      <c r="T128">
        <f t="shared" si="48"/>
        <v>0.25</v>
      </c>
      <c r="U128" s="19">
        <v>50</v>
      </c>
      <c r="V128" s="21">
        <f t="shared" si="49"/>
        <v>0</v>
      </c>
      <c r="W128" s="15">
        <f t="shared" si="50"/>
        <v>0.5</v>
      </c>
    </row>
    <row r="129" spans="1:23" ht="12.75">
      <c r="A129" s="10">
        <v>36748</v>
      </c>
      <c r="B129" t="s">
        <v>45</v>
      </c>
      <c r="C129" t="s">
        <v>30</v>
      </c>
      <c r="D129" s="11">
        <v>1</v>
      </c>
      <c r="J129">
        <f t="shared" si="46"/>
        <v>1</v>
      </c>
      <c r="K129">
        <v>1</v>
      </c>
      <c r="L129" s="17">
        <v>3</v>
      </c>
      <c r="M129" s="19">
        <f t="shared" si="52"/>
        <v>51</v>
      </c>
      <c r="N129" s="15">
        <f t="shared" si="47"/>
        <v>0</v>
      </c>
      <c r="O129" s="19">
        <f t="shared" si="33"/>
        <v>0</v>
      </c>
      <c r="P129">
        <f t="shared" si="28"/>
        <v>0</v>
      </c>
      <c r="Q129">
        <v>11</v>
      </c>
      <c r="R129">
        <f t="shared" si="34"/>
        <v>0</v>
      </c>
      <c r="S129" s="19">
        <f t="shared" si="53"/>
        <v>0</v>
      </c>
      <c r="T129">
        <f t="shared" si="48"/>
        <v>0</v>
      </c>
      <c r="U129" s="19"/>
      <c r="V129" s="21">
        <f t="shared" si="49"/>
        <v>0</v>
      </c>
      <c r="W129" s="15">
        <f t="shared" si="50"/>
        <v>14</v>
      </c>
    </row>
    <row r="130" spans="1:23" ht="12.75">
      <c r="A130" s="10">
        <v>36748</v>
      </c>
      <c r="B130" t="s">
        <v>48</v>
      </c>
      <c r="C130" t="s">
        <v>30</v>
      </c>
      <c r="D130" s="11">
        <v>1</v>
      </c>
      <c r="J130">
        <f t="shared" si="46"/>
        <v>1</v>
      </c>
      <c r="K130">
        <v>1</v>
      </c>
      <c r="L130" s="17">
        <f aca="true" t="shared" si="55" ref="L130:L135">(D130*K130)</f>
        <v>1</v>
      </c>
      <c r="M130" s="19">
        <f t="shared" si="52"/>
        <v>17</v>
      </c>
      <c r="N130" s="15">
        <f t="shared" si="47"/>
        <v>0</v>
      </c>
      <c r="O130" s="19">
        <f t="shared" si="33"/>
        <v>0</v>
      </c>
      <c r="P130">
        <f t="shared" si="28"/>
        <v>0</v>
      </c>
      <c r="Q130">
        <v>5</v>
      </c>
      <c r="R130">
        <f t="shared" si="34"/>
        <v>0</v>
      </c>
      <c r="S130" s="19">
        <f t="shared" si="53"/>
        <v>0</v>
      </c>
      <c r="T130">
        <f t="shared" si="48"/>
        <v>0</v>
      </c>
      <c r="U130" s="19">
        <v>50</v>
      </c>
      <c r="V130" s="21">
        <f t="shared" si="49"/>
        <v>0</v>
      </c>
      <c r="W130" s="15">
        <f t="shared" si="50"/>
        <v>6</v>
      </c>
    </row>
    <row r="131" spans="1:23" ht="12.75">
      <c r="A131" s="10">
        <v>36748</v>
      </c>
      <c r="B131" t="s">
        <v>48</v>
      </c>
      <c r="C131" t="s">
        <v>28</v>
      </c>
      <c r="D131" s="11">
        <v>1</v>
      </c>
      <c r="J131">
        <f t="shared" si="46"/>
        <v>1</v>
      </c>
      <c r="K131">
        <v>1</v>
      </c>
      <c r="L131" s="17">
        <f t="shared" si="55"/>
        <v>1</v>
      </c>
      <c r="M131" s="19">
        <f t="shared" si="52"/>
        <v>17</v>
      </c>
      <c r="N131" s="15">
        <f t="shared" si="47"/>
        <v>0</v>
      </c>
      <c r="O131" s="19">
        <f t="shared" si="33"/>
        <v>0</v>
      </c>
      <c r="P131">
        <f t="shared" si="28"/>
        <v>0</v>
      </c>
      <c r="Q131">
        <v>5</v>
      </c>
      <c r="R131">
        <f t="shared" si="34"/>
        <v>0</v>
      </c>
      <c r="S131" s="19">
        <f t="shared" si="53"/>
        <v>0</v>
      </c>
      <c r="T131">
        <f t="shared" si="48"/>
        <v>0</v>
      </c>
      <c r="U131" s="19"/>
      <c r="V131" s="21">
        <f t="shared" si="49"/>
        <v>0</v>
      </c>
      <c r="W131" s="15">
        <f t="shared" si="50"/>
        <v>6</v>
      </c>
    </row>
    <row r="132" spans="1:23" ht="12.75">
      <c r="A132" s="47">
        <v>36749</v>
      </c>
      <c r="B132" s="48" t="s">
        <v>58</v>
      </c>
      <c r="C132" s="48" t="s">
        <v>35</v>
      </c>
      <c r="D132" s="49">
        <v>1</v>
      </c>
      <c r="E132" s="48"/>
      <c r="F132" s="48"/>
      <c r="G132" s="48">
        <v>10</v>
      </c>
      <c r="H132" s="48"/>
      <c r="I132" s="48"/>
      <c r="J132" s="48">
        <f t="shared" si="46"/>
        <v>11</v>
      </c>
      <c r="K132" s="48">
        <v>6</v>
      </c>
      <c r="L132" s="50">
        <f t="shared" si="55"/>
        <v>6</v>
      </c>
      <c r="M132" s="51">
        <f t="shared" si="52"/>
        <v>102</v>
      </c>
      <c r="N132" s="52">
        <f t="shared" si="47"/>
        <v>0</v>
      </c>
      <c r="O132" s="51">
        <f t="shared" si="33"/>
        <v>0</v>
      </c>
      <c r="P132" s="48">
        <f t="shared" si="28"/>
        <v>0</v>
      </c>
      <c r="Q132" s="48"/>
      <c r="R132" s="48">
        <f t="shared" si="34"/>
        <v>60</v>
      </c>
      <c r="S132" s="51">
        <f t="shared" si="53"/>
        <v>780</v>
      </c>
      <c r="T132" s="48">
        <f t="shared" si="48"/>
        <v>0</v>
      </c>
      <c r="U132" s="51">
        <v>50</v>
      </c>
      <c r="V132" s="53">
        <f t="shared" si="49"/>
        <v>0</v>
      </c>
      <c r="W132" s="52">
        <f t="shared" si="50"/>
        <v>66</v>
      </c>
    </row>
    <row r="133" spans="1:23" ht="12.75">
      <c r="A133" s="10">
        <v>36755</v>
      </c>
      <c r="B133" s="48" t="s">
        <v>92</v>
      </c>
      <c r="C133" s="48"/>
      <c r="D133" s="11">
        <v>1</v>
      </c>
      <c r="J133">
        <f t="shared" si="46"/>
        <v>1</v>
      </c>
      <c r="K133">
        <v>2</v>
      </c>
      <c r="L133" s="17">
        <f t="shared" si="55"/>
        <v>2</v>
      </c>
      <c r="M133" s="19">
        <f t="shared" si="52"/>
        <v>34</v>
      </c>
      <c r="N133" s="15">
        <f t="shared" si="47"/>
        <v>0</v>
      </c>
      <c r="O133" s="19">
        <f t="shared" si="33"/>
        <v>0</v>
      </c>
      <c r="P133">
        <f t="shared" si="28"/>
        <v>0</v>
      </c>
      <c r="R133">
        <f t="shared" si="34"/>
        <v>0</v>
      </c>
      <c r="S133" s="19">
        <f t="shared" si="53"/>
        <v>0</v>
      </c>
      <c r="T133">
        <f t="shared" si="48"/>
        <v>0</v>
      </c>
      <c r="U133" s="19">
        <v>50</v>
      </c>
      <c r="V133" s="21">
        <f t="shared" si="49"/>
        <v>0</v>
      </c>
      <c r="W133" s="15">
        <f t="shared" si="50"/>
        <v>2</v>
      </c>
    </row>
    <row r="134" spans="1:23" ht="12.75">
      <c r="A134" s="10">
        <v>36761</v>
      </c>
      <c r="B134" t="s">
        <v>50</v>
      </c>
      <c r="C134" t="s">
        <v>43</v>
      </c>
      <c r="D134" s="11">
        <v>1</v>
      </c>
      <c r="J134">
        <f t="shared" si="46"/>
        <v>1</v>
      </c>
      <c r="K134">
        <v>0.25</v>
      </c>
      <c r="L134" s="17">
        <f t="shared" si="55"/>
        <v>0.25</v>
      </c>
      <c r="M134" s="19">
        <f t="shared" si="52"/>
        <v>4.25</v>
      </c>
      <c r="N134" s="15">
        <f t="shared" si="47"/>
        <v>0</v>
      </c>
      <c r="O134" s="19">
        <f t="shared" si="33"/>
        <v>0</v>
      </c>
      <c r="P134">
        <f t="shared" si="28"/>
        <v>0</v>
      </c>
      <c r="R134">
        <f t="shared" si="34"/>
        <v>0</v>
      </c>
      <c r="S134" s="19">
        <f t="shared" si="53"/>
        <v>0</v>
      </c>
      <c r="T134">
        <f t="shared" si="48"/>
        <v>0</v>
      </c>
      <c r="U134" s="19"/>
      <c r="V134" s="21">
        <f t="shared" si="49"/>
        <v>0</v>
      </c>
      <c r="W134" s="15">
        <f t="shared" si="50"/>
        <v>0.25</v>
      </c>
    </row>
    <row r="135" spans="1:23" ht="12.75">
      <c r="A135" s="10">
        <v>36763</v>
      </c>
      <c r="B135" t="s">
        <v>58</v>
      </c>
      <c r="C135" t="s">
        <v>35</v>
      </c>
      <c r="D135" s="11">
        <v>1</v>
      </c>
      <c r="F135">
        <v>1</v>
      </c>
      <c r="J135">
        <f t="shared" si="46"/>
        <v>2</v>
      </c>
      <c r="K135">
        <v>2</v>
      </c>
      <c r="L135" s="17">
        <f t="shared" si="55"/>
        <v>2</v>
      </c>
      <c r="M135" s="19">
        <f t="shared" si="52"/>
        <v>34</v>
      </c>
      <c r="N135" s="15">
        <f t="shared" si="47"/>
        <v>0</v>
      </c>
      <c r="O135" s="19">
        <f t="shared" si="33"/>
        <v>0</v>
      </c>
      <c r="P135">
        <f t="shared" si="28"/>
        <v>2</v>
      </c>
      <c r="R135">
        <f t="shared" si="34"/>
        <v>0</v>
      </c>
      <c r="S135" s="19">
        <f t="shared" si="53"/>
        <v>0</v>
      </c>
      <c r="T135">
        <f t="shared" si="48"/>
        <v>0</v>
      </c>
      <c r="U135" s="19">
        <v>50</v>
      </c>
      <c r="V135" s="21">
        <f t="shared" si="49"/>
        <v>0</v>
      </c>
      <c r="W135" s="15">
        <f t="shared" si="50"/>
        <v>4</v>
      </c>
    </row>
    <row r="136" spans="1:24" s="9" customFormat="1" ht="11.25">
      <c r="A136" s="60" t="s">
        <v>105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8"/>
      <c r="L136" s="58">
        <f aca="true" t="shared" si="56" ref="L136:W136">SUM(L118:L135)</f>
        <v>35.5</v>
      </c>
      <c r="M136" s="58">
        <f t="shared" si="56"/>
        <v>603.5</v>
      </c>
      <c r="N136" s="58">
        <f t="shared" si="56"/>
        <v>0</v>
      </c>
      <c r="O136" s="58">
        <f t="shared" si="56"/>
        <v>0</v>
      </c>
      <c r="P136" s="58">
        <f t="shared" si="56"/>
        <v>4</v>
      </c>
      <c r="Q136" s="58">
        <f t="shared" si="56"/>
        <v>43</v>
      </c>
      <c r="R136" s="58">
        <f t="shared" si="56"/>
        <v>60</v>
      </c>
      <c r="S136" s="58">
        <f t="shared" si="56"/>
        <v>780</v>
      </c>
      <c r="T136" s="58">
        <f t="shared" si="56"/>
        <v>77.75</v>
      </c>
      <c r="U136" s="58">
        <f t="shared" si="56"/>
        <v>450</v>
      </c>
      <c r="V136" s="58">
        <f t="shared" si="56"/>
        <v>72</v>
      </c>
      <c r="W136" s="58">
        <f t="shared" si="56"/>
        <v>292.25</v>
      </c>
      <c r="X136" s="8"/>
    </row>
    <row r="137" spans="1:23" ht="12.75">
      <c r="A137" s="10">
        <v>36781</v>
      </c>
      <c r="B137" s="48" t="s">
        <v>92</v>
      </c>
      <c r="C137" s="48"/>
      <c r="D137" s="11">
        <v>1</v>
      </c>
      <c r="E137">
        <v>4</v>
      </c>
      <c r="J137">
        <f t="shared" si="46"/>
        <v>5</v>
      </c>
      <c r="K137">
        <v>8</v>
      </c>
      <c r="L137" s="17">
        <f aca="true" t="shared" si="57" ref="L137:L151">(D137*K137)</f>
        <v>8</v>
      </c>
      <c r="M137" s="19">
        <f aca="true" t="shared" si="58" ref="M137:M151">(L137*17)</f>
        <v>136</v>
      </c>
      <c r="N137" s="15">
        <f t="shared" si="47"/>
        <v>32</v>
      </c>
      <c r="O137" s="19">
        <f t="shared" si="33"/>
        <v>640</v>
      </c>
      <c r="P137">
        <f t="shared" si="28"/>
        <v>0</v>
      </c>
      <c r="R137">
        <f t="shared" si="34"/>
        <v>0</v>
      </c>
      <c r="S137" s="19">
        <f>(R137*13)</f>
        <v>0</v>
      </c>
      <c r="T137">
        <f t="shared" si="48"/>
        <v>0</v>
      </c>
      <c r="U137" s="19"/>
      <c r="V137" s="21">
        <f t="shared" si="49"/>
        <v>0</v>
      </c>
      <c r="W137" s="15">
        <f t="shared" si="50"/>
        <v>40</v>
      </c>
    </row>
    <row r="138" spans="1:23" ht="12.75">
      <c r="A138" s="10">
        <v>36782</v>
      </c>
      <c r="B138" t="s">
        <v>49</v>
      </c>
      <c r="C138" t="s">
        <v>30</v>
      </c>
      <c r="D138" s="11">
        <v>1</v>
      </c>
      <c r="J138">
        <f t="shared" si="46"/>
        <v>1</v>
      </c>
      <c r="K138">
        <v>1.5</v>
      </c>
      <c r="L138" s="17">
        <f t="shared" si="57"/>
        <v>1.5</v>
      </c>
      <c r="M138" s="19">
        <f t="shared" si="58"/>
        <v>25.5</v>
      </c>
      <c r="N138" s="15">
        <f t="shared" si="47"/>
        <v>0</v>
      </c>
      <c r="O138" s="19">
        <f t="shared" si="33"/>
        <v>0</v>
      </c>
      <c r="P138">
        <f t="shared" si="28"/>
        <v>0</v>
      </c>
      <c r="R138">
        <f t="shared" si="34"/>
        <v>0</v>
      </c>
      <c r="S138" s="19">
        <f>(R138*13)</f>
        <v>0</v>
      </c>
      <c r="T138">
        <f t="shared" si="48"/>
        <v>0</v>
      </c>
      <c r="U138" s="19"/>
      <c r="V138" s="21">
        <f t="shared" si="49"/>
        <v>0</v>
      </c>
      <c r="W138" s="15">
        <f t="shared" si="50"/>
        <v>1.5</v>
      </c>
    </row>
    <row r="139" spans="1:23" ht="12.75">
      <c r="A139" s="10">
        <v>36787</v>
      </c>
      <c r="B139" t="s">
        <v>58</v>
      </c>
      <c r="C139" t="s">
        <v>35</v>
      </c>
      <c r="D139" s="11">
        <v>1</v>
      </c>
      <c r="G139">
        <v>3</v>
      </c>
      <c r="J139">
        <f t="shared" si="46"/>
        <v>4</v>
      </c>
      <c r="K139">
        <v>5</v>
      </c>
      <c r="L139" s="17">
        <f t="shared" si="57"/>
        <v>5</v>
      </c>
      <c r="M139" s="19">
        <f t="shared" si="58"/>
        <v>85</v>
      </c>
      <c r="N139" s="15">
        <f t="shared" si="47"/>
        <v>0</v>
      </c>
      <c r="O139" s="19">
        <f t="shared" si="33"/>
        <v>0</v>
      </c>
      <c r="P139">
        <f t="shared" si="28"/>
        <v>0</v>
      </c>
      <c r="R139">
        <f t="shared" si="34"/>
        <v>15</v>
      </c>
      <c r="S139" s="19">
        <f aca="true" t="shared" si="59" ref="S139:S151">(R139*13)</f>
        <v>195</v>
      </c>
      <c r="T139">
        <f t="shared" si="48"/>
        <v>0</v>
      </c>
      <c r="U139" s="19"/>
      <c r="V139" s="21">
        <f t="shared" si="49"/>
        <v>0</v>
      </c>
      <c r="W139" s="15">
        <f t="shared" si="50"/>
        <v>20</v>
      </c>
    </row>
    <row r="140" spans="1:23" ht="12.75">
      <c r="A140" s="10">
        <v>36788</v>
      </c>
      <c r="B140" t="s">
        <v>48</v>
      </c>
      <c r="C140" t="s">
        <v>30</v>
      </c>
      <c r="D140" s="11">
        <v>1</v>
      </c>
      <c r="H140">
        <v>16</v>
      </c>
      <c r="J140">
        <f t="shared" si="46"/>
        <v>17</v>
      </c>
      <c r="K140">
        <v>1.5</v>
      </c>
      <c r="L140" s="17">
        <f t="shared" si="57"/>
        <v>1.5</v>
      </c>
      <c r="M140" s="19">
        <f t="shared" si="58"/>
        <v>25.5</v>
      </c>
      <c r="N140" s="15">
        <f t="shared" si="47"/>
        <v>0</v>
      </c>
      <c r="O140" s="19">
        <f t="shared" si="33"/>
        <v>0</v>
      </c>
      <c r="P140">
        <f t="shared" si="28"/>
        <v>0</v>
      </c>
      <c r="R140">
        <f t="shared" si="34"/>
        <v>0</v>
      </c>
      <c r="S140" s="19">
        <f t="shared" si="59"/>
        <v>0</v>
      </c>
      <c r="T140">
        <f t="shared" si="48"/>
        <v>24</v>
      </c>
      <c r="U140" s="19">
        <v>50</v>
      </c>
      <c r="V140" s="21">
        <f t="shared" si="49"/>
        <v>0</v>
      </c>
      <c r="W140" s="15">
        <f t="shared" si="50"/>
        <v>25.5</v>
      </c>
    </row>
    <row r="141" spans="1:23" ht="12.75">
      <c r="A141" s="10">
        <v>36788</v>
      </c>
      <c r="B141" t="s">
        <v>48</v>
      </c>
      <c r="C141" t="s">
        <v>34</v>
      </c>
      <c r="D141" s="11">
        <v>1</v>
      </c>
      <c r="H141">
        <v>16</v>
      </c>
      <c r="J141">
        <f t="shared" si="46"/>
        <v>17</v>
      </c>
      <c r="K141">
        <v>2</v>
      </c>
      <c r="L141" s="17">
        <f t="shared" si="57"/>
        <v>2</v>
      </c>
      <c r="M141" s="19">
        <f t="shared" si="58"/>
        <v>34</v>
      </c>
      <c r="N141" s="15">
        <f t="shared" si="47"/>
        <v>0</v>
      </c>
      <c r="O141" s="19">
        <f t="shared" si="33"/>
        <v>0</v>
      </c>
      <c r="P141">
        <f aca="true" t="shared" si="60" ref="P141:P151">(F141*K141)</f>
        <v>0</v>
      </c>
      <c r="R141">
        <f t="shared" si="34"/>
        <v>0</v>
      </c>
      <c r="S141" s="19">
        <f t="shared" si="59"/>
        <v>0</v>
      </c>
      <c r="T141">
        <f t="shared" si="48"/>
        <v>32</v>
      </c>
      <c r="U141" s="19">
        <v>50</v>
      </c>
      <c r="V141" s="21">
        <f t="shared" si="49"/>
        <v>0</v>
      </c>
      <c r="W141" s="15">
        <f t="shared" si="50"/>
        <v>34</v>
      </c>
    </row>
    <row r="142" spans="1:23" ht="12.75">
      <c r="A142" s="10">
        <v>36788</v>
      </c>
      <c r="B142" t="s">
        <v>48</v>
      </c>
      <c r="C142" t="s">
        <v>32</v>
      </c>
      <c r="D142" s="11">
        <v>1</v>
      </c>
      <c r="H142">
        <v>16</v>
      </c>
      <c r="J142">
        <f t="shared" si="46"/>
        <v>17</v>
      </c>
      <c r="K142">
        <v>2</v>
      </c>
      <c r="L142" s="17">
        <f t="shared" si="57"/>
        <v>2</v>
      </c>
      <c r="M142" s="19">
        <f t="shared" si="58"/>
        <v>34</v>
      </c>
      <c r="N142" s="15">
        <f t="shared" si="47"/>
        <v>0</v>
      </c>
      <c r="O142" s="19">
        <f aca="true" t="shared" si="61" ref="O142:O151">(N142*20)</f>
        <v>0</v>
      </c>
      <c r="P142">
        <f t="shared" si="60"/>
        <v>0</v>
      </c>
      <c r="R142">
        <f aca="true" t="shared" si="62" ref="R142:R151">(G142*K142)</f>
        <v>0</v>
      </c>
      <c r="S142" s="19">
        <f t="shared" si="59"/>
        <v>0</v>
      </c>
      <c r="T142">
        <f t="shared" si="48"/>
        <v>32</v>
      </c>
      <c r="U142" s="19">
        <v>50</v>
      </c>
      <c r="V142" s="21">
        <f t="shared" si="49"/>
        <v>0</v>
      </c>
      <c r="W142" s="15">
        <f t="shared" si="50"/>
        <v>34</v>
      </c>
    </row>
    <row r="143" spans="1:23" ht="12.75">
      <c r="A143" s="10">
        <v>36790</v>
      </c>
      <c r="B143" t="s">
        <v>49</v>
      </c>
      <c r="C143" t="s">
        <v>30</v>
      </c>
      <c r="D143" s="11">
        <v>1</v>
      </c>
      <c r="J143">
        <f t="shared" si="46"/>
        <v>1</v>
      </c>
      <c r="K143">
        <v>5</v>
      </c>
      <c r="L143" s="17">
        <f t="shared" si="57"/>
        <v>5</v>
      </c>
      <c r="M143" s="19">
        <f t="shared" si="58"/>
        <v>85</v>
      </c>
      <c r="N143" s="15">
        <f t="shared" si="47"/>
        <v>0</v>
      </c>
      <c r="O143" s="19">
        <f t="shared" si="61"/>
        <v>0</v>
      </c>
      <c r="P143">
        <f t="shared" si="60"/>
        <v>0</v>
      </c>
      <c r="R143">
        <f t="shared" si="62"/>
        <v>0</v>
      </c>
      <c r="S143" s="19">
        <f t="shared" si="59"/>
        <v>0</v>
      </c>
      <c r="T143">
        <f t="shared" si="48"/>
        <v>0</v>
      </c>
      <c r="U143" s="19">
        <v>50</v>
      </c>
      <c r="V143" s="21">
        <f t="shared" si="49"/>
        <v>0</v>
      </c>
      <c r="W143" s="15">
        <f t="shared" si="50"/>
        <v>5</v>
      </c>
    </row>
    <row r="144" spans="1:23" ht="12.75">
      <c r="A144" s="10">
        <v>36791</v>
      </c>
      <c r="B144" t="s">
        <v>49</v>
      </c>
      <c r="C144" t="s">
        <v>30</v>
      </c>
      <c r="D144" s="11">
        <v>1</v>
      </c>
      <c r="H144">
        <v>16</v>
      </c>
      <c r="J144">
        <f t="shared" si="46"/>
        <v>17</v>
      </c>
      <c r="K144">
        <v>2</v>
      </c>
      <c r="L144" s="17">
        <f t="shared" si="57"/>
        <v>2</v>
      </c>
      <c r="M144" s="19">
        <f t="shared" si="58"/>
        <v>34</v>
      </c>
      <c r="N144" s="15">
        <f t="shared" si="47"/>
        <v>0</v>
      </c>
      <c r="O144" s="19">
        <f t="shared" si="61"/>
        <v>0</v>
      </c>
      <c r="P144">
        <f t="shared" si="60"/>
        <v>0</v>
      </c>
      <c r="R144">
        <f t="shared" si="62"/>
        <v>0</v>
      </c>
      <c r="S144" s="19">
        <f t="shared" si="59"/>
        <v>0</v>
      </c>
      <c r="T144">
        <f t="shared" si="48"/>
        <v>32</v>
      </c>
      <c r="U144" s="19">
        <v>50</v>
      </c>
      <c r="V144" s="21">
        <f t="shared" si="49"/>
        <v>0</v>
      </c>
      <c r="W144" s="15">
        <f t="shared" si="50"/>
        <v>34</v>
      </c>
    </row>
    <row r="145" spans="1:23" ht="12.75">
      <c r="A145" s="10">
        <v>36794</v>
      </c>
      <c r="B145" t="s">
        <v>45</v>
      </c>
      <c r="C145" t="s">
        <v>30</v>
      </c>
      <c r="D145" s="11">
        <v>1</v>
      </c>
      <c r="J145">
        <f t="shared" si="46"/>
        <v>1</v>
      </c>
      <c r="K145">
        <v>3</v>
      </c>
      <c r="L145" s="17">
        <f t="shared" si="57"/>
        <v>3</v>
      </c>
      <c r="M145" s="19">
        <f t="shared" si="58"/>
        <v>51</v>
      </c>
      <c r="N145" s="15">
        <f t="shared" si="47"/>
        <v>0</v>
      </c>
      <c r="O145" s="19">
        <f t="shared" si="61"/>
        <v>0</v>
      </c>
      <c r="P145">
        <f t="shared" si="60"/>
        <v>0</v>
      </c>
      <c r="R145">
        <f t="shared" si="62"/>
        <v>0</v>
      </c>
      <c r="S145" s="19">
        <f t="shared" si="59"/>
        <v>0</v>
      </c>
      <c r="T145">
        <f t="shared" si="48"/>
        <v>0</v>
      </c>
      <c r="U145" s="19">
        <v>50</v>
      </c>
      <c r="V145" s="21">
        <f t="shared" si="49"/>
        <v>0</v>
      </c>
      <c r="W145" s="15">
        <f t="shared" si="50"/>
        <v>3</v>
      </c>
    </row>
    <row r="146" spans="1:23" ht="12.75">
      <c r="A146" s="10">
        <v>36794</v>
      </c>
      <c r="B146" t="s">
        <v>45</v>
      </c>
      <c r="C146" t="s">
        <v>34</v>
      </c>
      <c r="D146" s="11">
        <v>1</v>
      </c>
      <c r="J146">
        <f t="shared" si="46"/>
        <v>1</v>
      </c>
      <c r="K146">
        <v>0.5</v>
      </c>
      <c r="L146" s="17">
        <f t="shared" si="57"/>
        <v>0.5</v>
      </c>
      <c r="M146" s="19">
        <f t="shared" si="58"/>
        <v>8.5</v>
      </c>
      <c r="N146" s="15">
        <f t="shared" si="47"/>
        <v>0</v>
      </c>
      <c r="O146" s="19">
        <f t="shared" si="61"/>
        <v>0</v>
      </c>
      <c r="P146">
        <f t="shared" si="60"/>
        <v>0</v>
      </c>
      <c r="R146">
        <f t="shared" si="62"/>
        <v>0</v>
      </c>
      <c r="S146" s="19">
        <f t="shared" si="59"/>
        <v>0</v>
      </c>
      <c r="T146">
        <f t="shared" si="48"/>
        <v>0</v>
      </c>
      <c r="U146" s="19"/>
      <c r="V146" s="21">
        <f t="shared" si="49"/>
        <v>0</v>
      </c>
      <c r="W146" s="15">
        <f t="shared" si="50"/>
        <v>0.5</v>
      </c>
    </row>
    <row r="147" spans="1:23" ht="12.75">
      <c r="A147" s="10">
        <v>36795</v>
      </c>
      <c r="B147" t="s">
        <v>48</v>
      </c>
      <c r="C147" t="s">
        <v>28</v>
      </c>
      <c r="D147" s="11">
        <v>1</v>
      </c>
      <c r="H147">
        <v>16</v>
      </c>
      <c r="J147">
        <f t="shared" si="46"/>
        <v>17</v>
      </c>
      <c r="K147">
        <v>1</v>
      </c>
      <c r="L147" s="17">
        <f t="shared" si="57"/>
        <v>1</v>
      </c>
      <c r="M147" s="19">
        <f t="shared" si="58"/>
        <v>17</v>
      </c>
      <c r="N147" s="15">
        <f t="shared" si="47"/>
        <v>0</v>
      </c>
      <c r="O147" s="19">
        <f t="shared" si="61"/>
        <v>0</v>
      </c>
      <c r="P147">
        <f t="shared" si="60"/>
        <v>0</v>
      </c>
      <c r="R147">
        <f t="shared" si="62"/>
        <v>0</v>
      </c>
      <c r="S147" s="19">
        <f t="shared" si="59"/>
        <v>0</v>
      </c>
      <c r="T147">
        <f t="shared" si="48"/>
        <v>16</v>
      </c>
      <c r="U147" s="19">
        <v>50</v>
      </c>
      <c r="V147" s="21">
        <f t="shared" si="49"/>
        <v>0</v>
      </c>
      <c r="W147" s="15">
        <f t="shared" si="50"/>
        <v>17</v>
      </c>
    </row>
    <row r="148" spans="1:23" ht="12.75">
      <c r="A148" s="10">
        <v>36795</v>
      </c>
      <c r="B148" t="s">
        <v>48</v>
      </c>
      <c r="C148" t="s">
        <v>52</v>
      </c>
      <c r="D148" s="11">
        <v>1</v>
      </c>
      <c r="H148">
        <v>16</v>
      </c>
      <c r="J148">
        <f t="shared" si="46"/>
        <v>17</v>
      </c>
      <c r="K148">
        <v>1</v>
      </c>
      <c r="L148" s="17">
        <f t="shared" si="57"/>
        <v>1</v>
      </c>
      <c r="M148" s="19">
        <f t="shared" si="58"/>
        <v>17</v>
      </c>
      <c r="N148" s="15">
        <f t="shared" si="47"/>
        <v>0</v>
      </c>
      <c r="O148" s="19">
        <f t="shared" si="61"/>
        <v>0</v>
      </c>
      <c r="P148">
        <f t="shared" si="60"/>
        <v>0</v>
      </c>
      <c r="R148">
        <f t="shared" si="62"/>
        <v>0</v>
      </c>
      <c r="S148" s="19">
        <f t="shared" si="59"/>
        <v>0</v>
      </c>
      <c r="T148">
        <f t="shared" si="48"/>
        <v>16</v>
      </c>
      <c r="U148" s="19">
        <v>50</v>
      </c>
      <c r="V148" s="21">
        <f t="shared" si="49"/>
        <v>0</v>
      </c>
      <c r="W148" s="15">
        <f t="shared" si="50"/>
        <v>17</v>
      </c>
    </row>
    <row r="149" spans="1:23" ht="12.75">
      <c r="A149" s="10">
        <v>36795</v>
      </c>
      <c r="B149" t="s">
        <v>48</v>
      </c>
      <c r="C149" t="s">
        <v>34</v>
      </c>
      <c r="D149" s="11">
        <v>1</v>
      </c>
      <c r="H149">
        <v>16</v>
      </c>
      <c r="J149">
        <f t="shared" si="46"/>
        <v>17</v>
      </c>
      <c r="K149">
        <v>1</v>
      </c>
      <c r="L149" s="17">
        <f t="shared" si="57"/>
        <v>1</v>
      </c>
      <c r="M149" s="19">
        <f t="shared" si="58"/>
        <v>17</v>
      </c>
      <c r="N149" s="15">
        <f t="shared" si="47"/>
        <v>0</v>
      </c>
      <c r="O149" s="19">
        <f t="shared" si="61"/>
        <v>0</v>
      </c>
      <c r="P149">
        <f t="shared" si="60"/>
        <v>0</v>
      </c>
      <c r="R149">
        <f t="shared" si="62"/>
        <v>0</v>
      </c>
      <c r="S149" s="19">
        <f t="shared" si="59"/>
        <v>0</v>
      </c>
      <c r="T149">
        <f t="shared" si="48"/>
        <v>16</v>
      </c>
      <c r="U149" s="19">
        <v>50</v>
      </c>
      <c r="V149" s="21">
        <f t="shared" si="49"/>
        <v>0</v>
      </c>
      <c r="W149" s="15">
        <f t="shared" si="50"/>
        <v>17</v>
      </c>
    </row>
    <row r="150" spans="1:23" ht="12.75">
      <c r="A150" s="10">
        <v>36795</v>
      </c>
      <c r="B150" t="s">
        <v>48</v>
      </c>
      <c r="C150" t="s">
        <v>32</v>
      </c>
      <c r="D150" s="11">
        <v>1</v>
      </c>
      <c r="H150">
        <v>16</v>
      </c>
      <c r="J150">
        <f t="shared" si="46"/>
        <v>17</v>
      </c>
      <c r="K150">
        <v>1</v>
      </c>
      <c r="L150" s="17">
        <f t="shared" si="57"/>
        <v>1</v>
      </c>
      <c r="M150" s="19">
        <f t="shared" si="58"/>
        <v>17</v>
      </c>
      <c r="N150" s="15">
        <f t="shared" si="47"/>
        <v>0</v>
      </c>
      <c r="O150" s="19">
        <f t="shared" si="61"/>
        <v>0</v>
      </c>
      <c r="P150">
        <f t="shared" si="60"/>
        <v>0</v>
      </c>
      <c r="R150">
        <f t="shared" si="62"/>
        <v>0</v>
      </c>
      <c r="S150" s="19">
        <f t="shared" si="59"/>
        <v>0</v>
      </c>
      <c r="T150">
        <f t="shared" si="48"/>
        <v>16</v>
      </c>
      <c r="U150" s="19"/>
      <c r="V150" s="21">
        <f t="shared" si="49"/>
        <v>0</v>
      </c>
      <c r="W150" s="15">
        <f t="shared" si="50"/>
        <v>17</v>
      </c>
    </row>
    <row r="151" spans="1:23" ht="12.75">
      <c r="A151" s="10">
        <v>36795</v>
      </c>
      <c r="B151" t="s">
        <v>48</v>
      </c>
      <c r="C151" t="s">
        <v>30</v>
      </c>
      <c r="D151" s="11">
        <v>1</v>
      </c>
      <c r="H151">
        <v>16</v>
      </c>
      <c r="J151">
        <f t="shared" si="46"/>
        <v>17</v>
      </c>
      <c r="K151">
        <v>1</v>
      </c>
      <c r="L151" s="17">
        <f t="shared" si="57"/>
        <v>1</v>
      </c>
      <c r="M151" s="19">
        <f t="shared" si="58"/>
        <v>17</v>
      </c>
      <c r="N151" s="15">
        <f t="shared" si="47"/>
        <v>0</v>
      </c>
      <c r="O151" s="19">
        <f t="shared" si="61"/>
        <v>0</v>
      </c>
      <c r="P151">
        <f t="shared" si="60"/>
        <v>0</v>
      </c>
      <c r="R151">
        <f t="shared" si="62"/>
        <v>0</v>
      </c>
      <c r="S151" s="19">
        <f t="shared" si="59"/>
        <v>0</v>
      </c>
      <c r="T151">
        <f t="shared" si="48"/>
        <v>16</v>
      </c>
      <c r="U151" s="19">
        <v>50</v>
      </c>
      <c r="V151" s="21">
        <f t="shared" si="49"/>
        <v>0</v>
      </c>
      <c r="W151" s="15">
        <f t="shared" si="50"/>
        <v>17</v>
      </c>
    </row>
    <row r="152" spans="1:24" s="9" customFormat="1" ht="11.25">
      <c r="A152" s="60" t="s">
        <v>94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8"/>
      <c r="L152" s="58">
        <f aca="true" t="shared" si="63" ref="L152:S152">SUM(L137:L151)</f>
        <v>35.5</v>
      </c>
      <c r="M152" s="58">
        <f t="shared" si="63"/>
        <v>603.5</v>
      </c>
      <c r="N152" s="58">
        <f t="shared" si="63"/>
        <v>32</v>
      </c>
      <c r="O152" s="58">
        <f t="shared" si="63"/>
        <v>640</v>
      </c>
      <c r="P152" s="58">
        <f t="shared" si="63"/>
        <v>0</v>
      </c>
      <c r="Q152" s="58">
        <f t="shared" si="63"/>
        <v>0</v>
      </c>
      <c r="R152" s="58">
        <f t="shared" si="63"/>
        <v>15</v>
      </c>
      <c r="S152" s="58">
        <f t="shared" si="63"/>
        <v>195</v>
      </c>
      <c r="T152" s="58">
        <f>SUM(T137:T151)</f>
        <v>200</v>
      </c>
      <c r="U152" s="58">
        <f>SUM(U137:U151)</f>
        <v>500</v>
      </c>
      <c r="V152" s="58">
        <f>SUM(V137:V151)</f>
        <v>0</v>
      </c>
      <c r="W152" s="58">
        <f>SUM(W137:W151)</f>
        <v>282.5</v>
      </c>
      <c r="X152" s="8"/>
    </row>
    <row r="153" spans="1:23" s="22" customFormat="1" ht="13.5" thickBot="1">
      <c r="A153" s="48"/>
      <c r="B153" s="48"/>
      <c r="C153" s="48"/>
      <c r="D153" s="49"/>
      <c r="E153" s="48"/>
      <c r="F153" s="48"/>
      <c r="G153" s="50"/>
      <c r="H153" s="50"/>
      <c r="I153" s="51"/>
      <c r="J153" s="52"/>
      <c r="K153" s="51"/>
      <c r="L153" s="48"/>
      <c r="M153" s="48"/>
      <c r="N153" s="48"/>
      <c r="O153" s="51"/>
      <c r="P153" s="48"/>
      <c r="Q153" s="53"/>
      <c r="R153" s="51"/>
      <c r="S153" s="48"/>
      <c r="T153" s="48"/>
      <c r="U153" s="48"/>
      <c r="V153" s="48"/>
      <c r="W153" s="48"/>
    </row>
    <row r="154" spans="1:23" ht="13.5" thickBot="1">
      <c r="A154" s="40"/>
      <c r="B154" s="41" t="s">
        <v>44</v>
      </c>
      <c r="C154" s="41"/>
      <c r="D154" s="41"/>
      <c r="E154" s="41"/>
      <c r="F154" s="41"/>
      <c r="G154" s="41"/>
      <c r="H154" s="41"/>
      <c r="I154" s="42"/>
      <c r="J154" s="41"/>
      <c r="K154" s="42"/>
      <c r="L154" s="45">
        <f>SUM(L3+L12+L21+L30+L39+L66+L77+L88+L103+L117+L136+L152)</f>
        <v>430.85</v>
      </c>
      <c r="M154" s="45">
        <f aca="true" t="shared" si="64" ref="M154:W154">SUM(M3+M12+M21+M30+M39+M66+M77+M88+M103+M117+M136+M152)</f>
        <v>7290.45</v>
      </c>
      <c r="N154" s="45">
        <f t="shared" si="64"/>
        <v>188.5</v>
      </c>
      <c r="O154" s="45">
        <f t="shared" si="64"/>
        <v>3770</v>
      </c>
      <c r="P154" s="45">
        <f t="shared" si="64"/>
        <v>326</v>
      </c>
      <c r="Q154" s="45">
        <f t="shared" si="64"/>
        <v>43</v>
      </c>
      <c r="R154" s="45">
        <f t="shared" si="64"/>
        <v>350.5</v>
      </c>
      <c r="S154" s="45">
        <f t="shared" si="64"/>
        <v>2866.5</v>
      </c>
      <c r="T154" s="45">
        <f t="shared" si="64"/>
        <v>4751.25</v>
      </c>
      <c r="U154" s="45">
        <f t="shared" si="64"/>
        <v>4650</v>
      </c>
      <c r="V154" s="45">
        <f t="shared" si="64"/>
        <v>241.5</v>
      </c>
      <c r="W154" s="45">
        <f t="shared" si="64"/>
        <v>6331.6</v>
      </c>
    </row>
    <row r="155" spans="1:23" ht="12.75">
      <c r="A155" s="32"/>
      <c r="B155" s="32"/>
      <c r="C155" s="32"/>
      <c r="D155" s="32"/>
      <c r="E155" s="32"/>
      <c r="F155" s="32"/>
      <c r="G155" s="32"/>
      <c r="H155" s="32"/>
      <c r="I155" s="33"/>
      <c r="J155" s="32"/>
      <c r="K155" s="33"/>
      <c r="L155" s="34"/>
      <c r="M155" s="32"/>
      <c r="N155" s="34"/>
      <c r="O155" s="33"/>
      <c r="P155" s="34"/>
      <c r="Q155" s="33"/>
      <c r="R155" s="35"/>
      <c r="S155" s="32"/>
      <c r="T155" s="34"/>
      <c r="U155" s="32"/>
      <c r="V155" s="36"/>
      <c r="W155" s="36"/>
    </row>
    <row r="156" spans="1:23" ht="12.75">
      <c r="A156" s="48"/>
      <c r="B156" s="48"/>
      <c r="C156" s="48"/>
      <c r="D156" s="49"/>
      <c r="E156" s="48"/>
      <c r="F156" s="48"/>
      <c r="G156" s="50"/>
      <c r="H156" s="50"/>
      <c r="I156" s="51"/>
      <c r="J156" s="52"/>
      <c r="K156" s="29" t="s">
        <v>11</v>
      </c>
      <c r="L156" s="27"/>
      <c r="M156" s="37">
        <f>U154</f>
        <v>4650</v>
      </c>
      <c r="N156" s="48"/>
      <c r="O156" s="51"/>
      <c r="P156" s="48"/>
      <c r="Q156" s="53"/>
      <c r="R156" s="51"/>
      <c r="S156" s="48"/>
      <c r="T156" s="48"/>
      <c r="U156" s="48"/>
      <c r="V156" s="48"/>
      <c r="W156" s="48"/>
    </row>
    <row r="157" spans="1:23" ht="12.75">
      <c r="A157" s="48" t="s">
        <v>89</v>
      </c>
      <c r="B157" s="48"/>
      <c r="C157" s="48"/>
      <c r="D157" s="49"/>
      <c r="E157" s="48"/>
      <c r="F157" s="48"/>
      <c r="G157" s="50"/>
      <c r="H157" s="50"/>
      <c r="I157" s="51"/>
      <c r="J157" s="52"/>
      <c r="K157" s="29" t="s">
        <v>83</v>
      </c>
      <c r="L157" s="38"/>
      <c r="M157" s="32">
        <f>SUM(O154+M154)</f>
        <v>11060.45</v>
      </c>
      <c r="N157" s="48"/>
      <c r="O157" s="51"/>
      <c r="P157" s="48"/>
      <c r="Q157" s="53"/>
      <c r="R157" s="51"/>
      <c r="S157" s="48"/>
      <c r="T157" s="48"/>
      <c r="U157" s="48"/>
      <c r="V157" s="48"/>
      <c r="W157" s="48"/>
    </row>
    <row r="158" spans="2:23" s="24" customFormat="1" ht="13.5" thickBot="1">
      <c r="B158" s="48" t="s">
        <v>84</v>
      </c>
      <c r="C158" s="48"/>
      <c r="D158" s="49"/>
      <c r="E158" s="48"/>
      <c r="F158" s="48"/>
      <c r="G158" s="50"/>
      <c r="H158" s="50"/>
      <c r="I158" s="51"/>
      <c r="J158" s="52"/>
      <c r="K158" s="30" t="s">
        <v>85</v>
      </c>
      <c r="L158" s="28"/>
      <c r="M158" s="39">
        <f>S154</f>
        <v>2866.5</v>
      </c>
      <c r="N158" s="48"/>
      <c r="O158" s="51"/>
      <c r="P158" s="48"/>
      <c r="Q158" s="53"/>
      <c r="R158" s="51"/>
      <c r="S158" s="48"/>
      <c r="T158" s="48"/>
      <c r="U158" s="48"/>
      <c r="V158" s="48"/>
      <c r="W158" s="48"/>
    </row>
    <row r="159" spans="1:23" s="23" customFormat="1" ht="12.75">
      <c r="A159" s="48"/>
      <c r="B159" s="48"/>
      <c r="C159" s="48"/>
      <c r="D159" s="49"/>
      <c r="E159" s="48"/>
      <c r="F159" s="48"/>
      <c r="G159" s="50"/>
      <c r="H159" s="50"/>
      <c r="I159" s="51"/>
      <c r="J159" s="52"/>
      <c r="K159" s="29" t="s">
        <v>86</v>
      </c>
      <c r="L159" s="27"/>
      <c r="M159" s="37">
        <f>SUM(M156:M158)</f>
        <v>18576.95</v>
      </c>
      <c r="N159" s="48"/>
      <c r="O159" s="51"/>
      <c r="P159" s="48"/>
      <c r="Q159" s="53"/>
      <c r="R159" s="51"/>
      <c r="S159" s="48"/>
      <c r="T159" s="48"/>
      <c r="U159" s="48"/>
      <c r="V159" s="48"/>
      <c r="W159" s="48"/>
    </row>
    <row r="160" spans="1:23" s="22" customFormat="1" ht="12.75">
      <c r="A160" s="48"/>
      <c r="B160" s="48"/>
      <c r="C160" s="48"/>
      <c r="D160" s="49"/>
      <c r="E160" s="48"/>
      <c r="F160" s="48"/>
      <c r="G160" s="50"/>
      <c r="H160" s="50"/>
      <c r="I160" s="51"/>
      <c r="J160" s="52"/>
      <c r="K160" s="51"/>
      <c r="L160" s="48"/>
      <c r="M160" s="48"/>
      <c r="N160" s="48"/>
      <c r="O160" s="51"/>
      <c r="P160" s="48"/>
      <c r="Q160" s="53"/>
      <c r="R160" s="51"/>
      <c r="S160" s="48"/>
      <c r="T160" s="48"/>
      <c r="U160" s="48"/>
      <c r="V160" s="48"/>
      <c r="W160" s="48"/>
    </row>
    <row r="161" spans="1:17" s="22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</sheetData>
  <printOptions gridLines="1"/>
  <pageMargins left="0.5" right="0.5" top="0.75" bottom="0.75" header="0.5" footer="0.5"/>
  <pageSetup horizontalDpi="600" verticalDpi="600" orientation="landscape" paperSize="5" r:id="rId1"/>
  <headerFooter alignWithMargins="0">
    <oddHeader>&amp;L&amp;F&amp;C&amp;A&amp;R&amp;D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67"/>
  <sheetViews>
    <sheetView workbookViewId="0" topLeftCell="A1">
      <pane ySplit="690" topLeftCell="BM110" activePane="bottomLeft" state="split"/>
      <selection pane="topLeft" activeCell="K1" sqref="K1"/>
      <selection pane="bottomLeft" activeCell="W158" sqref="W158"/>
    </sheetView>
  </sheetViews>
  <sheetFormatPr defaultColWidth="9.140625" defaultRowHeight="12.75"/>
  <cols>
    <col min="1" max="1" width="10.140625" style="0" customWidth="1"/>
    <col min="2" max="2" width="19.421875" style="0" customWidth="1"/>
    <col min="3" max="3" width="6.421875" style="0" customWidth="1"/>
    <col min="4" max="4" width="4.00390625" style="0" customWidth="1"/>
    <col min="5" max="5" width="3.140625" style="0" bestFit="1" customWidth="1"/>
    <col min="6" max="6" width="3.57421875" style="0" bestFit="1" customWidth="1"/>
    <col min="7" max="7" width="4.421875" style="0" bestFit="1" customWidth="1"/>
    <col min="8" max="8" width="4.00390625" style="0" bestFit="1" customWidth="1"/>
    <col min="9" max="9" width="5.7109375" style="0" customWidth="1"/>
    <col min="10" max="10" width="4.8515625" style="0" bestFit="1" customWidth="1"/>
    <col min="11" max="11" width="8.421875" style="0" customWidth="1"/>
    <col min="12" max="12" width="6.57421875" style="0" bestFit="1" customWidth="1"/>
    <col min="13" max="13" width="11.28125" style="0" bestFit="1" customWidth="1"/>
    <col min="14" max="14" width="6.57421875" style="0" customWidth="1"/>
    <col min="15" max="15" width="8.7109375" style="0" customWidth="1"/>
    <col min="16" max="16" width="6.57421875" style="0" bestFit="1" customWidth="1"/>
    <col min="17" max="17" width="5.57421875" style="0" bestFit="1" customWidth="1"/>
    <col min="19" max="19" width="8.7109375" style="0" bestFit="1" customWidth="1"/>
    <col min="20" max="20" width="7.57421875" style="0" bestFit="1" customWidth="1"/>
    <col min="21" max="21" width="8.57421875" style="0" bestFit="1" customWidth="1"/>
    <col min="22" max="22" width="6.57421875" style="0" bestFit="1" customWidth="1"/>
    <col min="23" max="23" width="8.57421875" style="0" bestFit="1" customWidth="1"/>
  </cols>
  <sheetData>
    <row r="1" spans="1:24" s="9" customFormat="1" ht="22.5" customHeight="1">
      <c r="A1" s="1" t="s">
        <v>0</v>
      </c>
      <c r="B1" s="2" t="s">
        <v>1</v>
      </c>
      <c r="C1" s="2" t="s">
        <v>2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16" t="s">
        <v>91</v>
      </c>
      <c r="L1" s="3" t="s">
        <v>15</v>
      </c>
      <c r="M1" s="18" t="s">
        <v>16</v>
      </c>
      <c r="N1" s="5" t="s">
        <v>17</v>
      </c>
      <c r="O1" s="6" t="s">
        <v>18</v>
      </c>
      <c r="P1" s="5" t="s">
        <v>19</v>
      </c>
      <c r="Q1" s="3" t="s">
        <v>93</v>
      </c>
      <c r="R1" s="3" t="s">
        <v>21</v>
      </c>
      <c r="S1" s="18" t="s">
        <v>22</v>
      </c>
      <c r="T1" s="4" t="s">
        <v>23</v>
      </c>
      <c r="U1" s="18" t="s">
        <v>24</v>
      </c>
      <c r="V1" s="20" t="s">
        <v>90</v>
      </c>
      <c r="W1" s="7" t="s">
        <v>26</v>
      </c>
      <c r="X1" s="8"/>
    </row>
    <row r="2" spans="1:23" ht="12.75">
      <c r="A2" s="47">
        <v>36466</v>
      </c>
      <c r="B2" s="48" t="s">
        <v>58</v>
      </c>
      <c r="C2" s="48" t="s">
        <v>35</v>
      </c>
      <c r="D2" s="49">
        <v>1</v>
      </c>
      <c r="E2" s="48"/>
      <c r="F2" s="48"/>
      <c r="G2" s="48"/>
      <c r="H2" s="48">
        <v>17</v>
      </c>
      <c r="I2" s="48"/>
      <c r="J2" s="48">
        <f>SUM(D2:I2)</f>
        <v>18</v>
      </c>
      <c r="K2" s="48">
        <v>5</v>
      </c>
      <c r="L2" s="50">
        <f aca="true" t="shared" si="0" ref="L2:L53">(D2*K2)</f>
        <v>5</v>
      </c>
      <c r="M2" s="51">
        <f>(L2*17)</f>
        <v>85</v>
      </c>
      <c r="N2" s="52">
        <f>(E2*K2)</f>
        <v>0</v>
      </c>
      <c r="O2" s="51">
        <f aca="true" t="shared" si="1" ref="O2:O38">(N2*20)</f>
        <v>0</v>
      </c>
      <c r="P2" s="48">
        <f aca="true" t="shared" si="2" ref="P2:P38">(F2*K2)</f>
        <v>0</v>
      </c>
      <c r="Q2" s="48"/>
      <c r="R2" s="48">
        <f aca="true" t="shared" si="3" ref="R2:R38">(G2*K2)</f>
        <v>0</v>
      </c>
      <c r="S2" s="51">
        <f aca="true" t="shared" si="4" ref="S2:S11">(R2*13)</f>
        <v>0</v>
      </c>
      <c r="T2" s="48">
        <f>(H2*K2)</f>
        <v>85</v>
      </c>
      <c r="U2" s="51">
        <v>50</v>
      </c>
      <c r="V2" s="53">
        <f>(I2*K2)</f>
        <v>0</v>
      </c>
      <c r="W2" s="52">
        <f>(L2+N2+P2+Q2+R2+T2+V2)</f>
        <v>90</v>
      </c>
    </row>
    <row r="3" spans="1:23" ht="12.75">
      <c r="A3" s="47">
        <v>36585</v>
      </c>
      <c r="B3" s="48" t="s">
        <v>58</v>
      </c>
      <c r="C3" s="48" t="s">
        <v>35</v>
      </c>
      <c r="D3" s="49">
        <v>2</v>
      </c>
      <c r="E3" s="48"/>
      <c r="F3" s="48"/>
      <c r="G3" s="48"/>
      <c r="H3" s="48">
        <v>16</v>
      </c>
      <c r="I3" s="48"/>
      <c r="J3" s="48">
        <f aca="true" t="shared" si="5" ref="J3:J53">SUM(D3:I3)</f>
        <v>18</v>
      </c>
      <c r="K3" s="48">
        <v>5.5</v>
      </c>
      <c r="L3" s="50">
        <f t="shared" si="0"/>
        <v>11</v>
      </c>
      <c r="M3" s="51">
        <f aca="true" t="shared" si="6" ref="M3:M53">(L3*17)</f>
        <v>187</v>
      </c>
      <c r="N3" s="52">
        <f aca="true" t="shared" si="7" ref="N3:N53">(E3*K3)</f>
        <v>0</v>
      </c>
      <c r="O3" s="51">
        <f t="shared" si="1"/>
        <v>0</v>
      </c>
      <c r="P3" s="48">
        <f t="shared" si="2"/>
        <v>0</v>
      </c>
      <c r="Q3" s="48"/>
      <c r="R3" s="48">
        <f t="shared" si="3"/>
        <v>0</v>
      </c>
      <c r="S3" s="51">
        <f t="shared" si="4"/>
        <v>0</v>
      </c>
      <c r="T3" s="48">
        <f aca="true" t="shared" si="8" ref="T3:T53">(H3*K3)</f>
        <v>88</v>
      </c>
      <c r="U3" s="51">
        <v>50</v>
      </c>
      <c r="V3" s="53">
        <f aca="true" t="shared" si="9" ref="V3:V53">(I3*K3)</f>
        <v>0</v>
      </c>
      <c r="W3" s="52">
        <f aca="true" t="shared" si="10" ref="W3:W53">(L3+N3+P3+Q3+R3+T3+V3)</f>
        <v>99</v>
      </c>
    </row>
    <row r="4" spans="1:23" ht="12.75">
      <c r="A4" s="47">
        <v>36587</v>
      </c>
      <c r="B4" s="48" t="s">
        <v>58</v>
      </c>
      <c r="C4" s="48" t="s">
        <v>35</v>
      </c>
      <c r="D4" s="49">
        <v>1</v>
      </c>
      <c r="E4" s="48"/>
      <c r="F4" s="48"/>
      <c r="G4" s="48"/>
      <c r="H4" s="48">
        <v>16</v>
      </c>
      <c r="I4" s="48"/>
      <c r="J4" s="48">
        <f t="shared" si="5"/>
        <v>17</v>
      </c>
      <c r="K4" s="48">
        <v>3.5</v>
      </c>
      <c r="L4" s="50">
        <f t="shared" si="0"/>
        <v>3.5</v>
      </c>
      <c r="M4" s="51">
        <f t="shared" si="6"/>
        <v>59.5</v>
      </c>
      <c r="N4" s="52">
        <f t="shared" si="7"/>
        <v>0</v>
      </c>
      <c r="O4" s="51">
        <f t="shared" si="1"/>
        <v>0</v>
      </c>
      <c r="P4" s="48">
        <f t="shared" si="2"/>
        <v>0</v>
      </c>
      <c r="Q4" s="48"/>
      <c r="R4" s="48">
        <f t="shared" si="3"/>
        <v>0</v>
      </c>
      <c r="S4" s="51">
        <f t="shared" si="4"/>
        <v>0</v>
      </c>
      <c r="T4" s="48">
        <f t="shared" si="8"/>
        <v>56</v>
      </c>
      <c r="U4" s="51">
        <v>50</v>
      </c>
      <c r="V4" s="53">
        <f t="shared" si="9"/>
        <v>0</v>
      </c>
      <c r="W4" s="52">
        <f t="shared" si="10"/>
        <v>59.5</v>
      </c>
    </row>
    <row r="5" spans="1:23" ht="12.75">
      <c r="A5" s="47">
        <v>36594</v>
      </c>
      <c r="B5" s="48" t="s">
        <v>58</v>
      </c>
      <c r="C5" s="48" t="s">
        <v>35</v>
      </c>
      <c r="D5" s="49">
        <v>1</v>
      </c>
      <c r="E5" s="48"/>
      <c r="F5" s="48"/>
      <c r="G5" s="48"/>
      <c r="H5" s="48">
        <v>16</v>
      </c>
      <c r="I5" s="48"/>
      <c r="J5" s="48">
        <f t="shared" si="5"/>
        <v>17</v>
      </c>
      <c r="K5" s="48">
        <v>5.5</v>
      </c>
      <c r="L5" s="50">
        <f t="shared" si="0"/>
        <v>5.5</v>
      </c>
      <c r="M5" s="51">
        <f t="shared" si="6"/>
        <v>93.5</v>
      </c>
      <c r="N5" s="52">
        <f t="shared" si="7"/>
        <v>0</v>
      </c>
      <c r="O5" s="51">
        <f t="shared" si="1"/>
        <v>0</v>
      </c>
      <c r="P5" s="48">
        <f t="shared" si="2"/>
        <v>0</v>
      </c>
      <c r="Q5" s="48"/>
      <c r="R5" s="48">
        <f t="shared" si="3"/>
        <v>0</v>
      </c>
      <c r="S5" s="51">
        <f t="shared" si="4"/>
        <v>0</v>
      </c>
      <c r="T5" s="48">
        <f t="shared" si="8"/>
        <v>88</v>
      </c>
      <c r="U5" s="51">
        <v>50</v>
      </c>
      <c r="V5" s="53">
        <f t="shared" si="9"/>
        <v>0</v>
      </c>
      <c r="W5" s="52">
        <f t="shared" si="10"/>
        <v>93.5</v>
      </c>
    </row>
    <row r="6" spans="1:23" ht="12.75">
      <c r="A6" s="47">
        <v>36601</v>
      </c>
      <c r="B6" s="48" t="s">
        <v>58</v>
      </c>
      <c r="C6" s="48" t="s">
        <v>35</v>
      </c>
      <c r="D6" s="49">
        <v>1</v>
      </c>
      <c r="E6" s="48"/>
      <c r="F6" s="48"/>
      <c r="G6" s="48"/>
      <c r="H6" s="48">
        <v>16</v>
      </c>
      <c r="I6" s="48"/>
      <c r="J6" s="48">
        <f t="shared" si="5"/>
        <v>17</v>
      </c>
      <c r="K6" s="48">
        <v>5</v>
      </c>
      <c r="L6" s="50">
        <f t="shared" si="0"/>
        <v>5</v>
      </c>
      <c r="M6" s="51">
        <f t="shared" si="6"/>
        <v>85</v>
      </c>
      <c r="N6" s="52">
        <f t="shared" si="7"/>
        <v>0</v>
      </c>
      <c r="O6" s="51">
        <f t="shared" si="1"/>
        <v>0</v>
      </c>
      <c r="P6" s="48">
        <f t="shared" si="2"/>
        <v>0</v>
      </c>
      <c r="Q6" s="48"/>
      <c r="R6" s="48">
        <f t="shared" si="3"/>
        <v>0</v>
      </c>
      <c r="S6" s="51">
        <f t="shared" si="4"/>
        <v>0</v>
      </c>
      <c r="T6" s="48">
        <f t="shared" si="8"/>
        <v>80</v>
      </c>
      <c r="U6" s="51">
        <v>50</v>
      </c>
      <c r="V6" s="53">
        <f t="shared" si="9"/>
        <v>0</v>
      </c>
      <c r="W6" s="52">
        <f t="shared" si="10"/>
        <v>85</v>
      </c>
    </row>
    <row r="7" spans="1:23" ht="12.75">
      <c r="A7" s="47">
        <v>36602</v>
      </c>
      <c r="B7" s="48" t="s">
        <v>58</v>
      </c>
      <c r="C7" s="48" t="s">
        <v>35</v>
      </c>
      <c r="D7" s="49">
        <v>1</v>
      </c>
      <c r="E7" s="48"/>
      <c r="F7" s="48"/>
      <c r="G7" s="48"/>
      <c r="H7" s="48">
        <v>16</v>
      </c>
      <c r="I7" s="48"/>
      <c r="J7" s="48">
        <f t="shared" si="5"/>
        <v>17</v>
      </c>
      <c r="K7" s="48">
        <v>5.5</v>
      </c>
      <c r="L7" s="50">
        <f t="shared" si="0"/>
        <v>5.5</v>
      </c>
      <c r="M7" s="51">
        <f t="shared" si="6"/>
        <v>93.5</v>
      </c>
      <c r="N7" s="52">
        <f t="shared" si="7"/>
        <v>0</v>
      </c>
      <c r="O7" s="51">
        <f t="shared" si="1"/>
        <v>0</v>
      </c>
      <c r="P7" s="48">
        <f t="shared" si="2"/>
        <v>0</v>
      </c>
      <c r="Q7" s="48"/>
      <c r="R7" s="48">
        <f t="shared" si="3"/>
        <v>0</v>
      </c>
      <c r="S7" s="51">
        <f t="shared" si="4"/>
        <v>0</v>
      </c>
      <c r="T7" s="48">
        <f t="shared" si="8"/>
        <v>88</v>
      </c>
      <c r="U7" s="51">
        <v>50</v>
      </c>
      <c r="V7" s="53">
        <f t="shared" si="9"/>
        <v>0</v>
      </c>
      <c r="W7" s="52">
        <f t="shared" si="10"/>
        <v>93.5</v>
      </c>
    </row>
    <row r="8" spans="1:23" ht="12.75">
      <c r="A8" s="47">
        <v>36607</v>
      </c>
      <c r="B8" s="48" t="s">
        <v>58</v>
      </c>
      <c r="C8" s="48" t="s">
        <v>35</v>
      </c>
      <c r="D8" s="49">
        <v>1</v>
      </c>
      <c r="E8" s="48"/>
      <c r="F8" s="48"/>
      <c r="G8" s="48"/>
      <c r="H8" s="48">
        <v>16</v>
      </c>
      <c r="I8" s="48"/>
      <c r="J8" s="48">
        <f t="shared" si="5"/>
        <v>17</v>
      </c>
      <c r="K8" s="48">
        <v>5.5</v>
      </c>
      <c r="L8" s="50">
        <f t="shared" si="0"/>
        <v>5.5</v>
      </c>
      <c r="M8" s="51">
        <f t="shared" si="6"/>
        <v>93.5</v>
      </c>
      <c r="N8" s="52">
        <f t="shared" si="7"/>
        <v>0</v>
      </c>
      <c r="O8" s="51">
        <f t="shared" si="1"/>
        <v>0</v>
      </c>
      <c r="P8" s="48">
        <f t="shared" si="2"/>
        <v>0</v>
      </c>
      <c r="Q8" s="48"/>
      <c r="R8" s="48">
        <f t="shared" si="3"/>
        <v>0</v>
      </c>
      <c r="S8" s="51">
        <f t="shared" si="4"/>
        <v>0</v>
      </c>
      <c r="T8" s="48">
        <f t="shared" si="8"/>
        <v>88</v>
      </c>
      <c r="U8" s="51">
        <v>50</v>
      </c>
      <c r="V8" s="53">
        <f t="shared" si="9"/>
        <v>0</v>
      </c>
      <c r="W8" s="52">
        <f t="shared" si="10"/>
        <v>93.5</v>
      </c>
    </row>
    <row r="9" spans="1:23" ht="12.75">
      <c r="A9" s="47">
        <v>36629</v>
      </c>
      <c r="B9" s="48" t="s">
        <v>58</v>
      </c>
      <c r="C9" s="48" t="s">
        <v>35</v>
      </c>
      <c r="D9" s="49">
        <v>4</v>
      </c>
      <c r="E9" s="48"/>
      <c r="F9" s="48"/>
      <c r="G9" s="48"/>
      <c r="H9" s="48"/>
      <c r="I9" s="48"/>
      <c r="J9" s="48">
        <f t="shared" si="5"/>
        <v>4</v>
      </c>
      <c r="K9" s="48">
        <v>3</v>
      </c>
      <c r="L9" s="50">
        <f t="shared" si="0"/>
        <v>12</v>
      </c>
      <c r="M9" s="51">
        <f t="shared" si="6"/>
        <v>204</v>
      </c>
      <c r="N9" s="52">
        <f t="shared" si="7"/>
        <v>0</v>
      </c>
      <c r="O9" s="51">
        <f t="shared" si="1"/>
        <v>0</v>
      </c>
      <c r="P9" s="48">
        <f t="shared" si="2"/>
        <v>0</v>
      </c>
      <c r="Q9" s="48"/>
      <c r="R9" s="48">
        <f t="shared" si="3"/>
        <v>0</v>
      </c>
      <c r="S9" s="51">
        <f t="shared" si="4"/>
        <v>0</v>
      </c>
      <c r="T9" s="48">
        <f t="shared" si="8"/>
        <v>0</v>
      </c>
      <c r="U9" s="51"/>
      <c r="V9" s="53">
        <f t="shared" si="9"/>
        <v>0</v>
      </c>
      <c r="W9" s="52">
        <f t="shared" si="10"/>
        <v>12</v>
      </c>
    </row>
    <row r="10" spans="1:23" ht="12.75">
      <c r="A10" s="47">
        <v>36634</v>
      </c>
      <c r="B10" s="48" t="s">
        <v>58</v>
      </c>
      <c r="C10" s="48" t="s">
        <v>35</v>
      </c>
      <c r="D10" s="49">
        <v>2</v>
      </c>
      <c r="E10" s="48"/>
      <c r="F10" s="48"/>
      <c r="G10" s="48"/>
      <c r="H10" s="48"/>
      <c r="I10" s="48"/>
      <c r="J10" s="48">
        <f t="shared" si="5"/>
        <v>2</v>
      </c>
      <c r="K10" s="48">
        <v>6</v>
      </c>
      <c r="L10" s="50">
        <f t="shared" si="0"/>
        <v>12</v>
      </c>
      <c r="M10" s="51">
        <f t="shared" si="6"/>
        <v>204</v>
      </c>
      <c r="N10" s="52">
        <f t="shared" si="7"/>
        <v>0</v>
      </c>
      <c r="O10" s="51">
        <f t="shared" si="1"/>
        <v>0</v>
      </c>
      <c r="P10" s="48">
        <f t="shared" si="2"/>
        <v>0</v>
      </c>
      <c r="Q10" s="48"/>
      <c r="R10" s="48">
        <f t="shared" si="3"/>
        <v>0</v>
      </c>
      <c r="S10" s="51">
        <f t="shared" si="4"/>
        <v>0</v>
      </c>
      <c r="T10" s="48">
        <f t="shared" si="8"/>
        <v>0</v>
      </c>
      <c r="U10" s="51"/>
      <c r="V10" s="53">
        <f t="shared" si="9"/>
        <v>0</v>
      </c>
      <c r="W10" s="52">
        <f t="shared" si="10"/>
        <v>12</v>
      </c>
    </row>
    <row r="11" spans="1:23" ht="12.75">
      <c r="A11" s="47">
        <v>36655</v>
      </c>
      <c r="B11" s="48" t="s">
        <v>58</v>
      </c>
      <c r="C11" s="48" t="s">
        <v>35</v>
      </c>
      <c r="D11" s="49">
        <v>1</v>
      </c>
      <c r="E11" s="48"/>
      <c r="F11" s="48"/>
      <c r="G11" s="48"/>
      <c r="H11" s="48">
        <v>16</v>
      </c>
      <c r="I11" s="48"/>
      <c r="J11" s="48">
        <f t="shared" si="5"/>
        <v>17</v>
      </c>
      <c r="K11" s="48">
        <v>6</v>
      </c>
      <c r="L11" s="50">
        <f t="shared" si="0"/>
        <v>6</v>
      </c>
      <c r="M11" s="51">
        <f t="shared" si="6"/>
        <v>102</v>
      </c>
      <c r="N11" s="52">
        <f t="shared" si="7"/>
        <v>0</v>
      </c>
      <c r="O11" s="51">
        <f t="shared" si="1"/>
        <v>0</v>
      </c>
      <c r="P11" s="48">
        <f t="shared" si="2"/>
        <v>0</v>
      </c>
      <c r="Q11" s="48"/>
      <c r="R11" s="48">
        <f t="shared" si="3"/>
        <v>0</v>
      </c>
      <c r="S11" s="51">
        <f t="shared" si="4"/>
        <v>0</v>
      </c>
      <c r="T11" s="48">
        <f t="shared" si="8"/>
        <v>96</v>
      </c>
      <c r="U11" s="51">
        <v>50</v>
      </c>
      <c r="V11" s="53">
        <f t="shared" si="9"/>
        <v>0</v>
      </c>
      <c r="W11" s="52">
        <f t="shared" si="10"/>
        <v>102</v>
      </c>
    </row>
    <row r="12" spans="1:23" ht="12.75">
      <c r="A12" s="47">
        <v>36706</v>
      </c>
      <c r="B12" s="48" t="s">
        <v>88</v>
      </c>
      <c r="C12" s="48" t="s">
        <v>35</v>
      </c>
      <c r="D12" s="49">
        <v>1</v>
      </c>
      <c r="E12" s="48"/>
      <c r="F12" s="48"/>
      <c r="G12" s="48">
        <v>20</v>
      </c>
      <c r="H12" s="48"/>
      <c r="I12" s="48"/>
      <c r="J12" s="48">
        <f t="shared" si="5"/>
        <v>21</v>
      </c>
      <c r="K12" s="48">
        <v>6.5</v>
      </c>
      <c r="L12" s="50">
        <f t="shared" si="0"/>
        <v>6.5</v>
      </c>
      <c r="M12" s="51">
        <f t="shared" si="6"/>
        <v>110.5</v>
      </c>
      <c r="N12" s="52">
        <f t="shared" si="7"/>
        <v>0</v>
      </c>
      <c r="O12" s="51">
        <f t="shared" si="1"/>
        <v>0</v>
      </c>
      <c r="P12" s="48">
        <f t="shared" si="2"/>
        <v>0</v>
      </c>
      <c r="Q12" s="48"/>
      <c r="R12" s="48">
        <f t="shared" si="3"/>
        <v>130</v>
      </c>
      <c r="S12" s="51">
        <v>0</v>
      </c>
      <c r="T12" s="48">
        <f t="shared" si="8"/>
        <v>0</v>
      </c>
      <c r="U12" s="51"/>
      <c r="V12" s="53">
        <f t="shared" si="9"/>
        <v>0</v>
      </c>
      <c r="W12" s="52">
        <f t="shared" si="10"/>
        <v>136.5</v>
      </c>
    </row>
    <row r="13" spans="1:23" ht="12.75">
      <c r="A13" s="47">
        <v>36738</v>
      </c>
      <c r="B13" s="48" t="s">
        <v>58</v>
      </c>
      <c r="C13" s="48" t="s">
        <v>35</v>
      </c>
      <c r="D13" s="49">
        <v>1</v>
      </c>
      <c r="E13" s="48"/>
      <c r="F13" s="48"/>
      <c r="G13" s="48">
        <v>8</v>
      </c>
      <c r="H13" s="48"/>
      <c r="I13" s="48"/>
      <c r="J13" s="48">
        <f t="shared" si="5"/>
        <v>9</v>
      </c>
      <c r="K13" s="48">
        <v>6</v>
      </c>
      <c r="L13" s="50">
        <f t="shared" si="0"/>
        <v>6</v>
      </c>
      <c r="M13" s="51">
        <f t="shared" si="6"/>
        <v>102</v>
      </c>
      <c r="N13" s="52">
        <f t="shared" si="7"/>
        <v>0</v>
      </c>
      <c r="O13" s="51">
        <f t="shared" si="1"/>
        <v>0</v>
      </c>
      <c r="P13" s="48">
        <f t="shared" si="2"/>
        <v>0</v>
      </c>
      <c r="Q13" s="48"/>
      <c r="R13" s="48">
        <f t="shared" si="3"/>
        <v>48</v>
      </c>
      <c r="S13" s="51">
        <f>(R13*13)</f>
        <v>624</v>
      </c>
      <c r="T13" s="48">
        <f t="shared" si="8"/>
        <v>0</v>
      </c>
      <c r="U13" s="51">
        <v>50</v>
      </c>
      <c r="V13" s="53">
        <f t="shared" si="9"/>
        <v>0</v>
      </c>
      <c r="W13" s="52">
        <f t="shared" si="10"/>
        <v>54</v>
      </c>
    </row>
    <row r="14" spans="1:23" ht="12.75">
      <c r="A14" s="47">
        <v>36749</v>
      </c>
      <c r="B14" s="48" t="s">
        <v>58</v>
      </c>
      <c r="C14" s="48" t="s">
        <v>35</v>
      </c>
      <c r="D14" s="49">
        <v>1</v>
      </c>
      <c r="E14" s="48"/>
      <c r="F14" s="48"/>
      <c r="G14" s="48">
        <v>10</v>
      </c>
      <c r="H14" s="48"/>
      <c r="I14" s="48"/>
      <c r="J14" s="48">
        <f t="shared" si="5"/>
        <v>11</v>
      </c>
      <c r="K14" s="48">
        <v>6</v>
      </c>
      <c r="L14" s="50">
        <f t="shared" si="0"/>
        <v>6</v>
      </c>
      <c r="M14" s="51">
        <f t="shared" si="6"/>
        <v>102</v>
      </c>
      <c r="N14" s="52">
        <f t="shared" si="7"/>
        <v>0</v>
      </c>
      <c r="O14" s="51">
        <f t="shared" si="1"/>
        <v>0</v>
      </c>
      <c r="P14" s="48">
        <f t="shared" si="2"/>
        <v>0</v>
      </c>
      <c r="Q14" s="48"/>
      <c r="R14" s="48">
        <f t="shared" si="3"/>
        <v>60</v>
      </c>
      <c r="S14" s="51">
        <f>(R14*13)</f>
        <v>780</v>
      </c>
      <c r="T14" s="48">
        <f t="shared" si="8"/>
        <v>0</v>
      </c>
      <c r="U14" s="51">
        <v>50</v>
      </c>
      <c r="V14" s="53">
        <f t="shared" si="9"/>
        <v>0</v>
      </c>
      <c r="W14" s="52">
        <f t="shared" si="10"/>
        <v>66</v>
      </c>
    </row>
    <row r="15" spans="1:23" ht="12.75">
      <c r="A15" s="10">
        <v>36763</v>
      </c>
      <c r="B15" t="s">
        <v>58</v>
      </c>
      <c r="C15" t="s">
        <v>35</v>
      </c>
      <c r="D15" s="11">
        <v>1</v>
      </c>
      <c r="F15">
        <v>1</v>
      </c>
      <c r="J15">
        <f t="shared" si="5"/>
        <v>2</v>
      </c>
      <c r="K15">
        <v>2</v>
      </c>
      <c r="L15" s="17">
        <f t="shared" si="0"/>
        <v>2</v>
      </c>
      <c r="M15" s="25">
        <f t="shared" si="6"/>
        <v>34</v>
      </c>
      <c r="N15" s="15">
        <f t="shared" si="7"/>
        <v>0</v>
      </c>
      <c r="O15" s="25">
        <f t="shared" si="1"/>
        <v>0</v>
      </c>
      <c r="P15">
        <f t="shared" si="2"/>
        <v>2</v>
      </c>
      <c r="R15">
        <f t="shared" si="3"/>
        <v>0</v>
      </c>
      <c r="S15" s="25">
        <f>(R15*13)</f>
        <v>0</v>
      </c>
      <c r="T15">
        <f t="shared" si="8"/>
        <v>0</v>
      </c>
      <c r="U15" s="25">
        <v>50</v>
      </c>
      <c r="V15" s="26">
        <f t="shared" si="9"/>
        <v>0</v>
      </c>
      <c r="W15" s="15">
        <f t="shared" si="10"/>
        <v>4</v>
      </c>
    </row>
    <row r="16" spans="1:23" ht="12.75">
      <c r="A16" s="10">
        <v>36787</v>
      </c>
      <c r="B16" t="s">
        <v>58</v>
      </c>
      <c r="C16" t="s">
        <v>35</v>
      </c>
      <c r="D16" s="11">
        <v>1</v>
      </c>
      <c r="G16">
        <v>3</v>
      </c>
      <c r="J16">
        <f t="shared" si="5"/>
        <v>4</v>
      </c>
      <c r="K16">
        <v>5</v>
      </c>
      <c r="L16" s="17">
        <f t="shared" si="0"/>
        <v>5</v>
      </c>
      <c r="M16" s="25">
        <f t="shared" si="6"/>
        <v>85</v>
      </c>
      <c r="N16" s="15">
        <f t="shared" si="7"/>
        <v>0</v>
      </c>
      <c r="O16" s="25">
        <f t="shared" si="1"/>
        <v>0</v>
      </c>
      <c r="P16">
        <f t="shared" si="2"/>
        <v>0</v>
      </c>
      <c r="R16">
        <f t="shared" si="3"/>
        <v>15</v>
      </c>
      <c r="S16" s="25">
        <f>(R16*13)</f>
        <v>195</v>
      </c>
      <c r="T16">
        <f t="shared" si="8"/>
        <v>0</v>
      </c>
      <c r="U16" s="25"/>
      <c r="V16" s="26">
        <f t="shared" si="9"/>
        <v>0</v>
      </c>
      <c r="W16" s="15">
        <f t="shared" si="10"/>
        <v>20</v>
      </c>
    </row>
    <row r="17" spans="1:23" s="63" customFormat="1" ht="11.25">
      <c r="A17" s="62" t="s">
        <v>106</v>
      </c>
      <c r="D17" s="64"/>
      <c r="L17" s="65">
        <f>SUM(L2:L16)</f>
        <v>96.5</v>
      </c>
      <c r="M17" s="65">
        <f aca="true" t="shared" si="11" ref="M17:W17">SUM(M2:M16)</f>
        <v>1640.5</v>
      </c>
      <c r="N17" s="65">
        <f t="shared" si="11"/>
        <v>0</v>
      </c>
      <c r="O17" s="65">
        <f t="shared" si="11"/>
        <v>0</v>
      </c>
      <c r="P17" s="65">
        <f t="shared" si="11"/>
        <v>2</v>
      </c>
      <c r="Q17" s="65">
        <f t="shared" si="11"/>
        <v>0</v>
      </c>
      <c r="R17" s="65">
        <f t="shared" si="11"/>
        <v>253</v>
      </c>
      <c r="S17" s="65">
        <f t="shared" si="11"/>
        <v>1599</v>
      </c>
      <c r="T17" s="65">
        <f t="shared" si="11"/>
        <v>669</v>
      </c>
      <c r="U17" s="65">
        <f t="shared" si="11"/>
        <v>550</v>
      </c>
      <c r="V17" s="65">
        <f t="shared" si="11"/>
        <v>0</v>
      </c>
      <c r="W17" s="65">
        <f t="shared" si="11"/>
        <v>1020.5</v>
      </c>
    </row>
    <row r="18" spans="1:23" ht="12.75">
      <c r="A18" s="10">
        <v>36740</v>
      </c>
      <c r="B18" t="s">
        <v>50</v>
      </c>
      <c r="C18" t="s">
        <v>51</v>
      </c>
      <c r="D18" s="11">
        <v>1</v>
      </c>
      <c r="J18">
        <f t="shared" si="5"/>
        <v>1</v>
      </c>
      <c r="K18">
        <v>1</v>
      </c>
      <c r="L18" s="17">
        <f t="shared" si="0"/>
        <v>1</v>
      </c>
      <c r="M18" s="25">
        <f t="shared" si="6"/>
        <v>17</v>
      </c>
      <c r="N18" s="15">
        <f t="shared" si="7"/>
        <v>0</v>
      </c>
      <c r="O18" s="25">
        <f t="shared" si="1"/>
        <v>0</v>
      </c>
      <c r="P18">
        <f t="shared" si="2"/>
        <v>0</v>
      </c>
      <c r="Q18">
        <v>6</v>
      </c>
      <c r="R18">
        <f t="shared" si="3"/>
        <v>0</v>
      </c>
      <c r="S18" s="25">
        <f>(R18*13)</f>
        <v>0</v>
      </c>
      <c r="T18">
        <f t="shared" si="8"/>
        <v>0</v>
      </c>
      <c r="U18" s="25"/>
      <c r="V18" s="26">
        <f t="shared" si="9"/>
        <v>0</v>
      </c>
      <c r="W18" s="15">
        <f t="shared" si="10"/>
        <v>7</v>
      </c>
    </row>
    <row r="19" spans="1:23" s="63" customFormat="1" ht="11.25">
      <c r="A19" s="62" t="s">
        <v>107</v>
      </c>
      <c r="D19" s="64"/>
      <c r="L19" s="65">
        <f>L18</f>
        <v>1</v>
      </c>
      <c r="M19" s="65">
        <f aca="true" t="shared" si="12" ref="M19:W19">M18</f>
        <v>17</v>
      </c>
      <c r="N19" s="65">
        <f t="shared" si="12"/>
        <v>0</v>
      </c>
      <c r="O19" s="65">
        <f t="shared" si="12"/>
        <v>0</v>
      </c>
      <c r="P19" s="65">
        <f t="shared" si="12"/>
        <v>0</v>
      </c>
      <c r="Q19" s="65">
        <f t="shared" si="12"/>
        <v>6</v>
      </c>
      <c r="R19" s="65">
        <f t="shared" si="12"/>
        <v>0</v>
      </c>
      <c r="S19" s="65">
        <f t="shared" si="12"/>
        <v>0</v>
      </c>
      <c r="T19" s="65">
        <f t="shared" si="12"/>
        <v>0</v>
      </c>
      <c r="U19" s="65">
        <f t="shared" si="12"/>
        <v>0</v>
      </c>
      <c r="V19" s="65">
        <f t="shared" si="12"/>
        <v>0</v>
      </c>
      <c r="W19" s="65">
        <f t="shared" si="12"/>
        <v>7</v>
      </c>
    </row>
    <row r="20" spans="1:23" ht="12.75">
      <c r="A20" s="47">
        <v>36466</v>
      </c>
      <c r="B20" s="48" t="s">
        <v>58</v>
      </c>
      <c r="C20" s="48" t="s">
        <v>38</v>
      </c>
      <c r="D20" s="49">
        <v>1</v>
      </c>
      <c r="E20" s="48"/>
      <c r="F20" s="48"/>
      <c r="G20" s="48"/>
      <c r="H20" s="48">
        <v>17</v>
      </c>
      <c r="I20" s="48"/>
      <c r="J20" s="48">
        <f t="shared" si="5"/>
        <v>18</v>
      </c>
      <c r="K20" s="48">
        <v>0.5</v>
      </c>
      <c r="L20" s="50">
        <f t="shared" si="0"/>
        <v>0.5</v>
      </c>
      <c r="M20" s="51">
        <f t="shared" si="6"/>
        <v>8.5</v>
      </c>
      <c r="N20" s="52">
        <f t="shared" si="7"/>
        <v>0</v>
      </c>
      <c r="O20" s="51">
        <f t="shared" si="1"/>
        <v>0</v>
      </c>
      <c r="P20" s="48">
        <f t="shared" si="2"/>
        <v>0</v>
      </c>
      <c r="Q20" s="48"/>
      <c r="R20" s="48">
        <f t="shared" si="3"/>
        <v>0</v>
      </c>
      <c r="S20" s="51">
        <f>(R20*13)</f>
        <v>0</v>
      </c>
      <c r="T20" s="48">
        <f t="shared" si="8"/>
        <v>8.5</v>
      </c>
      <c r="U20" s="51"/>
      <c r="V20" s="53">
        <f t="shared" si="9"/>
        <v>0</v>
      </c>
      <c r="W20" s="52">
        <f t="shared" si="10"/>
        <v>9</v>
      </c>
    </row>
    <row r="21" spans="1:23" s="63" customFormat="1" ht="11.25">
      <c r="A21" s="62" t="s">
        <v>108</v>
      </c>
      <c r="D21" s="64"/>
      <c r="L21" s="65">
        <f aca="true" t="shared" si="13" ref="L21:W21">L20</f>
        <v>0.5</v>
      </c>
      <c r="M21" s="65">
        <f t="shared" si="13"/>
        <v>8.5</v>
      </c>
      <c r="N21" s="65">
        <f t="shared" si="13"/>
        <v>0</v>
      </c>
      <c r="O21" s="65">
        <f t="shared" si="13"/>
        <v>0</v>
      </c>
      <c r="P21" s="65">
        <f t="shared" si="13"/>
        <v>0</v>
      </c>
      <c r="Q21" s="65">
        <f t="shared" si="13"/>
        <v>0</v>
      </c>
      <c r="R21" s="65">
        <f t="shared" si="13"/>
        <v>0</v>
      </c>
      <c r="S21" s="65">
        <f t="shared" si="13"/>
        <v>0</v>
      </c>
      <c r="T21" s="65">
        <f t="shared" si="13"/>
        <v>8.5</v>
      </c>
      <c r="U21" s="65">
        <f t="shared" si="13"/>
        <v>0</v>
      </c>
      <c r="V21" s="65">
        <f t="shared" si="13"/>
        <v>0</v>
      </c>
      <c r="W21" s="65">
        <f t="shared" si="13"/>
        <v>9</v>
      </c>
    </row>
    <row r="22" spans="1:23" ht="12.75">
      <c r="A22" s="10">
        <v>36761</v>
      </c>
      <c r="B22" t="s">
        <v>50</v>
      </c>
      <c r="C22" t="s">
        <v>43</v>
      </c>
      <c r="D22" s="11">
        <v>1</v>
      </c>
      <c r="J22">
        <f t="shared" si="5"/>
        <v>1</v>
      </c>
      <c r="K22">
        <v>0.25</v>
      </c>
      <c r="L22" s="17">
        <f t="shared" si="0"/>
        <v>0.25</v>
      </c>
      <c r="M22" s="25">
        <f t="shared" si="6"/>
        <v>4.25</v>
      </c>
      <c r="N22" s="15">
        <f t="shared" si="7"/>
        <v>0</v>
      </c>
      <c r="O22" s="25">
        <f t="shared" si="1"/>
        <v>0</v>
      </c>
      <c r="P22">
        <f t="shared" si="2"/>
        <v>0</v>
      </c>
      <c r="R22">
        <f t="shared" si="3"/>
        <v>0</v>
      </c>
      <c r="S22" s="25">
        <f>(R22*13)</f>
        <v>0</v>
      </c>
      <c r="T22">
        <f t="shared" si="8"/>
        <v>0</v>
      </c>
      <c r="U22" s="25"/>
      <c r="V22" s="26">
        <f t="shared" si="9"/>
        <v>0</v>
      </c>
      <c r="W22" s="15">
        <f t="shared" si="10"/>
        <v>0.25</v>
      </c>
    </row>
    <row r="23" spans="1:23" s="63" customFormat="1" ht="11.25">
      <c r="A23" s="62" t="s">
        <v>109</v>
      </c>
      <c r="D23" s="64"/>
      <c r="L23" s="65">
        <f aca="true" t="shared" si="14" ref="L23:W23">L22</f>
        <v>0.25</v>
      </c>
      <c r="M23" s="65">
        <f t="shared" si="14"/>
        <v>4.25</v>
      </c>
      <c r="N23" s="65">
        <f t="shared" si="14"/>
        <v>0</v>
      </c>
      <c r="O23" s="65">
        <f t="shared" si="14"/>
        <v>0</v>
      </c>
      <c r="P23" s="65">
        <f t="shared" si="14"/>
        <v>0</v>
      </c>
      <c r="Q23" s="65">
        <f t="shared" si="14"/>
        <v>0</v>
      </c>
      <c r="R23" s="65">
        <f t="shared" si="14"/>
        <v>0</v>
      </c>
      <c r="S23" s="65">
        <f t="shared" si="14"/>
        <v>0</v>
      </c>
      <c r="T23" s="65">
        <f t="shared" si="14"/>
        <v>0</v>
      </c>
      <c r="U23" s="65">
        <f t="shared" si="14"/>
        <v>0</v>
      </c>
      <c r="V23" s="65">
        <f t="shared" si="14"/>
        <v>0</v>
      </c>
      <c r="W23" s="65">
        <f t="shared" si="14"/>
        <v>0.25</v>
      </c>
    </row>
    <row r="24" spans="1:23" ht="12.75">
      <c r="A24" s="47">
        <v>36719</v>
      </c>
      <c r="B24" s="48" t="s">
        <v>57</v>
      </c>
      <c r="C24" s="48" t="s">
        <v>36</v>
      </c>
      <c r="D24" s="49">
        <v>1</v>
      </c>
      <c r="E24" s="48"/>
      <c r="F24" s="48"/>
      <c r="G24" s="48"/>
      <c r="H24" s="48"/>
      <c r="I24" s="48"/>
      <c r="J24" s="48">
        <f t="shared" si="5"/>
        <v>1</v>
      </c>
      <c r="K24" s="48">
        <v>1</v>
      </c>
      <c r="L24" s="50">
        <f t="shared" si="0"/>
        <v>1</v>
      </c>
      <c r="M24" s="51">
        <f t="shared" si="6"/>
        <v>17</v>
      </c>
      <c r="N24" s="52">
        <f t="shared" si="7"/>
        <v>0</v>
      </c>
      <c r="O24" s="51">
        <f t="shared" si="1"/>
        <v>0</v>
      </c>
      <c r="P24" s="48">
        <f t="shared" si="2"/>
        <v>0</v>
      </c>
      <c r="Q24" s="48"/>
      <c r="R24" s="48">
        <f t="shared" si="3"/>
        <v>0</v>
      </c>
      <c r="S24" s="51">
        <f>(R24*13)</f>
        <v>0</v>
      </c>
      <c r="T24" s="48">
        <f t="shared" si="8"/>
        <v>0</v>
      </c>
      <c r="U24" s="51"/>
      <c r="V24" s="53">
        <f t="shared" si="9"/>
        <v>0</v>
      </c>
      <c r="W24" s="52">
        <f t="shared" si="10"/>
        <v>1</v>
      </c>
    </row>
    <row r="25" spans="1:23" ht="12.75">
      <c r="A25" s="47">
        <v>36745</v>
      </c>
      <c r="B25" s="48" t="s">
        <v>81</v>
      </c>
      <c r="C25" s="48" t="s">
        <v>36</v>
      </c>
      <c r="D25" s="49">
        <v>1</v>
      </c>
      <c r="E25" s="48"/>
      <c r="F25" s="48"/>
      <c r="G25" s="48"/>
      <c r="H25" s="48"/>
      <c r="I25" s="48">
        <v>12</v>
      </c>
      <c r="J25" s="48">
        <f t="shared" si="5"/>
        <v>13</v>
      </c>
      <c r="K25" s="48">
        <v>2</v>
      </c>
      <c r="L25" s="50">
        <f t="shared" si="0"/>
        <v>2</v>
      </c>
      <c r="M25" s="51">
        <f t="shared" si="6"/>
        <v>34</v>
      </c>
      <c r="N25" s="52">
        <f t="shared" si="7"/>
        <v>0</v>
      </c>
      <c r="O25" s="51">
        <f t="shared" si="1"/>
        <v>0</v>
      </c>
      <c r="P25" s="48">
        <f t="shared" si="2"/>
        <v>0</v>
      </c>
      <c r="Q25" s="48"/>
      <c r="R25" s="48">
        <f t="shared" si="3"/>
        <v>0</v>
      </c>
      <c r="S25" s="51">
        <f>(R25*13)</f>
        <v>0</v>
      </c>
      <c r="T25" s="48">
        <f t="shared" si="8"/>
        <v>0</v>
      </c>
      <c r="U25" s="51"/>
      <c r="V25" s="53">
        <f t="shared" si="9"/>
        <v>24</v>
      </c>
      <c r="W25" s="52">
        <f t="shared" si="10"/>
        <v>26</v>
      </c>
    </row>
    <row r="26" spans="1:23" s="63" customFormat="1" ht="11.25">
      <c r="A26" s="62" t="s">
        <v>110</v>
      </c>
      <c r="D26" s="64"/>
      <c r="L26" s="65">
        <f>SUM(L24:L25)</f>
        <v>3</v>
      </c>
      <c r="M26" s="65">
        <f aca="true" t="shared" si="15" ref="M26:W26">SUM(M24:M25)</f>
        <v>51</v>
      </c>
      <c r="N26" s="65">
        <f t="shared" si="15"/>
        <v>0</v>
      </c>
      <c r="O26" s="65">
        <f t="shared" si="15"/>
        <v>0</v>
      </c>
      <c r="P26" s="65">
        <f t="shared" si="15"/>
        <v>0</v>
      </c>
      <c r="Q26" s="65">
        <f t="shared" si="15"/>
        <v>0</v>
      </c>
      <c r="R26" s="65">
        <f t="shared" si="15"/>
        <v>0</v>
      </c>
      <c r="S26" s="65">
        <f t="shared" si="15"/>
        <v>0</v>
      </c>
      <c r="T26" s="65">
        <f t="shared" si="15"/>
        <v>0</v>
      </c>
      <c r="U26" s="65">
        <f t="shared" si="15"/>
        <v>0</v>
      </c>
      <c r="V26" s="65">
        <f t="shared" si="15"/>
        <v>24</v>
      </c>
      <c r="W26" s="65">
        <f t="shared" si="15"/>
        <v>27</v>
      </c>
    </row>
    <row r="27" spans="1:23" ht="12.75">
      <c r="A27" s="10">
        <v>36600</v>
      </c>
      <c r="B27" t="s">
        <v>45</v>
      </c>
      <c r="C27" t="s">
        <v>34</v>
      </c>
      <c r="D27" s="11">
        <v>1</v>
      </c>
      <c r="J27">
        <f t="shared" si="5"/>
        <v>1</v>
      </c>
      <c r="K27">
        <v>0.5</v>
      </c>
      <c r="L27" s="17">
        <f t="shared" si="0"/>
        <v>0.5</v>
      </c>
      <c r="M27" s="25">
        <f t="shared" si="6"/>
        <v>8.5</v>
      </c>
      <c r="N27" s="15">
        <f t="shared" si="7"/>
        <v>0</v>
      </c>
      <c r="O27" s="25">
        <f t="shared" si="1"/>
        <v>0</v>
      </c>
      <c r="P27">
        <f t="shared" si="2"/>
        <v>0</v>
      </c>
      <c r="R27">
        <f t="shared" si="3"/>
        <v>0</v>
      </c>
      <c r="S27" s="25">
        <f aca="true" t="shared" si="16" ref="S27:S38">(R27*13)</f>
        <v>0</v>
      </c>
      <c r="T27">
        <f t="shared" si="8"/>
        <v>0</v>
      </c>
      <c r="U27" s="25">
        <v>50</v>
      </c>
      <c r="V27" s="26">
        <f t="shared" si="9"/>
        <v>0</v>
      </c>
      <c r="W27" s="15">
        <f t="shared" si="10"/>
        <v>0.5</v>
      </c>
    </row>
    <row r="28" spans="1:23" ht="12.75">
      <c r="A28" s="10">
        <v>36607</v>
      </c>
      <c r="B28" t="s">
        <v>45</v>
      </c>
      <c r="C28" t="s">
        <v>34</v>
      </c>
      <c r="D28" s="11">
        <v>1</v>
      </c>
      <c r="J28">
        <f t="shared" si="5"/>
        <v>1</v>
      </c>
      <c r="K28">
        <v>1</v>
      </c>
      <c r="L28" s="17">
        <f t="shared" si="0"/>
        <v>1</v>
      </c>
      <c r="M28" s="25">
        <f t="shared" si="6"/>
        <v>17</v>
      </c>
      <c r="N28" s="15">
        <f t="shared" si="7"/>
        <v>0</v>
      </c>
      <c r="O28" s="25">
        <f t="shared" si="1"/>
        <v>0</v>
      </c>
      <c r="P28">
        <f t="shared" si="2"/>
        <v>0</v>
      </c>
      <c r="R28">
        <f t="shared" si="3"/>
        <v>0</v>
      </c>
      <c r="S28" s="25">
        <f t="shared" si="16"/>
        <v>0</v>
      </c>
      <c r="T28">
        <f t="shared" si="8"/>
        <v>0</v>
      </c>
      <c r="U28" s="25"/>
      <c r="V28" s="26">
        <f t="shared" si="9"/>
        <v>0</v>
      </c>
      <c r="W28" s="15">
        <f t="shared" si="10"/>
        <v>1</v>
      </c>
    </row>
    <row r="29" spans="1:23" ht="12.75">
      <c r="A29" s="10">
        <v>36613</v>
      </c>
      <c r="B29" t="s">
        <v>45</v>
      </c>
      <c r="C29" t="s">
        <v>34</v>
      </c>
      <c r="D29" s="11">
        <v>1</v>
      </c>
      <c r="J29">
        <f t="shared" si="5"/>
        <v>1</v>
      </c>
      <c r="K29">
        <v>0.5</v>
      </c>
      <c r="L29" s="17">
        <f t="shared" si="0"/>
        <v>0.5</v>
      </c>
      <c r="M29" s="25">
        <f t="shared" si="6"/>
        <v>8.5</v>
      </c>
      <c r="N29" s="15">
        <f t="shared" si="7"/>
        <v>0</v>
      </c>
      <c r="O29" s="25">
        <f t="shared" si="1"/>
        <v>0</v>
      </c>
      <c r="P29">
        <f t="shared" si="2"/>
        <v>0</v>
      </c>
      <c r="R29">
        <f t="shared" si="3"/>
        <v>0</v>
      </c>
      <c r="S29" s="25">
        <f t="shared" si="16"/>
        <v>0</v>
      </c>
      <c r="T29">
        <f t="shared" si="8"/>
        <v>0</v>
      </c>
      <c r="U29" s="25"/>
      <c r="V29" s="26">
        <f t="shared" si="9"/>
        <v>0</v>
      </c>
      <c r="W29" s="15">
        <f t="shared" si="10"/>
        <v>0.5</v>
      </c>
    </row>
    <row r="30" spans="1:23" ht="12.75">
      <c r="A30" s="10">
        <v>36614</v>
      </c>
      <c r="B30" t="s">
        <v>45</v>
      </c>
      <c r="C30" t="s">
        <v>34</v>
      </c>
      <c r="D30" s="11">
        <v>1</v>
      </c>
      <c r="J30">
        <f t="shared" si="5"/>
        <v>1</v>
      </c>
      <c r="K30">
        <v>0.75</v>
      </c>
      <c r="L30" s="17">
        <f t="shared" si="0"/>
        <v>0.75</v>
      </c>
      <c r="M30" s="25">
        <f t="shared" si="6"/>
        <v>12.75</v>
      </c>
      <c r="N30" s="15">
        <f t="shared" si="7"/>
        <v>0</v>
      </c>
      <c r="O30" s="25">
        <f t="shared" si="1"/>
        <v>0</v>
      </c>
      <c r="P30">
        <f t="shared" si="2"/>
        <v>0</v>
      </c>
      <c r="R30">
        <f t="shared" si="3"/>
        <v>0</v>
      </c>
      <c r="S30" s="25">
        <f t="shared" si="16"/>
        <v>0</v>
      </c>
      <c r="T30">
        <f t="shared" si="8"/>
        <v>0</v>
      </c>
      <c r="U30" s="25">
        <v>50</v>
      </c>
      <c r="V30" s="26">
        <f t="shared" si="9"/>
        <v>0</v>
      </c>
      <c r="W30" s="15">
        <f t="shared" si="10"/>
        <v>0.75</v>
      </c>
    </row>
    <row r="31" spans="1:23" ht="12.75">
      <c r="A31" s="10">
        <v>36615</v>
      </c>
      <c r="B31" t="s">
        <v>45</v>
      </c>
      <c r="C31" t="s">
        <v>34</v>
      </c>
      <c r="D31" s="11">
        <v>1</v>
      </c>
      <c r="J31">
        <f t="shared" si="5"/>
        <v>1</v>
      </c>
      <c r="K31">
        <v>0.75</v>
      </c>
      <c r="L31" s="17">
        <f t="shared" si="0"/>
        <v>0.75</v>
      </c>
      <c r="M31" s="25">
        <f t="shared" si="6"/>
        <v>12.75</v>
      </c>
      <c r="N31" s="15">
        <f t="shared" si="7"/>
        <v>0</v>
      </c>
      <c r="O31" s="25">
        <f t="shared" si="1"/>
        <v>0</v>
      </c>
      <c r="P31">
        <f t="shared" si="2"/>
        <v>0</v>
      </c>
      <c r="R31">
        <f t="shared" si="3"/>
        <v>0</v>
      </c>
      <c r="S31" s="25">
        <f t="shared" si="16"/>
        <v>0</v>
      </c>
      <c r="T31">
        <f t="shared" si="8"/>
        <v>0</v>
      </c>
      <c r="U31" s="25"/>
      <c r="V31" s="26">
        <f t="shared" si="9"/>
        <v>0</v>
      </c>
      <c r="W31" s="15">
        <f t="shared" si="10"/>
        <v>0.75</v>
      </c>
    </row>
    <row r="32" spans="1:23" ht="12.75">
      <c r="A32" s="10">
        <v>36672</v>
      </c>
      <c r="B32" t="s">
        <v>45</v>
      </c>
      <c r="C32" t="s">
        <v>34</v>
      </c>
      <c r="D32" s="11">
        <v>1</v>
      </c>
      <c r="J32">
        <f t="shared" si="5"/>
        <v>1</v>
      </c>
      <c r="K32">
        <v>0.5</v>
      </c>
      <c r="L32" s="17">
        <f t="shared" si="0"/>
        <v>0.5</v>
      </c>
      <c r="M32" s="25">
        <f t="shared" si="6"/>
        <v>8.5</v>
      </c>
      <c r="N32" s="15">
        <f t="shared" si="7"/>
        <v>0</v>
      </c>
      <c r="O32" s="25">
        <f t="shared" si="1"/>
        <v>0</v>
      </c>
      <c r="P32">
        <f t="shared" si="2"/>
        <v>0</v>
      </c>
      <c r="R32">
        <f t="shared" si="3"/>
        <v>0</v>
      </c>
      <c r="S32" s="25">
        <f t="shared" si="16"/>
        <v>0</v>
      </c>
      <c r="T32">
        <f t="shared" si="8"/>
        <v>0</v>
      </c>
      <c r="U32" s="25">
        <v>50</v>
      </c>
      <c r="V32" s="26">
        <f t="shared" si="9"/>
        <v>0</v>
      </c>
      <c r="W32" s="15">
        <f t="shared" si="10"/>
        <v>0.5</v>
      </c>
    </row>
    <row r="33" spans="1:23" ht="12.75">
      <c r="A33" s="10">
        <v>36696</v>
      </c>
      <c r="B33" t="s">
        <v>48</v>
      </c>
      <c r="C33" t="s">
        <v>34</v>
      </c>
      <c r="D33" s="11">
        <v>1</v>
      </c>
      <c r="H33">
        <v>17</v>
      </c>
      <c r="J33">
        <f t="shared" si="5"/>
        <v>18</v>
      </c>
      <c r="K33">
        <v>1.5</v>
      </c>
      <c r="L33" s="17">
        <f t="shared" si="0"/>
        <v>1.5</v>
      </c>
      <c r="M33" s="25">
        <f t="shared" si="6"/>
        <v>25.5</v>
      </c>
      <c r="N33" s="15">
        <f t="shared" si="7"/>
        <v>0</v>
      </c>
      <c r="O33" s="25">
        <f t="shared" si="1"/>
        <v>0</v>
      </c>
      <c r="P33">
        <f t="shared" si="2"/>
        <v>0</v>
      </c>
      <c r="R33">
        <f t="shared" si="3"/>
        <v>0</v>
      </c>
      <c r="S33" s="25">
        <f t="shared" si="16"/>
        <v>0</v>
      </c>
      <c r="T33">
        <f t="shared" si="8"/>
        <v>25.5</v>
      </c>
      <c r="U33" s="25">
        <v>50</v>
      </c>
      <c r="V33" s="26">
        <f t="shared" si="9"/>
        <v>0</v>
      </c>
      <c r="W33" s="15">
        <f t="shared" si="10"/>
        <v>27</v>
      </c>
    </row>
    <row r="34" spans="1:23" ht="12.75">
      <c r="A34" s="10">
        <v>36710</v>
      </c>
      <c r="B34" t="s">
        <v>48</v>
      </c>
      <c r="C34" t="s">
        <v>34</v>
      </c>
      <c r="D34" s="11">
        <v>1</v>
      </c>
      <c r="H34">
        <v>17</v>
      </c>
      <c r="J34">
        <f t="shared" si="5"/>
        <v>18</v>
      </c>
      <c r="K34">
        <v>3.5</v>
      </c>
      <c r="L34" s="17">
        <f t="shared" si="0"/>
        <v>3.5</v>
      </c>
      <c r="M34" s="25">
        <f t="shared" si="6"/>
        <v>59.5</v>
      </c>
      <c r="N34" s="15">
        <f t="shared" si="7"/>
        <v>0</v>
      </c>
      <c r="O34" s="25">
        <f t="shared" si="1"/>
        <v>0</v>
      </c>
      <c r="P34">
        <f t="shared" si="2"/>
        <v>0</v>
      </c>
      <c r="R34">
        <f t="shared" si="3"/>
        <v>0</v>
      </c>
      <c r="S34" s="25">
        <f t="shared" si="16"/>
        <v>0</v>
      </c>
      <c r="T34">
        <f t="shared" si="8"/>
        <v>59.5</v>
      </c>
      <c r="U34" s="25"/>
      <c r="V34" s="26">
        <f t="shared" si="9"/>
        <v>0</v>
      </c>
      <c r="W34" s="15">
        <f t="shared" si="10"/>
        <v>63</v>
      </c>
    </row>
    <row r="35" spans="1:23" ht="12.75">
      <c r="A35" s="10">
        <v>36747</v>
      </c>
      <c r="B35" t="s">
        <v>48</v>
      </c>
      <c r="C35" t="s">
        <v>34</v>
      </c>
      <c r="D35" s="11">
        <v>1</v>
      </c>
      <c r="H35">
        <v>14</v>
      </c>
      <c r="J35">
        <f t="shared" si="5"/>
        <v>15</v>
      </c>
      <c r="K35">
        <v>2.75</v>
      </c>
      <c r="L35" s="17">
        <f>(D35*K35)</f>
        <v>2.75</v>
      </c>
      <c r="M35" s="25">
        <f t="shared" si="6"/>
        <v>46.75</v>
      </c>
      <c r="N35" s="15">
        <f t="shared" si="7"/>
        <v>0</v>
      </c>
      <c r="O35" s="25">
        <f t="shared" si="1"/>
        <v>0</v>
      </c>
      <c r="P35">
        <f t="shared" si="2"/>
        <v>0</v>
      </c>
      <c r="R35">
        <f t="shared" si="3"/>
        <v>0</v>
      </c>
      <c r="S35" s="25">
        <f t="shared" si="16"/>
        <v>0</v>
      </c>
      <c r="T35">
        <f t="shared" si="8"/>
        <v>38.5</v>
      </c>
      <c r="U35" s="25">
        <v>50</v>
      </c>
      <c r="V35" s="26">
        <f t="shared" si="9"/>
        <v>0</v>
      </c>
      <c r="W35" s="15">
        <f t="shared" si="10"/>
        <v>41.25</v>
      </c>
    </row>
    <row r="36" spans="1:23" ht="12.75">
      <c r="A36" s="10">
        <v>36788</v>
      </c>
      <c r="B36" t="s">
        <v>48</v>
      </c>
      <c r="C36" t="s">
        <v>34</v>
      </c>
      <c r="D36" s="11">
        <v>1</v>
      </c>
      <c r="H36">
        <v>16</v>
      </c>
      <c r="J36">
        <f t="shared" si="5"/>
        <v>17</v>
      </c>
      <c r="K36">
        <v>2</v>
      </c>
      <c r="L36" s="17">
        <f t="shared" si="0"/>
        <v>2</v>
      </c>
      <c r="M36" s="25">
        <f t="shared" si="6"/>
        <v>34</v>
      </c>
      <c r="N36" s="15">
        <f t="shared" si="7"/>
        <v>0</v>
      </c>
      <c r="O36" s="25">
        <f t="shared" si="1"/>
        <v>0</v>
      </c>
      <c r="P36">
        <f t="shared" si="2"/>
        <v>0</v>
      </c>
      <c r="R36">
        <f t="shared" si="3"/>
        <v>0</v>
      </c>
      <c r="S36" s="25">
        <f t="shared" si="16"/>
        <v>0</v>
      </c>
      <c r="T36">
        <f t="shared" si="8"/>
        <v>32</v>
      </c>
      <c r="U36" s="25">
        <v>50</v>
      </c>
      <c r="V36" s="26">
        <f t="shared" si="9"/>
        <v>0</v>
      </c>
      <c r="W36" s="15">
        <f t="shared" si="10"/>
        <v>34</v>
      </c>
    </row>
    <row r="37" spans="1:23" ht="12.75">
      <c r="A37" s="10">
        <v>36794</v>
      </c>
      <c r="B37" t="s">
        <v>45</v>
      </c>
      <c r="C37" t="s">
        <v>34</v>
      </c>
      <c r="D37" s="11">
        <v>1</v>
      </c>
      <c r="J37">
        <f t="shared" si="5"/>
        <v>1</v>
      </c>
      <c r="K37">
        <v>0.5</v>
      </c>
      <c r="L37" s="17">
        <f t="shared" si="0"/>
        <v>0.5</v>
      </c>
      <c r="M37" s="25">
        <f t="shared" si="6"/>
        <v>8.5</v>
      </c>
      <c r="N37" s="15">
        <f t="shared" si="7"/>
        <v>0</v>
      </c>
      <c r="O37" s="25">
        <f t="shared" si="1"/>
        <v>0</v>
      </c>
      <c r="P37">
        <f t="shared" si="2"/>
        <v>0</v>
      </c>
      <c r="R37">
        <f t="shared" si="3"/>
        <v>0</v>
      </c>
      <c r="S37" s="25">
        <f t="shared" si="16"/>
        <v>0</v>
      </c>
      <c r="T37">
        <f t="shared" si="8"/>
        <v>0</v>
      </c>
      <c r="U37" s="25"/>
      <c r="V37" s="26">
        <f t="shared" si="9"/>
        <v>0</v>
      </c>
      <c r="W37" s="15">
        <f t="shared" si="10"/>
        <v>0.5</v>
      </c>
    </row>
    <row r="38" spans="1:23" ht="12.75">
      <c r="A38" s="10">
        <v>36795</v>
      </c>
      <c r="B38" t="s">
        <v>48</v>
      </c>
      <c r="C38" t="s">
        <v>34</v>
      </c>
      <c r="D38" s="11">
        <v>1</v>
      </c>
      <c r="H38">
        <v>16</v>
      </c>
      <c r="J38">
        <f t="shared" si="5"/>
        <v>17</v>
      </c>
      <c r="K38">
        <v>1</v>
      </c>
      <c r="L38" s="17">
        <f t="shared" si="0"/>
        <v>1</v>
      </c>
      <c r="M38" s="25">
        <f t="shared" si="6"/>
        <v>17</v>
      </c>
      <c r="N38" s="15">
        <f t="shared" si="7"/>
        <v>0</v>
      </c>
      <c r="O38" s="25">
        <f t="shared" si="1"/>
        <v>0</v>
      </c>
      <c r="P38">
        <f t="shared" si="2"/>
        <v>0</v>
      </c>
      <c r="R38">
        <f t="shared" si="3"/>
        <v>0</v>
      </c>
      <c r="S38" s="25">
        <f t="shared" si="16"/>
        <v>0</v>
      </c>
      <c r="T38">
        <f t="shared" si="8"/>
        <v>16</v>
      </c>
      <c r="U38" s="25">
        <v>50</v>
      </c>
      <c r="V38" s="26">
        <f t="shared" si="9"/>
        <v>0</v>
      </c>
      <c r="W38" s="15">
        <f t="shared" si="10"/>
        <v>17</v>
      </c>
    </row>
    <row r="39" spans="1:23" s="63" customFormat="1" ht="11.25">
      <c r="A39" s="62" t="s">
        <v>111</v>
      </c>
      <c r="D39" s="64"/>
      <c r="L39" s="65">
        <f>SUM(L27:L38)</f>
        <v>15.25</v>
      </c>
      <c r="M39" s="65">
        <f aca="true" t="shared" si="17" ref="M39:W39">SUM(M27:M38)</f>
        <v>259.25</v>
      </c>
      <c r="N39" s="65">
        <f t="shared" si="17"/>
        <v>0</v>
      </c>
      <c r="O39" s="65">
        <f t="shared" si="17"/>
        <v>0</v>
      </c>
      <c r="P39" s="65">
        <f t="shared" si="17"/>
        <v>0</v>
      </c>
      <c r="Q39" s="65">
        <f t="shared" si="17"/>
        <v>0</v>
      </c>
      <c r="R39" s="65">
        <f t="shared" si="17"/>
        <v>0</v>
      </c>
      <c r="S39" s="65">
        <f t="shared" si="17"/>
        <v>0</v>
      </c>
      <c r="T39" s="65">
        <f t="shared" si="17"/>
        <v>171.5</v>
      </c>
      <c r="U39" s="65">
        <f t="shared" si="17"/>
        <v>350</v>
      </c>
      <c r="V39" s="65">
        <f t="shared" si="17"/>
        <v>0</v>
      </c>
      <c r="W39" s="65">
        <f t="shared" si="17"/>
        <v>186.75</v>
      </c>
    </row>
    <row r="40" spans="1:23" ht="12.75">
      <c r="A40" s="47">
        <v>36473</v>
      </c>
      <c r="B40" s="48" t="s">
        <v>59</v>
      </c>
      <c r="C40" s="48" t="s">
        <v>28</v>
      </c>
      <c r="D40" s="49"/>
      <c r="E40" s="48">
        <v>1</v>
      </c>
      <c r="F40" s="48"/>
      <c r="G40" s="48"/>
      <c r="H40" s="48">
        <v>17</v>
      </c>
      <c r="I40" s="48"/>
      <c r="J40" s="48">
        <f t="shared" si="5"/>
        <v>18</v>
      </c>
      <c r="K40" s="48">
        <v>5.5</v>
      </c>
      <c r="L40" s="50">
        <f t="shared" si="0"/>
        <v>0</v>
      </c>
      <c r="M40" s="51">
        <f t="shared" si="6"/>
        <v>0</v>
      </c>
      <c r="N40" s="52">
        <f t="shared" si="7"/>
        <v>5.5</v>
      </c>
      <c r="O40" s="51">
        <f aca="true" t="shared" si="18" ref="O40:O71">(N40*20)</f>
        <v>110</v>
      </c>
      <c r="P40" s="48">
        <f aca="true" t="shared" si="19" ref="P40:P71">(F40*K40)</f>
        <v>0</v>
      </c>
      <c r="Q40" s="48"/>
      <c r="R40" s="48">
        <f aca="true" t="shared" si="20" ref="R40:R71">(G40*K40)</f>
        <v>0</v>
      </c>
      <c r="S40" s="51">
        <f aca="true" t="shared" si="21" ref="S40:S71">(R40*13)</f>
        <v>0</v>
      </c>
      <c r="T40" s="48">
        <f t="shared" si="8"/>
        <v>93.5</v>
      </c>
      <c r="U40" s="51">
        <v>50</v>
      </c>
      <c r="V40" s="53">
        <f t="shared" si="9"/>
        <v>0</v>
      </c>
      <c r="W40" s="52">
        <f t="shared" si="10"/>
        <v>99</v>
      </c>
    </row>
    <row r="41" spans="1:23" ht="12.75">
      <c r="A41" s="47">
        <v>36474</v>
      </c>
      <c r="B41" s="48" t="s">
        <v>60</v>
      </c>
      <c r="C41" s="48" t="s">
        <v>28</v>
      </c>
      <c r="D41" s="49">
        <v>1</v>
      </c>
      <c r="E41" s="48"/>
      <c r="F41" s="48"/>
      <c r="G41" s="48"/>
      <c r="H41" s="48">
        <v>17</v>
      </c>
      <c r="I41" s="48"/>
      <c r="J41" s="48">
        <f t="shared" si="5"/>
        <v>18</v>
      </c>
      <c r="K41" s="48">
        <v>5.5</v>
      </c>
      <c r="L41" s="50">
        <f t="shared" si="0"/>
        <v>5.5</v>
      </c>
      <c r="M41" s="51">
        <f t="shared" si="6"/>
        <v>93.5</v>
      </c>
      <c r="N41" s="52">
        <f t="shared" si="7"/>
        <v>0</v>
      </c>
      <c r="O41" s="51">
        <f t="shared" si="18"/>
        <v>0</v>
      </c>
      <c r="P41" s="48">
        <f t="shared" si="19"/>
        <v>0</v>
      </c>
      <c r="Q41" s="48"/>
      <c r="R41" s="48">
        <f t="shared" si="20"/>
        <v>0</v>
      </c>
      <c r="S41" s="51">
        <f t="shared" si="21"/>
        <v>0</v>
      </c>
      <c r="T41" s="48">
        <f t="shared" si="8"/>
        <v>93.5</v>
      </c>
      <c r="U41" s="51">
        <v>50</v>
      </c>
      <c r="V41" s="53">
        <f t="shared" si="9"/>
        <v>0</v>
      </c>
      <c r="W41" s="52">
        <f t="shared" si="10"/>
        <v>99</v>
      </c>
    </row>
    <row r="42" spans="1:23" ht="12.75">
      <c r="A42" s="47">
        <v>36480</v>
      </c>
      <c r="B42" s="48" t="s">
        <v>60</v>
      </c>
      <c r="C42" s="48" t="s">
        <v>28</v>
      </c>
      <c r="D42" s="49">
        <v>1</v>
      </c>
      <c r="E42" s="48"/>
      <c r="F42" s="48">
        <v>1</v>
      </c>
      <c r="G42" s="48"/>
      <c r="H42" s="48">
        <v>17</v>
      </c>
      <c r="I42" s="48"/>
      <c r="J42" s="48">
        <f t="shared" si="5"/>
        <v>19</v>
      </c>
      <c r="K42" s="48">
        <v>5.5</v>
      </c>
      <c r="L42" s="50">
        <f t="shared" si="0"/>
        <v>5.5</v>
      </c>
      <c r="M42" s="51">
        <f t="shared" si="6"/>
        <v>93.5</v>
      </c>
      <c r="N42" s="52">
        <f t="shared" si="7"/>
        <v>0</v>
      </c>
      <c r="O42" s="51">
        <f t="shared" si="18"/>
        <v>0</v>
      </c>
      <c r="P42" s="48">
        <f t="shared" si="19"/>
        <v>5.5</v>
      </c>
      <c r="Q42" s="48"/>
      <c r="R42" s="48">
        <f t="shared" si="20"/>
        <v>0</v>
      </c>
      <c r="S42" s="51">
        <f t="shared" si="21"/>
        <v>0</v>
      </c>
      <c r="T42" s="48">
        <f t="shared" si="8"/>
        <v>93.5</v>
      </c>
      <c r="U42" s="51">
        <v>50</v>
      </c>
      <c r="V42" s="53">
        <f t="shared" si="9"/>
        <v>0</v>
      </c>
      <c r="W42" s="52">
        <f t="shared" si="10"/>
        <v>104.5</v>
      </c>
    </row>
    <row r="43" spans="1:23" ht="12.75">
      <c r="A43" s="47">
        <v>36486</v>
      </c>
      <c r="B43" s="48" t="s">
        <v>60</v>
      </c>
      <c r="C43" s="48" t="s">
        <v>28</v>
      </c>
      <c r="D43" s="49">
        <v>1</v>
      </c>
      <c r="E43" s="48"/>
      <c r="F43" s="48">
        <v>1</v>
      </c>
      <c r="G43" s="48"/>
      <c r="H43" s="48">
        <v>17</v>
      </c>
      <c r="I43" s="48"/>
      <c r="J43" s="48">
        <f t="shared" si="5"/>
        <v>19</v>
      </c>
      <c r="K43" s="48">
        <v>5.5</v>
      </c>
      <c r="L43" s="50">
        <f t="shared" si="0"/>
        <v>5.5</v>
      </c>
      <c r="M43" s="51">
        <f t="shared" si="6"/>
        <v>93.5</v>
      </c>
      <c r="N43" s="52">
        <f t="shared" si="7"/>
        <v>0</v>
      </c>
      <c r="O43" s="51">
        <f t="shared" si="18"/>
        <v>0</v>
      </c>
      <c r="P43" s="48">
        <f t="shared" si="19"/>
        <v>5.5</v>
      </c>
      <c r="Q43" s="48"/>
      <c r="R43" s="48">
        <f t="shared" si="20"/>
        <v>0</v>
      </c>
      <c r="S43" s="51">
        <f t="shared" si="21"/>
        <v>0</v>
      </c>
      <c r="T43" s="48">
        <f t="shared" si="8"/>
        <v>93.5</v>
      </c>
      <c r="U43" s="51">
        <v>50</v>
      </c>
      <c r="V43" s="53">
        <f t="shared" si="9"/>
        <v>0</v>
      </c>
      <c r="W43" s="52">
        <f t="shared" si="10"/>
        <v>104.5</v>
      </c>
    </row>
    <row r="44" spans="1:23" ht="12.75">
      <c r="A44" s="47">
        <v>36487</v>
      </c>
      <c r="B44" s="48" t="s">
        <v>61</v>
      </c>
      <c r="C44" s="48" t="s">
        <v>28</v>
      </c>
      <c r="D44" s="49">
        <v>1</v>
      </c>
      <c r="E44" s="48"/>
      <c r="F44" s="48">
        <v>1</v>
      </c>
      <c r="G44" s="48"/>
      <c r="H44" s="48">
        <v>17</v>
      </c>
      <c r="I44" s="48"/>
      <c r="J44" s="48">
        <f t="shared" si="5"/>
        <v>19</v>
      </c>
      <c r="K44" s="48">
        <v>5.5</v>
      </c>
      <c r="L44" s="50">
        <f t="shared" si="0"/>
        <v>5.5</v>
      </c>
      <c r="M44" s="51">
        <f t="shared" si="6"/>
        <v>93.5</v>
      </c>
      <c r="N44" s="52">
        <f t="shared" si="7"/>
        <v>0</v>
      </c>
      <c r="O44" s="51">
        <f t="shared" si="18"/>
        <v>0</v>
      </c>
      <c r="P44" s="48">
        <f t="shared" si="19"/>
        <v>5.5</v>
      </c>
      <c r="Q44" s="48"/>
      <c r="R44" s="48">
        <f t="shared" si="20"/>
        <v>0</v>
      </c>
      <c r="S44" s="51">
        <f t="shared" si="21"/>
        <v>0</v>
      </c>
      <c r="T44" s="48">
        <f t="shared" si="8"/>
        <v>93.5</v>
      </c>
      <c r="U44" s="51">
        <v>50</v>
      </c>
      <c r="V44" s="53">
        <f t="shared" si="9"/>
        <v>0</v>
      </c>
      <c r="W44" s="52">
        <f t="shared" si="10"/>
        <v>104.5</v>
      </c>
    </row>
    <row r="45" spans="1:23" ht="12.75">
      <c r="A45" s="47">
        <v>36495</v>
      </c>
      <c r="B45" s="48" t="s">
        <v>62</v>
      </c>
      <c r="C45" s="48" t="s">
        <v>28</v>
      </c>
      <c r="D45" s="49">
        <v>1</v>
      </c>
      <c r="E45" s="48"/>
      <c r="F45" s="48">
        <v>1</v>
      </c>
      <c r="G45" s="48"/>
      <c r="H45" s="48">
        <v>17</v>
      </c>
      <c r="I45" s="48"/>
      <c r="J45" s="48">
        <f t="shared" si="5"/>
        <v>19</v>
      </c>
      <c r="K45" s="48">
        <v>5.5</v>
      </c>
      <c r="L45" s="50">
        <f t="shared" si="0"/>
        <v>5.5</v>
      </c>
      <c r="M45" s="51">
        <f t="shared" si="6"/>
        <v>93.5</v>
      </c>
      <c r="N45" s="52">
        <f t="shared" si="7"/>
        <v>0</v>
      </c>
      <c r="O45" s="51">
        <f t="shared" si="18"/>
        <v>0</v>
      </c>
      <c r="P45" s="48">
        <f t="shared" si="19"/>
        <v>5.5</v>
      </c>
      <c r="Q45" s="48"/>
      <c r="R45" s="48">
        <f t="shared" si="20"/>
        <v>0</v>
      </c>
      <c r="S45" s="51">
        <f t="shared" si="21"/>
        <v>0</v>
      </c>
      <c r="T45" s="48">
        <f t="shared" si="8"/>
        <v>93.5</v>
      </c>
      <c r="U45" s="51">
        <v>50</v>
      </c>
      <c r="V45" s="53">
        <f t="shared" si="9"/>
        <v>0</v>
      </c>
      <c r="W45" s="52">
        <f t="shared" si="10"/>
        <v>104.5</v>
      </c>
    </row>
    <row r="46" spans="1:23" ht="12.75">
      <c r="A46" s="47">
        <v>36496</v>
      </c>
      <c r="B46" s="48" t="s">
        <v>62</v>
      </c>
      <c r="C46" s="48" t="s">
        <v>28</v>
      </c>
      <c r="D46" s="49">
        <v>1</v>
      </c>
      <c r="E46" s="48"/>
      <c r="F46" s="48">
        <v>1</v>
      </c>
      <c r="G46" s="48"/>
      <c r="H46" s="48">
        <v>17</v>
      </c>
      <c r="I46" s="48"/>
      <c r="J46" s="48">
        <f t="shared" si="5"/>
        <v>19</v>
      </c>
      <c r="K46" s="48">
        <v>5.5</v>
      </c>
      <c r="L46" s="50">
        <f t="shared" si="0"/>
        <v>5.5</v>
      </c>
      <c r="M46" s="51">
        <f t="shared" si="6"/>
        <v>93.5</v>
      </c>
      <c r="N46" s="52">
        <f t="shared" si="7"/>
        <v>0</v>
      </c>
      <c r="O46" s="51">
        <f t="shared" si="18"/>
        <v>0</v>
      </c>
      <c r="P46" s="48">
        <f t="shared" si="19"/>
        <v>5.5</v>
      </c>
      <c r="Q46" s="48"/>
      <c r="R46" s="48">
        <f t="shared" si="20"/>
        <v>0</v>
      </c>
      <c r="S46" s="51">
        <f t="shared" si="21"/>
        <v>0</v>
      </c>
      <c r="T46" s="48">
        <f t="shared" si="8"/>
        <v>93.5</v>
      </c>
      <c r="U46" s="51">
        <v>50</v>
      </c>
      <c r="V46" s="53">
        <f t="shared" si="9"/>
        <v>0</v>
      </c>
      <c r="W46" s="52">
        <f t="shared" si="10"/>
        <v>104.5</v>
      </c>
    </row>
    <row r="47" spans="1:23" ht="12.75">
      <c r="A47" s="47">
        <v>36502</v>
      </c>
      <c r="B47" s="48" t="s">
        <v>62</v>
      </c>
      <c r="C47" s="48" t="s">
        <v>28</v>
      </c>
      <c r="D47" s="49"/>
      <c r="E47" s="48">
        <v>1</v>
      </c>
      <c r="F47" s="48"/>
      <c r="G47" s="48"/>
      <c r="H47" s="48">
        <v>17</v>
      </c>
      <c r="I47" s="48"/>
      <c r="J47" s="48">
        <f t="shared" si="5"/>
        <v>18</v>
      </c>
      <c r="K47" s="48">
        <v>5.5</v>
      </c>
      <c r="L47" s="50">
        <f t="shared" si="0"/>
        <v>0</v>
      </c>
      <c r="M47" s="51">
        <f t="shared" si="6"/>
        <v>0</v>
      </c>
      <c r="N47" s="52">
        <f t="shared" si="7"/>
        <v>5.5</v>
      </c>
      <c r="O47" s="51">
        <f t="shared" si="18"/>
        <v>110</v>
      </c>
      <c r="P47" s="48">
        <f t="shared" si="19"/>
        <v>0</v>
      </c>
      <c r="Q47" s="48"/>
      <c r="R47" s="48">
        <f t="shared" si="20"/>
        <v>0</v>
      </c>
      <c r="S47" s="51">
        <f t="shared" si="21"/>
        <v>0</v>
      </c>
      <c r="T47" s="48">
        <f t="shared" si="8"/>
        <v>93.5</v>
      </c>
      <c r="U47" s="51">
        <v>50</v>
      </c>
      <c r="V47" s="53">
        <f t="shared" si="9"/>
        <v>0</v>
      </c>
      <c r="W47" s="52">
        <f t="shared" si="10"/>
        <v>99</v>
      </c>
    </row>
    <row r="48" spans="1:23" ht="12.75">
      <c r="A48" s="47">
        <v>36503</v>
      </c>
      <c r="B48" s="48" t="s">
        <v>59</v>
      </c>
      <c r="C48" s="48" t="s">
        <v>28</v>
      </c>
      <c r="D48" s="49"/>
      <c r="E48" s="48">
        <v>1</v>
      </c>
      <c r="F48" s="48"/>
      <c r="G48" s="48"/>
      <c r="H48" s="48">
        <v>17</v>
      </c>
      <c r="I48" s="48"/>
      <c r="J48" s="48">
        <f t="shared" si="5"/>
        <v>18</v>
      </c>
      <c r="K48" s="48">
        <v>5.5</v>
      </c>
      <c r="L48" s="50">
        <f t="shared" si="0"/>
        <v>0</v>
      </c>
      <c r="M48" s="51">
        <f t="shared" si="6"/>
        <v>0</v>
      </c>
      <c r="N48" s="52">
        <f t="shared" si="7"/>
        <v>5.5</v>
      </c>
      <c r="O48" s="51">
        <f t="shared" si="18"/>
        <v>110</v>
      </c>
      <c r="P48" s="48">
        <f t="shared" si="19"/>
        <v>0</v>
      </c>
      <c r="Q48" s="48"/>
      <c r="R48" s="48">
        <f t="shared" si="20"/>
        <v>0</v>
      </c>
      <c r="S48" s="51">
        <f t="shared" si="21"/>
        <v>0</v>
      </c>
      <c r="T48" s="48">
        <f t="shared" si="8"/>
        <v>93.5</v>
      </c>
      <c r="U48" s="51">
        <v>50</v>
      </c>
      <c r="V48" s="53">
        <f t="shared" si="9"/>
        <v>0</v>
      </c>
      <c r="W48" s="52">
        <f t="shared" si="10"/>
        <v>99</v>
      </c>
    </row>
    <row r="49" spans="1:23" ht="12.75">
      <c r="A49" s="47">
        <v>36507</v>
      </c>
      <c r="B49" s="48" t="s">
        <v>63</v>
      </c>
      <c r="C49" s="48" t="s">
        <v>28</v>
      </c>
      <c r="D49" s="49">
        <v>1</v>
      </c>
      <c r="E49" s="48"/>
      <c r="F49" s="48"/>
      <c r="G49" s="48"/>
      <c r="H49" s="48">
        <v>17</v>
      </c>
      <c r="I49" s="48"/>
      <c r="J49" s="48">
        <f t="shared" si="5"/>
        <v>18</v>
      </c>
      <c r="K49" s="48">
        <v>6</v>
      </c>
      <c r="L49" s="50">
        <f t="shared" si="0"/>
        <v>6</v>
      </c>
      <c r="M49" s="51">
        <f t="shared" si="6"/>
        <v>102</v>
      </c>
      <c r="N49" s="52">
        <f t="shared" si="7"/>
        <v>0</v>
      </c>
      <c r="O49" s="51">
        <f t="shared" si="18"/>
        <v>0</v>
      </c>
      <c r="P49" s="48">
        <f t="shared" si="19"/>
        <v>0</v>
      </c>
      <c r="Q49" s="48"/>
      <c r="R49" s="48">
        <f t="shared" si="20"/>
        <v>0</v>
      </c>
      <c r="S49" s="51">
        <f t="shared" si="21"/>
        <v>0</v>
      </c>
      <c r="T49" s="48">
        <f t="shared" si="8"/>
        <v>102</v>
      </c>
      <c r="U49" s="51">
        <v>50</v>
      </c>
      <c r="V49" s="53">
        <f t="shared" si="9"/>
        <v>0</v>
      </c>
      <c r="W49" s="52">
        <f t="shared" si="10"/>
        <v>108</v>
      </c>
    </row>
    <row r="50" spans="1:23" ht="12.75">
      <c r="A50" s="47">
        <v>36522</v>
      </c>
      <c r="B50" s="48" t="s">
        <v>62</v>
      </c>
      <c r="C50" s="48" t="s">
        <v>28</v>
      </c>
      <c r="D50" s="49">
        <v>1</v>
      </c>
      <c r="E50" s="48"/>
      <c r="F50" s="48"/>
      <c r="G50" s="48"/>
      <c r="H50" s="48">
        <v>17</v>
      </c>
      <c r="I50" s="48"/>
      <c r="J50" s="48">
        <f t="shared" si="5"/>
        <v>18</v>
      </c>
      <c r="K50" s="48">
        <v>5.5</v>
      </c>
      <c r="L50" s="50">
        <f t="shared" si="0"/>
        <v>5.5</v>
      </c>
      <c r="M50" s="51">
        <f t="shared" si="6"/>
        <v>93.5</v>
      </c>
      <c r="N50" s="52">
        <f t="shared" si="7"/>
        <v>0</v>
      </c>
      <c r="O50" s="51">
        <f t="shared" si="18"/>
        <v>0</v>
      </c>
      <c r="P50" s="48">
        <f t="shared" si="19"/>
        <v>0</v>
      </c>
      <c r="Q50" s="48"/>
      <c r="R50" s="48">
        <f t="shared" si="20"/>
        <v>0</v>
      </c>
      <c r="S50" s="51">
        <f t="shared" si="21"/>
        <v>0</v>
      </c>
      <c r="T50" s="48">
        <f t="shared" si="8"/>
        <v>93.5</v>
      </c>
      <c r="U50" s="51">
        <v>50</v>
      </c>
      <c r="V50" s="53">
        <f t="shared" si="9"/>
        <v>0</v>
      </c>
      <c r="W50" s="52">
        <f t="shared" si="10"/>
        <v>99</v>
      </c>
    </row>
    <row r="51" spans="1:23" ht="12.75">
      <c r="A51" s="47">
        <v>36535</v>
      </c>
      <c r="B51" s="48" t="s">
        <v>60</v>
      </c>
      <c r="C51" s="48" t="s">
        <v>28</v>
      </c>
      <c r="D51" s="49">
        <v>1</v>
      </c>
      <c r="E51" s="48"/>
      <c r="F51" s="48">
        <v>1</v>
      </c>
      <c r="G51" s="48"/>
      <c r="H51" s="48">
        <v>17</v>
      </c>
      <c r="I51" s="48"/>
      <c r="J51" s="48">
        <f t="shared" si="5"/>
        <v>19</v>
      </c>
      <c r="K51" s="48">
        <v>5.5</v>
      </c>
      <c r="L51" s="50">
        <f t="shared" si="0"/>
        <v>5.5</v>
      </c>
      <c r="M51" s="51">
        <f t="shared" si="6"/>
        <v>93.5</v>
      </c>
      <c r="N51" s="52">
        <f t="shared" si="7"/>
        <v>0</v>
      </c>
      <c r="O51" s="51">
        <f t="shared" si="18"/>
        <v>0</v>
      </c>
      <c r="P51" s="48">
        <f t="shared" si="19"/>
        <v>5.5</v>
      </c>
      <c r="Q51" s="48"/>
      <c r="R51" s="48">
        <f t="shared" si="20"/>
        <v>0</v>
      </c>
      <c r="S51" s="51">
        <f t="shared" si="21"/>
        <v>0</v>
      </c>
      <c r="T51" s="48">
        <f t="shared" si="8"/>
        <v>93.5</v>
      </c>
      <c r="U51" s="51">
        <v>50</v>
      </c>
      <c r="V51" s="53">
        <f t="shared" si="9"/>
        <v>0</v>
      </c>
      <c r="W51" s="52">
        <f t="shared" si="10"/>
        <v>104.5</v>
      </c>
    </row>
    <row r="52" spans="1:23" ht="12.75">
      <c r="A52" s="47">
        <v>36536</v>
      </c>
      <c r="B52" s="48" t="s">
        <v>60</v>
      </c>
      <c r="C52" s="48" t="s">
        <v>28</v>
      </c>
      <c r="D52" s="49"/>
      <c r="E52" s="48">
        <v>1</v>
      </c>
      <c r="F52" s="48"/>
      <c r="G52" s="48"/>
      <c r="H52" s="48">
        <v>17</v>
      </c>
      <c r="I52" s="48"/>
      <c r="J52" s="48">
        <f t="shared" si="5"/>
        <v>18</v>
      </c>
      <c r="K52" s="48">
        <v>5.5</v>
      </c>
      <c r="L52" s="50">
        <f t="shared" si="0"/>
        <v>0</v>
      </c>
      <c r="M52" s="51">
        <f t="shared" si="6"/>
        <v>0</v>
      </c>
      <c r="N52" s="52">
        <f t="shared" si="7"/>
        <v>5.5</v>
      </c>
      <c r="O52" s="51">
        <f t="shared" si="18"/>
        <v>110</v>
      </c>
      <c r="P52" s="48">
        <f t="shared" si="19"/>
        <v>0</v>
      </c>
      <c r="Q52" s="48"/>
      <c r="R52" s="48">
        <f t="shared" si="20"/>
        <v>0</v>
      </c>
      <c r="S52" s="51">
        <f t="shared" si="21"/>
        <v>0</v>
      </c>
      <c r="T52" s="48">
        <f t="shared" si="8"/>
        <v>93.5</v>
      </c>
      <c r="U52" s="51">
        <v>50</v>
      </c>
      <c r="V52" s="53">
        <f t="shared" si="9"/>
        <v>0</v>
      </c>
      <c r="W52" s="52">
        <f t="shared" si="10"/>
        <v>99</v>
      </c>
    </row>
    <row r="53" spans="1:23" ht="12.75">
      <c r="A53" s="47">
        <v>36544</v>
      </c>
      <c r="B53" s="48" t="s">
        <v>61</v>
      </c>
      <c r="C53" s="48" t="s">
        <v>28</v>
      </c>
      <c r="D53" s="49"/>
      <c r="E53" s="48">
        <v>1</v>
      </c>
      <c r="F53" s="48"/>
      <c r="G53" s="48"/>
      <c r="H53" s="48">
        <v>17</v>
      </c>
      <c r="I53" s="48"/>
      <c r="J53" s="48">
        <f t="shared" si="5"/>
        <v>18</v>
      </c>
      <c r="K53" s="48">
        <v>5.5</v>
      </c>
      <c r="L53" s="50">
        <f t="shared" si="0"/>
        <v>0</v>
      </c>
      <c r="M53" s="51">
        <f t="shared" si="6"/>
        <v>0</v>
      </c>
      <c r="N53" s="52">
        <f t="shared" si="7"/>
        <v>5.5</v>
      </c>
      <c r="O53" s="51">
        <f t="shared" si="18"/>
        <v>110</v>
      </c>
      <c r="P53" s="48">
        <f t="shared" si="19"/>
        <v>0</v>
      </c>
      <c r="Q53" s="48"/>
      <c r="R53" s="48">
        <f t="shared" si="20"/>
        <v>0</v>
      </c>
      <c r="S53" s="51">
        <f t="shared" si="21"/>
        <v>0</v>
      </c>
      <c r="T53" s="48">
        <f t="shared" si="8"/>
        <v>93.5</v>
      </c>
      <c r="U53" s="51">
        <v>50</v>
      </c>
      <c r="V53" s="53">
        <f t="shared" si="9"/>
        <v>0</v>
      </c>
      <c r="W53" s="52">
        <f t="shared" si="10"/>
        <v>99</v>
      </c>
    </row>
    <row r="54" spans="1:23" ht="12.75">
      <c r="A54" s="47">
        <v>36549</v>
      </c>
      <c r="B54" s="48" t="s">
        <v>65</v>
      </c>
      <c r="C54" s="48" t="s">
        <v>28</v>
      </c>
      <c r="D54" s="49"/>
      <c r="E54" s="48">
        <v>1</v>
      </c>
      <c r="F54" s="48"/>
      <c r="G54" s="48"/>
      <c r="H54" s="48">
        <v>17</v>
      </c>
      <c r="I54" s="48"/>
      <c r="J54" s="48">
        <f aca="true" t="shared" si="22" ref="J54:J77">SUM(D54:I54)</f>
        <v>18</v>
      </c>
      <c r="K54" s="48">
        <v>5.5</v>
      </c>
      <c r="L54" s="50">
        <f aca="true" t="shared" si="23" ref="L54:L74">(D54*K54)</f>
        <v>0</v>
      </c>
      <c r="M54" s="51">
        <f aca="true" t="shared" si="24" ref="M54:M73">(L54*17)</f>
        <v>0</v>
      </c>
      <c r="N54" s="52">
        <f aca="true" t="shared" si="25" ref="N54:N77">(E54*K54)</f>
        <v>5.5</v>
      </c>
      <c r="O54" s="51">
        <f t="shared" si="18"/>
        <v>110</v>
      </c>
      <c r="P54" s="48">
        <f t="shared" si="19"/>
        <v>0</v>
      </c>
      <c r="Q54" s="48"/>
      <c r="R54" s="48">
        <f t="shared" si="20"/>
        <v>0</v>
      </c>
      <c r="S54" s="51">
        <f t="shared" si="21"/>
        <v>0</v>
      </c>
      <c r="T54" s="48">
        <f aca="true" t="shared" si="26" ref="T54:T77">(H54*K54)</f>
        <v>93.5</v>
      </c>
      <c r="U54" s="51">
        <v>50</v>
      </c>
      <c r="V54" s="53">
        <f aca="true" t="shared" si="27" ref="V54:V77">(I54*K54)</f>
        <v>0</v>
      </c>
      <c r="W54" s="52">
        <f aca="true" t="shared" si="28" ref="W54:W77">(L54+N54+P54+Q54+R54+T54+V54)</f>
        <v>99</v>
      </c>
    </row>
    <row r="55" spans="1:23" ht="12.75">
      <c r="A55" s="47">
        <v>36549</v>
      </c>
      <c r="B55" s="48" t="s">
        <v>66</v>
      </c>
      <c r="C55" s="48" t="s">
        <v>28</v>
      </c>
      <c r="D55" s="49"/>
      <c r="E55" s="48">
        <v>3</v>
      </c>
      <c r="F55" s="48"/>
      <c r="G55" s="48"/>
      <c r="H55" s="48"/>
      <c r="I55" s="48"/>
      <c r="J55" s="48">
        <f t="shared" si="22"/>
        <v>3</v>
      </c>
      <c r="K55" s="48">
        <v>8</v>
      </c>
      <c r="L55" s="50">
        <f t="shared" si="23"/>
        <v>0</v>
      </c>
      <c r="M55" s="51">
        <f t="shared" si="24"/>
        <v>0</v>
      </c>
      <c r="N55" s="52">
        <f t="shared" si="25"/>
        <v>24</v>
      </c>
      <c r="O55" s="51">
        <f t="shared" si="18"/>
        <v>480</v>
      </c>
      <c r="P55" s="48">
        <f t="shared" si="19"/>
        <v>0</v>
      </c>
      <c r="Q55" s="48"/>
      <c r="R55" s="48">
        <f t="shared" si="20"/>
        <v>0</v>
      </c>
      <c r="S55" s="51">
        <f t="shared" si="21"/>
        <v>0</v>
      </c>
      <c r="T55" s="48">
        <f t="shared" si="26"/>
        <v>0</v>
      </c>
      <c r="U55" s="51"/>
      <c r="V55" s="53">
        <f t="shared" si="27"/>
        <v>0</v>
      </c>
      <c r="W55" s="52">
        <f t="shared" si="28"/>
        <v>24</v>
      </c>
    </row>
    <row r="56" spans="1:23" ht="12.75">
      <c r="A56" s="47">
        <v>36551</v>
      </c>
      <c r="B56" s="48" t="s">
        <v>63</v>
      </c>
      <c r="C56" s="48" t="s">
        <v>28</v>
      </c>
      <c r="D56" s="49"/>
      <c r="E56" s="48">
        <v>1</v>
      </c>
      <c r="F56" s="48"/>
      <c r="G56" s="48"/>
      <c r="H56" s="48">
        <v>17</v>
      </c>
      <c r="I56" s="48"/>
      <c r="J56" s="48">
        <f t="shared" si="22"/>
        <v>18</v>
      </c>
      <c r="K56" s="48">
        <v>5.5</v>
      </c>
      <c r="L56" s="50">
        <f t="shared" si="23"/>
        <v>0</v>
      </c>
      <c r="M56" s="51">
        <f t="shared" si="24"/>
        <v>0</v>
      </c>
      <c r="N56" s="52">
        <f t="shared" si="25"/>
        <v>5.5</v>
      </c>
      <c r="O56" s="51">
        <f t="shared" si="18"/>
        <v>110</v>
      </c>
      <c r="P56" s="48">
        <f t="shared" si="19"/>
        <v>0</v>
      </c>
      <c r="Q56" s="48"/>
      <c r="R56" s="48">
        <f t="shared" si="20"/>
        <v>0</v>
      </c>
      <c r="S56" s="51">
        <f t="shared" si="21"/>
        <v>0</v>
      </c>
      <c r="T56" s="48">
        <f t="shared" si="26"/>
        <v>93.5</v>
      </c>
      <c r="U56" s="51">
        <v>50</v>
      </c>
      <c r="V56" s="53">
        <f t="shared" si="27"/>
        <v>0</v>
      </c>
      <c r="W56" s="52">
        <f t="shared" si="28"/>
        <v>99</v>
      </c>
    </row>
    <row r="57" spans="1:23" ht="12.75">
      <c r="A57" s="47">
        <v>36552</v>
      </c>
      <c r="B57" s="48" t="s">
        <v>66</v>
      </c>
      <c r="C57" s="48" t="s">
        <v>28</v>
      </c>
      <c r="D57" s="49"/>
      <c r="E57" s="48">
        <v>3</v>
      </c>
      <c r="F57" s="48"/>
      <c r="G57" s="48"/>
      <c r="H57" s="48"/>
      <c r="I57" s="48"/>
      <c r="J57" s="48">
        <f t="shared" si="22"/>
        <v>3</v>
      </c>
      <c r="K57" s="48">
        <v>8</v>
      </c>
      <c r="L57" s="50">
        <f t="shared" si="23"/>
        <v>0</v>
      </c>
      <c r="M57" s="51">
        <f t="shared" si="24"/>
        <v>0</v>
      </c>
      <c r="N57" s="52">
        <f t="shared" si="25"/>
        <v>24</v>
      </c>
      <c r="O57" s="51">
        <f t="shared" si="18"/>
        <v>480</v>
      </c>
      <c r="P57" s="48">
        <f t="shared" si="19"/>
        <v>0</v>
      </c>
      <c r="Q57" s="48"/>
      <c r="R57" s="48">
        <f t="shared" si="20"/>
        <v>0</v>
      </c>
      <c r="S57" s="51">
        <f t="shared" si="21"/>
        <v>0</v>
      </c>
      <c r="T57" s="48">
        <f t="shared" si="26"/>
        <v>0</v>
      </c>
      <c r="U57" s="51"/>
      <c r="V57" s="53">
        <f t="shared" si="27"/>
        <v>0</v>
      </c>
      <c r="W57" s="52">
        <f t="shared" si="28"/>
        <v>24</v>
      </c>
    </row>
    <row r="58" spans="1:23" ht="12.75">
      <c r="A58" s="47">
        <v>36557</v>
      </c>
      <c r="B58" s="48" t="s">
        <v>62</v>
      </c>
      <c r="C58" s="48" t="s">
        <v>28</v>
      </c>
      <c r="D58" s="49"/>
      <c r="E58" s="48">
        <v>1</v>
      </c>
      <c r="F58" s="48"/>
      <c r="G58" s="48"/>
      <c r="H58" s="48">
        <v>17</v>
      </c>
      <c r="I58" s="48"/>
      <c r="J58" s="48">
        <f t="shared" si="22"/>
        <v>18</v>
      </c>
      <c r="K58" s="48">
        <v>5.5</v>
      </c>
      <c r="L58" s="50">
        <f t="shared" si="23"/>
        <v>0</v>
      </c>
      <c r="M58" s="51">
        <f t="shared" si="24"/>
        <v>0</v>
      </c>
      <c r="N58" s="52">
        <f t="shared" si="25"/>
        <v>5.5</v>
      </c>
      <c r="O58" s="51">
        <f t="shared" si="18"/>
        <v>110</v>
      </c>
      <c r="P58" s="48">
        <f t="shared" si="19"/>
        <v>0</v>
      </c>
      <c r="Q58" s="48"/>
      <c r="R58" s="48">
        <f t="shared" si="20"/>
        <v>0</v>
      </c>
      <c r="S58" s="51">
        <f t="shared" si="21"/>
        <v>0</v>
      </c>
      <c r="T58" s="48">
        <f t="shared" si="26"/>
        <v>93.5</v>
      </c>
      <c r="U58" s="51">
        <v>50</v>
      </c>
      <c r="V58" s="53">
        <f t="shared" si="27"/>
        <v>0</v>
      </c>
      <c r="W58" s="52">
        <f t="shared" si="28"/>
        <v>99</v>
      </c>
    </row>
    <row r="59" spans="1:23" ht="12.75">
      <c r="A59" s="47">
        <v>36557</v>
      </c>
      <c r="B59" s="48" t="s">
        <v>66</v>
      </c>
      <c r="C59" s="48" t="s">
        <v>28</v>
      </c>
      <c r="D59" s="49"/>
      <c r="E59" s="48">
        <v>3</v>
      </c>
      <c r="F59" s="48"/>
      <c r="G59" s="48"/>
      <c r="H59" s="48"/>
      <c r="I59" s="48"/>
      <c r="J59" s="48">
        <f t="shared" si="22"/>
        <v>3</v>
      </c>
      <c r="K59" s="48">
        <v>8</v>
      </c>
      <c r="L59" s="50">
        <f t="shared" si="23"/>
        <v>0</v>
      </c>
      <c r="M59" s="51">
        <f t="shared" si="24"/>
        <v>0</v>
      </c>
      <c r="N59" s="52">
        <f t="shared" si="25"/>
        <v>24</v>
      </c>
      <c r="O59" s="51">
        <f t="shared" si="18"/>
        <v>480</v>
      </c>
      <c r="P59" s="48">
        <f t="shared" si="19"/>
        <v>0</v>
      </c>
      <c r="Q59" s="48"/>
      <c r="R59" s="48">
        <f t="shared" si="20"/>
        <v>0</v>
      </c>
      <c r="S59" s="51">
        <f t="shared" si="21"/>
        <v>0</v>
      </c>
      <c r="T59" s="48">
        <f t="shared" si="26"/>
        <v>0</v>
      </c>
      <c r="U59" s="51"/>
      <c r="V59" s="53">
        <f t="shared" si="27"/>
        <v>0</v>
      </c>
      <c r="W59" s="52">
        <f t="shared" si="28"/>
        <v>24</v>
      </c>
    </row>
    <row r="60" spans="1:23" ht="12.75">
      <c r="A60" s="47">
        <v>36558</v>
      </c>
      <c r="B60" s="48" t="s">
        <v>66</v>
      </c>
      <c r="C60" s="48" t="s">
        <v>28</v>
      </c>
      <c r="D60" s="49"/>
      <c r="E60" s="48">
        <v>3</v>
      </c>
      <c r="F60" s="48"/>
      <c r="G60" s="48"/>
      <c r="H60" s="48"/>
      <c r="I60" s="48"/>
      <c r="J60" s="48">
        <f t="shared" si="22"/>
        <v>3</v>
      </c>
      <c r="K60" s="48">
        <v>8</v>
      </c>
      <c r="L60" s="50">
        <f t="shared" si="23"/>
        <v>0</v>
      </c>
      <c r="M60" s="51">
        <f t="shared" si="24"/>
        <v>0</v>
      </c>
      <c r="N60" s="52">
        <f t="shared" si="25"/>
        <v>24</v>
      </c>
      <c r="O60" s="51">
        <f t="shared" si="18"/>
        <v>480</v>
      </c>
      <c r="P60" s="48">
        <f t="shared" si="19"/>
        <v>0</v>
      </c>
      <c r="Q60" s="48"/>
      <c r="R60" s="48">
        <f t="shared" si="20"/>
        <v>0</v>
      </c>
      <c r="S60" s="51">
        <f t="shared" si="21"/>
        <v>0</v>
      </c>
      <c r="T60" s="48">
        <f t="shared" si="26"/>
        <v>0</v>
      </c>
      <c r="U60" s="51"/>
      <c r="V60" s="53">
        <f t="shared" si="27"/>
        <v>0</v>
      </c>
      <c r="W60" s="52">
        <f t="shared" si="28"/>
        <v>24</v>
      </c>
    </row>
    <row r="61" spans="1:23" ht="12.75">
      <c r="A61" s="47">
        <v>36566</v>
      </c>
      <c r="B61" s="48" t="s">
        <v>59</v>
      </c>
      <c r="C61" s="48" t="s">
        <v>28</v>
      </c>
      <c r="D61" s="49"/>
      <c r="E61" s="48">
        <v>1</v>
      </c>
      <c r="F61" s="48"/>
      <c r="G61" s="48"/>
      <c r="H61" s="48">
        <v>17</v>
      </c>
      <c r="I61" s="48"/>
      <c r="J61" s="48">
        <f t="shared" si="22"/>
        <v>18</v>
      </c>
      <c r="K61" s="48">
        <v>5.5</v>
      </c>
      <c r="L61" s="50">
        <f t="shared" si="23"/>
        <v>0</v>
      </c>
      <c r="M61" s="51">
        <f t="shared" si="24"/>
        <v>0</v>
      </c>
      <c r="N61" s="52">
        <f t="shared" si="25"/>
        <v>5.5</v>
      </c>
      <c r="O61" s="51">
        <f t="shared" si="18"/>
        <v>110</v>
      </c>
      <c r="P61" s="48">
        <f t="shared" si="19"/>
        <v>0</v>
      </c>
      <c r="Q61" s="48"/>
      <c r="R61" s="48">
        <f t="shared" si="20"/>
        <v>0</v>
      </c>
      <c r="S61" s="51">
        <f t="shared" si="21"/>
        <v>0</v>
      </c>
      <c r="T61" s="48">
        <f t="shared" si="26"/>
        <v>93.5</v>
      </c>
      <c r="U61" s="51">
        <v>50</v>
      </c>
      <c r="V61" s="53">
        <f t="shared" si="27"/>
        <v>0</v>
      </c>
      <c r="W61" s="52">
        <f t="shared" si="28"/>
        <v>99</v>
      </c>
    </row>
    <row r="62" spans="1:23" ht="12.75">
      <c r="A62" s="47">
        <v>36615</v>
      </c>
      <c r="B62" s="48" t="s">
        <v>69</v>
      </c>
      <c r="C62" s="48" t="s">
        <v>28</v>
      </c>
      <c r="D62" s="49">
        <v>1</v>
      </c>
      <c r="E62" s="48"/>
      <c r="F62" s="48"/>
      <c r="G62" s="48"/>
      <c r="H62" s="48">
        <v>16</v>
      </c>
      <c r="I62" s="48"/>
      <c r="J62" s="48">
        <f t="shared" si="22"/>
        <v>17</v>
      </c>
      <c r="K62" s="48">
        <v>5</v>
      </c>
      <c r="L62" s="50">
        <f t="shared" si="23"/>
        <v>5</v>
      </c>
      <c r="M62" s="51">
        <f t="shared" si="24"/>
        <v>85</v>
      </c>
      <c r="N62" s="52">
        <f t="shared" si="25"/>
        <v>0</v>
      </c>
      <c r="O62" s="51">
        <f t="shared" si="18"/>
        <v>0</v>
      </c>
      <c r="P62" s="48">
        <f t="shared" si="19"/>
        <v>0</v>
      </c>
      <c r="Q62" s="48"/>
      <c r="R62" s="48">
        <f t="shared" si="20"/>
        <v>0</v>
      </c>
      <c r="S62" s="51">
        <f t="shared" si="21"/>
        <v>0</v>
      </c>
      <c r="T62" s="48">
        <f t="shared" si="26"/>
        <v>80</v>
      </c>
      <c r="U62" s="51">
        <v>50</v>
      </c>
      <c r="V62" s="53">
        <f t="shared" si="27"/>
        <v>0</v>
      </c>
      <c r="W62" s="52">
        <f t="shared" si="28"/>
        <v>85</v>
      </c>
    </row>
    <row r="63" spans="1:23" ht="12.75">
      <c r="A63" s="47">
        <v>36626</v>
      </c>
      <c r="B63" s="48" t="s">
        <v>69</v>
      </c>
      <c r="C63" s="48" t="s">
        <v>28</v>
      </c>
      <c r="D63" s="49">
        <v>1</v>
      </c>
      <c r="E63" s="48"/>
      <c r="F63" s="48"/>
      <c r="G63" s="48"/>
      <c r="H63" s="48">
        <v>13</v>
      </c>
      <c r="I63" s="48"/>
      <c r="J63" s="48">
        <f t="shared" si="22"/>
        <v>14</v>
      </c>
      <c r="K63" s="48">
        <v>5</v>
      </c>
      <c r="L63" s="50">
        <f t="shared" si="23"/>
        <v>5</v>
      </c>
      <c r="M63" s="51">
        <f t="shared" si="24"/>
        <v>85</v>
      </c>
      <c r="N63" s="52">
        <f t="shared" si="25"/>
        <v>0</v>
      </c>
      <c r="O63" s="51">
        <f t="shared" si="18"/>
        <v>0</v>
      </c>
      <c r="P63" s="48">
        <f t="shared" si="19"/>
        <v>0</v>
      </c>
      <c r="Q63" s="48"/>
      <c r="R63" s="48">
        <f t="shared" si="20"/>
        <v>0</v>
      </c>
      <c r="S63" s="51">
        <f t="shared" si="21"/>
        <v>0</v>
      </c>
      <c r="T63" s="48">
        <f t="shared" si="26"/>
        <v>65</v>
      </c>
      <c r="U63" s="51">
        <v>50</v>
      </c>
      <c r="V63" s="53">
        <f t="shared" si="27"/>
        <v>0</v>
      </c>
      <c r="W63" s="52">
        <f t="shared" si="28"/>
        <v>70</v>
      </c>
    </row>
    <row r="64" spans="1:23" ht="12.75">
      <c r="A64" s="47">
        <v>36633</v>
      </c>
      <c r="B64" s="48" t="s">
        <v>31</v>
      </c>
      <c r="C64" s="48" t="s">
        <v>28</v>
      </c>
      <c r="D64" s="49">
        <v>1</v>
      </c>
      <c r="E64" s="48"/>
      <c r="F64" s="48"/>
      <c r="G64" s="48"/>
      <c r="H64" s="48">
        <v>13</v>
      </c>
      <c r="I64" s="48"/>
      <c r="J64" s="48">
        <f t="shared" si="22"/>
        <v>14</v>
      </c>
      <c r="K64" s="48">
        <v>5.5</v>
      </c>
      <c r="L64" s="50">
        <f t="shared" si="23"/>
        <v>5.5</v>
      </c>
      <c r="M64" s="51">
        <f t="shared" si="24"/>
        <v>93.5</v>
      </c>
      <c r="N64" s="52">
        <f t="shared" si="25"/>
        <v>0</v>
      </c>
      <c r="O64" s="51">
        <f t="shared" si="18"/>
        <v>0</v>
      </c>
      <c r="P64" s="48">
        <f t="shared" si="19"/>
        <v>0</v>
      </c>
      <c r="Q64" s="48"/>
      <c r="R64" s="48">
        <f t="shared" si="20"/>
        <v>0</v>
      </c>
      <c r="S64" s="51">
        <f t="shared" si="21"/>
        <v>0</v>
      </c>
      <c r="T64" s="48">
        <f t="shared" si="26"/>
        <v>71.5</v>
      </c>
      <c r="U64" s="51">
        <v>50</v>
      </c>
      <c r="V64" s="53">
        <f t="shared" si="27"/>
        <v>0</v>
      </c>
      <c r="W64" s="52">
        <f t="shared" si="28"/>
        <v>77</v>
      </c>
    </row>
    <row r="65" spans="1:23" ht="12.75">
      <c r="A65" s="47">
        <v>36651</v>
      </c>
      <c r="B65" s="48" t="s">
        <v>69</v>
      </c>
      <c r="C65" s="48" t="s">
        <v>28</v>
      </c>
      <c r="D65" s="49">
        <v>1</v>
      </c>
      <c r="E65" s="48"/>
      <c r="F65" s="48"/>
      <c r="G65" s="48"/>
      <c r="H65" s="48">
        <v>16</v>
      </c>
      <c r="I65" s="48"/>
      <c r="J65" s="48">
        <f t="shared" si="22"/>
        <v>17</v>
      </c>
      <c r="K65" s="48">
        <v>5</v>
      </c>
      <c r="L65" s="50">
        <f t="shared" si="23"/>
        <v>5</v>
      </c>
      <c r="M65" s="51">
        <f t="shared" si="24"/>
        <v>85</v>
      </c>
      <c r="N65" s="52">
        <f t="shared" si="25"/>
        <v>0</v>
      </c>
      <c r="O65" s="51">
        <f t="shared" si="18"/>
        <v>0</v>
      </c>
      <c r="P65" s="48">
        <f t="shared" si="19"/>
        <v>0</v>
      </c>
      <c r="Q65" s="48"/>
      <c r="R65" s="48">
        <f t="shared" si="20"/>
        <v>0</v>
      </c>
      <c r="S65" s="51">
        <f t="shared" si="21"/>
        <v>0</v>
      </c>
      <c r="T65" s="48">
        <f t="shared" si="26"/>
        <v>80</v>
      </c>
      <c r="U65" s="51">
        <v>50</v>
      </c>
      <c r="V65" s="53">
        <f t="shared" si="27"/>
        <v>0</v>
      </c>
      <c r="W65" s="52">
        <f t="shared" si="28"/>
        <v>85</v>
      </c>
    </row>
    <row r="66" spans="1:23" ht="12.75">
      <c r="A66" s="47">
        <v>36676</v>
      </c>
      <c r="B66" s="48" t="s">
        <v>71</v>
      </c>
      <c r="C66" s="48" t="s">
        <v>28</v>
      </c>
      <c r="D66" s="49">
        <v>1</v>
      </c>
      <c r="E66" s="48"/>
      <c r="F66" s="48"/>
      <c r="G66" s="48"/>
      <c r="H66" s="48">
        <v>16</v>
      </c>
      <c r="I66" s="48"/>
      <c r="J66" s="48">
        <f t="shared" si="22"/>
        <v>17</v>
      </c>
      <c r="K66" s="48">
        <v>5.5</v>
      </c>
      <c r="L66" s="50">
        <f t="shared" si="23"/>
        <v>5.5</v>
      </c>
      <c r="M66" s="51">
        <f t="shared" si="24"/>
        <v>93.5</v>
      </c>
      <c r="N66" s="52">
        <f t="shared" si="25"/>
        <v>0</v>
      </c>
      <c r="O66" s="51">
        <f t="shared" si="18"/>
        <v>0</v>
      </c>
      <c r="P66" s="48">
        <f t="shared" si="19"/>
        <v>0</v>
      </c>
      <c r="Q66" s="48"/>
      <c r="R66" s="48">
        <f t="shared" si="20"/>
        <v>0</v>
      </c>
      <c r="S66" s="51">
        <f t="shared" si="21"/>
        <v>0</v>
      </c>
      <c r="T66" s="48">
        <f t="shared" si="26"/>
        <v>88</v>
      </c>
      <c r="U66" s="51">
        <v>50</v>
      </c>
      <c r="V66" s="53">
        <f t="shared" si="27"/>
        <v>0</v>
      </c>
      <c r="W66" s="52">
        <f t="shared" si="28"/>
        <v>93.5</v>
      </c>
    </row>
    <row r="67" spans="1:23" ht="12.75">
      <c r="A67" s="47">
        <v>36677</v>
      </c>
      <c r="B67" s="48" t="s">
        <v>72</v>
      </c>
      <c r="C67" s="48" t="s">
        <v>28</v>
      </c>
      <c r="D67" s="49">
        <v>1</v>
      </c>
      <c r="E67" s="48"/>
      <c r="F67" s="48"/>
      <c r="G67" s="48"/>
      <c r="H67" s="48">
        <v>16</v>
      </c>
      <c r="I67" s="48"/>
      <c r="J67" s="48">
        <f t="shared" si="22"/>
        <v>17</v>
      </c>
      <c r="K67" s="48">
        <v>5.5</v>
      </c>
      <c r="L67" s="50">
        <f t="shared" si="23"/>
        <v>5.5</v>
      </c>
      <c r="M67" s="51">
        <f t="shared" si="24"/>
        <v>93.5</v>
      </c>
      <c r="N67" s="52">
        <f t="shared" si="25"/>
        <v>0</v>
      </c>
      <c r="O67" s="51">
        <f t="shared" si="18"/>
        <v>0</v>
      </c>
      <c r="P67" s="48">
        <f t="shared" si="19"/>
        <v>0</v>
      </c>
      <c r="Q67" s="48"/>
      <c r="R67" s="48">
        <f t="shared" si="20"/>
        <v>0</v>
      </c>
      <c r="S67" s="51">
        <f t="shared" si="21"/>
        <v>0</v>
      </c>
      <c r="T67" s="48">
        <f t="shared" si="26"/>
        <v>88</v>
      </c>
      <c r="U67" s="51">
        <v>50</v>
      </c>
      <c r="V67" s="53">
        <f t="shared" si="27"/>
        <v>0</v>
      </c>
      <c r="W67" s="52">
        <f t="shared" si="28"/>
        <v>93.5</v>
      </c>
    </row>
    <row r="68" spans="1:23" ht="12.75">
      <c r="A68" s="47">
        <v>36684</v>
      </c>
      <c r="B68" s="48" t="s">
        <v>73</v>
      </c>
      <c r="C68" s="48" t="s">
        <v>28</v>
      </c>
      <c r="D68" s="49">
        <v>1</v>
      </c>
      <c r="E68" s="48"/>
      <c r="F68" s="48"/>
      <c r="G68" s="48"/>
      <c r="H68" s="48">
        <v>16</v>
      </c>
      <c r="I68" s="48"/>
      <c r="J68" s="48">
        <f t="shared" si="22"/>
        <v>17</v>
      </c>
      <c r="K68" s="48">
        <v>5</v>
      </c>
      <c r="L68" s="50">
        <f t="shared" si="23"/>
        <v>5</v>
      </c>
      <c r="M68" s="51">
        <f t="shared" si="24"/>
        <v>85</v>
      </c>
      <c r="N68" s="52">
        <f t="shared" si="25"/>
        <v>0</v>
      </c>
      <c r="O68" s="51">
        <f t="shared" si="18"/>
        <v>0</v>
      </c>
      <c r="P68" s="48">
        <f t="shared" si="19"/>
        <v>0</v>
      </c>
      <c r="Q68" s="48"/>
      <c r="R68" s="48">
        <f t="shared" si="20"/>
        <v>0</v>
      </c>
      <c r="S68" s="51">
        <f t="shared" si="21"/>
        <v>0</v>
      </c>
      <c r="T68" s="48">
        <f t="shared" si="26"/>
        <v>80</v>
      </c>
      <c r="U68" s="51">
        <v>50</v>
      </c>
      <c r="V68" s="53">
        <f t="shared" si="27"/>
        <v>0</v>
      </c>
      <c r="W68" s="52">
        <f t="shared" si="28"/>
        <v>85</v>
      </c>
    </row>
    <row r="69" spans="1:23" ht="12.75">
      <c r="A69" s="47">
        <v>36689</v>
      </c>
      <c r="B69" s="48" t="s">
        <v>75</v>
      </c>
      <c r="C69" s="48" t="s">
        <v>28</v>
      </c>
      <c r="D69" s="49">
        <v>1</v>
      </c>
      <c r="E69" s="48"/>
      <c r="F69" s="48"/>
      <c r="G69" s="48"/>
      <c r="H69" s="48">
        <v>16</v>
      </c>
      <c r="I69" s="48"/>
      <c r="J69" s="48">
        <f t="shared" si="22"/>
        <v>17</v>
      </c>
      <c r="K69" s="48">
        <v>5.5</v>
      </c>
      <c r="L69" s="50">
        <f t="shared" si="23"/>
        <v>5.5</v>
      </c>
      <c r="M69" s="51">
        <f t="shared" si="24"/>
        <v>93.5</v>
      </c>
      <c r="N69" s="52">
        <f t="shared" si="25"/>
        <v>0</v>
      </c>
      <c r="O69" s="51">
        <f t="shared" si="18"/>
        <v>0</v>
      </c>
      <c r="P69" s="48">
        <f t="shared" si="19"/>
        <v>0</v>
      </c>
      <c r="Q69" s="48"/>
      <c r="R69" s="48">
        <f t="shared" si="20"/>
        <v>0</v>
      </c>
      <c r="S69" s="51">
        <f t="shared" si="21"/>
        <v>0</v>
      </c>
      <c r="T69" s="48">
        <f t="shared" si="26"/>
        <v>88</v>
      </c>
      <c r="U69" s="51">
        <v>50</v>
      </c>
      <c r="V69" s="53">
        <f t="shared" si="27"/>
        <v>0</v>
      </c>
      <c r="W69" s="52">
        <f t="shared" si="28"/>
        <v>93.5</v>
      </c>
    </row>
    <row r="70" spans="1:23" ht="12.75">
      <c r="A70" s="10">
        <v>36696</v>
      </c>
      <c r="B70" t="s">
        <v>48</v>
      </c>
      <c r="C70" t="s">
        <v>28</v>
      </c>
      <c r="D70" s="11">
        <v>1</v>
      </c>
      <c r="H70">
        <v>17</v>
      </c>
      <c r="J70">
        <f t="shared" si="22"/>
        <v>18</v>
      </c>
      <c r="K70">
        <v>3.5</v>
      </c>
      <c r="L70" s="17">
        <f t="shared" si="23"/>
        <v>3.5</v>
      </c>
      <c r="M70" s="25">
        <f t="shared" si="24"/>
        <v>59.5</v>
      </c>
      <c r="N70" s="15">
        <f t="shared" si="25"/>
        <v>0</v>
      </c>
      <c r="O70" s="25">
        <f t="shared" si="18"/>
        <v>0</v>
      </c>
      <c r="P70">
        <f t="shared" si="19"/>
        <v>0</v>
      </c>
      <c r="R70">
        <f t="shared" si="20"/>
        <v>0</v>
      </c>
      <c r="S70" s="25">
        <f t="shared" si="21"/>
        <v>0</v>
      </c>
      <c r="T70">
        <f t="shared" si="26"/>
        <v>59.5</v>
      </c>
      <c r="U70" s="25">
        <v>50</v>
      </c>
      <c r="V70" s="26">
        <f t="shared" si="27"/>
        <v>0</v>
      </c>
      <c r="W70" s="15">
        <f t="shared" si="28"/>
        <v>63</v>
      </c>
    </row>
    <row r="71" spans="1:23" ht="12.75">
      <c r="A71" s="10">
        <v>36710</v>
      </c>
      <c r="B71" t="s">
        <v>48</v>
      </c>
      <c r="C71" t="s">
        <v>28</v>
      </c>
      <c r="D71" s="11">
        <v>1</v>
      </c>
      <c r="H71">
        <v>17</v>
      </c>
      <c r="J71">
        <f t="shared" si="22"/>
        <v>18</v>
      </c>
      <c r="K71">
        <v>1</v>
      </c>
      <c r="L71" s="17">
        <f t="shared" si="23"/>
        <v>1</v>
      </c>
      <c r="M71" s="25">
        <f t="shared" si="24"/>
        <v>17</v>
      </c>
      <c r="N71" s="15">
        <f t="shared" si="25"/>
        <v>0</v>
      </c>
      <c r="O71" s="25">
        <f t="shared" si="18"/>
        <v>0</v>
      </c>
      <c r="P71">
        <f t="shared" si="19"/>
        <v>0</v>
      </c>
      <c r="R71">
        <f t="shared" si="20"/>
        <v>0</v>
      </c>
      <c r="S71" s="25">
        <f t="shared" si="21"/>
        <v>0</v>
      </c>
      <c r="T71">
        <f t="shared" si="26"/>
        <v>17</v>
      </c>
      <c r="U71" s="25">
        <v>50</v>
      </c>
      <c r="V71" s="26">
        <f t="shared" si="27"/>
        <v>0</v>
      </c>
      <c r="W71" s="15">
        <f t="shared" si="28"/>
        <v>18</v>
      </c>
    </row>
    <row r="72" spans="1:23" ht="12.75">
      <c r="A72" s="47">
        <v>36714</v>
      </c>
      <c r="B72" s="48" t="s">
        <v>78</v>
      </c>
      <c r="C72" s="48" t="s">
        <v>28</v>
      </c>
      <c r="D72" s="49">
        <v>1</v>
      </c>
      <c r="E72" s="48"/>
      <c r="F72" s="48"/>
      <c r="G72" s="48"/>
      <c r="H72" s="48"/>
      <c r="I72" s="48"/>
      <c r="J72" s="48">
        <f t="shared" si="22"/>
        <v>1</v>
      </c>
      <c r="K72" s="48">
        <v>1</v>
      </c>
      <c r="L72" s="50">
        <f t="shared" si="23"/>
        <v>1</v>
      </c>
      <c r="M72" s="51">
        <f t="shared" si="24"/>
        <v>17</v>
      </c>
      <c r="N72" s="52">
        <f t="shared" si="25"/>
        <v>0</v>
      </c>
      <c r="O72" s="51">
        <f aca="true" t="shared" si="29" ref="O72:O108">(N72*20)</f>
        <v>0</v>
      </c>
      <c r="P72" s="48">
        <f aca="true" t="shared" si="30" ref="P72:P108">(F72*K72)</f>
        <v>0</v>
      </c>
      <c r="Q72" s="48"/>
      <c r="R72" s="48">
        <f aca="true" t="shared" si="31" ref="R72:R108">(G72*K72)</f>
        <v>0</v>
      </c>
      <c r="S72" s="51">
        <f aca="true" t="shared" si="32" ref="S72:S104">(R72*13)</f>
        <v>0</v>
      </c>
      <c r="T72" s="48">
        <f t="shared" si="26"/>
        <v>0</v>
      </c>
      <c r="U72" s="51"/>
      <c r="V72" s="53">
        <f t="shared" si="27"/>
        <v>0</v>
      </c>
      <c r="W72" s="52">
        <f t="shared" si="28"/>
        <v>1</v>
      </c>
    </row>
    <row r="73" spans="1:23" ht="12.75">
      <c r="A73" s="47">
        <v>36724</v>
      </c>
      <c r="B73" s="48" t="s">
        <v>79</v>
      </c>
      <c r="C73" s="48" t="s">
        <v>28</v>
      </c>
      <c r="D73" s="49">
        <v>1</v>
      </c>
      <c r="E73" s="48"/>
      <c r="F73" s="48"/>
      <c r="G73" s="48"/>
      <c r="H73" s="48">
        <v>17</v>
      </c>
      <c r="I73" s="48"/>
      <c r="J73" s="48">
        <f t="shared" si="22"/>
        <v>18</v>
      </c>
      <c r="K73" s="48">
        <v>5</v>
      </c>
      <c r="L73" s="50">
        <f t="shared" si="23"/>
        <v>5</v>
      </c>
      <c r="M73" s="51">
        <f t="shared" si="24"/>
        <v>85</v>
      </c>
      <c r="N73" s="52">
        <f t="shared" si="25"/>
        <v>0</v>
      </c>
      <c r="O73" s="51">
        <f t="shared" si="29"/>
        <v>0</v>
      </c>
      <c r="P73" s="48">
        <f t="shared" si="30"/>
        <v>0</v>
      </c>
      <c r="Q73" s="48"/>
      <c r="R73" s="48">
        <f t="shared" si="31"/>
        <v>0</v>
      </c>
      <c r="S73" s="51">
        <f t="shared" si="32"/>
        <v>0</v>
      </c>
      <c r="T73" s="48">
        <f t="shared" si="26"/>
        <v>85</v>
      </c>
      <c r="U73" s="51">
        <v>50</v>
      </c>
      <c r="V73" s="53">
        <f t="shared" si="27"/>
        <v>0</v>
      </c>
      <c r="W73" s="52">
        <f t="shared" si="28"/>
        <v>90</v>
      </c>
    </row>
    <row r="74" spans="1:23" ht="12.75">
      <c r="A74" s="47">
        <v>36733</v>
      </c>
      <c r="B74" s="48" t="s">
        <v>63</v>
      </c>
      <c r="C74" s="48" t="s">
        <v>28</v>
      </c>
      <c r="D74" s="49">
        <v>1</v>
      </c>
      <c r="E74" s="48"/>
      <c r="F74" s="48"/>
      <c r="G74" s="48"/>
      <c r="H74" s="48"/>
      <c r="I74" s="48"/>
      <c r="J74" s="48">
        <f t="shared" si="22"/>
        <v>1</v>
      </c>
      <c r="K74" s="48">
        <v>2</v>
      </c>
      <c r="L74" s="50">
        <f t="shared" si="23"/>
        <v>2</v>
      </c>
      <c r="M74" s="51" t="s">
        <v>80</v>
      </c>
      <c r="N74" s="52">
        <f t="shared" si="25"/>
        <v>0</v>
      </c>
      <c r="O74" s="51">
        <f t="shared" si="29"/>
        <v>0</v>
      </c>
      <c r="P74" s="48">
        <f t="shared" si="30"/>
        <v>0</v>
      </c>
      <c r="Q74" s="48"/>
      <c r="R74" s="48">
        <f t="shared" si="31"/>
        <v>0</v>
      </c>
      <c r="S74" s="51">
        <f t="shared" si="32"/>
        <v>0</v>
      </c>
      <c r="T74" s="48">
        <f t="shared" si="26"/>
        <v>0</v>
      </c>
      <c r="U74" s="51"/>
      <c r="V74" s="53">
        <f t="shared" si="27"/>
        <v>0</v>
      </c>
      <c r="W74" s="52">
        <f t="shared" si="28"/>
        <v>2</v>
      </c>
    </row>
    <row r="75" spans="1:23" ht="12.75">
      <c r="A75" s="10">
        <v>36747</v>
      </c>
      <c r="B75" t="s">
        <v>48</v>
      </c>
      <c r="C75" t="s">
        <v>28</v>
      </c>
      <c r="D75" s="11"/>
      <c r="H75">
        <v>2</v>
      </c>
      <c r="J75">
        <f t="shared" si="22"/>
        <v>2</v>
      </c>
      <c r="K75">
        <v>0.25</v>
      </c>
      <c r="L75" s="17">
        <v>3</v>
      </c>
      <c r="M75" s="25">
        <f>(L75*17)</f>
        <v>51</v>
      </c>
      <c r="N75" s="15">
        <f t="shared" si="25"/>
        <v>0</v>
      </c>
      <c r="O75" s="25">
        <f t="shared" si="29"/>
        <v>0</v>
      </c>
      <c r="P75">
        <f t="shared" si="30"/>
        <v>0</v>
      </c>
      <c r="R75">
        <f t="shared" si="31"/>
        <v>0</v>
      </c>
      <c r="S75" s="25">
        <f t="shared" si="32"/>
        <v>0</v>
      </c>
      <c r="T75">
        <f t="shared" si="26"/>
        <v>0.5</v>
      </c>
      <c r="U75" s="25"/>
      <c r="V75" s="26">
        <f t="shared" si="27"/>
        <v>0</v>
      </c>
      <c r="W75" s="15">
        <f t="shared" si="28"/>
        <v>3.5</v>
      </c>
    </row>
    <row r="76" spans="1:23" ht="12.75">
      <c r="A76" s="10">
        <v>36748</v>
      </c>
      <c r="B76" t="s">
        <v>48</v>
      </c>
      <c r="C76" t="s">
        <v>28</v>
      </c>
      <c r="D76" s="11">
        <v>1</v>
      </c>
      <c r="J76">
        <f t="shared" si="22"/>
        <v>1</v>
      </c>
      <c r="K76">
        <v>1</v>
      </c>
      <c r="L76" s="17">
        <f>(D76*K76)</f>
        <v>1</v>
      </c>
      <c r="M76" s="25">
        <f>(L76*17)</f>
        <v>17</v>
      </c>
      <c r="N76" s="15">
        <f t="shared" si="25"/>
        <v>0</v>
      </c>
      <c r="O76" s="25">
        <f t="shared" si="29"/>
        <v>0</v>
      </c>
      <c r="P76">
        <f t="shared" si="30"/>
        <v>0</v>
      </c>
      <c r="Q76">
        <v>5</v>
      </c>
      <c r="R76">
        <f t="shared" si="31"/>
        <v>0</v>
      </c>
      <c r="S76" s="25">
        <f t="shared" si="32"/>
        <v>0</v>
      </c>
      <c r="T76">
        <f t="shared" si="26"/>
        <v>0</v>
      </c>
      <c r="U76" s="25"/>
      <c r="V76" s="26">
        <f t="shared" si="27"/>
        <v>0</v>
      </c>
      <c r="W76" s="15">
        <f t="shared" si="28"/>
        <v>6</v>
      </c>
    </row>
    <row r="77" spans="1:23" ht="12.75">
      <c r="A77" s="10">
        <v>36795</v>
      </c>
      <c r="B77" t="s">
        <v>48</v>
      </c>
      <c r="C77" t="s">
        <v>28</v>
      </c>
      <c r="D77" s="11">
        <v>1</v>
      </c>
      <c r="H77">
        <v>16</v>
      </c>
      <c r="J77">
        <f t="shared" si="22"/>
        <v>17</v>
      </c>
      <c r="K77">
        <v>1</v>
      </c>
      <c r="L77" s="17">
        <f>(D77*K77)</f>
        <v>1</v>
      </c>
      <c r="M77" s="25">
        <f>(L77*17)</f>
        <v>17</v>
      </c>
      <c r="N77" s="15">
        <f t="shared" si="25"/>
        <v>0</v>
      </c>
      <c r="O77" s="25">
        <f t="shared" si="29"/>
        <v>0</v>
      </c>
      <c r="P77">
        <f t="shared" si="30"/>
        <v>0</v>
      </c>
      <c r="R77">
        <f t="shared" si="31"/>
        <v>0</v>
      </c>
      <c r="S77" s="25">
        <f t="shared" si="32"/>
        <v>0</v>
      </c>
      <c r="T77">
        <f t="shared" si="26"/>
        <v>16</v>
      </c>
      <c r="U77" s="25">
        <v>50</v>
      </c>
      <c r="V77" s="26">
        <f t="shared" si="27"/>
        <v>0</v>
      </c>
      <c r="W77" s="15">
        <f t="shared" si="28"/>
        <v>17</v>
      </c>
    </row>
    <row r="78" spans="1:23" s="63" customFormat="1" ht="11.25">
      <c r="A78" s="62" t="s">
        <v>112</v>
      </c>
      <c r="D78" s="64"/>
      <c r="L78" s="65">
        <f>SUM(L40:L77)</f>
        <v>109.5</v>
      </c>
      <c r="M78" s="65">
        <f aca="true" t="shared" si="33" ref="M78:W78">SUM(M40:M77)</f>
        <v>1827.5</v>
      </c>
      <c r="N78" s="65">
        <f t="shared" si="33"/>
        <v>145.5</v>
      </c>
      <c r="O78" s="65">
        <f t="shared" si="33"/>
        <v>2910</v>
      </c>
      <c r="P78" s="65">
        <f t="shared" si="33"/>
        <v>33</v>
      </c>
      <c r="Q78" s="65">
        <f t="shared" si="33"/>
        <v>5</v>
      </c>
      <c r="R78" s="65">
        <f t="shared" si="33"/>
        <v>0</v>
      </c>
      <c r="S78" s="65">
        <f t="shared" si="33"/>
        <v>0</v>
      </c>
      <c r="T78" s="65">
        <f t="shared" si="33"/>
        <v>2510</v>
      </c>
      <c r="U78" s="65">
        <f t="shared" si="33"/>
        <v>1500</v>
      </c>
      <c r="V78" s="65">
        <f t="shared" si="33"/>
        <v>0</v>
      </c>
      <c r="W78" s="65">
        <f t="shared" si="33"/>
        <v>2803</v>
      </c>
    </row>
    <row r="79" spans="1:23" ht="12.75">
      <c r="A79" s="47">
        <v>36608</v>
      </c>
      <c r="B79" s="48" t="s">
        <v>68</v>
      </c>
      <c r="C79" s="48" t="s">
        <v>42</v>
      </c>
      <c r="D79" s="49">
        <v>1</v>
      </c>
      <c r="E79" s="48"/>
      <c r="F79" s="48"/>
      <c r="G79" s="48"/>
      <c r="H79" s="48"/>
      <c r="I79" s="48"/>
      <c r="J79" s="48"/>
      <c r="K79" s="48">
        <v>6</v>
      </c>
      <c r="L79" s="50">
        <v>6</v>
      </c>
      <c r="M79" s="51">
        <v>102</v>
      </c>
      <c r="N79" s="52">
        <v>0</v>
      </c>
      <c r="O79" s="51">
        <f t="shared" si="29"/>
        <v>0</v>
      </c>
      <c r="P79" s="48">
        <f t="shared" si="30"/>
        <v>0</v>
      </c>
      <c r="Q79" s="48"/>
      <c r="R79" s="48">
        <f t="shared" si="31"/>
        <v>0</v>
      </c>
      <c r="S79" s="51">
        <f t="shared" si="32"/>
        <v>0</v>
      </c>
      <c r="T79" s="48">
        <v>0</v>
      </c>
      <c r="U79" s="51"/>
      <c r="V79" s="53">
        <v>0</v>
      </c>
      <c r="W79" s="52">
        <v>6</v>
      </c>
    </row>
    <row r="80" spans="1:23" ht="12.75">
      <c r="A80" s="47">
        <v>36745</v>
      </c>
      <c r="B80" s="48" t="s">
        <v>68</v>
      </c>
      <c r="C80" s="48" t="s">
        <v>42</v>
      </c>
      <c r="D80" s="49">
        <v>1</v>
      </c>
      <c r="E80" s="48"/>
      <c r="F80" s="48"/>
      <c r="G80" s="48"/>
      <c r="H80" s="48"/>
      <c r="I80" s="48">
        <v>12</v>
      </c>
      <c r="J80" s="48">
        <f>SUM(D80:I80)</f>
        <v>13</v>
      </c>
      <c r="K80" s="48">
        <v>2</v>
      </c>
      <c r="L80" s="50">
        <f>(D80*K80)</f>
        <v>2</v>
      </c>
      <c r="M80" s="51">
        <f>(L80*17)</f>
        <v>34</v>
      </c>
      <c r="N80" s="52">
        <f>(E80*K80)</f>
        <v>0</v>
      </c>
      <c r="O80" s="51">
        <f t="shared" si="29"/>
        <v>0</v>
      </c>
      <c r="P80" s="48">
        <f t="shared" si="30"/>
        <v>0</v>
      </c>
      <c r="Q80" s="48"/>
      <c r="R80" s="48">
        <f t="shared" si="31"/>
        <v>0</v>
      </c>
      <c r="S80" s="51">
        <f t="shared" si="32"/>
        <v>0</v>
      </c>
      <c r="T80" s="48">
        <f>(H80*K80)</f>
        <v>0</v>
      </c>
      <c r="U80" s="51"/>
      <c r="V80" s="53">
        <f>(I80*K80)</f>
        <v>24</v>
      </c>
      <c r="W80" s="52">
        <f>(L80+N80+P80+Q80+R80+T80+V80)</f>
        <v>26</v>
      </c>
    </row>
    <row r="81" spans="1:23" s="63" customFormat="1" ht="11.25">
      <c r="A81" s="62" t="s">
        <v>113</v>
      </c>
      <c r="D81" s="64"/>
      <c r="L81" s="65">
        <f aca="true" t="shared" si="34" ref="L81:W81">SUM(L79:L80)</f>
        <v>8</v>
      </c>
      <c r="M81" s="65">
        <f t="shared" si="34"/>
        <v>136</v>
      </c>
      <c r="N81" s="65">
        <f t="shared" si="34"/>
        <v>0</v>
      </c>
      <c r="O81" s="65">
        <f t="shared" si="34"/>
        <v>0</v>
      </c>
      <c r="P81" s="65">
        <f t="shared" si="34"/>
        <v>0</v>
      </c>
      <c r="Q81" s="65">
        <f t="shared" si="34"/>
        <v>0</v>
      </c>
      <c r="R81" s="65">
        <f t="shared" si="34"/>
        <v>0</v>
      </c>
      <c r="S81" s="65">
        <f t="shared" si="34"/>
        <v>0</v>
      </c>
      <c r="T81" s="65">
        <f t="shared" si="34"/>
        <v>0</v>
      </c>
      <c r="U81" s="65">
        <f t="shared" si="34"/>
        <v>0</v>
      </c>
      <c r="V81" s="65">
        <f t="shared" si="34"/>
        <v>24</v>
      </c>
      <c r="W81" s="65">
        <f t="shared" si="34"/>
        <v>32</v>
      </c>
    </row>
    <row r="82" spans="1:23" ht="12.75">
      <c r="A82" s="47">
        <v>36558</v>
      </c>
      <c r="B82" s="48" t="s">
        <v>58</v>
      </c>
      <c r="C82" s="48" t="s">
        <v>29</v>
      </c>
      <c r="D82" s="49">
        <v>1</v>
      </c>
      <c r="E82" s="48"/>
      <c r="F82" s="48"/>
      <c r="G82" s="48"/>
      <c r="H82" s="48"/>
      <c r="I82" s="48"/>
      <c r="J82" s="48">
        <f>SUM(D82:I82)</f>
        <v>1</v>
      </c>
      <c r="K82" s="48">
        <v>3</v>
      </c>
      <c r="L82" s="50">
        <f>(D82*K82)</f>
        <v>3</v>
      </c>
      <c r="M82" s="51">
        <f>(L82*17)</f>
        <v>51</v>
      </c>
      <c r="N82" s="52">
        <f>(E82*K82)</f>
        <v>0</v>
      </c>
      <c r="O82" s="51">
        <f t="shared" si="29"/>
        <v>0</v>
      </c>
      <c r="P82" s="48">
        <f t="shared" si="30"/>
        <v>0</v>
      </c>
      <c r="Q82" s="48"/>
      <c r="R82" s="48">
        <f t="shared" si="31"/>
        <v>0</v>
      </c>
      <c r="S82" s="51">
        <f t="shared" si="32"/>
        <v>0</v>
      </c>
      <c r="T82" s="48">
        <f>(H82*K82)</f>
        <v>0</v>
      </c>
      <c r="U82" s="51"/>
      <c r="V82" s="53">
        <f>(I82*K82)</f>
        <v>0</v>
      </c>
      <c r="W82" s="52">
        <f>(L82+N82+P82+Q82+R82+T82+V82)</f>
        <v>3</v>
      </c>
    </row>
    <row r="83" spans="1:23" ht="12.75">
      <c r="A83" s="47">
        <v>36686</v>
      </c>
      <c r="B83" s="48" t="s">
        <v>74</v>
      </c>
      <c r="C83" s="48" t="s">
        <v>29</v>
      </c>
      <c r="D83" s="49">
        <v>1</v>
      </c>
      <c r="E83" s="48"/>
      <c r="F83" s="48"/>
      <c r="G83" s="48"/>
      <c r="H83" s="48"/>
      <c r="I83" s="48"/>
      <c r="J83" s="48">
        <f>SUM(D83:I83)</f>
        <v>1</v>
      </c>
      <c r="K83" s="48">
        <v>2</v>
      </c>
      <c r="L83" s="50">
        <f>(D83*K83)</f>
        <v>2</v>
      </c>
      <c r="M83" s="51">
        <f>(L83*17)</f>
        <v>34</v>
      </c>
      <c r="N83" s="52">
        <f>(E83*K83)</f>
        <v>0</v>
      </c>
      <c r="O83" s="51">
        <f t="shared" si="29"/>
        <v>0</v>
      </c>
      <c r="P83" s="48">
        <f t="shared" si="30"/>
        <v>0</v>
      </c>
      <c r="Q83" s="48"/>
      <c r="R83" s="48">
        <f t="shared" si="31"/>
        <v>0</v>
      </c>
      <c r="S83" s="51">
        <f t="shared" si="32"/>
        <v>0</v>
      </c>
      <c r="T83" s="48">
        <f>(H83*K83)</f>
        <v>0</v>
      </c>
      <c r="U83" s="51"/>
      <c r="V83" s="53">
        <f>(I83*K83)</f>
        <v>0</v>
      </c>
      <c r="W83" s="52">
        <f>(L83+N83+P83+Q83+R83+T83+V83)</f>
        <v>2</v>
      </c>
    </row>
    <row r="84" spans="1:23" s="63" customFormat="1" ht="11.25">
      <c r="A84" s="62" t="s">
        <v>114</v>
      </c>
      <c r="D84" s="64"/>
      <c r="L84" s="65">
        <f aca="true" t="shared" si="35" ref="L84:W84">SUM(L82:L83)</f>
        <v>5</v>
      </c>
      <c r="M84" s="65">
        <f t="shared" si="35"/>
        <v>85</v>
      </c>
      <c r="N84" s="65">
        <f t="shared" si="35"/>
        <v>0</v>
      </c>
      <c r="O84" s="65">
        <f t="shared" si="35"/>
        <v>0</v>
      </c>
      <c r="P84" s="65">
        <f t="shared" si="35"/>
        <v>0</v>
      </c>
      <c r="Q84" s="65">
        <f t="shared" si="35"/>
        <v>0</v>
      </c>
      <c r="R84" s="65">
        <f t="shared" si="35"/>
        <v>0</v>
      </c>
      <c r="S84" s="65">
        <f t="shared" si="35"/>
        <v>0</v>
      </c>
      <c r="T84" s="65">
        <f t="shared" si="35"/>
        <v>0</v>
      </c>
      <c r="U84" s="65">
        <f t="shared" si="35"/>
        <v>0</v>
      </c>
      <c r="V84" s="65">
        <f t="shared" si="35"/>
        <v>0</v>
      </c>
      <c r="W84" s="65">
        <f t="shared" si="35"/>
        <v>5</v>
      </c>
    </row>
    <row r="85" spans="1:23" ht="12.75">
      <c r="A85" s="47">
        <v>36460</v>
      </c>
      <c r="B85" s="48" t="s">
        <v>57</v>
      </c>
      <c r="C85" s="48" t="s">
        <v>39</v>
      </c>
      <c r="D85" s="49">
        <v>1</v>
      </c>
      <c r="E85" s="48"/>
      <c r="F85" s="48"/>
      <c r="G85" s="48"/>
      <c r="H85" s="48"/>
      <c r="I85" s="48"/>
      <c r="J85" s="48">
        <f>SUM(D85:I85)</f>
        <v>1</v>
      </c>
      <c r="K85" s="48">
        <v>1.5</v>
      </c>
      <c r="L85" s="50">
        <f>(D85*K85)</f>
        <v>1.5</v>
      </c>
      <c r="M85" s="51">
        <f>(L85*17)</f>
        <v>25.5</v>
      </c>
      <c r="N85" s="52">
        <f>(E85*K85)</f>
        <v>0</v>
      </c>
      <c r="O85" s="51">
        <f t="shared" si="29"/>
        <v>0</v>
      </c>
      <c r="P85" s="48">
        <f t="shared" si="30"/>
        <v>0</v>
      </c>
      <c r="Q85" s="48"/>
      <c r="R85" s="48">
        <f t="shared" si="31"/>
        <v>0</v>
      </c>
      <c r="S85" s="51">
        <f t="shared" si="32"/>
        <v>0</v>
      </c>
      <c r="T85" s="48">
        <f>(H85*K85)</f>
        <v>0</v>
      </c>
      <c r="U85" s="51"/>
      <c r="V85" s="53">
        <f>(I85*K85)</f>
        <v>0</v>
      </c>
      <c r="W85" s="52">
        <f>(L85+N85+P85+Q85+R85+T85+V85)</f>
        <v>1.5</v>
      </c>
    </row>
    <row r="86" spans="1:23" ht="12.75">
      <c r="A86" s="47">
        <v>36705</v>
      </c>
      <c r="B86" s="48" t="s">
        <v>76</v>
      </c>
      <c r="C86" s="48" t="s">
        <v>39</v>
      </c>
      <c r="D86" s="49">
        <v>1</v>
      </c>
      <c r="E86" s="48"/>
      <c r="F86" s="48"/>
      <c r="G86" s="48"/>
      <c r="H86" s="48"/>
      <c r="I86" s="48"/>
      <c r="J86" s="48">
        <f>SUM(D86:I86)</f>
        <v>1</v>
      </c>
      <c r="K86" s="48">
        <v>1</v>
      </c>
      <c r="L86" s="50">
        <f>(D86*K86)</f>
        <v>1</v>
      </c>
      <c r="M86" s="51">
        <f>(L86*17)</f>
        <v>17</v>
      </c>
      <c r="N86" s="52">
        <f>(E86*K86)</f>
        <v>0</v>
      </c>
      <c r="O86" s="51">
        <f t="shared" si="29"/>
        <v>0</v>
      </c>
      <c r="P86" s="48">
        <f t="shared" si="30"/>
        <v>0</v>
      </c>
      <c r="Q86" s="48"/>
      <c r="R86" s="48">
        <f t="shared" si="31"/>
        <v>0</v>
      </c>
      <c r="S86" s="51">
        <f t="shared" si="32"/>
        <v>0</v>
      </c>
      <c r="T86" s="48">
        <f>(H86*K86)</f>
        <v>0</v>
      </c>
      <c r="U86" s="51"/>
      <c r="V86" s="53">
        <f>(I86*K86)</f>
        <v>0</v>
      </c>
      <c r="W86" s="52">
        <f>(L86+N86+P86+Q86+R86+T86+V86)</f>
        <v>1</v>
      </c>
    </row>
    <row r="87" spans="1:23" s="63" customFormat="1" ht="11.25">
      <c r="A87" s="62" t="s">
        <v>115</v>
      </c>
      <c r="D87" s="64"/>
      <c r="L87" s="65">
        <f aca="true" t="shared" si="36" ref="L87:W87">SUM(L85:L86)</f>
        <v>2.5</v>
      </c>
      <c r="M87" s="65">
        <f t="shared" si="36"/>
        <v>42.5</v>
      </c>
      <c r="N87" s="65">
        <f t="shared" si="36"/>
        <v>0</v>
      </c>
      <c r="O87" s="65">
        <f t="shared" si="36"/>
        <v>0</v>
      </c>
      <c r="P87" s="65">
        <f t="shared" si="36"/>
        <v>0</v>
      </c>
      <c r="Q87" s="65">
        <f t="shared" si="36"/>
        <v>0</v>
      </c>
      <c r="R87" s="65">
        <f t="shared" si="36"/>
        <v>0</v>
      </c>
      <c r="S87" s="65">
        <f t="shared" si="36"/>
        <v>0</v>
      </c>
      <c r="T87" s="65">
        <f t="shared" si="36"/>
        <v>0</v>
      </c>
      <c r="U87" s="65">
        <f t="shared" si="36"/>
        <v>0</v>
      </c>
      <c r="V87" s="65">
        <f t="shared" si="36"/>
        <v>0</v>
      </c>
      <c r="W87" s="65">
        <f t="shared" si="36"/>
        <v>2.5</v>
      </c>
    </row>
    <row r="88" spans="1:23" ht="12.75">
      <c r="A88" s="10">
        <v>36740</v>
      </c>
      <c r="B88" t="s">
        <v>50</v>
      </c>
      <c r="C88" t="s">
        <v>52</v>
      </c>
      <c r="D88" s="11">
        <v>1</v>
      </c>
      <c r="J88">
        <f>SUM(D88:I88)</f>
        <v>1</v>
      </c>
      <c r="K88">
        <v>2</v>
      </c>
      <c r="L88" s="17">
        <f>(D88*K88)</f>
        <v>2</v>
      </c>
      <c r="M88" s="25">
        <f>(L88*17)</f>
        <v>34</v>
      </c>
      <c r="N88" s="15">
        <f>(E88*K88)</f>
        <v>0</v>
      </c>
      <c r="O88" s="25">
        <f t="shared" si="29"/>
        <v>0</v>
      </c>
      <c r="P88">
        <f t="shared" si="30"/>
        <v>0</v>
      </c>
      <c r="Q88">
        <v>6</v>
      </c>
      <c r="R88">
        <f t="shared" si="31"/>
        <v>0</v>
      </c>
      <c r="S88" s="25">
        <f t="shared" si="32"/>
        <v>0</v>
      </c>
      <c r="T88">
        <f>(H88*K88)</f>
        <v>0</v>
      </c>
      <c r="U88" s="25">
        <v>50</v>
      </c>
      <c r="V88" s="26">
        <f>(I88*K88)</f>
        <v>0</v>
      </c>
      <c r="W88" s="15">
        <f>(L88+N88+P88+Q88+R88+T88+V88)</f>
        <v>8</v>
      </c>
    </row>
    <row r="89" spans="1:23" ht="12.75">
      <c r="A89" s="10">
        <v>36795</v>
      </c>
      <c r="B89" t="s">
        <v>48</v>
      </c>
      <c r="C89" t="s">
        <v>52</v>
      </c>
      <c r="D89" s="11">
        <v>1</v>
      </c>
      <c r="H89">
        <v>16</v>
      </c>
      <c r="J89">
        <f>SUM(D89:I89)</f>
        <v>17</v>
      </c>
      <c r="K89">
        <v>1</v>
      </c>
      <c r="L89" s="17">
        <f>(D89*K89)</f>
        <v>1</v>
      </c>
      <c r="M89" s="25">
        <f>(L89*17)</f>
        <v>17</v>
      </c>
      <c r="N89" s="15">
        <f>(E89*K89)</f>
        <v>0</v>
      </c>
      <c r="O89" s="25">
        <f t="shared" si="29"/>
        <v>0</v>
      </c>
      <c r="P89">
        <f t="shared" si="30"/>
        <v>0</v>
      </c>
      <c r="R89">
        <f t="shared" si="31"/>
        <v>0</v>
      </c>
      <c r="S89" s="25">
        <f t="shared" si="32"/>
        <v>0</v>
      </c>
      <c r="T89">
        <f>(H89*K89)</f>
        <v>16</v>
      </c>
      <c r="U89" s="25">
        <v>50</v>
      </c>
      <c r="V89" s="26">
        <f>(I89*K89)</f>
        <v>0</v>
      </c>
      <c r="W89" s="15">
        <f>(L89+N89+P89+Q89+R89+T89+V89)</f>
        <v>17</v>
      </c>
    </row>
    <row r="90" spans="1:23" s="63" customFormat="1" ht="11.25">
      <c r="A90" s="62" t="s">
        <v>116</v>
      </c>
      <c r="D90" s="64"/>
      <c r="L90" s="65">
        <f aca="true" t="shared" si="37" ref="L90:W90">SUM(L88:L89)</f>
        <v>3</v>
      </c>
      <c r="M90" s="65">
        <f t="shared" si="37"/>
        <v>51</v>
      </c>
      <c r="N90" s="65">
        <f t="shared" si="37"/>
        <v>0</v>
      </c>
      <c r="O90" s="65">
        <f t="shared" si="37"/>
        <v>0</v>
      </c>
      <c r="P90" s="65">
        <f t="shared" si="37"/>
        <v>0</v>
      </c>
      <c r="Q90" s="65">
        <f t="shared" si="37"/>
        <v>6</v>
      </c>
      <c r="R90" s="65">
        <f t="shared" si="37"/>
        <v>0</v>
      </c>
      <c r="S90" s="65">
        <f t="shared" si="37"/>
        <v>0</v>
      </c>
      <c r="T90" s="65">
        <f t="shared" si="37"/>
        <v>16</v>
      </c>
      <c r="U90" s="65">
        <f t="shared" si="37"/>
        <v>100</v>
      </c>
      <c r="V90" s="65">
        <f t="shared" si="37"/>
        <v>0</v>
      </c>
      <c r="W90" s="65">
        <f t="shared" si="37"/>
        <v>25</v>
      </c>
    </row>
    <row r="91" spans="1:23" ht="12.75">
      <c r="A91" s="47">
        <v>36508</v>
      </c>
      <c r="B91" s="48" t="s">
        <v>64</v>
      </c>
      <c r="C91" s="48" t="s">
        <v>30</v>
      </c>
      <c r="D91" s="49">
        <v>1</v>
      </c>
      <c r="E91" s="48"/>
      <c r="F91" s="48"/>
      <c r="G91" s="48"/>
      <c r="H91" s="48">
        <v>17</v>
      </c>
      <c r="I91" s="48"/>
      <c r="J91" s="48">
        <f aca="true" t="shared" si="38" ref="J91:J124">SUM(D91:I91)</f>
        <v>18</v>
      </c>
      <c r="K91" s="48">
        <v>6</v>
      </c>
      <c r="L91" s="50">
        <f aca="true" t="shared" si="39" ref="L91:L131">(D91*K91)</f>
        <v>6</v>
      </c>
      <c r="M91" s="51">
        <f aca="true" t="shared" si="40" ref="M91:M116">(L91*17)</f>
        <v>102</v>
      </c>
      <c r="N91" s="52">
        <f aca="true" t="shared" si="41" ref="N91:N124">(E91*K91)</f>
        <v>0</v>
      </c>
      <c r="O91" s="51">
        <f t="shared" si="29"/>
        <v>0</v>
      </c>
      <c r="P91" s="48">
        <f t="shared" si="30"/>
        <v>0</v>
      </c>
      <c r="Q91" s="48"/>
      <c r="R91" s="48">
        <f t="shared" si="31"/>
        <v>0</v>
      </c>
      <c r="S91" s="51">
        <f t="shared" si="32"/>
        <v>0</v>
      </c>
      <c r="T91" s="48">
        <f aca="true" t="shared" si="42" ref="T91:T124">(H91*K91)</f>
        <v>102</v>
      </c>
      <c r="U91" s="51">
        <v>50</v>
      </c>
      <c r="V91" s="53">
        <f aca="true" t="shared" si="43" ref="V91:V124">(I91*K91)</f>
        <v>0</v>
      </c>
      <c r="W91" s="52">
        <f aca="true" t="shared" si="44" ref="W91:W124">(L91+N91+P91+Q91+R91+T91+V91)</f>
        <v>108</v>
      </c>
    </row>
    <row r="92" spans="1:23" ht="12.75">
      <c r="A92" s="47">
        <v>36514</v>
      </c>
      <c r="B92" s="48" t="s">
        <v>64</v>
      </c>
      <c r="C92" s="48" t="s">
        <v>30</v>
      </c>
      <c r="D92" s="49">
        <v>1</v>
      </c>
      <c r="E92" s="48"/>
      <c r="F92" s="48"/>
      <c r="G92" s="48"/>
      <c r="H92" s="48">
        <v>17</v>
      </c>
      <c r="I92" s="48"/>
      <c r="J92" s="48">
        <f t="shared" si="38"/>
        <v>18</v>
      </c>
      <c r="K92" s="48">
        <v>6</v>
      </c>
      <c r="L92" s="50">
        <f t="shared" si="39"/>
        <v>6</v>
      </c>
      <c r="M92" s="51">
        <f t="shared" si="40"/>
        <v>102</v>
      </c>
      <c r="N92" s="52">
        <f t="shared" si="41"/>
        <v>0</v>
      </c>
      <c r="O92" s="51">
        <f t="shared" si="29"/>
        <v>0</v>
      </c>
      <c r="P92" s="48">
        <f t="shared" si="30"/>
        <v>0</v>
      </c>
      <c r="Q92" s="48"/>
      <c r="R92" s="48">
        <f t="shared" si="31"/>
        <v>0</v>
      </c>
      <c r="S92" s="51">
        <f t="shared" si="32"/>
        <v>0</v>
      </c>
      <c r="T92" s="48">
        <f t="shared" si="42"/>
        <v>102</v>
      </c>
      <c r="U92" s="51">
        <v>50</v>
      </c>
      <c r="V92" s="53">
        <f t="shared" si="43"/>
        <v>0</v>
      </c>
      <c r="W92" s="52">
        <f t="shared" si="44"/>
        <v>108</v>
      </c>
    </row>
    <row r="93" spans="1:23" ht="12.75">
      <c r="A93" s="47">
        <v>36537</v>
      </c>
      <c r="B93" s="48" t="s">
        <v>64</v>
      </c>
      <c r="C93" s="48" t="s">
        <v>30</v>
      </c>
      <c r="D93" s="49"/>
      <c r="E93" s="48">
        <v>1</v>
      </c>
      <c r="F93" s="48"/>
      <c r="G93" s="48"/>
      <c r="H93" s="48">
        <v>17</v>
      </c>
      <c r="I93" s="48"/>
      <c r="J93" s="48">
        <f t="shared" si="38"/>
        <v>18</v>
      </c>
      <c r="K93" s="48">
        <v>5.5</v>
      </c>
      <c r="L93" s="50">
        <f t="shared" si="39"/>
        <v>0</v>
      </c>
      <c r="M93" s="51">
        <f t="shared" si="40"/>
        <v>0</v>
      </c>
      <c r="N93" s="52">
        <f t="shared" si="41"/>
        <v>5.5</v>
      </c>
      <c r="O93" s="51">
        <f t="shared" si="29"/>
        <v>110</v>
      </c>
      <c r="P93" s="48">
        <f t="shared" si="30"/>
        <v>0</v>
      </c>
      <c r="Q93" s="48"/>
      <c r="R93" s="48">
        <f t="shared" si="31"/>
        <v>0</v>
      </c>
      <c r="S93" s="51">
        <f t="shared" si="32"/>
        <v>0</v>
      </c>
      <c r="T93" s="48">
        <f t="shared" si="42"/>
        <v>93.5</v>
      </c>
      <c r="U93" s="51">
        <v>50</v>
      </c>
      <c r="V93" s="53">
        <f t="shared" si="43"/>
        <v>0</v>
      </c>
      <c r="W93" s="52">
        <f t="shared" si="44"/>
        <v>99</v>
      </c>
    </row>
    <row r="94" spans="1:23" ht="12.75">
      <c r="A94" s="47">
        <v>36563</v>
      </c>
      <c r="B94" s="48" t="s">
        <v>67</v>
      </c>
      <c r="C94" s="48" t="s">
        <v>30</v>
      </c>
      <c r="D94" s="49">
        <v>1</v>
      </c>
      <c r="E94" s="48"/>
      <c r="F94" s="48"/>
      <c r="G94" s="48"/>
      <c r="H94" s="48">
        <v>17</v>
      </c>
      <c r="I94" s="48"/>
      <c r="J94" s="48">
        <f t="shared" si="38"/>
        <v>18</v>
      </c>
      <c r="K94" s="48">
        <v>5.5</v>
      </c>
      <c r="L94" s="50">
        <f t="shared" si="39"/>
        <v>5.5</v>
      </c>
      <c r="M94" s="51">
        <f t="shared" si="40"/>
        <v>93.5</v>
      </c>
      <c r="N94" s="52">
        <f t="shared" si="41"/>
        <v>0</v>
      </c>
      <c r="O94" s="51">
        <f t="shared" si="29"/>
        <v>0</v>
      </c>
      <c r="P94" s="48">
        <f t="shared" si="30"/>
        <v>0</v>
      </c>
      <c r="Q94" s="48"/>
      <c r="R94" s="48">
        <f t="shared" si="31"/>
        <v>0</v>
      </c>
      <c r="S94" s="51">
        <f t="shared" si="32"/>
        <v>0</v>
      </c>
      <c r="T94" s="48">
        <f t="shared" si="42"/>
        <v>93.5</v>
      </c>
      <c r="U94" s="51">
        <v>50</v>
      </c>
      <c r="V94" s="53">
        <f t="shared" si="43"/>
        <v>0</v>
      </c>
      <c r="W94" s="52">
        <f t="shared" si="44"/>
        <v>99</v>
      </c>
    </row>
    <row r="95" spans="1:23" ht="12.75">
      <c r="A95" s="47">
        <v>36571</v>
      </c>
      <c r="B95" s="48" t="s">
        <v>31</v>
      </c>
      <c r="C95" s="48" t="s">
        <v>30</v>
      </c>
      <c r="D95" s="49"/>
      <c r="E95" s="48">
        <v>1</v>
      </c>
      <c r="F95" s="48"/>
      <c r="G95" s="48"/>
      <c r="H95" s="48">
        <v>17</v>
      </c>
      <c r="I95" s="48"/>
      <c r="J95" s="48">
        <f t="shared" si="38"/>
        <v>18</v>
      </c>
      <c r="K95" s="48">
        <v>5.5</v>
      </c>
      <c r="L95" s="50">
        <f t="shared" si="39"/>
        <v>0</v>
      </c>
      <c r="M95" s="51">
        <f t="shared" si="40"/>
        <v>0</v>
      </c>
      <c r="N95" s="52">
        <f t="shared" si="41"/>
        <v>5.5</v>
      </c>
      <c r="O95" s="51">
        <f t="shared" si="29"/>
        <v>110</v>
      </c>
      <c r="P95" s="48">
        <f t="shared" si="30"/>
        <v>0</v>
      </c>
      <c r="Q95" s="48"/>
      <c r="R95" s="48">
        <f t="shared" si="31"/>
        <v>0</v>
      </c>
      <c r="S95" s="51">
        <f t="shared" si="32"/>
        <v>0</v>
      </c>
      <c r="T95" s="48">
        <f t="shared" si="42"/>
        <v>93.5</v>
      </c>
      <c r="U95" s="51">
        <v>50</v>
      </c>
      <c r="V95" s="53">
        <f t="shared" si="43"/>
        <v>0</v>
      </c>
      <c r="W95" s="52">
        <f t="shared" si="44"/>
        <v>99</v>
      </c>
    </row>
    <row r="96" spans="1:23" ht="12.75">
      <c r="A96" s="47">
        <v>36592</v>
      </c>
      <c r="B96" s="48" t="s">
        <v>64</v>
      </c>
      <c r="C96" s="48" t="s">
        <v>30</v>
      </c>
      <c r="D96" s="49">
        <v>1</v>
      </c>
      <c r="E96" s="48"/>
      <c r="F96" s="48"/>
      <c r="G96" s="48"/>
      <c r="H96" s="48">
        <v>16</v>
      </c>
      <c r="I96" s="48"/>
      <c r="J96" s="48">
        <f t="shared" si="38"/>
        <v>17</v>
      </c>
      <c r="K96" s="48">
        <v>5.5</v>
      </c>
      <c r="L96" s="50">
        <f t="shared" si="39"/>
        <v>5.5</v>
      </c>
      <c r="M96" s="51">
        <f t="shared" si="40"/>
        <v>93.5</v>
      </c>
      <c r="N96" s="52">
        <f t="shared" si="41"/>
        <v>0</v>
      </c>
      <c r="O96" s="51">
        <f t="shared" si="29"/>
        <v>0</v>
      </c>
      <c r="P96" s="48">
        <f t="shared" si="30"/>
        <v>0</v>
      </c>
      <c r="Q96" s="48"/>
      <c r="R96" s="48">
        <f t="shared" si="31"/>
        <v>0</v>
      </c>
      <c r="S96" s="51">
        <f t="shared" si="32"/>
        <v>0</v>
      </c>
      <c r="T96" s="48">
        <f t="shared" si="42"/>
        <v>88</v>
      </c>
      <c r="U96" s="51">
        <v>50</v>
      </c>
      <c r="V96" s="53">
        <f t="shared" si="43"/>
        <v>0</v>
      </c>
      <c r="W96" s="52">
        <f t="shared" si="44"/>
        <v>93.5</v>
      </c>
    </row>
    <row r="97" spans="1:23" ht="12.75">
      <c r="A97" s="10">
        <v>36600</v>
      </c>
      <c r="B97" t="s">
        <v>45</v>
      </c>
      <c r="C97" t="s">
        <v>30</v>
      </c>
      <c r="D97" s="14">
        <v>1</v>
      </c>
      <c r="H97" s="11"/>
      <c r="J97">
        <f t="shared" si="38"/>
        <v>1</v>
      </c>
      <c r="K97" s="17">
        <v>5</v>
      </c>
      <c r="L97" s="17">
        <f t="shared" si="39"/>
        <v>5</v>
      </c>
      <c r="M97" s="25">
        <f t="shared" si="40"/>
        <v>85</v>
      </c>
      <c r="N97" s="15">
        <f t="shared" si="41"/>
        <v>0</v>
      </c>
      <c r="O97" s="25">
        <f t="shared" si="29"/>
        <v>0</v>
      </c>
      <c r="P97">
        <f t="shared" si="30"/>
        <v>0</v>
      </c>
      <c r="R97">
        <f t="shared" si="31"/>
        <v>0</v>
      </c>
      <c r="S97" s="25">
        <f t="shared" si="32"/>
        <v>0</v>
      </c>
      <c r="T97">
        <f t="shared" si="42"/>
        <v>0</v>
      </c>
      <c r="U97" s="25"/>
      <c r="V97" s="26">
        <f t="shared" si="43"/>
        <v>0</v>
      </c>
      <c r="W97" s="15">
        <f t="shared" si="44"/>
        <v>5</v>
      </c>
    </row>
    <row r="98" spans="1:23" ht="12.75">
      <c r="A98" s="47">
        <v>36605</v>
      </c>
      <c r="B98" s="48" t="s">
        <v>64</v>
      </c>
      <c r="C98" s="48" t="s">
        <v>30</v>
      </c>
      <c r="D98" s="49">
        <v>1</v>
      </c>
      <c r="E98" s="48"/>
      <c r="F98" s="48"/>
      <c r="G98" s="48"/>
      <c r="H98" s="48">
        <v>16</v>
      </c>
      <c r="I98" s="48"/>
      <c r="J98" s="48">
        <f t="shared" si="38"/>
        <v>17</v>
      </c>
      <c r="K98" s="48">
        <v>5.5</v>
      </c>
      <c r="L98" s="50">
        <f t="shared" si="39"/>
        <v>5.5</v>
      </c>
      <c r="M98" s="51">
        <f t="shared" si="40"/>
        <v>93.5</v>
      </c>
      <c r="N98" s="52">
        <f t="shared" si="41"/>
        <v>0</v>
      </c>
      <c r="O98" s="51">
        <f t="shared" si="29"/>
        <v>0</v>
      </c>
      <c r="P98" s="48">
        <f t="shared" si="30"/>
        <v>0</v>
      </c>
      <c r="Q98" s="48"/>
      <c r="R98" s="48">
        <f t="shared" si="31"/>
        <v>0</v>
      </c>
      <c r="S98" s="51">
        <f t="shared" si="32"/>
        <v>0</v>
      </c>
      <c r="T98" s="48">
        <f t="shared" si="42"/>
        <v>88</v>
      </c>
      <c r="U98" s="51">
        <v>50</v>
      </c>
      <c r="V98" s="53">
        <f t="shared" si="43"/>
        <v>0</v>
      </c>
      <c r="W98" s="52">
        <f t="shared" si="44"/>
        <v>93.5</v>
      </c>
    </row>
    <row r="99" spans="1:23" ht="12.75">
      <c r="A99" s="10">
        <v>36612</v>
      </c>
      <c r="B99" t="s">
        <v>45</v>
      </c>
      <c r="C99" t="s">
        <v>30</v>
      </c>
      <c r="D99" s="11">
        <v>1</v>
      </c>
      <c r="J99">
        <f t="shared" si="38"/>
        <v>1</v>
      </c>
      <c r="K99">
        <v>2</v>
      </c>
      <c r="L99" s="17">
        <f t="shared" si="39"/>
        <v>2</v>
      </c>
      <c r="M99" s="25">
        <f t="shared" si="40"/>
        <v>34</v>
      </c>
      <c r="N99" s="15">
        <f t="shared" si="41"/>
        <v>0</v>
      </c>
      <c r="O99" s="25">
        <f t="shared" si="29"/>
        <v>0</v>
      </c>
      <c r="P99">
        <f t="shared" si="30"/>
        <v>0</v>
      </c>
      <c r="R99">
        <f t="shared" si="31"/>
        <v>0</v>
      </c>
      <c r="S99" s="25">
        <f t="shared" si="32"/>
        <v>0</v>
      </c>
      <c r="T99">
        <f t="shared" si="42"/>
        <v>0</v>
      </c>
      <c r="U99" s="25">
        <v>50</v>
      </c>
      <c r="V99" s="26">
        <f t="shared" si="43"/>
        <v>0</v>
      </c>
      <c r="W99" s="15">
        <f t="shared" si="44"/>
        <v>2</v>
      </c>
    </row>
    <row r="100" spans="1:23" ht="12.75">
      <c r="A100" s="10">
        <v>36613</v>
      </c>
      <c r="B100" t="s">
        <v>45</v>
      </c>
      <c r="C100" t="s">
        <v>30</v>
      </c>
      <c r="D100" s="11">
        <v>1</v>
      </c>
      <c r="J100">
        <f t="shared" si="38"/>
        <v>1</v>
      </c>
      <c r="K100">
        <v>2</v>
      </c>
      <c r="L100" s="17">
        <f t="shared" si="39"/>
        <v>2</v>
      </c>
      <c r="M100" s="25">
        <f t="shared" si="40"/>
        <v>34</v>
      </c>
      <c r="N100" s="15">
        <f t="shared" si="41"/>
        <v>0</v>
      </c>
      <c r="O100" s="25">
        <f t="shared" si="29"/>
        <v>0</v>
      </c>
      <c r="P100">
        <f t="shared" si="30"/>
        <v>0</v>
      </c>
      <c r="R100">
        <f t="shared" si="31"/>
        <v>0</v>
      </c>
      <c r="S100" s="25">
        <f t="shared" si="32"/>
        <v>0</v>
      </c>
      <c r="T100">
        <f t="shared" si="42"/>
        <v>0</v>
      </c>
      <c r="U100" s="25">
        <v>50</v>
      </c>
      <c r="V100" s="26">
        <f t="shared" si="43"/>
        <v>0</v>
      </c>
      <c r="W100" s="15">
        <f t="shared" si="44"/>
        <v>2</v>
      </c>
    </row>
    <row r="101" spans="1:23" ht="12.75">
      <c r="A101" s="10">
        <v>36614</v>
      </c>
      <c r="B101" t="s">
        <v>45</v>
      </c>
      <c r="C101" t="s">
        <v>30</v>
      </c>
      <c r="D101" s="11">
        <v>1</v>
      </c>
      <c r="J101">
        <f t="shared" si="38"/>
        <v>1</v>
      </c>
      <c r="K101">
        <v>3</v>
      </c>
      <c r="L101" s="17">
        <f t="shared" si="39"/>
        <v>3</v>
      </c>
      <c r="M101" s="25">
        <f t="shared" si="40"/>
        <v>51</v>
      </c>
      <c r="N101" s="15">
        <f t="shared" si="41"/>
        <v>0</v>
      </c>
      <c r="O101" s="25">
        <f t="shared" si="29"/>
        <v>0</v>
      </c>
      <c r="P101">
        <f t="shared" si="30"/>
        <v>0</v>
      </c>
      <c r="R101">
        <f t="shared" si="31"/>
        <v>0</v>
      </c>
      <c r="S101" s="25">
        <f t="shared" si="32"/>
        <v>0</v>
      </c>
      <c r="T101">
        <f t="shared" si="42"/>
        <v>0</v>
      </c>
      <c r="U101" s="25">
        <v>50</v>
      </c>
      <c r="V101" s="26">
        <f t="shared" si="43"/>
        <v>0</v>
      </c>
      <c r="W101" s="15">
        <f t="shared" si="44"/>
        <v>3</v>
      </c>
    </row>
    <row r="102" spans="1:23" ht="12.75">
      <c r="A102" s="47">
        <v>36614</v>
      </c>
      <c r="B102" s="48" t="s">
        <v>31</v>
      </c>
      <c r="C102" s="48" t="s">
        <v>30</v>
      </c>
      <c r="D102" s="49">
        <v>1</v>
      </c>
      <c r="E102" s="48"/>
      <c r="F102" s="48"/>
      <c r="G102" s="48"/>
      <c r="H102" s="48">
        <v>16</v>
      </c>
      <c r="I102" s="48"/>
      <c r="J102" s="48">
        <f t="shared" si="38"/>
        <v>17</v>
      </c>
      <c r="K102" s="48">
        <v>6</v>
      </c>
      <c r="L102" s="50">
        <f t="shared" si="39"/>
        <v>6</v>
      </c>
      <c r="M102" s="51">
        <f t="shared" si="40"/>
        <v>102</v>
      </c>
      <c r="N102" s="52">
        <f t="shared" si="41"/>
        <v>0</v>
      </c>
      <c r="O102" s="51">
        <f t="shared" si="29"/>
        <v>0</v>
      </c>
      <c r="P102" s="48">
        <f t="shared" si="30"/>
        <v>0</v>
      </c>
      <c r="Q102" s="48"/>
      <c r="R102" s="48">
        <f t="shared" si="31"/>
        <v>0</v>
      </c>
      <c r="S102" s="51">
        <f t="shared" si="32"/>
        <v>0</v>
      </c>
      <c r="T102" s="48">
        <f t="shared" si="42"/>
        <v>96</v>
      </c>
      <c r="U102" s="51">
        <v>50</v>
      </c>
      <c r="V102" s="53">
        <f t="shared" si="43"/>
        <v>0</v>
      </c>
      <c r="W102" s="52">
        <f t="shared" si="44"/>
        <v>102</v>
      </c>
    </row>
    <row r="103" spans="1:23" ht="12.75">
      <c r="A103" s="10">
        <v>36615</v>
      </c>
      <c r="B103" t="s">
        <v>45</v>
      </c>
      <c r="C103" t="s">
        <v>30</v>
      </c>
      <c r="D103" s="11">
        <v>1</v>
      </c>
      <c r="J103">
        <f t="shared" si="38"/>
        <v>1</v>
      </c>
      <c r="K103">
        <v>4</v>
      </c>
      <c r="L103" s="17">
        <f t="shared" si="39"/>
        <v>4</v>
      </c>
      <c r="M103" s="25">
        <f t="shared" si="40"/>
        <v>68</v>
      </c>
      <c r="N103" s="15">
        <f t="shared" si="41"/>
        <v>0</v>
      </c>
      <c r="O103" s="25">
        <f t="shared" si="29"/>
        <v>0</v>
      </c>
      <c r="P103">
        <f t="shared" si="30"/>
        <v>0</v>
      </c>
      <c r="R103">
        <f t="shared" si="31"/>
        <v>0</v>
      </c>
      <c r="S103" s="25">
        <f t="shared" si="32"/>
        <v>0</v>
      </c>
      <c r="T103">
        <f t="shared" si="42"/>
        <v>0</v>
      </c>
      <c r="U103" s="25">
        <v>50</v>
      </c>
      <c r="V103" s="26">
        <f t="shared" si="43"/>
        <v>0</v>
      </c>
      <c r="W103" s="15">
        <f t="shared" si="44"/>
        <v>4</v>
      </c>
    </row>
    <row r="104" spans="1:23" ht="12.75">
      <c r="A104" s="47">
        <v>36621</v>
      </c>
      <c r="B104" s="48" t="s">
        <v>31</v>
      </c>
      <c r="C104" s="48" t="s">
        <v>30</v>
      </c>
      <c r="D104" s="49">
        <v>1</v>
      </c>
      <c r="E104" s="48"/>
      <c r="F104" s="48"/>
      <c r="G104" s="48"/>
      <c r="H104" s="48">
        <v>13</v>
      </c>
      <c r="I104" s="48"/>
      <c r="J104" s="48">
        <f t="shared" si="38"/>
        <v>14</v>
      </c>
      <c r="K104" s="48">
        <v>5</v>
      </c>
      <c r="L104" s="50">
        <f t="shared" si="39"/>
        <v>5</v>
      </c>
      <c r="M104" s="51">
        <f t="shared" si="40"/>
        <v>85</v>
      </c>
      <c r="N104" s="52">
        <f t="shared" si="41"/>
        <v>0</v>
      </c>
      <c r="O104" s="51">
        <f t="shared" si="29"/>
        <v>0</v>
      </c>
      <c r="P104" s="48">
        <f t="shared" si="30"/>
        <v>0</v>
      </c>
      <c r="Q104" s="48"/>
      <c r="R104" s="48">
        <f t="shared" si="31"/>
        <v>0</v>
      </c>
      <c r="S104" s="51">
        <f t="shared" si="32"/>
        <v>0</v>
      </c>
      <c r="T104" s="48">
        <f t="shared" si="42"/>
        <v>65</v>
      </c>
      <c r="U104" s="51">
        <v>50</v>
      </c>
      <c r="V104" s="53">
        <f t="shared" si="43"/>
        <v>0</v>
      </c>
      <c r="W104" s="52">
        <f t="shared" si="44"/>
        <v>70</v>
      </c>
    </row>
    <row r="105" spans="1:23" ht="12.75">
      <c r="A105" s="47">
        <v>36622</v>
      </c>
      <c r="B105" s="48" t="s">
        <v>31</v>
      </c>
      <c r="C105" s="48" t="s">
        <v>30</v>
      </c>
      <c r="D105" s="55">
        <v>1</v>
      </c>
      <c r="E105" s="48"/>
      <c r="F105" s="48"/>
      <c r="G105" s="48"/>
      <c r="H105" s="56">
        <v>13</v>
      </c>
      <c r="I105" s="48"/>
      <c r="J105" s="48">
        <f t="shared" si="38"/>
        <v>14</v>
      </c>
      <c r="K105" s="50">
        <v>4</v>
      </c>
      <c r="L105" s="50">
        <f t="shared" si="39"/>
        <v>4</v>
      </c>
      <c r="M105" s="51">
        <f t="shared" si="40"/>
        <v>68</v>
      </c>
      <c r="N105" s="52">
        <f t="shared" si="41"/>
        <v>0</v>
      </c>
      <c r="O105" s="51">
        <f t="shared" si="29"/>
        <v>0</v>
      </c>
      <c r="P105" s="48">
        <f t="shared" si="30"/>
        <v>0</v>
      </c>
      <c r="Q105" s="48"/>
      <c r="R105" s="48">
        <f t="shared" si="31"/>
        <v>0</v>
      </c>
      <c r="S105" s="51">
        <f>(R105*13)</f>
        <v>0</v>
      </c>
      <c r="T105" s="48">
        <f t="shared" si="42"/>
        <v>52</v>
      </c>
      <c r="U105" s="51">
        <v>50</v>
      </c>
      <c r="V105" s="53">
        <f t="shared" si="43"/>
        <v>0</v>
      </c>
      <c r="W105" s="52">
        <f t="shared" si="44"/>
        <v>56</v>
      </c>
    </row>
    <row r="106" spans="1:23" ht="12.75">
      <c r="A106" s="47">
        <v>36635</v>
      </c>
      <c r="B106" s="48" t="s">
        <v>33</v>
      </c>
      <c r="C106" s="48" t="s">
        <v>30</v>
      </c>
      <c r="D106" s="49">
        <v>1</v>
      </c>
      <c r="E106" s="48"/>
      <c r="F106" s="48"/>
      <c r="G106" s="48"/>
      <c r="H106" s="48">
        <v>13</v>
      </c>
      <c r="I106" s="48"/>
      <c r="J106" s="48">
        <f t="shared" si="38"/>
        <v>14</v>
      </c>
      <c r="K106" s="48">
        <v>5.5</v>
      </c>
      <c r="L106" s="50">
        <f t="shared" si="39"/>
        <v>5.5</v>
      </c>
      <c r="M106" s="51">
        <f t="shared" si="40"/>
        <v>93.5</v>
      </c>
      <c r="N106" s="52">
        <f t="shared" si="41"/>
        <v>0</v>
      </c>
      <c r="O106" s="51">
        <f t="shared" si="29"/>
        <v>0</v>
      </c>
      <c r="P106" s="48">
        <f t="shared" si="30"/>
        <v>0</v>
      </c>
      <c r="Q106" s="48"/>
      <c r="R106" s="48">
        <f t="shared" si="31"/>
        <v>0</v>
      </c>
      <c r="S106" s="51">
        <f aca="true" t="shared" si="45" ref="S106:S157">(R106*13)</f>
        <v>0</v>
      </c>
      <c r="T106" s="48">
        <f t="shared" si="42"/>
        <v>71.5</v>
      </c>
      <c r="U106" s="51">
        <v>50</v>
      </c>
      <c r="V106" s="53">
        <f t="shared" si="43"/>
        <v>0</v>
      </c>
      <c r="W106" s="52">
        <f t="shared" si="44"/>
        <v>77</v>
      </c>
    </row>
    <row r="107" spans="1:23" ht="12.75">
      <c r="A107" s="47">
        <v>36661</v>
      </c>
      <c r="B107" s="48" t="s">
        <v>64</v>
      </c>
      <c r="C107" s="48" t="s">
        <v>30</v>
      </c>
      <c r="D107" s="49">
        <v>1</v>
      </c>
      <c r="E107" s="48"/>
      <c r="F107" s="48"/>
      <c r="G107" s="48"/>
      <c r="H107" s="48">
        <v>16</v>
      </c>
      <c r="I107" s="48"/>
      <c r="J107" s="48">
        <f t="shared" si="38"/>
        <v>17</v>
      </c>
      <c r="K107" s="48">
        <v>5</v>
      </c>
      <c r="L107" s="50">
        <f t="shared" si="39"/>
        <v>5</v>
      </c>
      <c r="M107" s="51">
        <f t="shared" si="40"/>
        <v>85</v>
      </c>
      <c r="N107" s="52">
        <f t="shared" si="41"/>
        <v>0</v>
      </c>
      <c r="O107" s="51">
        <f t="shared" si="29"/>
        <v>0</v>
      </c>
      <c r="P107" s="48">
        <f t="shared" si="30"/>
        <v>0</v>
      </c>
      <c r="Q107" s="48"/>
      <c r="R107" s="48">
        <f t="shared" si="31"/>
        <v>0</v>
      </c>
      <c r="S107" s="51">
        <f t="shared" si="45"/>
        <v>0</v>
      </c>
      <c r="T107" s="48">
        <f t="shared" si="42"/>
        <v>80</v>
      </c>
      <c r="U107" s="51">
        <v>50</v>
      </c>
      <c r="V107" s="53">
        <f t="shared" si="43"/>
        <v>0</v>
      </c>
      <c r="W107" s="52">
        <f t="shared" si="44"/>
        <v>85</v>
      </c>
    </row>
    <row r="108" spans="1:23" ht="12.75">
      <c r="A108" s="10">
        <v>36670</v>
      </c>
      <c r="B108" t="s">
        <v>45</v>
      </c>
      <c r="C108" t="s">
        <v>30</v>
      </c>
      <c r="D108" s="11">
        <v>1</v>
      </c>
      <c r="J108">
        <f t="shared" si="38"/>
        <v>1</v>
      </c>
      <c r="K108">
        <v>3</v>
      </c>
      <c r="L108" s="17">
        <f t="shared" si="39"/>
        <v>3</v>
      </c>
      <c r="M108" s="25">
        <f t="shared" si="40"/>
        <v>51</v>
      </c>
      <c r="N108" s="15">
        <f t="shared" si="41"/>
        <v>0</v>
      </c>
      <c r="O108" s="25">
        <f t="shared" si="29"/>
        <v>0</v>
      </c>
      <c r="P108">
        <f t="shared" si="30"/>
        <v>0</v>
      </c>
      <c r="R108">
        <f t="shared" si="31"/>
        <v>0</v>
      </c>
      <c r="S108" s="25">
        <f t="shared" si="45"/>
        <v>0</v>
      </c>
      <c r="T108">
        <f t="shared" si="42"/>
        <v>0</v>
      </c>
      <c r="U108" s="25">
        <v>50</v>
      </c>
      <c r="V108" s="26">
        <f t="shared" si="43"/>
        <v>0</v>
      </c>
      <c r="W108" s="15">
        <f t="shared" si="44"/>
        <v>3</v>
      </c>
    </row>
    <row r="109" spans="1:23" ht="12.75">
      <c r="A109" s="10">
        <v>36672</v>
      </c>
      <c r="B109" t="s">
        <v>45</v>
      </c>
      <c r="C109" t="s">
        <v>30</v>
      </c>
      <c r="D109" s="11">
        <v>1</v>
      </c>
      <c r="J109">
        <f t="shared" si="38"/>
        <v>1</v>
      </c>
      <c r="K109">
        <v>2</v>
      </c>
      <c r="L109" s="17">
        <f t="shared" si="39"/>
        <v>2</v>
      </c>
      <c r="M109" s="25">
        <f t="shared" si="40"/>
        <v>34</v>
      </c>
      <c r="N109" s="15">
        <f t="shared" si="41"/>
        <v>0</v>
      </c>
      <c r="O109" s="25">
        <f aca="true" t="shared" si="46" ref="O109:O146">(N109*20)</f>
        <v>0</v>
      </c>
      <c r="P109">
        <f aca="true" t="shared" si="47" ref="P109:P146">(F109*K109)</f>
        <v>0</v>
      </c>
      <c r="R109">
        <f aca="true" t="shared" si="48" ref="R109:R146">(G109*K109)</f>
        <v>0</v>
      </c>
      <c r="S109" s="25">
        <f t="shared" si="45"/>
        <v>0</v>
      </c>
      <c r="T109">
        <f t="shared" si="42"/>
        <v>0</v>
      </c>
      <c r="U109" s="25">
        <v>50</v>
      </c>
      <c r="V109" s="26">
        <f t="shared" si="43"/>
        <v>0</v>
      </c>
      <c r="W109" s="15">
        <f t="shared" si="44"/>
        <v>2</v>
      </c>
    </row>
    <row r="110" spans="1:23" ht="12.75">
      <c r="A110" s="10">
        <v>36682</v>
      </c>
      <c r="B110" t="s">
        <v>45</v>
      </c>
      <c r="C110" t="s">
        <v>30</v>
      </c>
      <c r="D110" s="11">
        <v>1</v>
      </c>
      <c r="J110">
        <f t="shared" si="38"/>
        <v>1</v>
      </c>
      <c r="K110">
        <v>3</v>
      </c>
      <c r="L110" s="17">
        <f t="shared" si="39"/>
        <v>3</v>
      </c>
      <c r="M110" s="25">
        <f t="shared" si="40"/>
        <v>51</v>
      </c>
      <c r="N110" s="15">
        <f t="shared" si="41"/>
        <v>0</v>
      </c>
      <c r="O110" s="25">
        <f t="shared" si="46"/>
        <v>0</v>
      </c>
      <c r="P110">
        <f t="shared" si="47"/>
        <v>0</v>
      </c>
      <c r="R110">
        <f t="shared" si="48"/>
        <v>0</v>
      </c>
      <c r="S110" s="25">
        <f t="shared" si="45"/>
        <v>0</v>
      </c>
      <c r="T110">
        <f t="shared" si="42"/>
        <v>0</v>
      </c>
      <c r="U110" s="25">
        <v>50</v>
      </c>
      <c r="V110" s="26">
        <f t="shared" si="43"/>
        <v>0</v>
      </c>
      <c r="W110" s="15">
        <f t="shared" si="44"/>
        <v>3</v>
      </c>
    </row>
    <row r="111" spans="1:23" ht="12.75">
      <c r="A111" s="10">
        <v>36710</v>
      </c>
      <c r="B111" t="s">
        <v>48</v>
      </c>
      <c r="C111" t="s">
        <v>30</v>
      </c>
      <c r="D111" s="11">
        <v>1</v>
      </c>
      <c r="H111">
        <v>17</v>
      </c>
      <c r="J111">
        <f t="shared" si="38"/>
        <v>18</v>
      </c>
      <c r="K111">
        <v>0.5</v>
      </c>
      <c r="L111" s="17">
        <f t="shared" si="39"/>
        <v>0.5</v>
      </c>
      <c r="M111" s="25">
        <f t="shared" si="40"/>
        <v>8.5</v>
      </c>
      <c r="N111" s="15">
        <f t="shared" si="41"/>
        <v>0</v>
      </c>
      <c r="O111" s="25">
        <f t="shared" si="46"/>
        <v>0</v>
      </c>
      <c r="P111">
        <f t="shared" si="47"/>
        <v>0</v>
      </c>
      <c r="R111">
        <f t="shared" si="48"/>
        <v>0</v>
      </c>
      <c r="S111" s="25">
        <f t="shared" si="45"/>
        <v>0</v>
      </c>
      <c r="T111">
        <f t="shared" si="42"/>
        <v>8.5</v>
      </c>
      <c r="U111" s="25">
        <v>50</v>
      </c>
      <c r="V111" s="26">
        <f t="shared" si="43"/>
        <v>0</v>
      </c>
      <c r="W111" s="15">
        <f t="shared" si="44"/>
        <v>9</v>
      </c>
    </row>
    <row r="112" spans="1:23" ht="12.75">
      <c r="A112" s="10">
        <v>36747</v>
      </c>
      <c r="B112" t="s">
        <v>48</v>
      </c>
      <c r="C112" t="s">
        <v>30</v>
      </c>
      <c r="D112" s="11">
        <v>1</v>
      </c>
      <c r="H112">
        <v>14</v>
      </c>
      <c r="J112">
        <f t="shared" si="38"/>
        <v>15</v>
      </c>
      <c r="K112">
        <v>2.75</v>
      </c>
      <c r="L112" s="17">
        <f t="shared" si="39"/>
        <v>2.75</v>
      </c>
      <c r="M112" s="25">
        <f t="shared" si="40"/>
        <v>46.75</v>
      </c>
      <c r="N112" s="15">
        <f t="shared" si="41"/>
        <v>0</v>
      </c>
      <c r="O112" s="25">
        <f t="shared" si="46"/>
        <v>0</v>
      </c>
      <c r="P112">
        <f t="shared" si="47"/>
        <v>0</v>
      </c>
      <c r="R112">
        <f t="shared" si="48"/>
        <v>0</v>
      </c>
      <c r="S112" s="25">
        <f t="shared" si="45"/>
        <v>0</v>
      </c>
      <c r="T112">
        <f t="shared" si="42"/>
        <v>38.5</v>
      </c>
      <c r="U112" s="25">
        <v>50</v>
      </c>
      <c r="V112" s="26">
        <f t="shared" si="43"/>
        <v>0</v>
      </c>
      <c r="W112" s="15">
        <f t="shared" si="44"/>
        <v>41.25</v>
      </c>
    </row>
    <row r="113" spans="1:23" ht="12.75">
      <c r="A113" s="10">
        <v>36748</v>
      </c>
      <c r="B113" t="s">
        <v>45</v>
      </c>
      <c r="C113" t="s">
        <v>30</v>
      </c>
      <c r="D113" s="11">
        <v>1</v>
      </c>
      <c r="J113">
        <f t="shared" si="38"/>
        <v>1</v>
      </c>
      <c r="K113">
        <v>1</v>
      </c>
      <c r="L113" s="17">
        <v>3</v>
      </c>
      <c r="M113" s="25">
        <f t="shared" si="40"/>
        <v>51</v>
      </c>
      <c r="N113" s="15">
        <f t="shared" si="41"/>
        <v>0</v>
      </c>
      <c r="O113" s="25">
        <f t="shared" si="46"/>
        <v>0</v>
      </c>
      <c r="P113">
        <f t="shared" si="47"/>
        <v>0</v>
      </c>
      <c r="Q113">
        <v>11</v>
      </c>
      <c r="R113">
        <f t="shared" si="48"/>
        <v>0</v>
      </c>
      <c r="S113" s="25">
        <f t="shared" si="45"/>
        <v>0</v>
      </c>
      <c r="T113">
        <f t="shared" si="42"/>
        <v>0</v>
      </c>
      <c r="U113" s="25"/>
      <c r="V113" s="26">
        <f t="shared" si="43"/>
        <v>0</v>
      </c>
      <c r="W113" s="15">
        <f t="shared" si="44"/>
        <v>14</v>
      </c>
    </row>
    <row r="114" spans="1:23" ht="12.75">
      <c r="A114" s="10">
        <v>36748</v>
      </c>
      <c r="B114" t="s">
        <v>48</v>
      </c>
      <c r="C114" t="s">
        <v>30</v>
      </c>
      <c r="D114" s="11">
        <v>1</v>
      </c>
      <c r="J114">
        <f t="shared" si="38"/>
        <v>1</v>
      </c>
      <c r="K114">
        <v>1</v>
      </c>
      <c r="L114" s="17">
        <f t="shared" si="39"/>
        <v>1</v>
      </c>
      <c r="M114" s="25">
        <f t="shared" si="40"/>
        <v>17</v>
      </c>
      <c r="N114" s="15">
        <f t="shared" si="41"/>
        <v>0</v>
      </c>
      <c r="O114" s="25">
        <f t="shared" si="46"/>
        <v>0</v>
      </c>
      <c r="P114">
        <f t="shared" si="47"/>
        <v>0</v>
      </c>
      <c r="Q114">
        <v>5</v>
      </c>
      <c r="R114">
        <f t="shared" si="48"/>
        <v>0</v>
      </c>
      <c r="S114" s="25">
        <f t="shared" si="45"/>
        <v>0</v>
      </c>
      <c r="T114">
        <f t="shared" si="42"/>
        <v>0</v>
      </c>
      <c r="U114" s="25">
        <v>50</v>
      </c>
      <c r="V114" s="26">
        <f t="shared" si="43"/>
        <v>0</v>
      </c>
      <c r="W114" s="15">
        <f t="shared" si="44"/>
        <v>6</v>
      </c>
    </row>
    <row r="115" spans="1:23" ht="12.75">
      <c r="A115" s="10">
        <v>36782</v>
      </c>
      <c r="B115" t="s">
        <v>49</v>
      </c>
      <c r="C115" t="s">
        <v>30</v>
      </c>
      <c r="D115" s="11">
        <v>1</v>
      </c>
      <c r="J115">
        <f t="shared" si="38"/>
        <v>1</v>
      </c>
      <c r="K115">
        <v>1.5</v>
      </c>
      <c r="L115" s="17">
        <f t="shared" si="39"/>
        <v>1.5</v>
      </c>
      <c r="M115" s="25">
        <f t="shared" si="40"/>
        <v>25.5</v>
      </c>
      <c r="N115" s="15">
        <f t="shared" si="41"/>
        <v>0</v>
      </c>
      <c r="O115" s="25">
        <f t="shared" si="46"/>
        <v>0</v>
      </c>
      <c r="P115">
        <f t="shared" si="47"/>
        <v>0</v>
      </c>
      <c r="R115">
        <f t="shared" si="48"/>
        <v>0</v>
      </c>
      <c r="S115" s="25">
        <f t="shared" si="45"/>
        <v>0</v>
      </c>
      <c r="T115">
        <f t="shared" si="42"/>
        <v>0</v>
      </c>
      <c r="U115" s="25"/>
      <c r="V115" s="26">
        <f t="shared" si="43"/>
        <v>0</v>
      </c>
      <c r="W115" s="15">
        <f t="shared" si="44"/>
        <v>1.5</v>
      </c>
    </row>
    <row r="116" spans="1:23" ht="12.75">
      <c r="A116" s="10">
        <v>36788</v>
      </c>
      <c r="B116" t="s">
        <v>48</v>
      </c>
      <c r="C116" t="s">
        <v>30</v>
      </c>
      <c r="D116" s="11">
        <v>1</v>
      </c>
      <c r="H116">
        <v>16</v>
      </c>
      <c r="J116">
        <f t="shared" si="38"/>
        <v>17</v>
      </c>
      <c r="K116">
        <v>1.5</v>
      </c>
      <c r="L116" s="17">
        <f t="shared" si="39"/>
        <v>1.5</v>
      </c>
      <c r="M116" s="25">
        <f t="shared" si="40"/>
        <v>25.5</v>
      </c>
      <c r="N116" s="15">
        <f t="shared" si="41"/>
        <v>0</v>
      </c>
      <c r="O116" s="25">
        <f t="shared" si="46"/>
        <v>0</v>
      </c>
      <c r="P116">
        <f t="shared" si="47"/>
        <v>0</v>
      </c>
      <c r="R116">
        <f t="shared" si="48"/>
        <v>0</v>
      </c>
      <c r="S116" s="25">
        <f t="shared" si="45"/>
        <v>0</v>
      </c>
      <c r="T116">
        <f t="shared" si="42"/>
        <v>24</v>
      </c>
      <c r="U116" s="25">
        <v>50</v>
      </c>
      <c r="V116" s="26">
        <f t="shared" si="43"/>
        <v>0</v>
      </c>
      <c r="W116" s="15">
        <f t="shared" si="44"/>
        <v>25.5</v>
      </c>
    </row>
    <row r="117" spans="1:23" ht="12.75">
      <c r="A117" s="10">
        <v>36790</v>
      </c>
      <c r="B117" t="s">
        <v>49</v>
      </c>
      <c r="C117" t="s">
        <v>30</v>
      </c>
      <c r="D117" s="11">
        <v>1</v>
      </c>
      <c r="J117">
        <f t="shared" si="38"/>
        <v>1</v>
      </c>
      <c r="K117">
        <v>5</v>
      </c>
      <c r="L117" s="17">
        <f t="shared" si="39"/>
        <v>5</v>
      </c>
      <c r="M117" s="25">
        <f>(L117*17)</f>
        <v>85</v>
      </c>
      <c r="N117" s="15">
        <f t="shared" si="41"/>
        <v>0</v>
      </c>
      <c r="O117" s="25">
        <f t="shared" si="46"/>
        <v>0</v>
      </c>
      <c r="P117">
        <f t="shared" si="47"/>
        <v>0</v>
      </c>
      <c r="R117">
        <f t="shared" si="48"/>
        <v>0</v>
      </c>
      <c r="S117" s="25">
        <f t="shared" si="45"/>
        <v>0</v>
      </c>
      <c r="T117">
        <f t="shared" si="42"/>
        <v>0</v>
      </c>
      <c r="U117" s="25">
        <v>50</v>
      </c>
      <c r="V117" s="26">
        <f t="shared" si="43"/>
        <v>0</v>
      </c>
      <c r="W117" s="15">
        <f t="shared" si="44"/>
        <v>5</v>
      </c>
    </row>
    <row r="118" spans="1:23" ht="12.75">
      <c r="A118" s="10">
        <v>36791</v>
      </c>
      <c r="B118" t="s">
        <v>49</v>
      </c>
      <c r="C118" t="s">
        <v>30</v>
      </c>
      <c r="D118" s="11">
        <v>1</v>
      </c>
      <c r="H118">
        <v>16</v>
      </c>
      <c r="J118">
        <f t="shared" si="38"/>
        <v>17</v>
      </c>
      <c r="K118">
        <v>2</v>
      </c>
      <c r="L118" s="17">
        <f t="shared" si="39"/>
        <v>2</v>
      </c>
      <c r="M118" s="25">
        <f aca="true" t="shared" si="49" ref="M118:M157">(L118*17)</f>
        <v>34</v>
      </c>
      <c r="N118" s="15">
        <f t="shared" si="41"/>
        <v>0</v>
      </c>
      <c r="O118" s="25">
        <f t="shared" si="46"/>
        <v>0</v>
      </c>
      <c r="P118">
        <f t="shared" si="47"/>
        <v>0</v>
      </c>
      <c r="R118">
        <f t="shared" si="48"/>
        <v>0</v>
      </c>
      <c r="S118" s="25">
        <f t="shared" si="45"/>
        <v>0</v>
      </c>
      <c r="T118">
        <f t="shared" si="42"/>
        <v>32</v>
      </c>
      <c r="U118" s="25">
        <v>50</v>
      </c>
      <c r="V118" s="26">
        <f t="shared" si="43"/>
        <v>0</v>
      </c>
      <c r="W118" s="15">
        <f t="shared" si="44"/>
        <v>34</v>
      </c>
    </row>
    <row r="119" spans="1:23" ht="12.75">
      <c r="A119" s="10">
        <v>36794</v>
      </c>
      <c r="B119" t="s">
        <v>45</v>
      </c>
      <c r="C119" t="s">
        <v>30</v>
      </c>
      <c r="D119" s="11">
        <v>1</v>
      </c>
      <c r="J119">
        <f t="shared" si="38"/>
        <v>1</v>
      </c>
      <c r="K119">
        <v>3</v>
      </c>
      <c r="L119" s="17">
        <f t="shared" si="39"/>
        <v>3</v>
      </c>
      <c r="M119" s="25">
        <f t="shared" si="49"/>
        <v>51</v>
      </c>
      <c r="N119" s="15">
        <f t="shared" si="41"/>
        <v>0</v>
      </c>
      <c r="O119" s="25">
        <f t="shared" si="46"/>
        <v>0</v>
      </c>
      <c r="P119">
        <f t="shared" si="47"/>
        <v>0</v>
      </c>
      <c r="R119">
        <f t="shared" si="48"/>
        <v>0</v>
      </c>
      <c r="S119" s="25">
        <f t="shared" si="45"/>
        <v>0</v>
      </c>
      <c r="T119">
        <f t="shared" si="42"/>
        <v>0</v>
      </c>
      <c r="U119" s="25">
        <v>50</v>
      </c>
      <c r="V119" s="26">
        <f t="shared" si="43"/>
        <v>0</v>
      </c>
      <c r="W119" s="15">
        <f t="shared" si="44"/>
        <v>3</v>
      </c>
    </row>
    <row r="120" spans="1:23" ht="12.75">
      <c r="A120" s="10">
        <v>36795</v>
      </c>
      <c r="B120" t="s">
        <v>48</v>
      </c>
      <c r="C120" t="s">
        <v>30</v>
      </c>
      <c r="D120" s="11">
        <v>1</v>
      </c>
      <c r="H120">
        <v>16</v>
      </c>
      <c r="J120">
        <f t="shared" si="38"/>
        <v>17</v>
      </c>
      <c r="K120">
        <v>1</v>
      </c>
      <c r="L120" s="17">
        <f t="shared" si="39"/>
        <v>1</v>
      </c>
      <c r="M120" s="25">
        <f t="shared" si="49"/>
        <v>17</v>
      </c>
      <c r="N120" s="15">
        <f t="shared" si="41"/>
        <v>0</v>
      </c>
      <c r="O120" s="25">
        <f t="shared" si="46"/>
        <v>0</v>
      </c>
      <c r="P120">
        <f t="shared" si="47"/>
        <v>0</v>
      </c>
      <c r="R120">
        <f t="shared" si="48"/>
        <v>0</v>
      </c>
      <c r="S120" s="25">
        <f t="shared" si="45"/>
        <v>0</v>
      </c>
      <c r="T120">
        <f t="shared" si="42"/>
        <v>16</v>
      </c>
      <c r="U120" s="25">
        <v>50</v>
      </c>
      <c r="V120" s="26">
        <f t="shared" si="43"/>
        <v>0</v>
      </c>
      <c r="W120" s="15">
        <f t="shared" si="44"/>
        <v>17</v>
      </c>
    </row>
    <row r="121" spans="1:23" s="63" customFormat="1" ht="11.25">
      <c r="A121" s="62" t="s">
        <v>117</v>
      </c>
      <c r="D121" s="64"/>
      <c r="L121" s="65">
        <f>SUM(L91:L120)</f>
        <v>99.25</v>
      </c>
      <c r="M121" s="65">
        <f aca="true" t="shared" si="50" ref="M121:W121">SUM(M91:M120)</f>
        <v>1687.25</v>
      </c>
      <c r="N121" s="65">
        <f t="shared" si="50"/>
        <v>11</v>
      </c>
      <c r="O121" s="65">
        <f t="shared" si="50"/>
        <v>220</v>
      </c>
      <c r="P121" s="65">
        <f t="shared" si="50"/>
        <v>0</v>
      </c>
      <c r="Q121" s="65">
        <f t="shared" si="50"/>
        <v>16</v>
      </c>
      <c r="R121" s="65">
        <f t="shared" si="50"/>
        <v>0</v>
      </c>
      <c r="S121" s="65">
        <f t="shared" si="50"/>
        <v>0</v>
      </c>
      <c r="T121" s="65">
        <f t="shared" si="50"/>
        <v>1144</v>
      </c>
      <c r="U121" s="65">
        <f t="shared" si="50"/>
        <v>1350</v>
      </c>
      <c r="V121" s="65">
        <f t="shared" si="50"/>
        <v>0</v>
      </c>
      <c r="W121" s="65">
        <f t="shared" si="50"/>
        <v>1270.25</v>
      </c>
    </row>
    <row r="122" spans="1:23" ht="12.75">
      <c r="A122" s="10">
        <v>36747</v>
      </c>
      <c r="B122" t="s">
        <v>48</v>
      </c>
      <c r="C122" t="s">
        <v>53</v>
      </c>
      <c r="D122" s="11">
        <v>1</v>
      </c>
      <c r="H122">
        <v>1</v>
      </c>
      <c r="J122">
        <f t="shared" si="38"/>
        <v>2</v>
      </c>
      <c r="K122">
        <v>0.25</v>
      </c>
      <c r="L122" s="17">
        <f>(D122*K122)</f>
        <v>0.25</v>
      </c>
      <c r="M122" s="25">
        <f t="shared" si="49"/>
        <v>4.25</v>
      </c>
      <c r="N122" s="15">
        <f t="shared" si="41"/>
        <v>0</v>
      </c>
      <c r="O122" s="25">
        <f t="shared" si="46"/>
        <v>0</v>
      </c>
      <c r="P122">
        <f t="shared" si="47"/>
        <v>0</v>
      </c>
      <c r="R122">
        <f t="shared" si="48"/>
        <v>0</v>
      </c>
      <c r="S122" s="25">
        <f t="shared" si="45"/>
        <v>0</v>
      </c>
      <c r="T122">
        <f t="shared" si="42"/>
        <v>0.25</v>
      </c>
      <c r="U122" s="25">
        <v>50</v>
      </c>
      <c r="V122" s="26">
        <f t="shared" si="43"/>
        <v>0</v>
      </c>
      <c r="W122" s="15">
        <f t="shared" si="44"/>
        <v>0.5</v>
      </c>
    </row>
    <row r="123" spans="1:23" s="63" customFormat="1" ht="11.25">
      <c r="A123" s="62" t="s">
        <v>118</v>
      </c>
      <c r="D123" s="64"/>
      <c r="L123" s="65">
        <f aca="true" t="shared" si="51" ref="L123:W123">L122</f>
        <v>0.25</v>
      </c>
      <c r="M123" s="65">
        <f t="shared" si="51"/>
        <v>4.25</v>
      </c>
      <c r="N123" s="65">
        <f t="shared" si="51"/>
        <v>0</v>
      </c>
      <c r="O123" s="65">
        <f t="shared" si="51"/>
        <v>0</v>
      </c>
      <c r="P123" s="65">
        <f t="shared" si="51"/>
        <v>0</v>
      </c>
      <c r="Q123" s="65">
        <f t="shared" si="51"/>
        <v>0</v>
      </c>
      <c r="R123" s="65">
        <f t="shared" si="51"/>
        <v>0</v>
      </c>
      <c r="S123" s="65">
        <f t="shared" si="51"/>
        <v>0</v>
      </c>
      <c r="T123" s="65">
        <f t="shared" si="51"/>
        <v>0.25</v>
      </c>
      <c r="U123" s="65">
        <f t="shared" si="51"/>
        <v>50</v>
      </c>
      <c r="V123" s="65">
        <f t="shared" si="51"/>
        <v>0</v>
      </c>
      <c r="W123" s="65">
        <f t="shared" si="51"/>
        <v>0.5</v>
      </c>
    </row>
    <row r="124" spans="1:23" ht="12.75">
      <c r="A124" s="10">
        <v>36600</v>
      </c>
      <c r="B124" t="s">
        <v>45</v>
      </c>
      <c r="C124" t="s">
        <v>46</v>
      </c>
      <c r="D124" s="11">
        <v>1</v>
      </c>
      <c r="J124">
        <f t="shared" si="38"/>
        <v>1</v>
      </c>
      <c r="K124">
        <v>0.25</v>
      </c>
      <c r="L124" s="17">
        <f t="shared" si="39"/>
        <v>0.25</v>
      </c>
      <c r="M124" s="25">
        <f t="shared" si="49"/>
        <v>4.25</v>
      </c>
      <c r="N124" s="15">
        <f t="shared" si="41"/>
        <v>0</v>
      </c>
      <c r="O124" s="25">
        <f t="shared" si="46"/>
        <v>0</v>
      </c>
      <c r="P124">
        <f t="shared" si="47"/>
        <v>0</v>
      </c>
      <c r="R124">
        <f t="shared" si="48"/>
        <v>0</v>
      </c>
      <c r="S124" s="25">
        <f t="shared" si="45"/>
        <v>0</v>
      </c>
      <c r="T124">
        <f t="shared" si="42"/>
        <v>0</v>
      </c>
      <c r="U124" s="25"/>
      <c r="V124" s="26">
        <f t="shared" si="43"/>
        <v>0</v>
      </c>
      <c r="W124" s="15">
        <f t="shared" si="44"/>
        <v>0.25</v>
      </c>
    </row>
    <row r="125" spans="1:23" ht="12.75">
      <c r="A125" s="10">
        <v>36612</v>
      </c>
      <c r="B125" t="s">
        <v>45</v>
      </c>
      <c r="C125" t="s">
        <v>46</v>
      </c>
      <c r="D125" s="11">
        <v>1</v>
      </c>
      <c r="J125">
        <f aca="true" t="shared" si="52" ref="J125:J157">SUM(D125:I125)</f>
        <v>1</v>
      </c>
      <c r="K125">
        <v>0.25</v>
      </c>
      <c r="L125" s="17">
        <f>(D125*K125)</f>
        <v>0.25</v>
      </c>
      <c r="M125" s="25">
        <f t="shared" si="49"/>
        <v>4.25</v>
      </c>
      <c r="N125" s="15">
        <f aca="true" t="shared" si="53" ref="N125:N157">(E125*K125)</f>
        <v>0</v>
      </c>
      <c r="O125" s="25">
        <f t="shared" si="46"/>
        <v>0</v>
      </c>
      <c r="P125">
        <f t="shared" si="47"/>
        <v>0</v>
      </c>
      <c r="R125">
        <f t="shared" si="48"/>
        <v>0</v>
      </c>
      <c r="S125" s="25">
        <f t="shared" si="45"/>
        <v>0</v>
      </c>
      <c r="T125">
        <f aca="true" t="shared" si="54" ref="T125:T157">(H125*K125)</f>
        <v>0</v>
      </c>
      <c r="U125" s="25"/>
      <c r="V125" s="26">
        <f aca="true" t="shared" si="55" ref="V125:V157">(I125*K125)</f>
        <v>0</v>
      </c>
      <c r="W125" s="15">
        <f aca="true" t="shared" si="56" ref="W125:W157">(L125+N125+P125+Q125+R125+T125+V125)</f>
        <v>0.25</v>
      </c>
    </row>
    <row r="126" spans="1:23" ht="12.75">
      <c r="A126" s="10">
        <v>36613</v>
      </c>
      <c r="B126" t="s">
        <v>45</v>
      </c>
      <c r="C126" t="s">
        <v>46</v>
      </c>
      <c r="D126" s="11">
        <v>1</v>
      </c>
      <c r="J126">
        <f t="shared" si="52"/>
        <v>1</v>
      </c>
      <c r="K126">
        <v>0.25</v>
      </c>
      <c r="L126" s="17">
        <f>(D126*K126)</f>
        <v>0.25</v>
      </c>
      <c r="M126" s="25">
        <f t="shared" si="49"/>
        <v>4.25</v>
      </c>
      <c r="N126" s="15">
        <f t="shared" si="53"/>
        <v>0</v>
      </c>
      <c r="O126" s="25">
        <f t="shared" si="46"/>
        <v>0</v>
      </c>
      <c r="P126">
        <f t="shared" si="47"/>
        <v>0</v>
      </c>
      <c r="R126">
        <f t="shared" si="48"/>
        <v>0</v>
      </c>
      <c r="S126" s="25">
        <f t="shared" si="45"/>
        <v>0</v>
      </c>
      <c r="T126">
        <f t="shared" si="54"/>
        <v>0</v>
      </c>
      <c r="U126" s="25">
        <v>50</v>
      </c>
      <c r="V126" s="26">
        <f t="shared" si="55"/>
        <v>0</v>
      </c>
      <c r="W126" s="15">
        <f t="shared" si="56"/>
        <v>0.25</v>
      </c>
    </row>
    <row r="127" spans="1:23" ht="12.75">
      <c r="A127" s="10">
        <v>36615</v>
      </c>
      <c r="B127" t="s">
        <v>45</v>
      </c>
      <c r="C127" t="s">
        <v>46</v>
      </c>
      <c r="D127" s="11">
        <v>1</v>
      </c>
      <c r="J127">
        <f t="shared" si="52"/>
        <v>1</v>
      </c>
      <c r="K127">
        <v>0.5</v>
      </c>
      <c r="L127" s="17">
        <f>(D127*K127)</f>
        <v>0.5</v>
      </c>
      <c r="M127" s="25">
        <f t="shared" si="49"/>
        <v>8.5</v>
      </c>
      <c r="N127" s="15">
        <f t="shared" si="53"/>
        <v>0</v>
      </c>
      <c r="O127" s="25">
        <f t="shared" si="46"/>
        <v>0</v>
      </c>
      <c r="P127">
        <f t="shared" si="47"/>
        <v>0</v>
      </c>
      <c r="R127">
        <f t="shared" si="48"/>
        <v>0</v>
      </c>
      <c r="S127" s="25">
        <f t="shared" si="45"/>
        <v>0</v>
      </c>
      <c r="T127">
        <f t="shared" si="54"/>
        <v>0</v>
      </c>
      <c r="U127" s="25">
        <v>50</v>
      </c>
      <c r="V127" s="26">
        <f t="shared" si="55"/>
        <v>0</v>
      </c>
      <c r="W127" s="15">
        <f t="shared" si="56"/>
        <v>0.5</v>
      </c>
    </row>
    <row r="128" spans="1:23" ht="12.75">
      <c r="A128" s="10">
        <v>36672</v>
      </c>
      <c r="B128" t="s">
        <v>45</v>
      </c>
      <c r="C128" t="s">
        <v>46</v>
      </c>
      <c r="D128" s="11">
        <v>1</v>
      </c>
      <c r="J128">
        <f t="shared" si="52"/>
        <v>1</v>
      </c>
      <c r="K128">
        <v>0.1</v>
      </c>
      <c r="L128" s="17">
        <f>(D128*K128)</f>
        <v>0.1</v>
      </c>
      <c r="M128" s="25">
        <f t="shared" si="49"/>
        <v>1.7000000000000002</v>
      </c>
      <c r="N128" s="15">
        <f t="shared" si="53"/>
        <v>0</v>
      </c>
      <c r="O128" s="25">
        <f t="shared" si="46"/>
        <v>0</v>
      </c>
      <c r="P128">
        <f t="shared" si="47"/>
        <v>0</v>
      </c>
      <c r="R128">
        <f t="shared" si="48"/>
        <v>0</v>
      </c>
      <c r="S128" s="25">
        <f t="shared" si="45"/>
        <v>0</v>
      </c>
      <c r="T128">
        <f t="shared" si="54"/>
        <v>0</v>
      </c>
      <c r="U128" s="25">
        <v>50</v>
      </c>
      <c r="V128" s="26">
        <f t="shared" si="55"/>
        <v>0</v>
      </c>
      <c r="W128" s="15">
        <f t="shared" si="56"/>
        <v>0.1</v>
      </c>
    </row>
    <row r="129" spans="1:23" s="63" customFormat="1" ht="11.25">
      <c r="A129" s="62" t="s">
        <v>119</v>
      </c>
      <c r="D129" s="64"/>
      <c r="L129" s="65">
        <f>SUM(L124:L128)</f>
        <v>1.35</v>
      </c>
      <c r="M129" s="65">
        <f aca="true" t="shared" si="57" ref="M129:W129">SUM(M124:M128)</f>
        <v>22.95</v>
      </c>
      <c r="N129" s="65">
        <f t="shared" si="57"/>
        <v>0</v>
      </c>
      <c r="O129" s="65">
        <f t="shared" si="57"/>
        <v>0</v>
      </c>
      <c r="P129" s="65">
        <f t="shared" si="57"/>
        <v>0</v>
      </c>
      <c r="Q129" s="65">
        <f t="shared" si="57"/>
        <v>0</v>
      </c>
      <c r="R129" s="65">
        <f t="shared" si="57"/>
        <v>0</v>
      </c>
      <c r="S129" s="65">
        <f t="shared" si="57"/>
        <v>0</v>
      </c>
      <c r="T129" s="65">
        <f t="shared" si="57"/>
        <v>0</v>
      </c>
      <c r="U129" s="65">
        <f t="shared" si="57"/>
        <v>150</v>
      </c>
      <c r="V129" s="65">
        <f t="shared" si="57"/>
        <v>0</v>
      </c>
      <c r="W129" s="65">
        <f t="shared" si="57"/>
        <v>1.35</v>
      </c>
    </row>
    <row r="130" spans="1:23" ht="12.75">
      <c r="A130" s="47">
        <v>36714</v>
      </c>
      <c r="B130" s="48" t="s">
        <v>77</v>
      </c>
      <c r="C130" s="48" t="s">
        <v>37</v>
      </c>
      <c r="D130" s="49">
        <v>1</v>
      </c>
      <c r="E130" s="48"/>
      <c r="F130" s="48"/>
      <c r="G130" s="48"/>
      <c r="H130" s="48"/>
      <c r="I130" s="48"/>
      <c r="J130" s="48">
        <f t="shared" si="52"/>
        <v>1</v>
      </c>
      <c r="K130" s="48">
        <v>3</v>
      </c>
      <c r="L130" s="50">
        <f t="shared" si="39"/>
        <v>3</v>
      </c>
      <c r="M130" s="51">
        <f t="shared" si="49"/>
        <v>51</v>
      </c>
      <c r="N130" s="52">
        <f t="shared" si="53"/>
        <v>0</v>
      </c>
      <c r="O130" s="51">
        <f t="shared" si="46"/>
        <v>0</v>
      </c>
      <c r="P130" s="48">
        <f t="shared" si="47"/>
        <v>0</v>
      </c>
      <c r="Q130" s="48"/>
      <c r="R130" s="48">
        <f t="shared" si="48"/>
        <v>0</v>
      </c>
      <c r="S130" s="51">
        <f t="shared" si="45"/>
        <v>0</v>
      </c>
      <c r="T130" s="48">
        <f t="shared" si="54"/>
        <v>0</v>
      </c>
      <c r="U130" s="51"/>
      <c r="V130" s="53">
        <f t="shared" si="55"/>
        <v>0</v>
      </c>
      <c r="W130" s="52">
        <f t="shared" si="56"/>
        <v>3</v>
      </c>
    </row>
    <row r="131" spans="1:23" ht="12.75">
      <c r="A131" s="10">
        <v>36740</v>
      </c>
      <c r="B131" t="s">
        <v>50</v>
      </c>
      <c r="C131" t="s">
        <v>37</v>
      </c>
      <c r="D131" s="11">
        <v>1</v>
      </c>
      <c r="F131">
        <v>1</v>
      </c>
      <c r="J131">
        <f t="shared" si="52"/>
        <v>2</v>
      </c>
      <c r="K131">
        <v>2</v>
      </c>
      <c r="L131" s="17">
        <f t="shared" si="39"/>
        <v>2</v>
      </c>
      <c r="M131" s="25">
        <f t="shared" si="49"/>
        <v>34</v>
      </c>
      <c r="N131" s="15">
        <f t="shared" si="53"/>
        <v>0</v>
      </c>
      <c r="O131" s="25">
        <f t="shared" si="46"/>
        <v>0</v>
      </c>
      <c r="P131">
        <f t="shared" si="47"/>
        <v>2</v>
      </c>
      <c r="Q131">
        <v>10</v>
      </c>
      <c r="R131">
        <f t="shared" si="48"/>
        <v>0</v>
      </c>
      <c r="S131" s="25">
        <f t="shared" si="45"/>
        <v>0</v>
      </c>
      <c r="T131">
        <f t="shared" si="54"/>
        <v>0</v>
      </c>
      <c r="U131" s="25">
        <v>50</v>
      </c>
      <c r="V131" s="26">
        <f t="shared" si="55"/>
        <v>0</v>
      </c>
      <c r="W131" s="15">
        <f t="shared" si="56"/>
        <v>14</v>
      </c>
    </row>
    <row r="132" spans="1:23" s="63" customFormat="1" ht="11.25">
      <c r="A132" s="62" t="s">
        <v>120</v>
      </c>
      <c r="D132" s="64"/>
      <c r="L132" s="65">
        <f aca="true" t="shared" si="58" ref="L132:W132">SUM(L130:L131)</f>
        <v>5</v>
      </c>
      <c r="M132" s="65">
        <f t="shared" si="58"/>
        <v>85</v>
      </c>
      <c r="N132" s="65">
        <f t="shared" si="58"/>
        <v>0</v>
      </c>
      <c r="O132" s="65">
        <f t="shared" si="58"/>
        <v>0</v>
      </c>
      <c r="P132" s="65">
        <f t="shared" si="58"/>
        <v>2</v>
      </c>
      <c r="Q132" s="65">
        <f t="shared" si="58"/>
        <v>10</v>
      </c>
      <c r="R132" s="65">
        <f t="shared" si="58"/>
        <v>0</v>
      </c>
      <c r="S132" s="65">
        <f t="shared" si="58"/>
        <v>0</v>
      </c>
      <c r="T132" s="65">
        <f t="shared" si="58"/>
        <v>0</v>
      </c>
      <c r="U132" s="65">
        <f t="shared" si="58"/>
        <v>50</v>
      </c>
      <c r="V132" s="65">
        <f t="shared" si="58"/>
        <v>0</v>
      </c>
      <c r="W132" s="65">
        <f t="shared" si="58"/>
        <v>17</v>
      </c>
    </row>
    <row r="133" spans="1:23" ht="12.75">
      <c r="A133" s="10">
        <v>36612</v>
      </c>
      <c r="B133" t="s">
        <v>45</v>
      </c>
      <c r="C133" t="s">
        <v>32</v>
      </c>
      <c r="D133" s="11">
        <v>1</v>
      </c>
      <c r="J133">
        <f t="shared" si="52"/>
        <v>1</v>
      </c>
      <c r="K133">
        <v>0.5</v>
      </c>
      <c r="L133" s="17">
        <f>(D133*K133)</f>
        <v>0.5</v>
      </c>
      <c r="M133" s="25">
        <f t="shared" si="49"/>
        <v>8.5</v>
      </c>
      <c r="N133" s="15">
        <f t="shared" si="53"/>
        <v>0</v>
      </c>
      <c r="O133" s="25">
        <f t="shared" si="46"/>
        <v>0</v>
      </c>
      <c r="P133">
        <f t="shared" si="47"/>
        <v>0</v>
      </c>
      <c r="R133">
        <f t="shared" si="48"/>
        <v>0</v>
      </c>
      <c r="S133" s="25">
        <f t="shared" si="45"/>
        <v>0</v>
      </c>
      <c r="T133">
        <f t="shared" si="54"/>
        <v>0</v>
      </c>
      <c r="U133" s="25">
        <v>50</v>
      </c>
      <c r="V133" s="26">
        <f t="shared" si="55"/>
        <v>0</v>
      </c>
      <c r="W133" s="15">
        <f t="shared" si="56"/>
        <v>0.5</v>
      </c>
    </row>
    <row r="134" spans="1:23" ht="12.75">
      <c r="A134" s="10">
        <v>36788</v>
      </c>
      <c r="B134" t="s">
        <v>48</v>
      </c>
      <c r="C134" t="s">
        <v>32</v>
      </c>
      <c r="D134" s="11">
        <v>1</v>
      </c>
      <c r="H134">
        <v>16</v>
      </c>
      <c r="J134">
        <f t="shared" si="52"/>
        <v>17</v>
      </c>
      <c r="K134">
        <v>2</v>
      </c>
      <c r="L134" s="17">
        <f>(D134*K134)</f>
        <v>2</v>
      </c>
      <c r="M134" s="25">
        <f t="shared" si="49"/>
        <v>34</v>
      </c>
      <c r="N134" s="15">
        <f t="shared" si="53"/>
        <v>0</v>
      </c>
      <c r="O134" s="25">
        <f t="shared" si="46"/>
        <v>0</v>
      </c>
      <c r="P134">
        <f t="shared" si="47"/>
        <v>0</v>
      </c>
      <c r="R134">
        <f t="shared" si="48"/>
        <v>0</v>
      </c>
      <c r="S134" s="25">
        <f t="shared" si="45"/>
        <v>0</v>
      </c>
      <c r="T134">
        <f t="shared" si="54"/>
        <v>32</v>
      </c>
      <c r="U134" s="25">
        <v>50</v>
      </c>
      <c r="V134" s="26">
        <f t="shared" si="55"/>
        <v>0</v>
      </c>
      <c r="W134" s="15">
        <f t="shared" si="56"/>
        <v>34</v>
      </c>
    </row>
    <row r="135" spans="1:23" ht="12.75">
      <c r="A135" s="10">
        <v>36795</v>
      </c>
      <c r="B135" t="s">
        <v>48</v>
      </c>
      <c r="C135" t="s">
        <v>32</v>
      </c>
      <c r="D135" s="11">
        <v>1</v>
      </c>
      <c r="H135">
        <v>16</v>
      </c>
      <c r="J135">
        <f t="shared" si="52"/>
        <v>17</v>
      </c>
      <c r="K135">
        <v>1</v>
      </c>
      <c r="L135" s="17">
        <f aca="true" t="shared" si="59" ref="L135:L157">(D135*K135)</f>
        <v>1</v>
      </c>
      <c r="M135" s="25">
        <f t="shared" si="49"/>
        <v>17</v>
      </c>
      <c r="N135" s="15">
        <f t="shared" si="53"/>
        <v>0</v>
      </c>
      <c r="O135" s="25">
        <f t="shared" si="46"/>
        <v>0</v>
      </c>
      <c r="P135">
        <f t="shared" si="47"/>
        <v>0</v>
      </c>
      <c r="R135">
        <f t="shared" si="48"/>
        <v>0</v>
      </c>
      <c r="S135" s="25">
        <f t="shared" si="45"/>
        <v>0</v>
      </c>
      <c r="T135">
        <f t="shared" si="54"/>
        <v>16</v>
      </c>
      <c r="U135" s="25"/>
      <c r="V135" s="26">
        <f t="shared" si="55"/>
        <v>0</v>
      </c>
      <c r="W135" s="15">
        <f t="shared" si="56"/>
        <v>17</v>
      </c>
    </row>
    <row r="136" spans="1:23" s="63" customFormat="1" ht="11.25">
      <c r="A136" s="62" t="s">
        <v>121</v>
      </c>
      <c r="D136" s="64"/>
      <c r="L136" s="65">
        <f>SUM(L133:L135)</f>
        <v>3.5</v>
      </c>
      <c r="M136" s="65">
        <f aca="true" t="shared" si="60" ref="M136:W136">SUM(M133:M135)</f>
        <v>59.5</v>
      </c>
      <c r="N136" s="65">
        <f t="shared" si="60"/>
        <v>0</v>
      </c>
      <c r="O136" s="65">
        <f t="shared" si="60"/>
        <v>0</v>
      </c>
      <c r="P136" s="65">
        <f t="shared" si="60"/>
        <v>0</v>
      </c>
      <c r="Q136" s="65">
        <f t="shared" si="60"/>
        <v>0</v>
      </c>
      <c r="R136" s="65">
        <f t="shared" si="60"/>
        <v>0</v>
      </c>
      <c r="S136" s="65">
        <f t="shared" si="60"/>
        <v>0</v>
      </c>
      <c r="T136" s="65">
        <f t="shared" si="60"/>
        <v>48</v>
      </c>
      <c r="U136" s="65">
        <f t="shared" si="60"/>
        <v>100</v>
      </c>
      <c r="V136" s="65">
        <f t="shared" si="60"/>
        <v>0</v>
      </c>
      <c r="W136" s="65">
        <f t="shared" si="60"/>
        <v>51.5</v>
      </c>
    </row>
    <row r="137" spans="1:23" ht="12.75">
      <c r="A137" s="10">
        <v>36728</v>
      </c>
      <c r="B137" t="s">
        <v>49</v>
      </c>
      <c r="C137" t="s">
        <v>27</v>
      </c>
      <c r="D137" s="11">
        <v>1</v>
      </c>
      <c r="J137">
        <f t="shared" si="52"/>
        <v>1</v>
      </c>
      <c r="K137">
        <v>2.5</v>
      </c>
      <c r="L137" s="17">
        <f t="shared" si="59"/>
        <v>2.5</v>
      </c>
      <c r="M137" s="25">
        <f t="shared" si="49"/>
        <v>42.5</v>
      </c>
      <c r="N137" s="15">
        <f t="shared" si="53"/>
        <v>0</v>
      </c>
      <c r="O137" s="25">
        <f t="shared" si="46"/>
        <v>0</v>
      </c>
      <c r="P137">
        <f t="shared" si="47"/>
        <v>0</v>
      </c>
      <c r="R137">
        <f t="shared" si="48"/>
        <v>0</v>
      </c>
      <c r="S137" s="25">
        <f t="shared" si="45"/>
        <v>0</v>
      </c>
      <c r="T137">
        <f t="shared" si="54"/>
        <v>0</v>
      </c>
      <c r="U137" s="25">
        <v>50</v>
      </c>
      <c r="V137" s="26">
        <f t="shared" si="55"/>
        <v>0</v>
      </c>
      <c r="W137" s="15">
        <f t="shared" si="56"/>
        <v>2.5</v>
      </c>
    </row>
    <row r="138" spans="1:23" ht="12.75">
      <c r="A138" s="47">
        <v>36745</v>
      </c>
      <c r="B138" s="48" t="s">
        <v>40</v>
      </c>
      <c r="C138" s="48" t="s">
        <v>27</v>
      </c>
      <c r="D138" s="49">
        <v>1</v>
      </c>
      <c r="E138" s="48"/>
      <c r="F138" s="48"/>
      <c r="G138" s="48"/>
      <c r="H138" s="48"/>
      <c r="I138" s="48">
        <v>12</v>
      </c>
      <c r="J138" s="48">
        <f t="shared" si="52"/>
        <v>13</v>
      </c>
      <c r="K138" s="48">
        <v>2</v>
      </c>
      <c r="L138" s="50">
        <f t="shared" si="59"/>
        <v>2</v>
      </c>
      <c r="M138" s="51">
        <f t="shared" si="49"/>
        <v>34</v>
      </c>
      <c r="N138" s="52">
        <f t="shared" si="53"/>
        <v>0</v>
      </c>
      <c r="O138" s="51">
        <f t="shared" si="46"/>
        <v>0</v>
      </c>
      <c r="P138" s="48">
        <f t="shared" si="47"/>
        <v>0</v>
      </c>
      <c r="Q138" s="48"/>
      <c r="R138" s="48">
        <f t="shared" si="48"/>
        <v>0</v>
      </c>
      <c r="S138" s="51">
        <f t="shared" si="45"/>
        <v>0</v>
      </c>
      <c r="T138" s="48">
        <f t="shared" si="54"/>
        <v>0</v>
      </c>
      <c r="U138" s="51"/>
      <c r="V138" s="53">
        <f t="shared" si="55"/>
        <v>24</v>
      </c>
      <c r="W138" s="52">
        <f t="shared" si="56"/>
        <v>26</v>
      </c>
    </row>
    <row r="139" spans="1:23" ht="12.75">
      <c r="A139" s="10">
        <v>36746</v>
      </c>
      <c r="B139" t="s">
        <v>49</v>
      </c>
      <c r="C139" t="s">
        <v>27</v>
      </c>
      <c r="D139" s="11">
        <v>1</v>
      </c>
      <c r="J139">
        <f t="shared" si="52"/>
        <v>1</v>
      </c>
      <c r="K139">
        <v>0.5</v>
      </c>
      <c r="L139" s="17">
        <f t="shared" si="59"/>
        <v>0.5</v>
      </c>
      <c r="M139" s="25">
        <f t="shared" si="49"/>
        <v>8.5</v>
      </c>
      <c r="N139" s="15">
        <f t="shared" si="53"/>
        <v>0</v>
      </c>
      <c r="O139" s="25">
        <f t="shared" si="46"/>
        <v>0</v>
      </c>
      <c r="P139">
        <f t="shared" si="47"/>
        <v>0</v>
      </c>
      <c r="R139">
        <f t="shared" si="48"/>
        <v>0</v>
      </c>
      <c r="S139" s="25">
        <f t="shared" si="45"/>
        <v>0</v>
      </c>
      <c r="T139">
        <f t="shared" si="54"/>
        <v>0</v>
      </c>
      <c r="U139" s="25"/>
      <c r="V139" s="26">
        <f t="shared" si="55"/>
        <v>0</v>
      </c>
      <c r="W139" s="15">
        <f t="shared" si="56"/>
        <v>0.5</v>
      </c>
    </row>
    <row r="140" spans="1:23" s="63" customFormat="1" ht="11.25">
      <c r="A140" s="62" t="s">
        <v>122</v>
      </c>
      <c r="D140" s="64"/>
      <c r="L140" s="65">
        <f aca="true" t="shared" si="61" ref="L140:W140">SUM(L137:L139)</f>
        <v>5</v>
      </c>
      <c r="M140" s="65">
        <f t="shared" si="61"/>
        <v>85</v>
      </c>
      <c r="N140" s="65">
        <f t="shared" si="61"/>
        <v>0</v>
      </c>
      <c r="O140" s="65">
        <f t="shared" si="61"/>
        <v>0</v>
      </c>
      <c r="P140" s="65">
        <f t="shared" si="61"/>
        <v>0</v>
      </c>
      <c r="Q140" s="65">
        <f t="shared" si="61"/>
        <v>0</v>
      </c>
      <c r="R140" s="65">
        <f t="shared" si="61"/>
        <v>0</v>
      </c>
      <c r="S140" s="65">
        <f t="shared" si="61"/>
        <v>0</v>
      </c>
      <c r="T140" s="65">
        <f t="shared" si="61"/>
        <v>0</v>
      </c>
      <c r="U140" s="65">
        <f t="shared" si="61"/>
        <v>50</v>
      </c>
      <c r="V140" s="65">
        <f t="shared" si="61"/>
        <v>24</v>
      </c>
      <c r="W140" s="65">
        <f t="shared" si="61"/>
        <v>29</v>
      </c>
    </row>
    <row r="141" spans="1:23" ht="12.75">
      <c r="A141" s="10">
        <v>36494</v>
      </c>
      <c r="B141" s="48" t="s">
        <v>92</v>
      </c>
      <c r="C141" s="48"/>
      <c r="D141" s="11">
        <v>1</v>
      </c>
      <c r="G141">
        <v>15</v>
      </c>
      <c r="J141">
        <f t="shared" si="52"/>
        <v>16</v>
      </c>
      <c r="K141">
        <v>2.5</v>
      </c>
      <c r="L141" s="17">
        <f t="shared" si="59"/>
        <v>2.5</v>
      </c>
      <c r="M141" s="25">
        <f t="shared" si="49"/>
        <v>42.5</v>
      </c>
      <c r="N141" s="15">
        <f t="shared" si="53"/>
        <v>0</v>
      </c>
      <c r="O141" s="25">
        <f t="shared" si="46"/>
        <v>0</v>
      </c>
      <c r="P141">
        <f t="shared" si="47"/>
        <v>0</v>
      </c>
      <c r="R141">
        <f t="shared" si="48"/>
        <v>37.5</v>
      </c>
      <c r="S141" s="25">
        <f t="shared" si="45"/>
        <v>487.5</v>
      </c>
      <c r="T141">
        <f t="shared" si="54"/>
        <v>0</v>
      </c>
      <c r="U141" s="25">
        <v>50</v>
      </c>
      <c r="V141" s="26">
        <f t="shared" si="55"/>
        <v>0</v>
      </c>
      <c r="W141" s="15">
        <f t="shared" si="56"/>
        <v>40</v>
      </c>
    </row>
    <row r="142" spans="1:23" ht="12.75">
      <c r="A142" s="10">
        <v>36598</v>
      </c>
      <c r="B142" s="48" t="s">
        <v>92</v>
      </c>
      <c r="C142" s="48"/>
      <c r="D142" s="11">
        <v>1</v>
      </c>
      <c r="G142">
        <v>15</v>
      </c>
      <c r="J142">
        <f t="shared" si="52"/>
        <v>16</v>
      </c>
      <c r="K142">
        <v>4</v>
      </c>
      <c r="L142" s="17">
        <f t="shared" si="59"/>
        <v>4</v>
      </c>
      <c r="M142" s="25">
        <f t="shared" si="49"/>
        <v>68</v>
      </c>
      <c r="N142" s="15">
        <f t="shared" si="53"/>
        <v>0</v>
      </c>
      <c r="O142" s="25">
        <f t="shared" si="46"/>
        <v>0</v>
      </c>
      <c r="P142">
        <f t="shared" si="47"/>
        <v>0</v>
      </c>
      <c r="R142">
        <f t="shared" si="48"/>
        <v>60</v>
      </c>
      <c r="S142" s="25">
        <f t="shared" si="45"/>
        <v>780</v>
      </c>
      <c r="T142">
        <f t="shared" si="54"/>
        <v>0</v>
      </c>
      <c r="U142" s="25">
        <v>50</v>
      </c>
      <c r="V142" s="26">
        <f t="shared" si="55"/>
        <v>0</v>
      </c>
      <c r="W142" s="15">
        <f t="shared" si="56"/>
        <v>64</v>
      </c>
    </row>
    <row r="143" spans="1:23" ht="12.75">
      <c r="A143" s="10">
        <v>36634</v>
      </c>
      <c r="B143" s="48" t="s">
        <v>92</v>
      </c>
      <c r="C143" s="48"/>
      <c r="D143" s="11">
        <v>1</v>
      </c>
      <c r="F143">
        <v>7</v>
      </c>
      <c r="J143">
        <f t="shared" si="52"/>
        <v>8</v>
      </c>
      <c r="K143">
        <v>7</v>
      </c>
      <c r="L143" s="17">
        <f t="shared" si="59"/>
        <v>7</v>
      </c>
      <c r="M143" s="25">
        <f t="shared" si="49"/>
        <v>119</v>
      </c>
      <c r="N143" s="15">
        <f t="shared" si="53"/>
        <v>0</v>
      </c>
      <c r="O143" s="25">
        <f t="shared" si="46"/>
        <v>0</v>
      </c>
      <c r="P143">
        <f t="shared" si="47"/>
        <v>49</v>
      </c>
      <c r="R143">
        <f t="shared" si="48"/>
        <v>0</v>
      </c>
      <c r="S143" s="25">
        <f t="shared" si="45"/>
        <v>0</v>
      </c>
      <c r="T143">
        <f t="shared" si="54"/>
        <v>0</v>
      </c>
      <c r="U143" s="25">
        <v>50</v>
      </c>
      <c r="V143" s="26">
        <f t="shared" si="55"/>
        <v>0</v>
      </c>
      <c r="W143" s="15">
        <f t="shared" si="56"/>
        <v>56</v>
      </c>
    </row>
    <row r="144" spans="1:23" ht="12.75">
      <c r="A144" s="10">
        <v>36636</v>
      </c>
      <c r="B144" s="48" t="s">
        <v>92</v>
      </c>
      <c r="C144" s="48"/>
      <c r="D144" s="11">
        <v>1</v>
      </c>
      <c r="F144">
        <v>9</v>
      </c>
      <c r="J144">
        <f t="shared" si="52"/>
        <v>10</v>
      </c>
      <c r="K144">
        <v>3</v>
      </c>
      <c r="L144" s="17">
        <f t="shared" si="59"/>
        <v>3</v>
      </c>
      <c r="M144" s="25">
        <f t="shared" si="49"/>
        <v>51</v>
      </c>
      <c r="N144" s="15">
        <f t="shared" si="53"/>
        <v>0</v>
      </c>
      <c r="O144" s="25">
        <f t="shared" si="46"/>
        <v>0</v>
      </c>
      <c r="P144">
        <f t="shared" si="47"/>
        <v>27</v>
      </c>
      <c r="R144">
        <f t="shared" si="48"/>
        <v>0</v>
      </c>
      <c r="S144" s="25">
        <f t="shared" si="45"/>
        <v>0</v>
      </c>
      <c r="T144">
        <f t="shared" si="54"/>
        <v>0</v>
      </c>
      <c r="U144" s="25"/>
      <c r="V144" s="26">
        <f t="shared" si="55"/>
        <v>0</v>
      </c>
      <c r="W144" s="15">
        <f t="shared" si="56"/>
        <v>30</v>
      </c>
    </row>
    <row r="145" spans="1:23" ht="12.75">
      <c r="A145" s="10">
        <v>36638</v>
      </c>
      <c r="B145" s="48" t="s">
        <v>92</v>
      </c>
      <c r="C145" s="48"/>
      <c r="D145" s="11">
        <v>1</v>
      </c>
      <c r="F145">
        <v>13</v>
      </c>
      <c r="J145">
        <f t="shared" si="52"/>
        <v>14</v>
      </c>
      <c r="K145">
        <v>0.5</v>
      </c>
      <c r="L145" s="17">
        <f t="shared" si="59"/>
        <v>0.5</v>
      </c>
      <c r="M145" s="25">
        <f t="shared" si="49"/>
        <v>8.5</v>
      </c>
      <c r="N145" s="15">
        <f t="shared" si="53"/>
        <v>0</v>
      </c>
      <c r="O145" s="25">
        <f t="shared" si="46"/>
        <v>0</v>
      </c>
      <c r="P145">
        <f t="shared" si="47"/>
        <v>6.5</v>
      </c>
      <c r="R145">
        <f t="shared" si="48"/>
        <v>0</v>
      </c>
      <c r="S145" s="25">
        <f t="shared" si="45"/>
        <v>0</v>
      </c>
      <c r="T145">
        <f t="shared" si="54"/>
        <v>0</v>
      </c>
      <c r="U145" s="25">
        <v>50</v>
      </c>
      <c r="V145" s="26">
        <f t="shared" si="55"/>
        <v>0</v>
      </c>
      <c r="W145" s="15">
        <f t="shared" si="56"/>
        <v>7</v>
      </c>
    </row>
    <row r="146" spans="1:23" ht="12.75">
      <c r="A146" s="47">
        <v>36664</v>
      </c>
      <c r="B146" s="48" t="s">
        <v>92</v>
      </c>
      <c r="C146" s="48"/>
      <c r="D146" s="49">
        <v>1</v>
      </c>
      <c r="E146" s="48"/>
      <c r="F146" s="48">
        <v>11</v>
      </c>
      <c r="G146" s="48"/>
      <c r="H146" s="48"/>
      <c r="I146" s="48"/>
      <c r="J146" s="48">
        <f t="shared" si="52"/>
        <v>12</v>
      </c>
      <c r="K146" s="48">
        <v>7</v>
      </c>
      <c r="L146" s="50">
        <f t="shared" si="59"/>
        <v>7</v>
      </c>
      <c r="M146" s="51">
        <f t="shared" si="49"/>
        <v>119</v>
      </c>
      <c r="N146" s="52">
        <f t="shared" si="53"/>
        <v>0</v>
      </c>
      <c r="O146" s="51">
        <f t="shared" si="46"/>
        <v>0</v>
      </c>
      <c r="P146" s="48">
        <f t="shared" si="47"/>
        <v>77</v>
      </c>
      <c r="Q146" s="48"/>
      <c r="R146" s="48">
        <f t="shared" si="48"/>
        <v>0</v>
      </c>
      <c r="S146" s="51">
        <f t="shared" si="45"/>
        <v>0</v>
      </c>
      <c r="T146" s="48">
        <f t="shared" si="54"/>
        <v>0</v>
      </c>
      <c r="U146" s="51"/>
      <c r="V146" s="53">
        <f t="shared" si="55"/>
        <v>0</v>
      </c>
      <c r="W146" s="52">
        <f t="shared" si="56"/>
        <v>84</v>
      </c>
    </row>
    <row r="147" spans="1:23" ht="12.75">
      <c r="A147" s="47">
        <v>36682</v>
      </c>
      <c r="B147" s="48" t="s">
        <v>92</v>
      </c>
      <c r="C147" s="48"/>
      <c r="D147" s="49">
        <v>1</v>
      </c>
      <c r="E147" s="48"/>
      <c r="F147" s="48">
        <v>10</v>
      </c>
      <c r="G147" s="48"/>
      <c r="H147" s="48"/>
      <c r="I147" s="48"/>
      <c r="J147" s="48">
        <f t="shared" si="52"/>
        <v>11</v>
      </c>
      <c r="K147" s="48">
        <v>7</v>
      </c>
      <c r="L147" s="50">
        <f t="shared" si="59"/>
        <v>7</v>
      </c>
      <c r="M147" s="51">
        <f t="shared" si="49"/>
        <v>119</v>
      </c>
      <c r="N147" s="52">
        <f t="shared" si="53"/>
        <v>0</v>
      </c>
      <c r="O147" s="51">
        <f aca="true" t="shared" si="62" ref="O147:O157">(N147*20)</f>
        <v>0</v>
      </c>
      <c r="P147" s="48">
        <f aca="true" t="shared" si="63" ref="P147:P157">(F147*K147)</f>
        <v>70</v>
      </c>
      <c r="Q147" s="48"/>
      <c r="R147" s="48">
        <f aca="true" t="shared" si="64" ref="R147:R157">(G147*K147)</f>
        <v>0</v>
      </c>
      <c r="S147" s="51">
        <f t="shared" si="45"/>
        <v>0</v>
      </c>
      <c r="T147" s="48">
        <f t="shared" si="54"/>
        <v>0</v>
      </c>
      <c r="U147" s="51"/>
      <c r="V147" s="53">
        <f t="shared" si="55"/>
        <v>0</v>
      </c>
      <c r="W147" s="52">
        <f t="shared" si="56"/>
        <v>77</v>
      </c>
    </row>
    <row r="148" spans="1:23" ht="12.75">
      <c r="A148" s="10">
        <v>36690</v>
      </c>
      <c r="B148" s="48" t="s">
        <v>92</v>
      </c>
      <c r="C148" s="48"/>
      <c r="D148" s="11">
        <v>1</v>
      </c>
      <c r="J148">
        <f t="shared" si="52"/>
        <v>1</v>
      </c>
      <c r="K148">
        <v>7</v>
      </c>
      <c r="L148" s="17">
        <f t="shared" si="59"/>
        <v>7</v>
      </c>
      <c r="M148" s="25">
        <f t="shared" si="49"/>
        <v>119</v>
      </c>
      <c r="N148" s="15">
        <f t="shared" si="53"/>
        <v>0</v>
      </c>
      <c r="O148" s="25">
        <f t="shared" si="62"/>
        <v>0</v>
      </c>
      <c r="P148">
        <f t="shared" si="63"/>
        <v>0</v>
      </c>
      <c r="R148">
        <f t="shared" si="64"/>
        <v>0</v>
      </c>
      <c r="S148" s="25">
        <f t="shared" si="45"/>
        <v>0</v>
      </c>
      <c r="T148">
        <f t="shared" si="54"/>
        <v>0</v>
      </c>
      <c r="U148" s="25">
        <v>50</v>
      </c>
      <c r="V148" s="26">
        <f t="shared" si="55"/>
        <v>0</v>
      </c>
      <c r="W148" s="15">
        <f t="shared" si="56"/>
        <v>7</v>
      </c>
    </row>
    <row r="149" spans="1:23" ht="12.75">
      <c r="A149" s="47">
        <v>36690</v>
      </c>
      <c r="B149" s="48" t="s">
        <v>92</v>
      </c>
      <c r="C149" s="48"/>
      <c r="D149" s="49"/>
      <c r="E149" s="48"/>
      <c r="F149" s="48">
        <v>7</v>
      </c>
      <c r="G149" s="48"/>
      <c r="H149" s="48"/>
      <c r="I149" s="48"/>
      <c r="J149" s="48">
        <f t="shared" si="52"/>
        <v>7</v>
      </c>
      <c r="K149" s="48">
        <v>8.5</v>
      </c>
      <c r="L149" s="50">
        <f t="shared" si="59"/>
        <v>0</v>
      </c>
      <c r="M149" s="51">
        <f t="shared" si="49"/>
        <v>0</v>
      </c>
      <c r="N149" s="52">
        <f t="shared" si="53"/>
        <v>0</v>
      </c>
      <c r="O149" s="51">
        <f t="shared" si="62"/>
        <v>0</v>
      </c>
      <c r="P149" s="48">
        <f t="shared" si="63"/>
        <v>59.5</v>
      </c>
      <c r="Q149" s="48"/>
      <c r="R149" s="48">
        <f t="shared" si="64"/>
        <v>0</v>
      </c>
      <c r="S149" s="51">
        <f t="shared" si="45"/>
        <v>0</v>
      </c>
      <c r="T149" s="48">
        <f t="shared" si="54"/>
        <v>0</v>
      </c>
      <c r="U149" s="51"/>
      <c r="V149" s="53">
        <f t="shared" si="55"/>
        <v>0</v>
      </c>
      <c r="W149" s="52">
        <f t="shared" si="56"/>
        <v>59.5</v>
      </c>
    </row>
    <row r="150" spans="1:23" ht="12.75">
      <c r="A150" s="47">
        <v>36700</v>
      </c>
      <c r="B150" s="48" t="s">
        <v>92</v>
      </c>
      <c r="C150" s="48"/>
      <c r="D150" s="49">
        <v>1</v>
      </c>
      <c r="E150" s="48"/>
      <c r="F150" s="48"/>
      <c r="G150" s="48"/>
      <c r="H150" s="48">
        <v>16</v>
      </c>
      <c r="I150" s="48"/>
      <c r="J150" s="48">
        <f t="shared" si="52"/>
        <v>17</v>
      </c>
      <c r="K150" s="48">
        <v>5.5</v>
      </c>
      <c r="L150" s="50">
        <f t="shared" si="59"/>
        <v>5.5</v>
      </c>
      <c r="M150" s="51">
        <f t="shared" si="49"/>
        <v>93.5</v>
      </c>
      <c r="N150" s="52">
        <f t="shared" si="53"/>
        <v>0</v>
      </c>
      <c r="O150" s="51">
        <f t="shared" si="62"/>
        <v>0</v>
      </c>
      <c r="P150" s="48">
        <f t="shared" si="63"/>
        <v>0</v>
      </c>
      <c r="Q150" s="48"/>
      <c r="R150" s="48">
        <f t="shared" si="64"/>
        <v>0</v>
      </c>
      <c r="S150" s="51">
        <f t="shared" si="45"/>
        <v>0</v>
      </c>
      <c r="T150" s="48">
        <f t="shared" si="54"/>
        <v>88</v>
      </c>
      <c r="U150" s="51">
        <v>50</v>
      </c>
      <c r="V150" s="53">
        <f t="shared" si="55"/>
        <v>0</v>
      </c>
      <c r="W150" s="52">
        <f t="shared" si="56"/>
        <v>93.5</v>
      </c>
    </row>
    <row r="151" spans="1:23" ht="12.75">
      <c r="A151" s="47">
        <v>36704</v>
      </c>
      <c r="B151" s="48" t="s">
        <v>92</v>
      </c>
      <c r="C151" s="48"/>
      <c r="D151" s="49">
        <v>1</v>
      </c>
      <c r="E151" s="48"/>
      <c r="F151" s="48"/>
      <c r="G151" s="48"/>
      <c r="H151" s="48"/>
      <c r="I151" s="48">
        <v>14</v>
      </c>
      <c r="J151" s="48">
        <f t="shared" si="52"/>
        <v>15</v>
      </c>
      <c r="K151" s="48">
        <v>3.5</v>
      </c>
      <c r="L151" s="50">
        <f t="shared" si="59"/>
        <v>3.5</v>
      </c>
      <c r="M151" s="51">
        <f t="shared" si="49"/>
        <v>59.5</v>
      </c>
      <c r="N151" s="52">
        <f t="shared" si="53"/>
        <v>0</v>
      </c>
      <c r="O151" s="51">
        <f t="shared" si="62"/>
        <v>0</v>
      </c>
      <c r="P151" s="48">
        <f t="shared" si="63"/>
        <v>0</v>
      </c>
      <c r="Q151" s="48"/>
      <c r="R151" s="48">
        <f t="shared" si="64"/>
        <v>0</v>
      </c>
      <c r="S151" s="51">
        <f t="shared" si="45"/>
        <v>0</v>
      </c>
      <c r="T151" s="48">
        <f t="shared" si="54"/>
        <v>0</v>
      </c>
      <c r="U151" s="51"/>
      <c r="V151" s="53">
        <f t="shared" si="55"/>
        <v>49</v>
      </c>
      <c r="W151" s="52">
        <f t="shared" si="56"/>
        <v>52.5</v>
      </c>
    </row>
    <row r="152" spans="1:23" ht="12.75">
      <c r="A152" s="47">
        <v>36705</v>
      </c>
      <c r="B152" s="48" t="s">
        <v>92</v>
      </c>
      <c r="C152" s="48"/>
      <c r="D152" s="49">
        <v>1</v>
      </c>
      <c r="E152" s="48"/>
      <c r="F152" s="48"/>
      <c r="G152" s="48"/>
      <c r="H152" s="48"/>
      <c r="I152" s="48">
        <v>14</v>
      </c>
      <c r="J152" s="48">
        <f t="shared" si="52"/>
        <v>15</v>
      </c>
      <c r="K152" s="48">
        <v>3.5</v>
      </c>
      <c r="L152" s="50">
        <f t="shared" si="59"/>
        <v>3.5</v>
      </c>
      <c r="M152" s="51">
        <f t="shared" si="49"/>
        <v>59.5</v>
      </c>
      <c r="N152" s="52">
        <f t="shared" si="53"/>
        <v>0</v>
      </c>
      <c r="O152" s="51">
        <f t="shared" si="62"/>
        <v>0</v>
      </c>
      <c r="P152" s="48">
        <f t="shared" si="63"/>
        <v>0</v>
      </c>
      <c r="Q152" s="48"/>
      <c r="R152" s="48">
        <f t="shared" si="64"/>
        <v>0</v>
      </c>
      <c r="S152" s="51">
        <f t="shared" si="45"/>
        <v>0</v>
      </c>
      <c r="T152" s="48">
        <f t="shared" si="54"/>
        <v>0</v>
      </c>
      <c r="U152" s="51"/>
      <c r="V152" s="53">
        <f t="shared" si="55"/>
        <v>49</v>
      </c>
      <c r="W152" s="52">
        <f t="shared" si="56"/>
        <v>52.5</v>
      </c>
    </row>
    <row r="153" spans="1:23" ht="12.75">
      <c r="A153" s="47">
        <v>36712</v>
      </c>
      <c r="B153" s="48" t="s">
        <v>92</v>
      </c>
      <c r="C153" s="48"/>
      <c r="D153" s="49">
        <v>1</v>
      </c>
      <c r="E153" s="48"/>
      <c r="F153" s="48"/>
      <c r="G153" s="48"/>
      <c r="H153" s="48"/>
      <c r="I153" s="48">
        <v>13</v>
      </c>
      <c r="J153" s="48">
        <f t="shared" si="52"/>
        <v>14</v>
      </c>
      <c r="K153" s="48">
        <v>3</v>
      </c>
      <c r="L153" s="50">
        <f t="shared" si="59"/>
        <v>3</v>
      </c>
      <c r="M153" s="51">
        <f t="shared" si="49"/>
        <v>51</v>
      </c>
      <c r="N153" s="52">
        <f t="shared" si="53"/>
        <v>0</v>
      </c>
      <c r="O153" s="51">
        <f t="shared" si="62"/>
        <v>0</v>
      </c>
      <c r="P153" s="48">
        <f t="shared" si="63"/>
        <v>0</v>
      </c>
      <c r="Q153" s="48"/>
      <c r="R153" s="48">
        <f t="shared" si="64"/>
        <v>0</v>
      </c>
      <c r="S153" s="51">
        <f t="shared" si="45"/>
        <v>0</v>
      </c>
      <c r="T153" s="48">
        <f t="shared" si="54"/>
        <v>0</v>
      </c>
      <c r="U153" s="51"/>
      <c r="V153" s="53">
        <f t="shared" si="55"/>
        <v>39</v>
      </c>
      <c r="W153" s="52">
        <f t="shared" si="56"/>
        <v>42</v>
      </c>
    </row>
    <row r="154" spans="1:23" ht="12.75">
      <c r="A154" s="47">
        <v>36713</v>
      </c>
      <c r="B154" s="48" t="s">
        <v>92</v>
      </c>
      <c r="C154" s="48"/>
      <c r="D154" s="49">
        <v>1</v>
      </c>
      <c r="E154" s="48"/>
      <c r="F154" s="48"/>
      <c r="G154" s="48"/>
      <c r="H154" s="48"/>
      <c r="I154" s="48">
        <v>13</v>
      </c>
      <c r="J154" s="48">
        <f t="shared" si="52"/>
        <v>14</v>
      </c>
      <c r="K154" s="48">
        <v>2.5</v>
      </c>
      <c r="L154" s="50">
        <f t="shared" si="59"/>
        <v>2.5</v>
      </c>
      <c r="M154" s="51">
        <f t="shared" si="49"/>
        <v>42.5</v>
      </c>
      <c r="N154" s="52">
        <f t="shared" si="53"/>
        <v>0</v>
      </c>
      <c r="O154" s="51">
        <f t="shared" si="62"/>
        <v>0</v>
      </c>
      <c r="P154" s="48">
        <f t="shared" si="63"/>
        <v>0</v>
      </c>
      <c r="Q154" s="48"/>
      <c r="R154" s="48">
        <f t="shared" si="64"/>
        <v>0</v>
      </c>
      <c r="S154" s="51">
        <f t="shared" si="45"/>
        <v>0</v>
      </c>
      <c r="T154" s="48">
        <f t="shared" si="54"/>
        <v>0</v>
      </c>
      <c r="U154" s="51"/>
      <c r="V154" s="53">
        <f t="shared" si="55"/>
        <v>32.5</v>
      </c>
      <c r="W154" s="52">
        <f t="shared" si="56"/>
        <v>35</v>
      </c>
    </row>
    <row r="155" spans="1:23" ht="12.75">
      <c r="A155" s="47">
        <v>36717</v>
      </c>
      <c r="B155" s="48" t="s">
        <v>92</v>
      </c>
      <c r="C155" s="48"/>
      <c r="D155" s="49">
        <v>1</v>
      </c>
      <c r="E155" s="48"/>
      <c r="F155" s="48"/>
      <c r="G155" s="48"/>
      <c r="H155" s="48">
        <v>16</v>
      </c>
      <c r="I155" s="48"/>
      <c r="J155" s="48">
        <f t="shared" si="52"/>
        <v>17</v>
      </c>
      <c r="K155" s="48">
        <v>6</v>
      </c>
      <c r="L155" s="50">
        <f t="shared" si="59"/>
        <v>6</v>
      </c>
      <c r="M155" s="51">
        <f t="shared" si="49"/>
        <v>102</v>
      </c>
      <c r="N155" s="52">
        <f t="shared" si="53"/>
        <v>0</v>
      </c>
      <c r="O155" s="51">
        <f t="shared" si="62"/>
        <v>0</v>
      </c>
      <c r="P155" s="48">
        <f t="shared" si="63"/>
        <v>0</v>
      </c>
      <c r="Q155" s="48"/>
      <c r="R155" s="48">
        <f t="shared" si="64"/>
        <v>0</v>
      </c>
      <c r="S155" s="51">
        <f t="shared" si="45"/>
        <v>0</v>
      </c>
      <c r="T155" s="48">
        <f t="shared" si="54"/>
        <v>96</v>
      </c>
      <c r="U155" s="51">
        <v>50</v>
      </c>
      <c r="V155" s="53">
        <f t="shared" si="55"/>
        <v>0</v>
      </c>
      <c r="W155" s="52">
        <f t="shared" si="56"/>
        <v>102</v>
      </c>
    </row>
    <row r="156" spans="1:23" ht="12.75">
      <c r="A156" s="10">
        <v>36755</v>
      </c>
      <c r="B156" s="48" t="s">
        <v>92</v>
      </c>
      <c r="C156" s="48"/>
      <c r="D156" s="11">
        <v>1</v>
      </c>
      <c r="J156">
        <f t="shared" si="52"/>
        <v>1</v>
      </c>
      <c r="K156">
        <v>2</v>
      </c>
      <c r="L156" s="17">
        <f t="shared" si="59"/>
        <v>2</v>
      </c>
      <c r="M156" s="25">
        <f t="shared" si="49"/>
        <v>34</v>
      </c>
      <c r="N156" s="15">
        <f t="shared" si="53"/>
        <v>0</v>
      </c>
      <c r="O156" s="25">
        <f t="shared" si="62"/>
        <v>0</v>
      </c>
      <c r="P156">
        <f t="shared" si="63"/>
        <v>0</v>
      </c>
      <c r="R156">
        <f t="shared" si="64"/>
        <v>0</v>
      </c>
      <c r="S156" s="25">
        <f t="shared" si="45"/>
        <v>0</v>
      </c>
      <c r="T156">
        <f t="shared" si="54"/>
        <v>0</v>
      </c>
      <c r="U156" s="25">
        <v>50</v>
      </c>
      <c r="V156" s="26">
        <f t="shared" si="55"/>
        <v>0</v>
      </c>
      <c r="W156" s="15">
        <f t="shared" si="56"/>
        <v>2</v>
      </c>
    </row>
    <row r="157" spans="1:23" ht="12.75">
      <c r="A157" s="10">
        <v>36781</v>
      </c>
      <c r="B157" s="48" t="s">
        <v>92</v>
      </c>
      <c r="C157" s="48"/>
      <c r="D157" s="11">
        <v>1</v>
      </c>
      <c r="E157">
        <v>4</v>
      </c>
      <c r="J157">
        <f t="shared" si="52"/>
        <v>5</v>
      </c>
      <c r="K157">
        <v>8</v>
      </c>
      <c r="L157" s="17">
        <f t="shared" si="59"/>
        <v>8</v>
      </c>
      <c r="M157" s="25">
        <f t="shared" si="49"/>
        <v>136</v>
      </c>
      <c r="N157" s="15">
        <f t="shared" si="53"/>
        <v>32</v>
      </c>
      <c r="O157" s="25">
        <f t="shared" si="62"/>
        <v>640</v>
      </c>
      <c r="P157">
        <f t="shared" si="63"/>
        <v>0</v>
      </c>
      <c r="R157">
        <f t="shared" si="64"/>
        <v>0</v>
      </c>
      <c r="S157" s="25">
        <f t="shared" si="45"/>
        <v>0</v>
      </c>
      <c r="T157">
        <f t="shared" si="54"/>
        <v>0</v>
      </c>
      <c r="U157" s="25"/>
      <c r="V157" s="26">
        <f t="shared" si="55"/>
        <v>0</v>
      </c>
      <c r="W157" s="15">
        <f t="shared" si="56"/>
        <v>40</v>
      </c>
    </row>
    <row r="158" spans="1:23" s="63" customFormat="1" ht="11.25">
      <c r="A158" s="62" t="s">
        <v>123</v>
      </c>
      <c r="D158" s="64"/>
      <c r="L158" s="65">
        <f>SUM(L141:L157)</f>
        <v>72</v>
      </c>
      <c r="M158" s="65">
        <f aca="true" t="shared" si="65" ref="M158:W158">SUM(M141:M157)</f>
        <v>1224</v>
      </c>
      <c r="N158" s="65">
        <f t="shared" si="65"/>
        <v>32</v>
      </c>
      <c r="O158" s="65">
        <f t="shared" si="65"/>
        <v>640</v>
      </c>
      <c r="P158" s="65">
        <f t="shared" si="65"/>
        <v>289</v>
      </c>
      <c r="Q158" s="65">
        <f t="shared" si="65"/>
        <v>0</v>
      </c>
      <c r="R158" s="65">
        <f t="shared" si="65"/>
        <v>97.5</v>
      </c>
      <c r="S158" s="65">
        <f t="shared" si="65"/>
        <v>1267.5</v>
      </c>
      <c r="T158" s="65">
        <f t="shared" si="65"/>
        <v>184</v>
      </c>
      <c r="U158" s="65">
        <f t="shared" si="65"/>
        <v>400</v>
      </c>
      <c r="V158" s="65">
        <f t="shared" si="65"/>
        <v>169.5</v>
      </c>
      <c r="W158" s="65">
        <f t="shared" si="65"/>
        <v>844</v>
      </c>
    </row>
    <row r="159" spans="1:23" s="22" customFormat="1" ht="13.5" thickBot="1">
      <c r="A159" s="48"/>
      <c r="B159" s="48"/>
      <c r="C159" s="48"/>
      <c r="D159" s="49"/>
      <c r="E159" s="48"/>
      <c r="F159" s="48"/>
      <c r="G159" s="50"/>
      <c r="H159" s="50"/>
      <c r="I159" s="51"/>
      <c r="J159" s="52"/>
      <c r="K159" s="51"/>
      <c r="L159" s="48"/>
      <c r="M159" s="48"/>
      <c r="N159" s="48"/>
      <c r="O159" s="51"/>
      <c r="P159" s="48"/>
      <c r="Q159" s="53"/>
      <c r="R159" s="51"/>
      <c r="S159" s="48"/>
      <c r="T159" s="48"/>
      <c r="U159" s="48"/>
      <c r="V159" s="48"/>
      <c r="W159" s="48"/>
    </row>
    <row r="160" spans="1:23" ht="13.5" thickBot="1">
      <c r="A160" s="40"/>
      <c r="B160" s="41" t="s">
        <v>44</v>
      </c>
      <c r="C160" s="41"/>
      <c r="D160" s="41"/>
      <c r="E160" s="41"/>
      <c r="F160" s="41"/>
      <c r="G160" s="41"/>
      <c r="H160" s="41"/>
      <c r="I160" s="42"/>
      <c r="J160" s="41"/>
      <c r="K160" s="42"/>
      <c r="L160" s="45">
        <f>SUM(L17+L19+L21+L23+L26+L39+L78+L81+L84+L87+L90+L121+L123+L129+L132+L136+L140+L158)</f>
        <v>430.85</v>
      </c>
      <c r="M160" s="45">
        <f aca="true" t="shared" si="66" ref="M160:W160">SUM(M17+M19+M21+M23+M26+M39+M78+M81+M84+M87+M90+M121+M123+M129+M132+M136+M140+M158)</f>
        <v>7290.45</v>
      </c>
      <c r="N160" s="45">
        <f t="shared" si="66"/>
        <v>188.5</v>
      </c>
      <c r="O160" s="45">
        <f t="shared" si="66"/>
        <v>3770</v>
      </c>
      <c r="P160" s="45">
        <f t="shared" si="66"/>
        <v>326</v>
      </c>
      <c r="Q160" s="45">
        <f t="shared" si="66"/>
        <v>43</v>
      </c>
      <c r="R160" s="45">
        <f t="shared" si="66"/>
        <v>350.5</v>
      </c>
      <c r="S160" s="45">
        <f t="shared" si="66"/>
        <v>2866.5</v>
      </c>
      <c r="T160" s="45">
        <f t="shared" si="66"/>
        <v>4751.25</v>
      </c>
      <c r="U160" s="45">
        <f t="shared" si="66"/>
        <v>4650</v>
      </c>
      <c r="V160" s="45">
        <f t="shared" si="66"/>
        <v>241.5</v>
      </c>
      <c r="W160" s="45">
        <f t="shared" si="66"/>
        <v>6331.6</v>
      </c>
    </row>
    <row r="161" spans="1:23" ht="12.75">
      <c r="A161" s="32"/>
      <c r="B161" s="32"/>
      <c r="C161" s="32"/>
      <c r="D161" s="32"/>
      <c r="E161" s="32"/>
      <c r="F161" s="32"/>
      <c r="G161" s="32"/>
      <c r="H161" s="32"/>
      <c r="I161" s="33"/>
      <c r="J161" s="32"/>
      <c r="K161" s="33"/>
      <c r="L161" s="34"/>
      <c r="M161" s="32"/>
      <c r="N161" s="34"/>
      <c r="O161" s="33"/>
      <c r="P161" s="34"/>
      <c r="Q161" s="33"/>
      <c r="R161" s="35"/>
      <c r="S161" s="32"/>
      <c r="T161" s="34"/>
      <c r="U161" s="32"/>
      <c r="V161" s="36"/>
      <c r="W161" s="36"/>
    </row>
    <row r="162" spans="1:23" ht="12.75">
      <c r="A162" s="48"/>
      <c r="B162" s="48"/>
      <c r="C162" s="48"/>
      <c r="D162" s="49"/>
      <c r="E162" s="48"/>
      <c r="F162" s="48"/>
      <c r="G162" s="50"/>
      <c r="H162" s="50"/>
      <c r="I162" s="51"/>
      <c r="J162" s="52"/>
      <c r="K162" s="29" t="s">
        <v>11</v>
      </c>
      <c r="L162" s="27"/>
      <c r="M162" s="37">
        <f>U160</f>
        <v>4650</v>
      </c>
      <c r="N162" s="48"/>
      <c r="O162" s="51"/>
      <c r="P162" s="48"/>
      <c r="Q162" s="53"/>
      <c r="R162" s="51"/>
      <c r="S162" s="48"/>
      <c r="T162" s="48"/>
      <c r="U162" s="48"/>
      <c r="V162" s="48"/>
      <c r="W162" s="48"/>
    </row>
    <row r="163" spans="1:23" ht="12.75">
      <c r="A163" s="48" t="s">
        <v>89</v>
      </c>
      <c r="B163" s="48"/>
      <c r="C163" s="48"/>
      <c r="D163" s="49"/>
      <c r="E163" s="48"/>
      <c r="F163" s="48"/>
      <c r="G163" s="50"/>
      <c r="H163" s="50"/>
      <c r="I163" s="51"/>
      <c r="J163" s="52"/>
      <c r="K163" s="29" t="s">
        <v>83</v>
      </c>
      <c r="L163" s="38"/>
      <c r="M163" s="32">
        <f>SUM(O160+M160)</f>
        <v>11060.45</v>
      </c>
      <c r="N163" s="48"/>
      <c r="O163" s="51"/>
      <c r="P163" s="48"/>
      <c r="Q163" s="53"/>
      <c r="R163" s="51"/>
      <c r="S163" s="48"/>
      <c r="T163" s="48"/>
      <c r="U163" s="48"/>
      <c r="V163" s="48"/>
      <c r="W163" s="48"/>
    </row>
    <row r="164" spans="2:23" s="24" customFormat="1" ht="13.5" thickBot="1">
      <c r="B164" s="48" t="s">
        <v>84</v>
      </c>
      <c r="C164" s="48"/>
      <c r="D164" s="49"/>
      <c r="E164" s="48"/>
      <c r="F164" s="48"/>
      <c r="G164" s="50"/>
      <c r="H164" s="50"/>
      <c r="I164" s="51"/>
      <c r="J164" s="52"/>
      <c r="K164" s="30" t="s">
        <v>85</v>
      </c>
      <c r="L164" s="28"/>
      <c r="M164" s="39">
        <f>S160</f>
        <v>2866.5</v>
      </c>
      <c r="N164" s="48"/>
      <c r="O164" s="51"/>
      <c r="P164" s="48"/>
      <c r="Q164" s="53"/>
      <c r="R164" s="51"/>
      <c r="S164" s="48"/>
      <c r="T164" s="48"/>
      <c r="U164" s="48"/>
      <c r="V164" s="48"/>
      <c r="W164" s="48"/>
    </row>
    <row r="165" spans="1:23" s="23" customFormat="1" ht="12.75">
      <c r="A165" s="48"/>
      <c r="B165" s="48"/>
      <c r="C165" s="48"/>
      <c r="D165" s="49"/>
      <c r="E165" s="48"/>
      <c r="F165" s="48"/>
      <c r="G165" s="50"/>
      <c r="H165" s="50"/>
      <c r="I165" s="51"/>
      <c r="J165" s="52"/>
      <c r="K165" s="29" t="s">
        <v>86</v>
      </c>
      <c r="L165" s="27"/>
      <c r="M165" s="37">
        <f>SUM(M162:M164)</f>
        <v>18576.95</v>
      </c>
      <c r="N165" s="48"/>
      <c r="O165" s="51"/>
      <c r="P165" s="48"/>
      <c r="Q165" s="53"/>
      <c r="R165" s="51"/>
      <c r="S165" s="48"/>
      <c r="T165" s="48"/>
      <c r="U165" s="48"/>
      <c r="V165" s="48"/>
      <c r="W165" s="48"/>
    </row>
    <row r="166" spans="1:23" s="22" customFormat="1" ht="12.75">
      <c r="A166" s="48"/>
      <c r="B166" s="48"/>
      <c r="C166" s="48"/>
      <c r="D166" s="49"/>
      <c r="E166" s="48"/>
      <c r="F166" s="48"/>
      <c r="G166" s="50"/>
      <c r="H166" s="50"/>
      <c r="I166" s="51"/>
      <c r="J166" s="52"/>
      <c r="K166" s="51"/>
      <c r="L166" s="48"/>
      <c r="M166" s="48"/>
      <c r="N166" s="48"/>
      <c r="O166" s="51"/>
      <c r="P166" s="48"/>
      <c r="Q166" s="53"/>
      <c r="R166" s="51"/>
      <c r="S166" s="48"/>
      <c r="T166" s="48"/>
      <c r="U166" s="48"/>
      <c r="V166" s="48"/>
      <c r="W166" s="48"/>
    </row>
    <row r="167" spans="1:17" s="22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</sheetData>
  <printOptions gridLines="1"/>
  <pageMargins left="0.5" right="0.5" top="0.75" bottom="0.75" header="0.5" footer="0.5"/>
  <pageSetup horizontalDpi="600" verticalDpi="600" orientation="landscape" paperSize="5" r:id="rId1"/>
  <headerFooter alignWithMargins="0">
    <oddHeader>&amp;L&amp;F&amp;C&amp;A&amp;R&amp;D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67"/>
  <sheetViews>
    <sheetView workbookViewId="0" topLeftCell="A1">
      <pane ySplit="690" topLeftCell="BM51" activePane="bottomLeft" state="split"/>
      <selection pane="topLeft" activeCell="A1" sqref="A1:IV16384"/>
      <selection pane="bottomLeft" activeCell="F60" sqref="F60"/>
    </sheetView>
  </sheetViews>
  <sheetFormatPr defaultColWidth="9.140625" defaultRowHeight="12.75"/>
  <cols>
    <col min="1" max="1" width="10.140625" style="0" customWidth="1"/>
    <col min="2" max="2" width="19.421875" style="0" customWidth="1"/>
    <col min="3" max="3" width="6.421875" style="0" customWidth="1"/>
    <col min="4" max="4" width="4.00390625" style="0" customWidth="1"/>
    <col min="5" max="5" width="3.140625" style="0" bestFit="1" customWidth="1"/>
    <col min="6" max="6" width="3.57421875" style="0" bestFit="1" customWidth="1"/>
    <col min="7" max="7" width="4.421875" style="0" bestFit="1" customWidth="1"/>
    <col min="8" max="8" width="4.00390625" style="0" bestFit="1" customWidth="1"/>
    <col min="9" max="9" width="5.7109375" style="0" customWidth="1"/>
    <col min="10" max="10" width="4.8515625" style="0" bestFit="1" customWidth="1"/>
    <col min="11" max="11" width="8.421875" style="0" customWidth="1"/>
    <col min="12" max="12" width="6.57421875" style="0" bestFit="1" customWidth="1"/>
    <col min="13" max="13" width="11.28125" style="0" bestFit="1" customWidth="1"/>
    <col min="14" max="14" width="6.57421875" style="0" customWidth="1"/>
    <col min="15" max="15" width="8.7109375" style="0" customWidth="1"/>
    <col min="16" max="16" width="6.57421875" style="0" bestFit="1" customWidth="1"/>
    <col min="17" max="17" width="5.57421875" style="0" bestFit="1" customWidth="1"/>
    <col min="19" max="19" width="8.7109375" style="0" bestFit="1" customWidth="1"/>
    <col min="20" max="20" width="7.57421875" style="0" bestFit="1" customWidth="1"/>
    <col min="21" max="21" width="8.57421875" style="0" bestFit="1" customWidth="1"/>
    <col min="22" max="22" width="6.57421875" style="0" bestFit="1" customWidth="1"/>
    <col min="23" max="23" width="7.57421875" style="0" bestFit="1" customWidth="1"/>
  </cols>
  <sheetData>
    <row r="1" spans="1:24" s="9" customFormat="1" ht="22.5" customHeight="1">
      <c r="A1" s="1" t="s">
        <v>0</v>
      </c>
      <c r="B1" s="2" t="s">
        <v>1</v>
      </c>
      <c r="C1" s="2" t="s">
        <v>2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16" t="s">
        <v>91</v>
      </c>
      <c r="L1" s="3" t="s">
        <v>15</v>
      </c>
      <c r="M1" s="18" t="s">
        <v>16</v>
      </c>
      <c r="N1" s="5" t="s">
        <v>17</v>
      </c>
      <c r="O1" s="6" t="s">
        <v>18</v>
      </c>
      <c r="P1" s="5" t="s">
        <v>19</v>
      </c>
      <c r="Q1" s="3" t="s">
        <v>93</v>
      </c>
      <c r="R1" s="3" t="s">
        <v>21</v>
      </c>
      <c r="S1" s="18" t="s">
        <v>22</v>
      </c>
      <c r="T1" s="4" t="s">
        <v>23</v>
      </c>
      <c r="U1" s="18" t="s">
        <v>24</v>
      </c>
      <c r="V1" s="20" t="s">
        <v>90</v>
      </c>
      <c r="W1" s="7" t="s">
        <v>26</v>
      </c>
      <c r="X1" s="8"/>
    </row>
    <row r="2" spans="1:23" ht="12.75">
      <c r="A2" s="47">
        <v>36495</v>
      </c>
      <c r="B2" s="48" t="s">
        <v>62</v>
      </c>
      <c r="C2" s="48" t="s">
        <v>28</v>
      </c>
      <c r="D2" s="49">
        <v>1</v>
      </c>
      <c r="E2" s="48"/>
      <c r="F2" s="48">
        <v>1</v>
      </c>
      <c r="G2" s="48"/>
      <c r="H2" s="48">
        <v>17</v>
      </c>
      <c r="I2" s="48"/>
      <c r="J2" s="48">
        <f aca="true" t="shared" si="0" ref="J2:J7">SUM(D2:I2)</f>
        <v>19</v>
      </c>
      <c r="K2" s="48">
        <v>5.5</v>
      </c>
      <c r="L2" s="50">
        <f aca="true" t="shared" si="1" ref="L2:L7">(D2*K2)</f>
        <v>5.5</v>
      </c>
      <c r="M2" s="51">
        <f aca="true" t="shared" si="2" ref="M2:M7">(L2*17)</f>
        <v>93.5</v>
      </c>
      <c r="N2" s="52">
        <f aca="true" t="shared" si="3" ref="N2:N7">(E2*K2)</f>
        <v>0</v>
      </c>
      <c r="O2" s="51">
        <f>(N2*20)</f>
        <v>0</v>
      </c>
      <c r="P2" s="48">
        <f>(F2*K2)</f>
        <v>5.5</v>
      </c>
      <c r="Q2" s="48"/>
      <c r="R2" s="48">
        <f>(G2*K2)</f>
        <v>0</v>
      </c>
      <c r="S2" s="51">
        <f aca="true" t="shared" si="4" ref="S2:S7">(R2*13)</f>
        <v>0</v>
      </c>
      <c r="T2" s="48">
        <f aca="true" t="shared" si="5" ref="T2:T7">(H2*K2)</f>
        <v>93.5</v>
      </c>
      <c r="U2" s="51">
        <v>50</v>
      </c>
      <c r="V2" s="53">
        <f aca="true" t="shared" si="6" ref="V2:V7">(I2*K2)</f>
        <v>0</v>
      </c>
      <c r="W2" s="52">
        <f aca="true" t="shared" si="7" ref="W2:W7">(L2+N2+P2+Q2+R2+T2+V2)</f>
        <v>104.5</v>
      </c>
    </row>
    <row r="3" spans="1:23" ht="12.75">
      <c r="A3" s="47">
        <v>36496</v>
      </c>
      <c r="B3" s="48" t="s">
        <v>62</v>
      </c>
      <c r="C3" s="48" t="s">
        <v>28</v>
      </c>
      <c r="D3" s="49">
        <v>1</v>
      </c>
      <c r="E3" s="48"/>
      <c r="F3" s="48">
        <v>1</v>
      </c>
      <c r="G3" s="48"/>
      <c r="H3" s="48">
        <v>17</v>
      </c>
      <c r="I3" s="48"/>
      <c r="J3" s="48">
        <f t="shared" si="0"/>
        <v>19</v>
      </c>
      <c r="K3" s="48">
        <v>5.5</v>
      </c>
      <c r="L3" s="50">
        <f t="shared" si="1"/>
        <v>5.5</v>
      </c>
      <c r="M3" s="51">
        <f t="shared" si="2"/>
        <v>93.5</v>
      </c>
      <c r="N3" s="52">
        <f t="shared" si="3"/>
        <v>0</v>
      </c>
      <c r="O3" s="51">
        <f>(N3*20)</f>
        <v>0</v>
      </c>
      <c r="P3" s="48">
        <f>(F3*K3)</f>
        <v>5.5</v>
      </c>
      <c r="Q3" s="48"/>
      <c r="R3" s="48">
        <f>(G3*K3)</f>
        <v>0</v>
      </c>
      <c r="S3" s="51">
        <f t="shared" si="4"/>
        <v>0</v>
      </c>
      <c r="T3" s="48">
        <f t="shared" si="5"/>
        <v>93.5</v>
      </c>
      <c r="U3" s="51">
        <v>50</v>
      </c>
      <c r="V3" s="53">
        <f t="shared" si="6"/>
        <v>0</v>
      </c>
      <c r="W3" s="52">
        <f t="shared" si="7"/>
        <v>104.5</v>
      </c>
    </row>
    <row r="4" spans="1:23" ht="12.75">
      <c r="A4" s="47">
        <v>36502</v>
      </c>
      <c r="B4" s="48" t="s">
        <v>62</v>
      </c>
      <c r="C4" s="48" t="s">
        <v>28</v>
      </c>
      <c r="D4" s="49"/>
      <c r="E4" s="48">
        <v>1</v>
      </c>
      <c r="F4" s="48"/>
      <c r="G4" s="48"/>
      <c r="H4" s="48">
        <v>17</v>
      </c>
      <c r="I4" s="48"/>
      <c r="J4" s="48">
        <f t="shared" si="0"/>
        <v>18</v>
      </c>
      <c r="K4" s="48">
        <v>5.5</v>
      </c>
      <c r="L4" s="50">
        <f t="shared" si="1"/>
        <v>0</v>
      </c>
      <c r="M4" s="51">
        <f t="shared" si="2"/>
        <v>0</v>
      </c>
      <c r="N4" s="52">
        <f t="shared" si="3"/>
        <v>5.5</v>
      </c>
      <c r="O4" s="51">
        <f>(N4*20)</f>
        <v>110</v>
      </c>
      <c r="P4" s="48">
        <f>(F4*K4)</f>
        <v>0</v>
      </c>
      <c r="Q4" s="48"/>
      <c r="R4" s="48">
        <f>(G4*K4)</f>
        <v>0</v>
      </c>
      <c r="S4" s="51">
        <f t="shared" si="4"/>
        <v>0</v>
      </c>
      <c r="T4" s="48">
        <f t="shared" si="5"/>
        <v>93.5</v>
      </c>
      <c r="U4" s="51">
        <v>50</v>
      </c>
      <c r="V4" s="53">
        <f t="shared" si="6"/>
        <v>0</v>
      </c>
      <c r="W4" s="52">
        <f t="shared" si="7"/>
        <v>99</v>
      </c>
    </row>
    <row r="5" spans="1:23" ht="12.75">
      <c r="A5" s="47">
        <v>36522</v>
      </c>
      <c r="B5" s="48" t="s">
        <v>62</v>
      </c>
      <c r="C5" s="48" t="s">
        <v>28</v>
      </c>
      <c r="D5" s="49">
        <v>1</v>
      </c>
      <c r="E5" s="48"/>
      <c r="F5" s="48"/>
      <c r="G5" s="48"/>
      <c r="H5" s="48">
        <v>17</v>
      </c>
      <c r="I5" s="48"/>
      <c r="J5" s="48">
        <f t="shared" si="0"/>
        <v>18</v>
      </c>
      <c r="K5" s="48">
        <v>5.5</v>
      </c>
      <c r="L5" s="50">
        <f t="shared" si="1"/>
        <v>5.5</v>
      </c>
      <c r="M5" s="51">
        <f t="shared" si="2"/>
        <v>93.5</v>
      </c>
      <c r="N5" s="52">
        <f t="shared" si="3"/>
        <v>0</v>
      </c>
      <c r="O5" s="51">
        <f>(N5*20)</f>
        <v>0</v>
      </c>
      <c r="P5" s="48">
        <f>(F5*K5)</f>
        <v>0</v>
      </c>
      <c r="Q5" s="48"/>
      <c r="R5" s="48">
        <f>(G5*K5)</f>
        <v>0</v>
      </c>
      <c r="S5" s="51">
        <f t="shared" si="4"/>
        <v>0</v>
      </c>
      <c r="T5" s="48">
        <f t="shared" si="5"/>
        <v>93.5</v>
      </c>
      <c r="U5" s="51">
        <v>50</v>
      </c>
      <c r="V5" s="53">
        <f t="shared" si="6"/>
        <v>0</v>
      </c>
      <c r="W5" s="52">
        <f t="shared" si="7"/>
        <v>99</v>
      </c>
    </row>
    <row r="6" spans="1:23" ht="12.75">
      <c r="A6" s="47">
        <v>36557</v>
      </c>
      <c r="B6" s="48" t="s">
        <v>62</v>
      </c>
      <c r="C6" s="48" t="s">
        <v>28</v>
      </c>
      <c r="D6" s="49"/>
      <c r="E6" s="48">
        <v>1</v>
      </c>
      <c r="F6" s="48"/>
      <c r="G6" s="48"/>
      <c r="H6" s="48">
        <v>17</v>
      </c>
      <c r="I6" s="48"/>
      <c r="J6" s="48">
        <f t="shared" si="0"/>
        <v>18</v>
      </c>
      <c r="K6" s="48">
        <v>5.5</v>
      </c>
      <c r="L6" s="50">
        <f t="shared" si="1"/>
        <v>0</v>
      </c>
      <c r="M6" s="51">
        <f t="shared" si="2"/>
        <v>0</v>
      </c>
      <c r="N6" s="52">
        <f t="shared" si="3"/>
        <v>5.5</v>
      </c>
      <c r="O6" s="51">
        <f>(N6*20)</f>
        <v>110</v>
      </c>
      <c r="P6" s="48">
        <f>(F6*K6)</f>
        <v>0</v>
      </c>
      <c r="Q6" s="48"/>
      <c r="R6" s="48">
        <f>(G6*K6)</f>
        <v>0</v>
      </c>
      <c r="S6" s="51">
        <f t="shared" si="4"/>
        <v>0</v>
      </c>
      <c r="T6" s="48">
        <f t="shared" si="5"/>
        <v>93.5</v>
      </c>
      <c r="U6" s="51">
        <v>50</v>
      </c>
      <c r="V6" s="53">
        <f t="shared" si="6"/>
        <v>0</v>
      </c>
      <c r="W6" s="52">
        <f t="shared" si="7"/>
        <v>99</v>
      </c>
    </row>
    <row r="7" spans="1:23" ht="12.75">
      <c r="A7" s="47">
        <v>36676</v>
      </c>
      <c r="B7" s="48" t="s">
        <v>71</v>
      </c>
      <c r="C7" s="48" t="s">
        <v>28</v>
      </c>
      <c r="D7" s="49">
        <v>1</v>
      </c>
      <c r="E7" s="48"/>
      <c r="F7" s="48"/>
      <c r="G7" s="48"/>
      <c r="H7" s="48">
        <v>16</v>
      </c>
      <c r="I7" s="48"/>
      <c r="J7" s="48">
        <f t="shared" si="0"/>
        <v>17</v>
      </c>
      <c r="K7" s="48">
        <v>5.5</v>
      </c>
      <c r="L7" s="50">
        <f t="shared" si="1"/>
        <v>5.5</v>
      </c>
      <c r="M7" s="51">
        <f t="shared" si="2"/>
        <v>93.5</v>
      </c>
      <c r="N7" s="52">
        <f t="shared" si="3"/>
        <v>0</v>
      </c>
      <c r="O7" s="51">
        <f aca="true" t="shared" si="8" ref="O7:O51">(N7*20)</f>
        <v>0</v>
      </c>
      <c r="P7" s="48">
        <f aca="true" t="shared" si="9" ref="P7:P51">(F7*K7)</f>
        <v>0</v>
      </c>
      <c r="Q7" s="48"/>
      <c r="R7" s="48">
        <f aca="true" t="shared" si="10" ref="R7:R51">(G7*K7)</f>
        <v>0</v>
      </c>
      <c r="S7" s="51">
        <f t="shared" si="4"/>
        <v>0</v>
      </c>
      <c r="T7" s="48">
        <f t="shared" si="5"/>
        <v>88</v>
      </c>
      <c r="U7" s="51">
        <v>50</v>
      </c>
      <c r="V7" s="53">
        <f t="shared" si="6"/>
        <v>0</v>
      </c>
      <c r="W7" s="52">
        <f t="shared" si="7"/>
        <v>93.5</v>
      </c>
    </row>
    <row r="8" spans="1:23" s="63" customFormat="1" ht="11.25">
      <c r="A8" s="62" t="s">
        <v>124</v>
      </c>
      <c r="D8" s="64"/>
      <c r="L8" s="65">
        <f>SUM(L2:L7)</f>
        <v>22</v>
      </c>
      <c r="M8" s="65">
        <f aca="true" t="shared" si="11" ref="M8:W8">SUM(M2:M7)</f>
        <v>374</v>
      </c>
      <c r="N8" s="65">
        <f t="shared" si="11"/>
        <v>11</v>
      </c>
      <c r="O8" s="65">
        <f t="shared" si="11"/>
        <v>220</v>
      </c>
      <c r="P8" s="65">
        <f t="shared" si="11"/>
        <v>11</v>
      </c>
      <c r="Q8" s="65">
        <f t="shared" si="11"/>
        <v>0</v>
      </c>
      <c r="R8" s="65">
        <f t="shared" si="11"/>
        <v>0</v>
      </c>
      <c r="S8" s="65">
        <f t="shared" si="11"/>
        <v>0</v>
      </c>
      <c r="T8" s="65">
        <f t="shared" si="11"/>
        <v>555.5</v>
      </c>
      <c r="U8" s="65">
        <f t="shared" si="11"/>
        <v>300</v>
      </c>
      <c r="V8" s="65">
        <f t="shared" si="11"/>
        <v>0</v>
      </c>
      <c r="W8" s="65">
        <f t="shared" si="11"/>
        <v>599.5</v>
      </c>
    </row>
    <row r="9" spans="1:23" ht="12.75">
      <c r="A9" s="10">
        <v>36728</v>
      </c>
      <c r="B9" t="s">
        <v>49</v>
      </c>
      <c r="C9" t="s">
        <v>27</v>
      </c>
      <c r="D9" s="11">
        <v>1</v>
      </c>
      <c r="J9">
        <f aca="true" t="shared" si="12" ref="J9:J72">SUM(D9:I9)</f>
        <v>1</v>
      </c>
      <c r="K9">
        <v>2.5</v>
      </c>
      <c r="L9" s="17">
        <f aca="true" t="shared" si="13" ref="L9:L72">(D9*K9)</f>
        <v>2.5</v>
      </c>
      <c r="M9" s="25">
        <f aca="true" t="shared" si="14" ref="M9:M72">(L9*17)</f>
        <v>42.5</v>
      </c>
      <c r="N9" s="15">
        <f aca="true" t="shared" si="15" ref="N9:N72">(E9*K9)</f>
        <v>0</v>
      </c>
      <c r="O9" s="25">
        <f t="shared" si="8"/>
        <v>0</v>
      </c>
      <c r="P9">
        <f t="shared" si="9"/>
        <v>0</v>
      </c>
      <c r="R9">
        <f t="shared" si="10"/>
        <v>0</v>
      </c>
      <c r="S9" s="25">
        <f>(R9*13)</f>
        <v>0</v>
      </c>
      <c r="T9">
        <f aca="true" t="shared" si="16" ref="T9:T72">(H9*K9)</f>
        <v>0</v>
      </c>
      <c r="U9" s="25">
        <v>50</v>
      </c>
      <c r="V9" s="26">
        <f aca="true" t="shared" si="17" ref="V9:V72">(I9*K9)</f>
        <v>0</v>
      </c>
      <c r="W9" s="15">
        <f aca="true" t="shared" si="18" ref="W9:W72">(L9+N9+P9+Q9+R9+T9+V9)</f>
        <v>2.5</v>
      </c>
    </row>
    <row r="10" spans="1:23" ht="12.75">
      <c r="A10" s="10">
        <v>36746</v>
      </c>
      <c r="B10" t="s">
        <v>49</v>
      </c>
      <c r="C10" t="s">
        <v>27</v>
      </c>
      <c r="D10" s="11">
        <v>1</v>
      </c>
      <c r="J10">
        <f t="shared" si="12"/>
        <v>1</v>
      </c>
      <c r="K10">
        <v>0.5</v>
      </c>
      <c r="L10" s="17">
        <f t="shared" si="13"/>
        <v>0.5</v>
      </c>
      <c r="M10" s="25">
        <f t="shared" si="14"/>
        <v>8.5</v>
      </c>
      <c r="N10" s="15">
        <f t="shared" si="15"/>
        <v>0</v>
      </c>
      <c r="O10" s="25">
        <f t="shared" si="8"/>
        <v>0</v>
      </c>
      <c r="P10">
        <f t="shared" si="9"/>
        <v>0</v>
      </c>
      <c r="R10">
        <f t="shared" si="10"/>
        <v>0</v>
      </c>
      <c r="S10" s="25">
        <f>(R10*13)</f>
        <v>0</v>
      </c>
      <c r="T10">
        <f t="shared" si="16"/>
        <v>0</v>
      </c>
      <c r="U10" s="25"/>
      <c r="V10" s="26">
        <f t="shared" si="17"/>
        <v>0</v>
      </c>
      <c r="W10" s="15">
        <f t="shared" si="18"/>
        <v>0.5</v>
      </c>
    </row>
    <row r="11" spans="1:23" ht="12.75">
      <c r="A11" s="10">
        <v>36782</v>
      </c>
      <c r="B11" t="s">
        <v>49</v>
      </c>
      <c r="C11" t="s">
        <v>30</v>
      </c>
      <c r="D11" s="11">
        <v>1</v>
      </c>
      <c r="J11">
        <f t="shared" si="12"/>
        <v>1</v>
      </c>
      <c r="K11">
        <v>1.5</v>
      </c>
      <c r="L11" s="17">
        <f t="shared" si="13"/>
        <v>1.5</v>
      </c>
      <c r="M11" s="25">
        <f t="shared" si="14"/>
        <v>25.5</v>
      </c>
      <c r="N11" s="15">
        <f t="shared" si="15"/>
        <v>0</v>
      </c>
      <c r="O11" s="25">
        <f t="shared" si="8"/>
        <v>0</v>
      </c>
      <c r="P11">
        <f t="shared" si="9"/>
        <v>0</v>
      </c>
      <c r="R11">
        <f t="shared" si="10"/>
        <v>0</v>
      </c>
      <c r="S11" s="25">
        <f>(R11*13)</f>
        <v>0</v>
      </c>
      <c r="T11">
        <f t="shared" si="16"/>
        <v>0</v>
      </c>
      <c r="U11" s="25"/>
      <c r="V11" s="26">
        <f t="shared" si="17"/>
        <v>0</v>
      </c>
      <c r="W11" s="15">
        <f t="shared" si="18"/>
        <v>1.5</v>
      </c>
    </row>
    <row r="12" spans="1:23" ht="12.75">
      <c r="A12" s="10">
        <v>36790</v>
      </c>
      <c r="B12" t="s">
        <v>49</v>
      </c>
      <c r="C12" t="s">
        <v>30</v>
      </c>
      <c r="D12" s="11">
        <v>1</v>
      </c>
      <c r="J12">
        <f t="shared" si="12"/>
        <v>1</v>
      </c>
      <c r="K12">
        <v>5</v>
      </c>
      <c r="L12" s="17">
        <f t="shared" si="13"/>
        <v>5</v>
      </c>
      <c r="M12" s="25">
        <f t="shared" si="14"/>
        <v>85</v>
      </c>
      <c r="N12" s="15">
        <f t="shared" si="15"/>
        <v>0</v>
      </c>
      <c r="O12" s="25">
        <f t="shared" si="8"/>
        <v>0</v>
      </c>
      <c r="P12">
        <f t="shared" si="9"/>
        <v>0</v>
      </c>
      <c r="R12">
        <f t="shared" si="10"/>
        <v>0</v>
      </c>
      <c r="S12" s="25">
        <f>(R12*13)</f>
        <v>0</v>
      </c>
      <c r="T12">
        <f t="shared" si="16"/>
        <v>0</v>
      </c>
      <c r="U12" s="25">
        <v>50</v>
      </c>
      <c r="V12" s="26">
        <f t="shared" si="17"/>
        <v>0</v>
      </c>
      <c r="W12" s="15">
        <f t="shared" si="18"/>
        <v>5</v>
      </c>
    </row>
    <row r="13" spans="1:23" ht="12.75">
      <c r="A13" s="10">
        <v>36791</v>
      </c>
      <c r="B13" t="s">
        <v>49</v>
      </c>
      <c r="C13" t="s">
        <v>30</v>
      </c>
      <c r="D13" s="11">
        <v>1</v>
      </c>
      <c r="H13">
        <v>16</v>
      </c>
      <c r="J13">
        <f t="shared" si="12"/>
        <v>17</v>
      </c>
      <c r="K13">
        <v>2</v>
      </c>
      <c r="L13" s="17">
        <f t="shared" si="13"/>
        <v>2</v>
      </c>
      <c r="M13" s="25">
        <f t="shared" si="14"/>
        <v>34</v>
      </c>
      <c r="N13" s="15">
        <f t="shared" si="15"/>
        <v>0</v>
      </c>
      <c r="O13" s="25">
        <f t="shared" si="8"/>
        <v>0</v>
      </c>
      <c r="P13">
        <f t="shared" si="9"/>
        <v>0</v>
      </c>
      <c r="R13">
        <f t="shared" si="10"/>
        <v>0</v>
      </c>
      <c r="S13" s="25">
        <f>(R13*13)</f>
        <v>0</v>
      </c>
      <c r="T13">
        <f t="shared" si="16"/>
        <v>32</v>
      </c>
      <c r="U13" s="25">
        <v>50</v>
      </c>
      <c r="V13" s="26">
        <f t="shared" si="17"/>
        <v>0</v>
      </c>
      <c r="W13" s="15">
        <f t="shared" si="18"/>
        <v>34</v>
      </c>
    </row>
    <row r="14" spans="1:23" s="63" customFormat="1" ht="11.25">
      <c r="A14" s="62" t="s">
        <v>125</v>
      </c>
      <c r="D14" s="64"/>
      <c r="L14" s="65">
        <f>SUM(L9:L13)</f>
        <v>11.5</v>
      </c>
      <c r="M14" s="65">
        <f aca="true" t="shared" si="19" ref="M14:W14">SUM(M9:M13)</f>
        <v>195.5</v>
      </c>
      <c r="N14" s="65">
        <f t="shared" si="19"/>
        <v>0</v>
      </c>
      <c r="O14" s="65">
        <f t="shared" si="19"/>
        <v>0</v>
      </c>
      <c r="P14" s="65">
        <f t="shared" si="19"/>
        <v>0</v>
      </c>
      <c r="Q14" s="65">
        <f t="shared" si="19"/>
        <v>0</v>
      </c>
      <c r="R14" s="65">
        <f t="shared" si="19"/>
        <v>0</v>
      </c>
      <c r="S14" s="65">
        <f t="shared" si="19"/>
        <v>0</v>
      </c>
      <c r="T14" s="65">
        <f t="shared" si="19"/>
        <v>32</v>
      </c>
      <c r="U14" s="65">
        <f t="shared" si="19"/>
        <v>150</v>
      </c>
      <c r="V14" s="65">
        <f t="shared" si="19"/>
        <v>0</v>
      </c>
      <c r="W14" s="65">
        <f t="shared" si="19"/>
        <v>43.5</v>
      </c>
    </row>
    <row r="15" spans="1:23" ht="12.75">
      <c r="A15" s="47">
        <v>36549</v>
      </c>
      <c r="B15" s="48" t="s">
        <v>66</v>
      </c>
      <c r="C15" s="48" t="s">
        <v>28</v>
      </c>
      <c r="D15" s="49"/>
      <c r="E15" s="48">
        <v>3</v>
      </c>
      <c r="F15" s="48"/>
      <c r="G15" s="48"/>
      <c r="H15" s="48"/>
      <c r="I15" s="48"/>
      <c r="J15" s="48">
        <f t="shared" si="12"/>
        <v>3</v>
      </c>
      <c r="K15" s="48">
        <v>8</v>
      </c>
      <c r="L15" s="50">
        <f t="shared" si="13"/>
        <v>0</v>
      </c>
      <c r="M15" s="51">
        <f t="shared" si="14"/>
        <v>0</v>
      </c>
      <c r="N15" s="52">
        <f t="shared" si="15"/>
        <v>24</v>
      </c>
      <c r="O15" s="51">
        <f t="shared" si="8"/>
        <v>480</v>
      </c>
      <c r="P15" s="48">
        <f t="shared" si="9"/>
        <v>0</v>
      </c>
      <c r="Q15" s="48"/>
      <c r="R15" s="48">
        <f t="shared" si="10"/>
        <v>0</v>
      </c>
      <c r="S15" s="51">
        <f>(R15*13)</f>
        <v>0</v>
      </c>
      <c r="T15" s="48">
        <f t="shared" si="16"/>
        <v>0</v>
      </c>
      <c r="U15" s="51"/>
      <c r="V15" s="53">
        <f t="shared" si="17"/>
        <v>0</v>
      </c>
      <c r="W15" s="52">
        <f t="shared" si="18"/>
        <v>24</v>
      </c>
    </row>
    <row r="16" spans="1:23" ht="12.75">
      <c r="A16" s="47">
        <v>36552</v>
      </c>
      <c r="B16" s="48" t="s">
        <v>66</v>
      </c>
      <c r="C16" s="48" t="s">
        <v>28</v>
      </c>
      <c r="D16" s="49"/>
      <c r="E16" s="48">
        <v>3</v>
      </c>
      <c r="F16" s="48"/>
      <c r="G16" s="48"/>
      <c r="H16" s="48"/>
      <c r="I16" s="48"/>
      <c r="J16" s="48">
        <f t="shared" si="12"/>
        <v>3</v>
      </c>
      <c r="K16" s="48">
        <v>8</v>
      </c>
      <c r="L16" s="50">
        <f t="shared" si="13"/>
        <v>0</v>
      </c>
      <c r="M16" s="51">
        <f t="shared" si="14"/>
        <v>0</v>
      </c>
      <c r="N16" s="52">
        <f t="shared" si="15"/>
        <v>24</v>
      </c>
      <c r="O16" s="51">
        <f t="shared" si="8"/>
        <v>480</v>
      </c>
      <c r="P16" s="48">
        <f t="shared" si="9"/>
        <v>0</v>
      </c>
      <c r="Q16" s="48"/>
      <c r="R16" s="48">
        <f t="shared" si="10"/>
        <v>0</v>
      </c>
      <c r="S16" s="51">
        <f>(R16*13)</f>
        <v>0</v>
      </c>
      <c r="T16" s="48">
        <f t="shared" si="16"/>
        <v>0</v>
      </c>
      <c r="U16" s="51"/>
      <c r="V16" s="53">
        <f t="shared" si="17"/>
        <v>0</v>
      </c>
      <c r="W16" s="52">
        <f t="shared" si="18"/>
        <v>24</v>
      </c>
    </row>
    <row r="17" spans="1:23" ht="12.75">
      <c r="A17" s="47">
        <v>36557</v>
      </c>
      <c r="B17" s="48" t="s">
        <v>66</v>
      </c>
      <c r="C17" s="48" t="s">
        <v>28</v>
      </c>
      <c r="D17" s="49"/>
      <c r="E17" s="48">
        <v>3</v>
      </c>
      <c r="F17" s="48"/>
      <c r="G17" s="48"/>
      <c r="H17" s="48"/>
      <c r="I17" s="48"/>
      <c r="J17" s="48">
        <f t="shared" si="12"/>
        <v>3</v>
      </c>
      <c r="K17" s="48">
        <v>8</v>
      </c>
      <c r="L17" s="50">
        <f t="shared" si="13"/>
        <v>0</v>
      </c>
      <c r="M17" s="51">
        <f t="shared" si="14"/>
        <v>0</v>
      </c>
      <c r="N17" s="52">
        <f t="shared" si="15"/>
        <v>24</v>
      </c>
      <c r="O17" s="51">
        <f t="shared" si="8"/>
        <v>480</v>
      </c>
      <c r="P17" s="48">
        <f t="shared" si="9"/>
        <v>0</v>
      </c>
      <c r="Q17" s="48"/>
      <c r="R17" s="48">
        <f t="shared" si="10"/>
        <v>0</v>
      </c>
      <c r="S17" s="51">
        <f>(R17*13)</f>
        <v>0</v>
      </c>
      <c r="T17" s="48">
        <f t="shared" si="16"/>
        <v>0</v>
      </c>
      <c r="U17" s="51"/>
      <c r="V17" s="53">
        <f t="shared" si="17"/>
        <v>0</v>
      </c>
      <c r="W17" s="52">
        <f t="shared" si="18"/>
        <v>24</v>
      </c>
    </row>
    <row r="18" spans="1:23" ht="12.75">
      <c r="A18" s="47">
        <v>36558</v>
      </c>
      <c r="B18" s="48" t="s">
        <v>66</v>
      </c>
      <c r="C18" s="48" t="s">
        <v>28</v>
      </c>
      <c r="D18" s="49"/>
      <c r="E18" s="48">
        <v>3</v>
      </c>
      <c r="F18" s="48"/>
      <c r="G18" s="48"/>
      <c r="H18" s="48"/>
      <c r="I18" s="48"/>
      <c r="J18" s="48">
        <f t="shared" si="12"/>
        <v>3</v>
      </c>
      <c r="K18" s="48">
        <v>8</v>
      </c>
      <c r="L18" s="50">
        <f t="shared" si="13"/>
        <v>0</v>
      </c>
      <c r="M18" s="51">
        <f t="shared" si="14"/>
        <v>0</v>
      </c>
      <c r="N18" s="52">
        <f t="shared" si="15"/>
        <v>24</v>
      </c>
      <c r="O18" s="51">
        <f t="shared" si="8"/>
        <v>480</v>
      </c>
      <c r="P18" s="48">
        <f t="shared" si="9"/>
        <v>0</v>
      </c>
      <c r="Q18" s="48"/>
      <c r="R18" s="48">
        <f t="shared" si="10"/>
        <v>0</v>
      </c>
      <c r="S18" s="51">
        <f>(R18*13)</f>
        <v>0</v>
      </c>
      <c r="T18" s="48">
        <f t="shared" si="16"/>
        <v>0</v>
      </c>
      <c r="U18" s="51"/>
      <c r="V18" s="53">
        <f t="shared" si="17"/>
        <v>0</v>
      </c>
      <c r="W18" s="52">
        <f t="shared" si="18"/>
        <v>24</v>
      </c>
    </row>
    <row r="19" spans="1:23" ht="12.75">
      <c r="A19" s="47">
        <v>36714</v>
      </c>
      <c r="B19" s="48" t="s">
        <v>77</v>
      </c>
      <c r="C19" s="48" t="s">
        <v>37</v>
      </c>
      <c r="D19" s="49">
        <v>1</v>
      </c>
      <c r="E19" s="48"/>
      <c r="F19" s="48"/>
      <c r="G19" s="48"/>
      <c r="H19" s="48"/>
      <c r="I19" s="48"/>
      <c r="J19" s="48">
        <f t="shared" si="12"/>
        <v>1</v>
      </c>
      <c r="K19" s="48">
        <v>3</v>
      </c>
      <c r="L19" s="50">
        <f t="shared" si="13"/>
        <v>3</v>
      </c>
      <c r="M19" s="51">
        <f t="shared" si="14"/>
        <v>51</v>
      </c>
      <c r="N19" s="52">
        <f t="shared" si="15"/>
        <v>0</v>
      </c>
      <c r="O19" s="51">
        <f t="shared" si="8"/>
        <v>0</v>
      </c>
      <c r="P19" s="48">
        <f t="shared" si="9"/>
        <v>0</v>
      </c>
      <c r="Q19" s="48"/>
      <c r="R19" s="48">
        <f t="shared" si="10"/>
        <v>0</v>
      </c>
      <c r="S19" s="51">
        <f>(R19*13)</f>
        <v>0</v>
      </c>
      <c r="T19" s="48">
        <f t="shared" si="16"/>
        <v>0</v>
      </c>
      <c r="U19" s="51"/>
      <c r="V19" s="53">
        <f t="shared" si="17"/>
        <v>0</v>
      </c>
      <c r="W19" s="52">
        <f t="shared" si="18"/>
        <v>3</v>
      </c>
    </row>
    <row r="20" spans="1:23" s="22" customFormat="1" ht="12.75">
      <c r="A20" s="62" t="s">
        <v>126</v>
      </c>
      <c r="D20" s="61"/>
      <c r="L20" s="65">
        <f aca="true" t="shared" si="20" ref="L20:W20">SUM(L15:L19)</f>
        <v>3</v>
      </c>
      <c r="M20" s="65">
        <f t="shared" si="20"/>
        <v>51</v>
      </c>
      <c r="N20" s="65">
        <f t="shared" si="20"/>
        <v>96</v>
      </c>
      <c r="O20" s="65">
        <f t="shared" si="20"/>
        <v>1920</v>
      </c>
      <c r="P20" s="65">
        <f t="shared" si="20"/>
        <v>0</v>
      </c>
      <c r="Q20" s="65">
        <f t="shared" si="20"/>
        <v>0</v>
      </c>
      <c r="R20" s="65">
        <f t="shared" si="20"/>
        <v>0</v>
      </c>
      <c r="S20" s="65">
        <f t="shared" si="20"/>
        <v>0</v>
      </c>
      <c r="T20" s="65">
        <f t="shared" si="20"/>
        <v>0</v>
      </c>
      <c r="U20" s="65">
        <f t="shared" si="20"/>
        <v>0</v>
      </c>
      <c r="V20" s="65">
        <f t="shared" si="20"/>
        <v>0</v>
      </c>
      <c r="W20" s="65">
        <f t="shared" si="20"/>
        <v>99</v>
      </c>
    </row>
    <row r="21" spans="1:23" ht="12.75">
      <c r="A21" s="10">
        <v>36494</v>
      </c>
      <c r="B21" s="48" t="s">
        <v>92</v>
      </c>
      <c r="C21" s="48"/>
      <c r="D21" s="11">
        <v>1</v>
      </c>
      <c r="G21">
        <v>15</v>
      </c>
      <c r="J21">
        <f t="shared" si="12"/>
        <v>16</v>
      </c>
      <c r="K21">
        <v>2.5</v>
      </c>
      <c r="L21" s="17">
        <f t="shared" si="13"/>
        <v>2.5</v>
      </c>
      <c r="M21" s="25">
        <f t="shared" si="14"/>
        <v>42.5</v>
      </c>
      <c r="N21" s="15">
        <f t="shared" si="15"/>
        <v>0</v>
      </c>
      <c r="O21" s="25">
        <f t="shared" si="8"/>
        <v>0</v>
      </c>
      <c r="P21">
        <f t="shared" si="9"/>
        <v>0</v>
      </c>
      <c r="R21">
        <f t="shared" si="10"/>
        <v>37.5</v>
      </c>
      <c r="S21" s="25">
        <f aca="true" t="shared" si="21" ref="S21:S37">(R21*13)</f>
        <v>487.5</v>
      </c>
      <c r="T21">
        <f t="shared" si="16"/>
        <v>0</v>
      </c>
      <c r="U21" s="25">
        <v>50</v>
      </c>
      <c r="V21" s="26">
        <f t="shared" si="17"/>
        <v>0</v>
      </c>
      <c r="W21" s="15">
        <f t="shared" si="18"/>
        <v>40</v>
      </c>
    </row>
    <row r="22" spans="1:23" ht="12.75">
      <c r="A22" s="10">
        <v>36598</v>
      </c>
      <c r="B22" s="48" t="s">
        <v>92</v>
      </c>
      <c r="C22" s="48"/>
      <c r="D22" s="11">
        <v>1</v>
      </c>
      <c r="G22">
        <v>15</v>
      </c>
      <c r="J22">
        <f t="shared" si="12"/>
        <v>16</v>
      </c>
      <c r="K22">
        <v>4</v>
      </c>
      <c r="L22" s="17">
        <f t="shared" si="13"/>
        <v>4</v>
      </c>
      <c r="M22" s="25">
        <f t="shared" si="14"/>
        <v>68</v>
      </c>
      <c r="N22" s="15">
        <f t="shared" si="15"/>
        <v>0</v>
      </c>
      <c r="O22" s="25">
        <f t="shared" si="8"/>
        <v>0</v>
      </c>
      <c r="P22">
        <f t="shared" si="9"/>
        <v>0</v>
      </c>
      <c r="R22">
        <f t="shared" si="10"/>
        <v>60</v>
      </c>
      <c r="S22" s="25">
        <f t="shared" si="21"/>
        <v>780</v>
      </c>
      <c r="T22">
        <f t="shared" si="16"/>
        <v>0</v>
      </c>
      <c r="U22" s="25">
        <v>50</v>
      </c>
      <c r="V22" s="26">
        <f t="shared" si="17"/>
        <v>0</v>
      </c>
      <c r="W22" s="15">
        <f t="shared" si="18"/>
        <v>64</v>
      </c>
    </row>
    <row r="23" spans="1:23" ht="12.75">
      <c r="A23" s="10">
        <v>36634</v>
      </c>
      <c r="B23" s="48" t="s">
        <v>92</v>
      </c>
      <c r="C23" s="48"/>
      <c r="D23" s="11">
        <v>1</v>
      </c>
      <c r="F23">
        <v>7</v>
      </c>
      <c r="J23">
        <f t="shared" si="12"/>
        <v>8</v>
      </c>
      <c r="K23">
        <v>7</v>
      </c>
      <c r="L23" s="17">
        <f t="shared" si="13"/>
        <v>7</v>
      </c>
      <c r="M23" s="25">
        <f t="shared" si="14"/>
        <v>119</v>
      </c>
      <c r="N23" s="15">
        <f t="shared" si="15"/>
        <v>0</v>
      </c>
      <c r="O23" s="25">
        <f t="shared" si="8"/>
        <v>0</v>
      </c>
      <c r="P23">
        <f t="shared" si="9"/>
        <v>49</v>
      </c>
      <c r="R23">
        <f t="shared" si="10"/>
        <v>0</v>
      </c>
      <c r="S23" s="25">
        <f t="shared" si="21"/>
        <v>0</v>
      </c>
      <c r="T23">
        <f t="shared" si="16"/>
        <v>0</v>
      </c>
      <c r="U23" s="25">
        <v>50</v>
      </c>
      <c r="V23" s="26">
        <f t="shared" si="17"/>
        <v>0</v>
      </c>
      <c r="W23" s="15">
        <f t="shared" si="18"/>
        <v>56</v>
      </c>
    </row>
    <row r="24" spans="1:23" ht="12.75">
      <c r="A24" s="10">
        <v>36636</v>
      </c>
      <c r="B24" s="48" t="s">
        <v>92</v>
      </c>
      <c r="C24" s="48"/>
      <c r="D24" s="11">
        <v>1</v>
      </c>
      <c r="F24">
        <v>9</v>
      </c>
      <c r="J24">
        <f t="shared" si="12"/>
        <v>10</v>
      </c>
      <c r="K24">
        <v>3</v>
      </c>
      <c r="L24" s="17">
        <f t="shared" si="13"/>
        <v>3</v>
      </c>
      <c r="M24" s="25">
        <f t="shared" si="14"/>
        <v>51</v>
      </c>
      <c r="N24" s="15">
        <f t="shared" si="15"/>
        <v>0</v>
      </c>
      <c r="O24" s="25">
        <f t="shared" si="8"/>
        <v>0</v>
      </c>
      <c r="P24">
        <f t="shared" si="9"/>
        <v>27</v>
      </c>
      <c r="R24">
        <f t="shared" si="10"/>
        <v>0</v>
      </c>
      <c r="S24" s="25">
        <f t="shared" si="21"/>
        <v>0</v>
      </c>
      <c r="T24">
        <f t="shared" si="16"/>
        <v>0</v>
      </c>
      <c r="U24" s="25"/>
      <c r="V24" s="26">
        <f t="shared" si="17"/>
        <v>0</v>
      </c>
      <c r="W24" s="15">
        <f t="shared" si="18"/>
        <v>30</v>
      </c>
    </row>
    <row r="25" spans="1:23" ht="12.75">
      <c r="A25" s="10">
        <v>36638</v>
      </c>
      <c r="B25" s="48" t="s">
        <v>92</v>
      </c>
      <c r="C25" s="48"/>
      <c r="D25" s="11">
        <v>1</v>
      </c>
      <c r="F25">
        <v>13</v>
      </c>
      <c r="J25">
        <f t="shared" si="12"/>
        <v>14</v>
      </c>
      <c r="K25">
        <v>0.5</v>
      </c>
      <c r="L25" s="17">
        <f t="shared" si="13"/>
        <v>0.5</v>
      </c>
      <c r="M25" s="25">
        <f t="shared" si="14"/>
        <v>8.5</v>
      </c>
      <c r="N25" s="15">
        <f t="shared" si="15"/>
        <v>0</v>
      </c>
      <c r="O25" s="25">
        <f t="shared" si="8"/>
        <v>0</v>
      </c>
      <c r="P25">
        <f t="shared" si="9"/>
        <v>6.5</v>
      </c>
      <c r="R25">
        <f t="shared" si="10"/>
        <v>0</v>
      </c>
      <c r="S25" s="25">
        <f t="shared" si="21"/>
        <v>0</v>
      </c>
      <c r="T25">
        <f t="shared" si="16"/>
        <v>0</v>
      </c>
      <c r="U25" s="25">
        <v>50</v>
      </c>
      <c r="V25" s="26">
        <f t="shared" si="17"/>
        <v>0</v>
      </c>
      <c r="W25" s="15">
        <f t="shared" si="18"/>
        <v>7</v>
      </c>
    </row>
    <row r="26" spans="1:23" ht="12.75">
      <c r="A26" s="47">
        <v>36664</v>
      </c>
      <c r="B26" s="48" t="s">
        <v>92</v>
      </c>
      <c r="C26" s="48"/>
      <c r="D26" s="49">
        <v>1</v>
      </c>
      <c r="E26" s="48"/>
      <c r="F26" s="48">
        <v>11</v>
      </c>
      <c r="G26" s="48"/>
      <c r="H26" s="48"/>
      <c r="I26" s="48"/>
      <c r="J26" s="48">
        <f t="shared" si="12"/>
        <v>12</v>
      </c>
      <c r="K26" s="48">
        <v>7</v>
      </c>
      <c r="L26" s="50">
        <f t="shared" si="13"/>
        <v>7</v>
      </c>
      <c r="M26" s="51">
        <f t="shared" si="14"/>
        <v>119</v>
      </c>
      <c r="N26" s="52">
        <f t="shared" si="15"/>
        <v>0</v>
      </c>
      <c r="O26" s="51">
        <f t="shared" si="8"/>
        <v>0</v>
      </c>
      <c r="P26" s="48">
        <f t="shared" si="9"/>
        <v>77</v>
      </c>
      <c r="Q26" s="48"/>
      <c r="R26" s="48">
        <f t="shared" si="10"/>
        <v>0</v>
      </c>
      <c r="S26" s="51">
        <f t="shared" si="21"/>
        <v>0</v>
      </c>
      <c r="T26" s="48">
        <f t="shared" si="16"/>
        <v>0</v>
      </c>
      <c r="U26" s="51"/>
      <c r="V26" s="53">
        <f t="shared" si="17"/>
        <v>0</v>
      </c>
      <c r="W26" s="52">
        <f t="shared" si="18"/>
        <v>84</v>
      </c>
    </row>
    <row r="27" spans="1:23" ht="12.75">
      <c r="A27" s="47">
        <v>36682</v>
      </c>
      <c r="B27" s="48" t="s">
        <v>92</v>
      </c>
      <c r="C27" s="48"/>
      <c r="D27" s="49">
        <v>1</v>
      </c>
      <c r="E27" s="48"/>
      <c r="F27" s="48">
        <v>10</v>
      </c>
      <c r="G27" s="48"/>
      <c r="H27" s="48"/>
      <c r="I27" s="48"/>
      <c r="J27" s="48">
        <f t="shared" si="12"/>
        <v>11</v>
      </c>
      <c r="K27" s="48">
        <v>7</v>
      </c>
      <c r="L27" s="50">
        <f t="shared" si="13"/>
        <v>7</v>
      </c>
      <c r="M27" s="51">
        <f t="shared" si="14"/>
        <v>119</v>
      </c>
      <c r="N27" s="52">
        <f t="shared" si="15"/>
        <v>0</v>
      </c>
      <c r="O27" s="51">
        <f t="shared" si="8"/>
        <v>0</v>
      </c>
      <c r="P27" s="48">
        <f t="shared" si="9"/>
        <v>70</v>
      </c>
      <c r="Q27" s="48"/>
      <c r="R27" s="48">
        <f t="shared" si="10"/>
        <v>0</v>
      </c>
      <c r="S27" s="51">
        <f t="shared" si="21"/>
        <v>0</v>
      </c>
      <c r="T27" s="48">
        <f t="shared" si="16"/>
        <v>0</v>
      </c>
      <c r="U27" s="51"/>
      <c r="V27" s="53">
        <f t="shared" si="17"/>
        <v>0</v>
      </c>
      <c r="W27" s="52">
        <f t="shared" si="18"/>
        <v>77</v>
      </c>
    </row>
    <row r="28" spans="1:23" ht="12.75">
      <c r="A28" s="10">
        <v>36690</v>
      </c>
      <c r="B28" s="48" t="s">
        <v>92</v>
      </c>
      <c r="C28" s="48"/>
      <c r="D28" s="11">
        <v>1</v>
      </c>
      <c r="J28">
        <f t="shared" si="12"/>
        <v>1</v>
      </c>
      <c r="K28">
        <v>7</v>
      </c>
      <c r="L28" s="17">
        <f t="shared" si="13"/>
        <v>7</v>
      </c>
      <c r="M28" s="25">
        <f t="shared" si="14"/>
        <v>119</v>
      </c>
      <c r="N28" s="15">
        <f t="shared" si="15"/>
        <v>0</v>
      </c>
      <c r="O28" s="25">
        <f t="shared" si="8"/>
        <v>0</v>
      </c>
      <c r="P28">
        <f t="shared" si="9"/>
        <v>0</v>
      </c>
      <c r="R28">
        <f t="shared" si="10"/>
        <v>0</v>
      </c>
      <c r="S28" s="25">
        <f t="shared" si="21"/>
        <v>0</v>
      </c>
      <c r="T28">
        <f t="shared" si="16"/>
        <v>0</v>
      </c>
      <c r="U28" s="25">
        <v>50</v>
      </c>
      <c r="V28" s="26">
        <f t="shared" si="17"/>
        <v>0</v>
      </c>
      <c r="W28" s="15">
        <f t="shared" si="18"/>
        <v>7</v>
      </c>
    </row>
    <row r="29" spans="1:23" ht="12.75">
      <c r="A29" s="47">
        <v>36690</v>
      </c>
      <c r="B29" s="48" t="s">
        <v>92</v>
      </c>
      <c r="C29" s="48"/>
      <c r="D29" s="49"/>
      <c r="E29" s="48"/>
      <c r="F29" s="48">
        <v>7</v>
      </c>
      <c r="G29" s="48"/>
      <c r="H29" s="48"/>
      <c r="I29" s="48"/>
      <c r="J29" s="48">
        <f t="shared" si="12"/>
        <v>7</v>
      </c>
      <c r="K29" s="48">
        <v>8.5</v>
      </c>
      <c r="L29" s="50">
        <f t="shared" si="13"/>
        <v>0</v>
      </c>
      <c r="M29" s="51">
        <f t="shared" si="14"/>
        <v>0</v>
      </c>
      <c r="N29" s="52">
        <f t="shared" si="15"/>
        <v>0</v>
      </c>
      <c r="O29" s="51">
        <f t="shared" si="8"/>
        <v>0</v>
      </c>
      <c r="P29" s="48">
        <f t="shared" si="9"/>
        <v>59.5</v>
      </c>
      <c r="Q29" s="48"/>
      <c r="R29" s="48">
        <f t="shared" si="10"/>
        <v>0</v>
      </c>
      <c r="S29" s="51">
        <f t="shared" si="21"/>
        <v>0</v>
      </c>
      <c r="T29" s="48">
        <f t="shared" si="16"/>
        <v>0</v>
      </c>
      <c r="U29" s="51"/>
      <c r="V29" s="53">
        <f t="shared" si="17"/>
        <v>0</v>
      </c>
      <c r="W29" s="52">
        <f t="shared" si="18"/>
        <v>59.5</v>
      </c>
    </row>
    <row r="30" spans="1:23" ht="12.75">
      <c r="A30" s="47">
        <v>36700</v>
      </c>
      <c r="B30" s="48" t="s">
        <v>92</v>
      </c>
      <c r="C30" s="48"/>
      <c r="D30" s="49">
        <v>1</v>
      </c>
      <c r="E30" s="48"/>
      <c r="F30" s="48"/>
      <c r="G30" s="48"/>
      <c r="H30" s="48">
        <v>16</v>
      </c>
      <c r="I30" s="48"/>
      <c r="J30" s="48">
        <f t="shared" si="12"/>
        <v>17</v>
      </c>
      <c r="K30" s="48">
        <v>5.5</v>
      </c>
      <c r="L30" s="50">
        <f t="shared" si="13"/>
        <v>5.5</v>
      </c>
      <c r="M30" s="51">
        <f t="shared" si="14"/>
        <v>93.5</v>
      </c>
      <c r="N30" s="52">
        <f t="shared" si="15"/>
        <v>0</v>
      </c>
      <c r="O30" s="51">
        <f t="shared" si="8"/>
        <v>0</v>
      </c>
      <c r="P30" s="48">
        <f t="shared" si="9"/>
        <v>0</v>
      </c>
      <c r="Q30" s="48"/>
      <c r="R30" s="48">
        <f t="shared" si="10"/>
        <v>0</v>
      </c>
      <c r="S30" s="51">
        <f t="shared" si="21"/>
        <v>0</v>
      </c>
      <c r="T30" s="48">
        <f t="shared" si="16"/>
        <v>88</v>
      </c>
      <c r="U30" s="51">
        <v>50</v>
      </c>
      <c r="V30" s="53">
        <f t="shared" si="17"/>
        <v>0</v>
      </c>
      <c r="W30" s="52">
        <f t="shared" si="18"/>
        <v>93.5</v>
      </c>
    </row>
    <row r="31" spans="1:23" ht="12.75">
      <c r="A31" s="47">
        <v>36704</v>
      </c>
      <c r="B31" s="48" t="s">
        <v>92</v>
      </c>
      <c r="C31" s="48"/>
      <c r="D31" s="49">
        <v>1</v>
      </c>
      <c r="E31" s="48"/>
      <c r="F31" s="48"/>
      <c r="G31" s="48"/>
      <c r="H31" s="48"/>
      <c r="I31" s="48">
        <v>14</v>
      </c>
      <c r="J31" s="48">
        <f t="shared" si="12"/>
        <v>15</v>
      </c>
      <c r="K31" s="48">
        <v>3.5</v>
      </c>
      <c r="L31" s="50">
        <f t="shared" si="13"/>
        <v>3.5</v>
      </c>
      <c r="M31" s="51">
        <f t="shared" si="14"/>
        <v>59.5</v>
      </c>
      <c r="N31" s="52">
        <f t="shared" si="15"/>
        <v>0</v>
      </c>
      <c r="O31" s="51">
        <f t="shared" si="8"/>
        <v>0</v>
      </c>
      <c r="P31" s="48">
        <f t="shared" si="9"/>
        <v>0</v>
      </c>
      <c r="Q31" s="48"/>
      <c r="R31" s="48">
        <f t="shared" si="10"/>
        <v>0</v>
      </c>
      <c r="S31" s="51">
        <f t="shared" si="21"/>
        <v>0</v>
      </c>
      <c r="T31" s="48">
        <f t="shared" si="16"/>
        <v>0</v>
      </c>
      <c r="U31" s="51"/>
      <c r="V31" s="53">
        <f t="shared" si="17"/>
        <v>49</v>
      </c>
      <c r="W31" s="52">
        <f t="shared" si="18"/>
        <v>52.5</v>
      </c>
    </row>
    <row r="32" spans="1:23" ht="12.75">
      <c r="A32" s="47">
        <v>36705</v>
      </c>
      <c r="B32" s="48" t="s">
        <v>92</v>
      </c>
      <c r="C32" s="48"/>
      <c r="D32" s="49">
        <v>1</v>
      </c>
      <c r="E32" s="48"/>
      <c r="F32" s="48"/>
      <c r="G32" s="48"/>
      <c r="H32" s="48"/>
      <c r="I32" s="48">
        <v>14</v>
      </c>
      <c r="J32" s="48">
        <f t="shared" si="12"/>
        <v>15</v>
      </c>
      <c r="K32" s="48">
        <v>3.5</v>
      </c>
      <c r="L32" s="50">
        <f t="shared" si="13"/>
        <v>3.5</v>
      </c>
      <c r="M32" s="51">
        <f t="shared" si="14"/>
        <v>59.5</v>
      </c>
      <c r="N32" s="52">
        <f t="shared" si="15"/>
        <v>0</v>
      </c>
      <c r="O32" s="51">
        <f t="shared" si="8"/>
        <v>0</v>
      </c>
      <c r="P32" s="48">
        <f t="shared" si="9"/>
        <v>0</v>
      </c>
      <c r="Q32" s="48"/>
      <c r="R32" s="48">
        <f t="shared" si="10"/>
        <v>0</v>
      </c>
      <c r="S32" s="51">
        <f t="shared" si="21"/>
        <v>0</v>
      </c>
      <c r="T32" s="48">
        <f t="shared" si="16"/>
        <v>0</v>
      </c>
      <c r="U32" s="51"/>
      <c r="V32" s="53">
        <f t="shared" si="17"/>
        <v>49</v>
      </c>
      <c r="W32" s="52">
        <f t="shared" si="18"/>
        <v>52.5</v>
      </c>
    </row>
    <row r="33" spans="1:23" ht="12.75">
      <c r="A33" s="47">
        <v>36712</v>
      </c>
      <c r="B33" s="48" t="s">
        <v>92</v>
      </c>
      <c r="C33" s="48"/>
      <c r="D33" s="49">
        <v>1</v>
      </c>
      <c r="E33" s="48"/>
      <c r="F33" s="48"/>
      <c r="G33" s="48"/>
      <c r="H33" s="48"/>
      <c r="I33" s="48">
        <v>13</v>
      </c>
      <c r="J33" s="48">
        <f t="shared" si="12"/>
        <v>14</v>
      </c>
      <c r="K33" s="48">
        <v>3</v>
      </c>
      <c r="L33" s="50">
        <f t="shared" si="13"/>
        <v>3</v>
      </c>
      <c r="M33" s="51">
        <f t="shared" si="14"/>
        <v>51</v>
      </c>
      <c r="N33" s="52">
        <f t="shared" si="15"/>
        <v>0</v>
      </c>
      <c r="O33" s="51">
        <f t="shared" si="8"/>
        <v>0</v>
      </c>
      <c r="P33" s="48">
        <f t="shared" si="9"/>
        <v>0</v>
      </c>
      <c r="Q33" s="48"/>
      <c r="R33" s="48">
        <f t="shared" si="10"/>
        <v>0</v>
      </c>
      <c r="S33" s="51">
        <f t="shared" si="21"/>
        <v>0</v>
      </c>
      <c r="T33" s="48">
        <f t="shared" si="16"/>
        <v>0</v>
      </c>
      <c r="U33" s="51"/>
      <c r="V33" s="53">
        <f t="shared" si="17"/>
        <v>39</v>
      </c>
      <c r="W33" s="52">
        <f t="shared" si="18"/>
        <v>42</v>
      </c>
    </row>
    <row r="34" spans="1:23" ht="12.75">
      <c r="A34" s="47">
        <v>36713</v>
      </c>
      <c r="B34" s="48" t="s">
        <v>92</v>
      </c>
      <c r="C34" s="48"/>
      <c r="D34" s="49">
        <v>1</v>
      </c>
      <c r="E34" s="48"/>
      <c r="F34" s="48"/>
      <c r="G34" s="48"/>
      <c r="H34" s="48"/>
      <c r="I34" s="48">
        <v>13</v>
      </c>
      <c r="J34" s="48">
        <f t="shared" si="12"/>
        <v>14</v>
      </c>
      <c r="K34" s="48">
        <v>2.5</v>
      </c>
      <c r="L34" s="50">
        <f t="shared" si="13"/>
        <v>2.5</v>
      </c>
      <c r="M34" s="51">
        <f t="shared" si="14"/>
        <v>42.5</v>
      </c>
      <c r="N34" s="52">
        <f t="shared" si="15"/>
        <v>0</v>
      </c>
      <c r="O34" s="51">
        <f t="shared" si="8"/>
        <v>0</v>
      </c>
      <c r="P34" s="48">
        <f t="shared" si="9"/>
        <v>0</v>
      </c>
      <c r="Q34" s="48"/>
      <c r="R34" s="48">
        <f t="shared" si="10"/>
        <v>0</v>
      </c>
      <c r="S34" s="51">
        <f t="shared" si="21"/>
        <v>0</v>
      </c>
      <c r="T34" s="48">
        <f t="shared" si="16"/>
        <v>0</v>
      </c>
      <c r="U34" s="51"/>
      <c r="V34" s="53">
        <f t="shared" si="17"/>
        <v>32.5</v>
      </c>
      <c r="W34" s="52">
        <f t="shared" si="18"/>
        <v>35</v>
      </c>
    </row>
    <row r="35" spans="1:23" ht="12.75">
      <c r="A35" s="47">
        <v>36717</v>
      </c>
      <c r="B35" s="48" t="s">
        <v>92</v>
      </c>
      <c r="C35" s="48"/>
      <c r="D35" s="49">
        <v>1</v>
      </c>
      <c r="E35" s="48"/>
      <c r="F35" s="48"/>
      <c r="G35" s="48"/>
      <c r="H35" s="48">
        <v>16</v>
      </c>
      <c r="I35" s="48"/>
      <c r="J35" s="48">
        <f t="shared" si="12"/>
        <v>17</v>
      </c>
      <c r="K35" s="48">
        <v>6</v>
      </c>
      <c r="L35" s="50">
        <f t="shared" si="13"/>
        <v>6</v>
      </c>
      <c r="M35" s="51">
        <f t="shared" si="14"/>
        <v>102</v>
      </c>
      <c r="N35" s="52">
        <f t="shared" si="15"/>
        <v>0</v>
      </c>
      <c r="O35" s="51">
        <f t="shared" si="8"/>
        <v>0</v>
      </c>
      <c r="P35" s="48">
        <f t="shared" si="9"/>
        <v>0</v>
      </c>
      <c r="Q35" s="48"/>
      <c r="R35" s="48">
        <f t="shared" si="10"/>
        <v>0</v>
      </c>
      <c r="S35" s="51">
        <f t="shared" si="21"/>
        <v>0</v>
      </c>
      <c r="T35" s="48">
        <f t="shared" si="16"/>
        <v>96</v>
      </c>
      <c r="U35" s="51">
        <v>50</v>
      </c>
      <c r="V35" s="53">
        <f t="shared" si="17"/>
        <v>0</v>
      </c>
      <c r="W35" s="52">
        <f t="shared" si="18"/>
        <v>102</v>
      </c>
    </row>
    <row r="36" spans="1:23" ht="12.75">
      <c r="A36" s="10">
        <v>36755</v>
      </c>
      <c r="B36" s="48" t="s">
        <v>92</v>
      </c>
      <c r="C36" s="48"/>
      <c r="D36" s="11">
        <v>1</v>
      </c>
      <c r="J36">
        <f t="shared" si="12"/>
        <v>1</v>
      </c>
      <c r="K36">
        <v>2</v>
      </c>
      <c r="L36" s="17">
        <f t="shared" si="13"/>
        <v>2</v>
      </c>
      <c r="M36" s="25">
        <f t="shared" si="14"/>
        <v>34</v>
      </c>
      <c r="N36" s="15">
        <f t="shared" si="15"/>
        <v>0</v>
      </c>
      <c r="O36" s="25">
        <f t="shared" si="8"/>
        <v>0</v>
      </c>
      <c r="P36">
        <f t="shared" si="9"/>
        <v>0</v>
      </c>
      <c r="R36">
        <f t="shared" si="10"/>
        <v>0</v>
      </c>
      <c r="S36" s="25">
        <f t="shared" si="21"/>
        <v>0</v>
      </c>
      <c r="T36">
        <f t="shared" si="16"/>
        <v>0</v>
      </c>
      <c r="U36" s="25">
        <v>50</v>
      </c>
      <c r="V36" s="26">
        <f t="shared" si="17"/>
        <v>0</v>
      </c>
      <c r="W36" s="15">
        <f t="shared" si="18"/>
        <v>2</v>
      </c>
    </row>
    <row r="37" spans="1:23" ht="12.75">
      <c r="A37" s="10">
        <v>36781</v>
      </c>
      <c r="B37" s="48" t="s">
        <v>92</v>
      </c>
      <c r="C37" s="48"/>
      <c r="D37" s="11">
        <v>1</v>
      </c>
      <c r="E37">
        <v>4</v>
      </c>
      <c r="J37">
        <f t="shared" si="12"/>
        <v>5</v>
      </c>
      <c r="K37">
        <v>8</v>
      </c>
      <c r="L37" s="17">
        <f t="shared" si="13"/>
        <v>8</v>
      </c>
      <c r="M37" s="25">
        <f t="shared" si="14"/>
        <v>136</v>
      </c>
      <c r="N37" s="15">
        <f t="shared" si="15"/>
        <v>32</v>
      </c>
      <c r="O37" s="25">
        <f t="shared" si="8"/>
        <v>640</v>
      </c>
      <c r="P37">
        <f t="shared" si="9"/>
        <v>0</v>
      </c>
      <c r="R37">
        <f t="shared" si="10"/>
        <v>0</v>
      </c>
      <c r="S37" s="25">
        <f t="shared" si="21"/>
        <v>0</v>
      </c>
      <c r="T37">
        <f t="shared" si="16"/>
        <v>0</v>
      </c>
      <c r="U37" s="25"/>
      <c r="V37" s="26">
        <f t="shared" si="17"/>
        <v>0</v>
      </c>
      <c r="W37" s="15">
        <f t="shared" si="18"/>
        <v>40</v>
      </c>
    </row>
    <row r="38" spans="1:23" s="22" customFormat="1" ht="12.75">
      <c r="A38" s="62" t="s">
        <v>127</v>
      </c>
      <c r="D38" s="61"/>
      <c r="L38" s="65">
        <f>SUM(L21:L37)</f>
        <v>72</v>
      </c>
      <c r="M38" s="65">
        <f aca="true" t="shared" si="22" ref="M38:W38">SUM(M21:M37)</f>
        <v>1224</v>
      </c>
      <c r="N38" s="65">
        <f t="shared" si="22"/>
        <v>32</v>
      </c>
      <c r="O38" s="65">
        <f t="shared" si="22"/>
        <v>640</v>
      </c>
      <c r="P38" s="65">
        <f t="shared" si="22"/>
        <v>289</v>
      </c>
      <c r="Q38" s="65">
        <f t="shared" si="22"/>
        <v>0</v>
      </c>
      <c r="R38" s="65">
        <f t="shared" si="22"/>
        <v>97.5</v>
      </c>
      <c r="S38" s="65">
        <f t="shared" si="22"/>
        <v>1267.5</v>
      </c>
      <c r="T38" s="65">
        <f t="shared" si="22"/>
        <v>184</v>
      </c>
      <c r="U38" s="65">
        <f t="shared" si="22"/>
        <v>400</v>
      </c>
      <c r="V38" s="65">
        <f t="shared" si="22"/>
        <v>169.5</v>
      </c>
      <c r="W38" s="65">
        <f t="shared" si="22"/>
        <v>844</v>
      </c>
    </row>
    <row r="39" spans="1:23" ht="12.75">
      <c r="A39" s="47">
        <v>36705</v>
      </c>
      <c r="B39" s="48" t="s">
        <v>76</v>
      </c>
      <c r="C39" s="48" t="s">
        <v>39</v>
      </c>
      <c r="D39" s="49">
        <v>1</v>
      </c>
      <c r="E39" s="48"/>
      <c r="F39" s="48"/>
      <c r="G39" s="48"/>
      <c r="H39" s="48"/>
      <c r="I39" s="48"/>
      <c r="J39" s="48">
        <f t="shared" si="12"/>
        <v>1</v>
      </c>
      <c r="K39" s="48">
        <v>1</v>
      </c>
      <c r="L39" s="50">
        <f t="shared" si="13"/>
        <v>1</v>
      </c>
      <c r="M39" s="51">
        <f t="shared" si="14"/>
        <v>17</v>
      </c>
      <c r="N39" s="52">
        <f t="shared" si="15"/>
        <v>0</v>
      </c>
      <c r="O39" s="51">
        <f t="shared" si="8"/>
        <v>0</v>
      </c>
      <c r="P39" s="48">
        <f t="shared" si="9"/>
        <v>0</v>
      </c>
      <c r="Q39" s="48"/>
      <c r="R39" s="48">
        <f t="shared" si="10"/>
        <v>0</v>
      </c>
      <c r="S39" s="51">
        <f>(R39*13)</f>
        <v>0</v>
      </c>
      <c r="T39" s="48">
        <f t="shared" si="16"/>
        <v>0</v>
      </c>
      <c r="U39" s="51"/>
      <c r="V39" s="53">
        <f t="shared" si="17"/>
        <v>0</v>
      </c>
      <c r="W39" s="52">
        <f t="shared" si="18"/>
        <v>1</v>
      </c>
    </row>
    <row r="40" spans="1:23" s="63" customFormat="1" ht="11.25">
      <c r="A40" s="62" t="s">
        <v>128</v>
      </c>
      <c r="D40" s="64"/>
      <c r="L40" s="65">
        <f aca="true" t="shared" si="23" ref="L40:W40">L39</f>
        <v>1</v>
      </c>
      <c r="M40" s="65">
        <f t="shared" si="23"/>
        <v>17</v>
      </c>
      <c r="N40" s="65">
        <f t="shared" si="23"/>
        <v>0</v>
      </c>
      <c r="O40" s="65">
        <f t="shared" si="23"/>
        <v>0</v>
      </c>
      <c r="P40" s="65">
        <f t="shared" si="23"/>
        <v>0</v>
      </c>
      <c r="Q40" s="65">
        <f t="shared" si="23"/>
        <v>0</v>
      </c>
      <c r="R40" s="65">
        <f t="shared" si="23"/>
        <v>0</v>
      </c>
      <c r="S40" s="65">
        <f t="shared" si="23"/>
        <v>0</v>
      </c>
      <c r="T40" s="65">
        <f t="shared" si="23"/>
        <v>0</v>
      </c>
      <c r="U40" s="65">
        <f t="shared" si="23"/>
        <v>0</v>
      </c>
      <c r="V40" s="65">
        <f t="shared" si="23"/>
        <v>0</v>
      </c>
      <c r="W40" s="65">
        <f t="shared" si="23"/>
        <v>1</v>
      </c>
    </row>
    <row r="41" spans="1:23" ht="12.75">
      <c r="A41" s="47">
        <v>36474</v>
      </c>
      <c r="B41" s="48" t="s">
        <v>60</v>
      </c>
      <c r="C41" s="48" t="s">
        <v>28</v>
      </c>
      <c r="D41" s="49">
        <v>1</v>
      </c>
      <c r="E41" s="48"/>
      <c r="F41" s="48"/>
      <c r="G41" s="48"/>
      <c r="H41" s="48">
        <v>17</v>
      </c>
      <c r="I41" s="48"/>
      <c r="J41" s="48">
        <f aca="true" t="shared" si="24" ref="J41:J47">SUM(D41:I41)</f>
        <v>18</v>
      </c>
      <c r="K41" s="48">
        <v>5.5</v>
      </c>
      <c r="L41" s="50">
        <f aca="true" t="shared" si="25" ref="L41:L47">(D41*K41)</f>
        <v>5.5</v>
      </c>
      <c r="M41" s="51">
        <f aca="true" t="shared" si="26" ref="M41:M47">(L41*17)</f>
        <v>93.5</v>
      </c>
      <c r="N41" s="52">
        <f aca="true" t="shared" si="27" ref="N41:N47">(E41*K41)</f>
        <v>0</v>
      </c>
      <c r="O41" s="51">
        <f aca="true" t="shared" si="28" ref="O41:O47">(N41*20)</f>
        <v>0</v>
      </c>
      <c r="P41" s="48">
        <f aca="true" t="shared" si="29" ref="P41:P47">(F41*K41)</f>
        <v>0</v>
      </c>
      <c r="Q41" s="48"/>
      <c r="R41" s="48">
        <f aca="true" t="shared" si="30" ref="R41:R47">(G41*K41)</f>
        <v>0</v>
      </c>
      <c r="S41" s="51">
        <f aca="true" t="shared" si="31" ref="S41:S53">(R41*13)</f>
        <v>0</v>
      </c>
      <c r="T41" s="48">
        <f aca="true" t="shared" si="32" ref="T41:T47">(H41*K41)</f>
        <v>93.5</v>
      </c>
      <c r="U41" s="51">
        <v>50</v>
      </c>
      <c r="V41" s="53">
        <f aca="true" t="shared" si="33" ref="V41:V47">(I41*K41)</f>
        <v>0</v>
      </c>
      <c r="W41" s="52">
        <f aca="true" t="shared" si="34" ref="W41:W47">(L41+N41+P41+Q41+R41+T41+V41)</f>
        <v>99</v>
      </c>
    </row>
    <row r="42" spans="1:23" ht="12.75">
      <c r="A42" s="47">
        <v>36480</v>
      </c>
      <c r="B42" s="48" t="s">
        <v>60</v>
      </c>
      <c r="C42" s="48" t="s">
        <v>28</v>
      </c>
      <c r="D42" s="49">
        <v>1</v>
      </c>
      <c r="E42" s="48"/>
      <c r="F42" s="48">
        <v>1</v>
      </c>
      <c r="G42" s="48"/>
      <c r="H42" s="48">
        <v>17</v>
      </c>
      <c r="I42" s="48"/>
      <c r="J42" s="48">
        <f t="shared" si="24"/>
        <v>19</v>
      </c>
      <c r="K42" s="48">
        <v>5.5</v>
      </c>
      <c r="L42" s="50">
        <f t="shared" si="25"/>
        <v>5.5</v>
      </c>
      <c r="M42" s="51">
        <f t="shared" si="26"/>
        <v>93.5</v>
      </c>
      <c r="N42" s="52">
        <f t="shared" si="27"/>
        <v>0</v>
      </c>
      <c r="O42" s="51">
        <f t="shared" si="28"/>
        <v>0</v>
      </c>
      <c r="P42" s="48">
        <f t="shared" si="29"/>
        <v>5.5</v>
      </c>
      <c r="Q42" s="48"/>
      <c r="R42" s="48">
        <f t="shared" si="30"/>
        <v>0</v>
      </c>
      <c r="S42" s="51">
        <f t="shared" si="31"/>
        <v>0</v>
      </c>
      <c r="T42" s="48">
        <f t="shared" si="32"/>
        <v>93.5</v>
      </c>
      <c r="U42" s="51">
        <v>50</v>
      </c>
      <c r="V42" s="53">
        <f t="shared" si="33"/>
        <v>0</v>
      </c>
      <c r="W42" s="52">
        <f t="shared" si="34"/>
        <v>104.5</v>
      </c>
    </row>
    <row r="43" spans="1:23" ht="12.75">
      <c r="A43" s="47">
        <v>36486</v>
      </c>
      <c r="B43" s="48" t="s">
        <v>60</v>
      </c>
      <c r="C43" s="48" t="s">
        <v>28</v>
      </c>
      <c r="D43" s="49">
        <v>1</v>
      </c>
      <c r="E43" s="48"/>
      <c r="F43" s="48">
        <v>1</v>
      </c>
      <c r="G43" s="48"/>
      <c r="H43" s="48">
        <v>17</v>
      </c>
      <c r="I43" s="48"/>
      <c r="J43" s="48">
        <f t="shared" si="24"/>
        <v>19</v>
      </c>
      <c r="K43" s="48">
        <v>5.5</v>
      </c>
      <c r="L43" s="50">
        <f t="shared" si="25"/>
        <v>5.5</v>
      </c>
      <c r="M43" s="51">
        <f t="shared" si="26"/>
        <v>93.5</v>
      </c>
      <c r="N43" s="52">
        <f t="shared" si="27"/>
        <v>0</v>
      </c>
      <c r="O43" s="51">
        <f t="shared" si="28"/>
        <v>0</v>
      </c>
      <c r="P43" s="48">
        <f t="shared" si="29"/>
        <v>5.5</v>
      </c>
      <c r="Q43" s="48"/>
      <c r="R43" s="48">
        <f t="shared" si="30"/>
        <v>0</v>
      </c>
      <c r="S43" s="51">
        <f t="shared" si="31"/>
        <v>0</v>
      </c>
      <c r="T43" s="48">
        <f t="shared" si="32"/>
        <v>93.5</v>
      </c>
      <c r="U43" s="51">
        <v>50</v>
      </c>
      <c r="V43" s="53">
        <f t="shared" si="33"/>
        <v>0</v>
      </c>
      <c r="W43" s="52">
        <f t="shared" si="34"/>
        <v>104.5</v>
      </c>
    </row>
    <row r="44" spans="1:23" ht="12.75">
      <c r="A44" s="47">
        <v>36487</v>
      </c>
      <c r="B44" s="48" t="s">
        <v>61</v>
      </c>
      <c r="C44" s="48" t="s">
        <v>28</v>
      </c>
      <c r="D44" s="49">
        <v>1</v>
      </c>
      <c r="E44" s="48"/>
      <c r="F44" s="48">
        <v>1</v>
      </c>
      <c r="G44" s="48"/>
      <c r="H44" s="48">
        <v>17</v>
      </c>
      <c r="I44" s="48"/>
      <c r="J44" s="48">
        <f t="shared" si="24"/>
        <v>19</v>
      </c>
      <c r="K44" s="48">
        <v>5.5</v>
      </c>
      <c r="L44" s="50">
        <f t="shared" si="25"/>
        <v>5.5</v>
      </c>
      <c r="M44" s="51">
        <f t="shared" si="26"/>
        <v>93.5</v>
      </c>
      <c r="N44" s="52">
        <f t="shared" si="27"/>
        <v>0</v>
      </c>
      <c r="O44" s="51">
        <f t="shared" si="28"/>
        <v>0</v>
      </c>
      <c r="P44" s="48">
        <f t="shared" si="29"/>
        <v>5.5</v>
      </c>
      <c r="Q44" s="48"/>
      <c r="R44" s="48">
        <f t="shared" si="30"/>
        <v>0</v>
      </c>
      <c r="S44" s="51">
        <f t="shared" si="31"/>
        <v>0</v>
      </c>
      <c r="T44" s="48">
        <f t="shared" si="32"/>
        <v>93.5</v>
      </c>
      <c r="U44" s="51">
        <v>50</v>
      </c>
      <c r="V44" s="53">
        <f t="shared" si="33"/>
        <v>0</v>
      </c>
      <c r="W44" s="52">
        <f t="shared" si="34"/>
        <v>104.5</v>
      </c>
    </row>
    <row r="45" spans="1:23" ht="12.75">
      <c r="A45" s="47">
        <v>36535</v>
      </c>
      <c r="B45" s="48" t="s">
        <v>60</v>
      </c>
      <c r="C45" s="48" t="s">
        <v>28</v>
      </c>
      <c r="D45" s="49">
        <v>1</v>
      </c>
      <c r="E45" s="48"/>
      <c r="F45" s="48">
        <v>1</v>
      </c>
      <c r="G45" s="48"/>
      <c r="H45" s="48">
        <v>17</v>
      </c>
      <c r="I45" s="48"/>
      <c r="J45" s="48">
        <f t="shared" si="24"/>
        <v>19</v>
      </c>
      <c r="K45" s="48">
        <v>5.5</v>
      </c>
      <c r="L45" s="50">
        <f t="shared" si="25"/>
        <v>5.5</v>
      </c>
      <c r="M45" s="51">
        <f t="shared" si="26"/>
        <v>93.5</v>
      </c>
      <c r="N45" s="52">
        <f t="shared" si="27"/>
        <v>0</v>
      </c>
      <c r="O45" s="51">
        <f t="shared" si="28"/>
        <v>0</v>
      </c>
      <c r="P45" s="48">
        <f t="shared" si="29"/>
        <v>5.5</v>
      </c>
      <c r="Q45" s="48"/>
      <c r="R45" s="48">
        <f t="shared" si="30"/>
        <v>0</v>
      </c>
      <c r="S45" s="51">
        <f t="shared" si="31"/>
        <v>0</v>
      </c>
      <c r="T45" s="48">
        <f t="shared" si="32"/>
        <v>93.5</v>
      </c>
      <c r="U45" s="51">
        <v>50</v>
      </c>
      <c r="V45" s="53">
        <f t="shared" si="33"/>
        <v>0</v>
      </c>
      <c r="W45" s="52">
        <f t="shared" si="34"/>
        <v>104.5</v>
      </c>
    </row>
    <row r="46" spans="1:23" ht="12.75">
      <c r="A46" s="47">
        <v>36536</v>
      </c>
      <c r="B46" s="48" t="s">
        <v>60</v>
      </c>
      <c r="C46" s="48" t="s">
        <v>28</v>
      </c>
      <c r="D46" s="49"/>
      <c r="E46" s="48">
        <v>1</v>
      </c>
      <c r="F46" s="48"/>
      <c r="G46" s="48"/>
      <c r="H46" s="48">
        <v>17</v>
      </c>
      <c r="I46" s="48"/>
      <c r="J46" s="48">
        <f t="shared" si="24"/>
        <v>18</v>
      </c>
      <c r="K46" s="48">
        <v>5.5</v>
      </c>
      <c r="L46" s="50">
        <f t="shared" si="25"/>
        <v>0</v>
      </c>
      <c r="M46" s="51">
        <f t="shared" si="26"/>
        <v>0</v>
      </c>
      <c r="N46" s="52">
        <f t="shared" si="27"/>
        <v>5.5</v>
      </c>
      <c r="O46" s="51">
        <f t="shared" si="28"/>
        <v>110</v>
      </c>
      <c r="P46" s="48">
        <f t="shared" si="29"/>
        <v>0</v>
      </c>
      <c r="Q46" s="48"/>
      <c r="R46" s="48">
        <f t="shared" si="30"/>
        <v>0</v>
      </c>
      <c r="S46" s="51">
        <f t="shared" si="31"/>
        <v>0</v>
      </c>
      <c r="T46" s="48">
        <f t="shared" si="32"/>
        <v>93.5</v>
      </c>
      <c r="U46" s="51">
        <v>50</v>
      </c>
      <c r="V46" s="53">
        <f t="shared" si="33"/>
        <v>0</v>
      </c>
      <c r="W46" s="52">
        <f t="shared" si="34"/>
        <v>99</v>
      </c>
    </row>
    <row r="47" spans="1:23" ht="12.75">
      <c r="A47" s="47">
        <v>36544</v>
      </c>
      <c r="B47" s="48" t="s">
        <v>61</v>
      </c>
      <c r="C47" s="48" t="s">
        <v>28</v>
      </c>
      <c r="D47" s="49"/>
      <c r="E47" s="48">
        <v>1</v>
      </c>
      <c r="F47" s="48"/>
      <c r="G47" s="48"/>
      <c r="H47" s="48">
        <v>17</v>
      </c>
      <c r="I47" s="48"/>
      <c r="J47" s="48">
        <f t="shared" si="24"/>
        <v>18</v>
      </c>
      <c r="K47" s="48">
        <v>5.5</v>
      </c>
      <c r="L47" s="50">
        <f t="shared" si="25"/>
        <v>0</v>
      </c>
      <c r="M47" s="51">
        <f t="shared" si="26"/>
        <v>0</v>
      </c>
      <c r="N47" s="52">
        <f t="shared" si="27"/>
        <v>5.5</v>
      </c>
      <c r="O47" s="51">
        <f t="shared" si="28"/>
        <v>110</v>
      </c>
      <c r="P47" s="48">
        <f t="shared" si="29"/>
        <v>0</v>
      </c>
      <c r="Q47" s="48"/>
      <c r="R47" s="48">
        <f t="shared" si="30"/>
        <v>0</v>
      </c>
      <c r="S47" s="51">
        <f t="shared" si="31"/>
        <v>0</v>
      </c>
      <c r="T47" s="48">
        <f t="shared" si="32"/>
        <v>93.5</v>
      </c>
      <c r="U47" s="51">
        <v>50</v>
      </c>
      <c r="V47" s="53">
        <f t="shared" si="33"/>
        <v>0</v>
      </c>
      <c r="W47" s="52">
        <f t="shared" si="34"/>
        <v>99</v>
      </c>
    </row>
    <row r="48" spans="1:23" ht="12.75">
      <c r="A48" s="47">
        <v>36615</v>
      </c>
      <c r="B48" s="48" t="s">
        <v>69</v>
      </c>
      <c r="C48" s="48" t="s">
        <v>28</v>
      </c>
      <c r="D48" s="49">
        <v>1</v>
      </c>
      <c r="E48" s="48"/>
      <c r="F48" s="48"/>
      <c r="G48" s="48"/>
      <c r="H48" s="48">
        <v>16</v>
      </c>
      <c r="I48" s="48"/>
      <c r="J48" s="48">
        <f t="shared" si="12"/>
        <v>17</v>
      </c>
      <c r="K48" s="48">
        <v>5</v>
      </c>
      <c r="L48" s="50">
        <f t="shared" si="13"/>
        <v>5</v>
      </c>
      <c r="M48" s="51">
        <f t="shared" si="14"/>
        <v>85</v>
      </c>
      <c r="N48" s="52">
        <f t="shared" si="15"/>
        <v>0</v>
      </c>
      <c r="O48" s="51">
        <f t="shared" si="8"/>
        <v>0</v>
      </c>
      <c r="P48" s="48">
        <f t="shared" si="9"/>
        <v>0</v>
      </c>
      <c r="Q48" s="48"/>
      <c r="R48" s="48">
        <f t="shared" si="10"/>
        <v>0</v>
      </c>
      <c r="S48" s="51">
        <f t="shared" si="31"/>
        <v>0</v>
      </c>
      <c r="T48" s="48">
        <f t="shared" si="16"/>
        <v>80</v>
      </c>
      <c r="U48" s="51">
        <v>50</v>
      </c>
      <c r="V48" s="53">
        <f t="shared" si="17"/>
        <v>0</v>
      </c>
      <c r="W48" s="52">
        <f t="shared" si="18"/>
        <v>85</v>
      </c>
    </row>
    <row r="49" spans="1:23" ht="12.75">
      <c r="A49" s="47">
        <v>36626</v>
      </c>
      <c r="B49" s="48" t="s">
        <v>69</v>
      </c>
      <c r="C49" s="48" t="s">
        <v>28</v>
      </c>
      <c r="D49" s="49">
        <v>1</v>
      </c>
      <c r="E49" s="48"/>
      <c r="F49" s="48"/>
      <c r="G49" s="48"/>
      <c r="H49" s="48">
        <v>13</v>
      </c>
      <c r="I49" s="48"/>
      <c r="J49" s="48">
        <f t="shared" si="12"/>
        <v>14</v>
      </c>
      <c r="K49" s="48">
        <v>5</v>
      </c>
      <c r="L49" s="50">
        <f t="shared" si="13"/>
        <v>5</v>
      </c>
      <c r="M49" s="51">
        <f t="shared" si="14"/>
        <v>85</v>
      </c>
      <c r="N49" s="52">
        <f t="shared" si="15"/>
        <v>0</v>
      </c>
      <c r="O49" s="51">
        <f t="shared" si="8"/>
        <v>0</v>
      </c>
      <c r="P49" s="48">
        <f t="shared" si="9"/>
        <v>0</v>
      </c>
      <c r="Q49" s="48"/>
      <c r="R49" s="48">
        <f t="shared" si="10"/>
        <v>0</v>
      </c>
      <c r="S49" s="51">
        <f t="shared" si="31"/>
        <v>0</v>
      </c>
      <c r="T49" s="48">
        <f t="shared" si="16"/>
        <v>65</v>
      </c>
      <c r="U49" s="51">
        <v>50</v>
      </c>
      <c r="V49" s="53">
        <f t="shared" si="17"/>
        <v>0</v>
      </c>
      <c r="W49" s="52">
        <f t="shared" si="18"/>
        <v>70</v>
      </c>
    </row>
    <row r="50" spans="1:23" ht="12.75">
      <c r="A50" s="47">
        <v>36651</v>
      </c>
      <c r="B50" s="48" t="s">
        <v>69</v>
      </c>
      <c r="C50" s="48" t="s">
        <v>28</v>
      </c>
      <c r="D50" s="49">
        <v>1</v>
      </c>
      <c r="E50" s="48"/>
      <c r="F50" s="48"/>
      <c r="G50" s="48"/>
      <c r="H50" s="48">
        <v>16</v>
      </c>
      <c r="I50" s="48"/>
      <c r="J50" s="48">
        <f t="shared" si="12"/>
        <v>17</v>
      </c>
      <c r="K50" s="48">
        <v>5</v>
      </c>
      <c r="L50" s="50">
        <f t="shared" si="13"/>
        <v>5</v>
      </c>
      <c r="M50" s="51">
        <f t="shared" si="14"/>
        <v>85</v>
      </c>
      <c r="N50" s="52">
        <f t="shared" si="15"/>
        <v>0</v>
      </c>
      <c r="O50" s="51">
        <f aca="true" t="shared" si="35" ref="O50:O92">(N50*20)</f>
        <v>0</v>
      </c>
      <c r="P50" s="48">
        <f aca="true" t="shared" si="36" ref="P50:P92">(F50*K50)</f>
        <v>0</v>
      </c>
      <c r="Q50" s="48"/>
      <c r="R50" s="48">
        <f aca="true" t="shared" si="37" ref="R50:R92">(G50*K50)</f>
        <v>0</v>
      </c>
      <c r="S50" s="51">
        <f t="shared" si="31"/>
        <v>0</v>
      </c>
      <c r="T50" s="48">
        <f t="shared" si="16"/>
        <v>80</v>
      </c>
      <c r="U50" s="51">
        <v>50</v>
      </c>
      <c r="V50" s="53">
        <f t="shared" si="17"/>
        <v>0</v>
      </c>
      <c r="W50" s="52">
        <f t="shared" si="18"/>
        <v>85</v>
      </c>
    </row>
    <row r="51" spans="1:23" ht="12.75">
      <c r="A51" s="47">
        <v>36677</v>
      </c>
      <c r="B51" s="48" t="s">
        <v>72</v>
      </c>
      <c r="C51" s="48" t="s">
        <v>28</v>
      </c>
      <c r="D51" s="49">
        <v>1</v>
      </c>
      <c r="E51" s="48"/>
      <c r="F51" s="48"/>
      <c r="G51" s="48"/>
      <c r="H51" s="48">
        <v>16</v>
      </c>
      <c r="I51" s="48"/>
      <c r="J51" s="48">
        <f t="shared" si="12"/>
        <v>17</v>
      </c>
      <c r="K51" s="48">
        <v>5.5</v>
      </c>
      <c r="L51" s="50">
        <f t="shared" si="13"/>
        <v>5.5</v>
      </c>
      <c r="M51" s="51">
        <f t="shared" si="14"/>
        <v>93.5</v>
      </c>
      <c r="N51" s="52">
        <f t="shared" si="15"/>
        <v>0</v>
      </c>
      <c r="O51" s="51">
        <f t="shared" si="8"/>
        <v>0</v>
      </c>
      <c r="P51" s="48">
        <f t="shared" si="9"/>
        <v>0</v>
      </c>
      <c r="Q51" s="48"/>
      <c r="R51" s="48">
        <f t="shared" si="10"/>
        <v>0</v>
      </c>
      <c r="S51" s="51">
        <f t="shared" si="31"/>
        <v>0</v>
      </c>
      <c r="T51" s="48">
        <f t="shared" si="16"/>
        <v>88</v>
      </c>
      <c r="U51" s="51">
        <v>50</v>
      </c>
      <c r="V51" s="53">
        <f t="shared" si="17"/>
        <v>0</v>
      </c>
      <c r="W51" s="52">
        <f t="shared" si="18"/>
        <v>93.5</v>
      </c>
    </row>
    <row r="52" spans="1:23" ht="12.75">
      <c r="A52" s="47">
        <v>36684</v>
      </c>
      <c r="B52" s="48" t="s">
        <v>73</v>
      </c>
      <c r="C52" s="48" t="s">
        <v>28</v>
      </c>
      <c r="D52" s="49">
        <v>1</v>
      </c>
      <c r="E52" s="48"/>
      <c r="F52" s="48"/>
      <c r="G52" s="48"/>
      <c r="H52" s="48">
        <v>16</v>
      </c>
      <c r="I52" s="48"/>
      <c r="J52" s="48">
        <f>SUM(D52:I52)</f>
        <v>17</v>
      </c>
      <c r="K52" s="48">
        <v>5</v>
      </c>
      <c r="L52" s="50">
        <f>(D52*K52)</f>
        <v>5</v>
      </c>
      <c r="M52" s="51">
        <f>(L52*17)</f>
        <v>85</v>
      </c>
      <c r="N52" s="52">
        <f>(E52*K52)</f>
        <v>0</v>
      </c>
      <c r="O52" s="51">
        <f>(N52*20)</f>
        <v>0</v>
      </c>
      <c r="P52" s="48">
        <f>(F52*K52)</f>
        <v>0</v>
      </c>
      <c r="Q52" s="48"/>
      <c r="R52" s="48">
        <f>(G52*K52)</f>
        <v>0</v>
      </c>
      <c r="S52" s="51">
        <f t="shared" si="31"/>
        <v>0</v>
      </c>
      <c r="T52" s="48">
        <f>(H52*K52)</f>
        <v>80</v>
      </c>
      <c r="U52" s="51">
        <v>50</v>
      </c>
      <c r="V52" s="53">
        <f>(I52*K52)</f>
        <v>0</v>
      </c>
      <c r="W52" s="52">
        <f>(L52+N52+P52+Q52+R52+T52+V52)</f>
        <v>85</v>
      </c>
    </row>
    <row r="53" spans="1:23" ht="12.75">
      <c r="A53" s="47">
        <v>36724</v>
      </c>
      <c r="B53" s="48" t="s">
        <v>79</v>
      </c>
      <c r="C53" s="48" t="s">
        <v>28</v>
      </c>
      <c r="D53" s="49">
        <v>1</v>
      </c>
      <c r="E53" s="48"/>
      <c r="F53" s="48"/>
      <c r="G53" s="48"/>
      <c r="H53" s="48">
        <v>17</v>
      </c>
      <c r="I53" s="48"/>
      <c r="J53" s="48">
        <f>SUM(D53:I53)</f>
        <v>18</v>
      </c>
      <c r="K53" s="48">
        <v>5</v>
      </c>
      <c r="L53" s="50">
        <f>(D53*K53)</f>
        <v>5</v>
      </c>
      <c r="M53" s="51">
        <f>(L53*17)</f>
        <v>85</v>
      </c>
      <c r="N53" s="52">
        <f>(E53*K53)</f>
        <v>0</v>
      </c>
      <c r="O53" s="51">
        <f>(N53*20)</f>
        <v>0</v>
      </c>
      <c r="P53" s="48">
        <f>(F53*K53)</f>
        <v>0</v>
      </c>
      <c r="Q53" s="48"/>
      <c r="R53" s="48">
        <f>(G53*K53)</f>
        <v>0</v>
      </c>
      <c r="S53" s="51">
        <f t="shared" si="31"/>
        <v>0</v>
      </c>
      <c r="T53" s="48">
        <f>(H53*K53)</f>
        <v>85</v>
      </c>
      <c r="U53" s="51">
        <v>50</v>
      </c>
      <c r="V53" s="53">
        <f>(I53*K53)</f>
        <v>0</v>
      </c>
      <c r="W53" s="52">
        <f>(L53+N53+P53+Q53+R53+T53+V53)</f>
        <v>90</v>
      </c>
    </row>
    <row r="54" spans="1:23" s="63" customFormat="1" ht="11.25">
      <c r="A54" s="62" t="s">
        <v>129</v>
      </c>
      <c r="D54" s="64"/>
      <c r="L54" s="65">
        <f>SUM(L41:L53)</f>
        <v>58</v>
      </c>
      <c r="M54" s="65">
        <f aca="true" t="shared" si="38" ref="M54:W54">SUM(M41:M53)</f>
        <v>986</v>
      </c>
      <c r="N54" s="65">
        <f t="shared" si="38"/>
        <v>11</v>
      </c>
      <c r="O54" s="65">
        <f t="shared" si="38"/>
        <v>220</v>
      </c>
      <c r="P54" s="65">
        <f t="shared" si="38"/>
        <v>22</v>
      </c>
      <c r="Q54" s="65">
        <f t="shared" si="38"/>
        <v>0</v>
      </c>
      <c r="R54" s="65">
        <f t="shared" si="38"/>
        <v>0</v>
      </c>
      <c r="S54" s="65">
        <f t="shared" si="38"/>
        <v>0</v>
      </c>
      <c r="T54" s="65">
        <f t="shared" si="38"/>
        <v>1132.5</v>
      </c>
      <c r="U54" s="65">
        <f t="shared" si="38"/>
        <v>650</v>
      </c>
      <c r="V54" s="65">
        <f t="shared" si="38"/>
        <v>0</v>
      </c>
      <c r="W54" s="65">
        <f t="shared" si="38"/>
        <v>1223.5</v>
      </c>
    </row>
    <row r="55" spans="1:23" ht="12.75">
      <c r="A55" s="47">
        <v>36507</v>
      </c>
      <c r="B55" s="48" t="s">
        <v>63</v>
      </c>
      <c r="C55" s="48" t="s">
        <v>28</v>
      </c>
      <c r="D55" s="49">
        <v>1</v>
      </c>
      <c r="E55" s="48"/>
      <c r="F55" s="48"/>
      <c r="G55" s="48"/>
      <c r="H55" s="48">
        <v>17</v>
      </c>
      <c r="I55" s="48"/>
      <c r="J55" s="48">
        <f>SUM(D55:I55)</f>
        <v>18</v>
      </c>
      <c r="K55" s="48">
        <v>6</v>
      </c>
      <c r="L55" s="50">
        <f>(D55*K55)</f>
        <v>6</v>
      </c>
      <c r="M55" s="51">
        <f>(L55*17)</f>
        <v>102</v>
      </c>
      <c r="N55" s="52">
        <f>(E55*K55)</f>
        <v>0</v>
      </c>
      <c r="O55" s="51">
        <f>(N55*20)</f>
        <v>0</v>
      </c>
      <c r="P55" s="48">
        <f>(F55*K55)</f>
        <v>0</v>
      </c>
      <c r="Q55" s="48"/>
      <c r="R55" s="48">
        <f>(G55*K55)</f>
        <v>0</v>
      </c>
      <c r="S55" s="51">
        <f aca="true" t="shared" si="39" ref="S55:S61">(R55*13)</f>
        <v>0</v>
      </c>
      <c r="T55" s="48">
        <f>(H55*K55)</f>
        <v>102</v>
      </c>
      <c r="U55" s="51">
        <v>50</v>
      </c>
      <c r="V55" s="53">
        <f>(I55*K55)</f>
        <v>0</v>
      </c>
      <c r="W55" s="52">
        <f>(L55+N55+P55+Q55+R55+T55+V55)</f>
        <v>108</v>
      </c>
    </row>
    <row r="56" spans="1:23" ht="12.75">
      <c r="A56" s="47">
        <v>36549</v>
      </c>
      <c r="B56" s="48" t="s">
        <v>65</v>
      </c>
      <c r="C56" s="48" t="s">
        <v>28</v>
      </c>
      <c r="D56" s="49"/>
      <c r="E56" s="48">
        <v>1</v>
      </c>
      <c r="F56" s="48"/>
      <c r="G56" s="48"/>
      <c r="H56" s="48">
        <v>17</v>
      </c>
      <c r="I56" s="48"/>
      <c r="J56" s="48">
        <f>SUM(D56:I56)</f>
        <v>18</v>
      </c>
      <c r="K56" s="48">
        <v>5.5</v>
      </c>
      <c r="L56" s="50">
        <f>(D56*K56)</f>
        <v>0</v>
      </c>
      <c r="M56" s="51">
        <f>(L56*17)</f>
        <v>0</v>
      </c>
      <c r="N56" s="52">
        <f>(E56*K56)</f>
        <v>5.5</v>
      </c>
      <c r="O56" s="51">
        <f>(N56*20)</f>
        <v>110</v>
      </c>
      <c r="P56" s="48">
        <f>(F56*K56)</f>
        <v>0</v>
      </c>
      <c r="Q56" s="48"/>
      <c r="R56" s="48">
        <f>(G56*K56)</f>
        <v>0</v>
      </c>
      <c r="S56" s="51">
        <f t="shared" si="39"/>
        <v>0</v>
      </c>
      <c r="T56" s="48">
        <f>(H56*K56)</f>
        <v>93.5</v>
      </c>
      <c r="U56" s="51">
        <v>50</v>
      </c>
      <c r="V56" s="53">
        <f>(I56*K56)</f>
        <v>0</v>
      </c>
      <c r="W56" s="52">
        <f>(L56+N56+P56+Q56+R56+T56+V56)</f>
        <v>99</v>
      </c>
    </row>
    <row r="57" spans="1:23" ht="12.75">
      <c r="A57" s="47">
        <v>36551</v>
      </c>
      <c r="B57" s="48" t="s">
        <v>63</v>
      </c>
      <c r="C57" s="48" t="s">
        <v>28</v>
      </c>
      <c r="D57" s="49"/>
      <c r="E57" s="48">
        <v>1</v>
      </c>
      <c r="F57" s="48"/>
      <c r="G57" s="48"/>
      <c r="H57" s="48">
        <v>17</v>
      </c>
      <c r="I57" s="48"/>
      <c r="J57" s="48">
        <f>SUM(D57:I57)</f>
        <v>18</v>
      </c>
      <c r="K57" s="48">
        <v>5.5</v>
      </c>
      <c r="L57" s="50">
        <f>(D57*K57)</f>
        <v>0</v>
      </c>
      <c r="M57" s="51">
        <f>(L57*17)</f>
        <v>0</v>
      </c>
      <c r="N57" s="52">
        <f>(E57*K57)</f>
        <v>5.5</v>
      </c>
      <c r="O57" s="51">
        <f>(N57*20)</f>
        <v>110</v>
      </c>
      <c r="P57" s="48">
        <f>(F57*K57)</f>
        <v>0</v>
      </c>
      <c r="Q57" s="48"/>
      <c r="R57" s="48">
        <f>(G57*K57)</f>
        <v>0</v>
      </c>
      <c r="S57" s="51">
        <f t="shared" si="39"/>
        <v>0</v>
      </c>
      <c r="T57" s="48">
        <f>(H57*K57)</f>
        <v>93.5</v>
      </c>
      <c r="U57" s="51">
        <v>50</v>
      </c>
      <c r="V57" s="53">
        <f>(I57*K57)</f>
        <v>0</v>
      </c>
      <c r="W57" s="52">
        <f>(L57+N57+P57+Q57+R57+T57+V57)</f>
        <v>99</v>
      </c>
    </row>
    <row r="58" spans="1:23" ht="12.75">
      <c r="A58" s="47">
        <v>36689</v>
      </c>
      <c r="B58" s="48" t="s">
        <v>75</v>
      </c>
      <c r="C58" s="48" t="s">
        <v>28</v>
      </c>
      <c r="D58" s="49">
        <v>1</v>
      </c>
      <c r="E58" s="48"/>
      <c r="F58" s="48"/>
      <c r="G58" s="48"/>
      <c r="H58" s="48">
        <v>16</v>
      </c>
      <c r="I58" s="48"/>
      <c r="J58" s="48">
        <f t="shared" si="12"/>
        <v>17</v>
      </c>
      <c r="K58" s="48">
        <v>5.5</v>
      </c>
      <c r="L58" s="50">
        <f t="shared" si="13"/>
        <v>5.5</v>
      </c>
      <c r="M58" s="51">
        <f t="shared" si="14"/>
        <v>93.5</v>
      </c>
      <c r="N58" s="52">
        <f t="shared" si="15"/>
        <v>0</v>
      </c>
      <c r="O58" s="51">
        <f t="shared" si="35"/>
        <v>0</v>
      </c>
      <c r="P58" s="48">
        <f t="shared" si="36"/>
        <v>0</v>
      </c>
      <c r="Q58" s="48"/>
      <c r="R58" s="48">
        <f t="shared" si="37"/>
        <v>0</v>
      </c>
      <c r="S58" s="51">
        <f t="shared" si="39"/>
        <v>0</v>
      </c>
      <c r="T58" s="48">
        <f t="shared" si="16"/>
        <v>88</v>
      </c>
      <c r="U58" s="51">
        <v>50</v>
      </c>
      <c r="V58" s="53">
        <f t="shared" si="17"/>
        <v>0</v>
      </c>
      <c r="W58" s="52">
        <f t="shared" si="18"/>
        <v>93.5</v>
      </c>
    </row>
    <row r="59" spans="1:23" ht="12.75">
      <c r="A59" s="47">
        <v>36714</v>
      </c>
      <c r="B59" s="48" t="s">
        <v>78</v>
      </c>
      <c r="C59" s="48" t="s">
        <v>28</v>
      </c>
      <c r="D59" s="49">
        <v>1</v>
      </c>
      <c r="E59" s="48"/>
      <c r="F59" s="48"/>
      <c r="G59" s="48"/>
      <c r="H59" s="48"/>
      <c r="I59" s="48"/>
      <c r="J59" s="48">
        <f t="shared" si="12"/>
        <v>1</v>
      </c>
      <c r="K59" s="48">
        <v>1</v>
      </c>
      <c r="L59" s="50">
        <f t="shared" si="13"/>
        <v>1</v>
      </c>
      <c r="M59" s="51">
        <f t="shared" si="14"/>
        <v>17</v>
      </c>
      <c r="N59" s="52">
        <f t="shared" si="15"/>
        <v>0</v>
      </c>
      <c r="O59" s="51">
        <f t="shared" si="35"/>
        <v>0</v>
      </c>
      <c r="P59" s="48">
        <f t="shared" si="36"/>
        <v>0</v>
      </c>
      <c r="Q59" s="48"/>
      <c r="R59" s="48">
        <f t="shared" si="37"/>
        <v>0</v>
      </c>
      <c r="S59" s="51">
        <f t="shared" si="39"/>
        <v>0</v>
      </c>
      <c r="T59" s="48">
        <f t="shared" si="16"/>
        <v>0</v>
      </c>
      <c r="U59" s="51"/>
      <c r="V59" s="53">
        <f t="shared" si="17"/>
        <v>0</v>
      </c>
      <c r="W59" s="52">
        <f t="shared" si="18"/>
        <v>1</v>
      </c>
    </row>
    <row r="60" spans="1:23" ht="12.75">
      <c r="A60" s="47">
        <v>36733</v>
      </c>
      <c r="B60" s="48" t="s">
        <v>63</v>
      </c>
      <c r="C60" s="48" t="s">
        <v>28</v>
      </c>
      <c r="D60" s="49">
        <v>1</v>
      </c>
      <c r="E60" s="48"/>
      <c r="F60" s="48"/>
      <c r="G60" s="48"/>
      <c r="H60" s="48"/>
      <c r="I60" s="48"/>
      <c r="J60" s="48">
        <f>SUM(D60:I60)</f>
        <v>1</v>
      </c>
      <c r="K60" s="48">
        <v>2</v>
      </c>
      <c r="L60" s="50">
        <f>(D60*K60)</f>
        <v>2</v>
      </c>
      <c r="M60" s="51" t="s">
        <v>80</v>
      </c>
      <c r="N60" s="52">
        <f>(E60*K60)</f>
        <v>0</v>
      </c>
      <c r="O60" s="51">
        <f>(N60*20)</f>
        <v>0</v>
      </c>
      <c r="P60" s="48">
        <f>(F60*K60)</f>
        <v>0</v>
      </c>
      <c r="Q60" s="48"/>
      <c r="R60" s="48">
        <f>(G60*K60)</f>
        <v>0</v>
      </c>
      <c r="S60" s="51">
        <f t="shared" si="39"/>
        <v>0</v>
      </c>
      <c r="T60" s="48">
        <f>(H60*K60)</f>
        <v>0</v>
      </c>
      <c r="U60" s="51"/>
      <c r="V60" s="53">
        <f>(I60*K60)</f>
        <v>0</v>
      </c>
      <c r="W60" s="52">
        <f>(L60+N60+P60+Q60+R60+T60+V60)</f>
        <v>2</v>
      </c>
    </row>
    <row r="61" spans="1:23" ht="12.75">
      <c r="A61" s="47">
        <v>36745</v>
      </c>
      <c r="B61" s="48" t="s">
        <v>81</v>
      </c>
      <c r="C61" s="48" t="s">
        <v>36</v>
      </c>
      <c r="D61" s="49">
        <v>1</v>
      </c>
      <c r="E61" s="48"/>
      <c r="F61" s="48"/>
      <c r="G61" s="48"/>
      <c r="H61" s="48"/>
      <c r="I61" s="48">
        <v>12</v>
      </c>
      <c r="J61" s="48">
        <f t="shared" si="12"/>
        <v>13</v>
      </c>
      <c r="K61" s="48">
        <v>2</v>
      </c>
      <c r="L61" s="50">
        <f t="shared" si="13"/>
        <v>2</v>
      </c>
      <c r="M61" s="51">
        <f t="shared" si="14"/>
        <v>34</v>
      </c>
      <c r="N61" s="52">
        <f t="shared" si="15"/>
        <v>0</v>
      </c>
      <c r="O61" s="51">
        <f t="shared" si="35"/>
        <v>0</v>
      </c>
      <c r="P61" s="48">
        <f t="shared" si="36"/>
        <v>0</v>
      </c>
      <c r="Q61" s="48"/>
      <c r="R61" s="48">
        <f t="shared" si="37"/>
        <v>0</v>
      </c>
      <c r="S61" s="51">
        <f t="shared" si="39"/>
        <v>0</v>
      </c>
      <c r="T61" s="48">
        <f t="shared" si="16"/>
        <v>0</v>
      </c>
      <c r="U61" s="51"/>
      <c r="V61" s="53">
        <f t="shared" si="17"/>
        <v>24</v>
      </c>
      <c r="W61" s="52">
        <f t="shared" si="18"/>
        <v>26</v>
      </c>
    </row>
    <row r="62" spans="1:23" s="63" customFormat="1" ht="11.25">
      <c r="A62" s="62" t="s">
        <v>130</v>
      </c>
      <c r="D62" s="64"/>
      <c r="L62" s="65">
        <f>SUM(L55:L61)</f>
        <v>16.5</v>
      </c>
      <c r="M62" s="65">
        <f aca="true" t="shared" si="40" ref="M62:W62">SUM(M55:M61)</f>
        <v>246.5</v>
      </c>
      <c r="N62" s="65">
        <f t="shared" si="40"/>
        <v>11</v>
      </c>
      <c r="O62" s="65">
        <f t="shared" si="40"/>
        <v>220</v>
      </c>
      <c r="P62" s="65">
        <f t="shared" si="40"/>
        <v>0</v>
      </c>
      <c r="Q62" s="65">
        <f t="shared" si="40"/>
        <v>0</v>
      </c>
      <c r="R62" s="65">
        <f t="shared" si="40"/>
        <v>0</v>
      </c>
      <c r="S62" s="65">
        <f t="shared" si="40"/>
        <v>0</v>
      </c>
      <c r="T62" s="65">
        <f t="shared" si="40"/>
        <v>377</v>
      </c>
      <c r="U62" s="65">
        <f t="shared" si="40"/>
        <v>200</v>
      </c>
      <c r="V62" s="65">
        <f t="shared" si="40"/>
        <v>24</v>
      </c>
      <c r="W62" s="65">
        <f t="shared" si="40"/>
        <v>428.5</v>
      </c>
    </row>
    <row r="63" spans="1:23" ht="12.75">
      <c r="A63" s="47">
        <v>36466</v>
      </c>
      <c r="B63" s="48" t="s">
        <v>58</v>
      </c>
      <c r="C63" s="48" t="s">
        <v>35</v>
      </c>
      <c r="D63" s="49">
        <v>1</v>
      </c>
      <c r="E63" s="48"/>
      <c r="F63" s="48"/>
      <c r="G63" s="48"/>
      <c r="H63" s="48">
        <v>17</v>
      </c>
      <c r="I63" s="48"/>
      <c r="J63" s="48">
        <f t="shared" si="12"/>
        <v>18</v>
      </c>
      <c r="K63" s="48">
        <v>5</v>
      </c>
      <c r="L63" s="50">
        <f t="shared" si="13"/>
        <v>5</v>
      </c>
      <c r="M63" s="51">
        <f t="shared" si="14"/>
        <v>85</v>
      </c>
      <c r="N63" s="52">
        <f t="shared" si="15"/>
        <v>0</v>
      </c>
      <c r="O63" s="51">
        <f t="shared" si="35"/>
        <v>0</v>
      </c>
      <c r="P63" s="48">
        <f t="shared" si="36"/>
        <v>0</v>
      </c>
      <c r="Q63" s="48"/>
      <c r="R63" s="48">
        <f t="shared" si="37"/>
        <v>0</v>
      </c>
      <c r="S63" s="51">
        <f aca="true" t="shared" si="41" ref="S63:S75">(R63*13)</f>
        <v>0</v>
      </c>
      <c r="T63" s="48">
        <f t="shared" si="16"/>
        <v>85</v>
      </c>
      <c r="U63" s="51">
        <v>50</v>
      </c>
      <c r="V63" s="53">
        <f t="shared" si="17"/>
        <v>0</v>
      </c>
      <c r="W63" s="52">
        <f t="shared" si="18"/>
        <v>90</v>
      </c>
    </row>
    <row r="64" spans="1:23" ht="12.75">
      <c r="A64" s="47">
        <v>36466</v>
      </c>
      <c r="B64" s="48" t="s">
        <v>58</v>
      </c>
      <c r="C64" s="48" t="s">
        <v>38</v>
      </c>
      <c r="D64" s="49">
        <v>1</v>
      </c>
      <c r="E64" s="48"/>
      <c r="F64" s="48"/>
      <c r="G64" s="48"/>
      <c r="H64" s="48">
        <v>17</v>
      </c>
      <c r="I64" s="48"/>
      <c r="J64" s="48">
        <f t="shared" si="12"/>
        <v>18</v>
      </c>
      <c r="K64" s="48">
        <v>0.5</v>
      </c>
      <c r="L64" s="50">
        <f t="shared" si="13"/>
        <v>0.5</v>
      </c>
      <c r="M64" s="51">
        <f t="shared" si="14"/>
        <v>8.5</v>
      </c>
      <c r="N64" s="52">
        <f t="shared" si="15"/>
        <v>0</v>
      </c>
      <c r="O64" s="51">
        <f t="shared" si="35"/>
        <v>0</v>
      </c>
      <c r="P64" s="48">
        <f t="shared" si="36"/>
        <v>0</v>
      </c>
      <c r="Q64" s="48"/>
      <c r="R64" s="48">
        <f t="shared" si="37"/>
        <v>0</v>
      </c>
      <c r="S64" s="51">
        <f t="shared" si="41"/>
        <v>0</v>
      </c>
      <c r="T64" s="48">
        <f t="shared" si="16"/>
        <v>8.5</v>
      </c>
      <c r="U64" s="51"/>
      <c r="V64" s="53">
        <f t="shared" si="17"/>
        <v>0</v>
      </c>
      <c r="W64" s="52">
        <f t="shared" si="18"/>
        <v>9</v>
      </c>
    </row>
    <row r="65" spans="1:23" ht="12.75">
      <c r="A65" s="47">
        <v>36558</v>
      </c>
      <c r="B65" s="48" t="s">
        <v>58</v>
      </c>
      <c r="C65" s="48" t="s">
        <v>29</v>
      </c>
      <c r="D65" s="49">
        <v>1</v>
      </c>
      <c r="E65" s="48"/>
      <c r="F65" s="48"/>
      <c r="G65" s="48"/>
      <c r="H65" s="48"/>
      <c r="I65" s="48"/>
      <c r="J65" s="48">
        <f t="shared" si="12"/>
        <v>1</v>
      </c>
      <c r="K65" s="48">
        <v>3</v>
      </c>
      <c r="L65" s="50">
        <f t="shared" si="13"/>
        <v>3</v>
      </c>
      <c r="M65" s="51">
        <f t="shared" si="14"/>
        <v>51</v>
      </c>
      <c r="N65" s="52">
        <f t="shared" si="15"/>
        <v>0</v>
      </c>
      <c r="O65" s="51">
        <f t="shared" si="35"/>
        <v>0</v>
      </c>
      <c r="P65" s="48">
        <f t="shared" si="36"/>
        <v>0</v>
      </c>
      <c r="Q65" s="48"/>
      <c r="R65" s="48">
        <f t="shared" si="37"/>
        <v>0</v>
      </c>
      <c r="S65" s="51">
        <f t="shared" si="41"/>
        <v>0</v>
      </c>
      <c r="T65" s="48">
        <f t="shared" si="16"/>
        <v>0</v>
      </c>
      <c r="U65" s="51"/>
      <c r="V65" s="53">
        <f t="shared" si="17"/>
        <v>0</v>
      </c>
      <c r="W65" s="52">
        <f t="shared" si="18"/>
        <v>3</v>
      </c>
    </row>
    <row r="66" spans="1:23" ht="12.75">
      <c r="A66" s="47">
        <v>36585</v>
      </c>
      <c r="B66" s="48" t="s">
        <v>58</v>
      </c>
      <c r="C66" s="48" t="s">
        <v>35</v>
      </c>
      <c r="D66" s="49">
        <v>2</v>
      </c>
      <c r="E66" s="48"/>
      <c r="F66" s="48"/>
      <c r="G66" s="48"/>
      <c r="H66" s="48">
        <v>16</v>
      </c>
      <c r="I66" s="48"/>
      <c r="J66" s="48">
        <f t="shared" si="12"/>
        <v>18</v>
      </c>
      <c r="K66" s="48">
        <v>5.5</v>
      </c>
      <c r="L66" s="50">
        <f t="shared" si="13"/>
        <v>11</v>
      </c>
      <c r="M66" s="51">
        <f t="shared" si="14"/>
        <v>187</v>
      </c>
      <c r="N66" s="52">
        <f t="shared" si="15"/>
        <v>0</v>
      </c>
      <c r="O66" s="51">
        <f t="shared" si="35"/>
        <v>0</v>
      </c>
      <c r="P66" s="48">
        <f t="shared" si="36"/>
        <v>0</v>
      </c>
      <c r="Q66" s="48"/>
      <c r="R66" s="48">
        <f t="shared" si="37"/>
        <v>0</v>
      </c>
      <c r="S66" s="51">
        <f t="shared" si="41"/>
        <v>0</v>
      </c>
      <c r="T66" s="48">
        <f t="shared" si="16"/>
        <v>88</v>
      </c>
      <c r="U66" s="51">
        <v>50</v>
      </c>
      <c r="V66" s="53">
        <f t="shared" si="17"/>
        <v>0</v>
      </c>
      <c r="W66" s="52">
        <f t="shared" si="18"/>
        <v>99</v>
      </c>
    </row>
    <row r="67" spans="1:23" ht="12.75">
      <c r="A67" s="47">
        <v>36587</v>
      </c>
      <c r="B67" s="48" t="s">
        <v>58</v>
      </c>
      <c r="C67" s="48" t="s">
        <v>35</v>
      </c>
      <c r="D67" s="49">
        <v>1</v>
      </c>
      <c r="E67" s="48"/>
      <c r="F67" s="48"/>
      <c r="G67" s="48"/>
      <c r="H67" s="48">
        <v>16</v>
      </c>
      <c r="I67" s="48"/>
      <c r="J67" s="48">
        <f t="shared" si="12"/>
        <v>17</v>
      </c>
      <c r="K67" s="48">
        <v>3.5</v>
      </c>
      <c r="L67" s="50">
        <f t="shared" si="13"/>
        <v>3.5</v>
      </c>
      <c r="M67" s="51">
        <f t="shared" si="14"/>
        <v>59.5</v>
      </c>
      <c r="N67" s="52">
        <f t="shared" si="15"/>
        <v>0</v>
      </c>
      <c r="O67" s="51">
        <f t="shared" si="35"/>
        <v>0</v>
      </c>
      <c r="P67" s="48">
        <f t="shared" si="36"/>
        <v>0</v>
      </c>
      <c r="Q67" s="48"/>
      <c r="R67" s="48">
        <f t="shared" si="37"/>
        <v>0</v>
      </c>
      <c r="S67" s="51">
        <f t="shared" si="41"/>
        <v>0</v>
      </c>
      <c r="T67" s="48">
        <f t="shared" si="16"/>
        <v>56</v>
      </c>
      <c r="U67" s="51">
        <v>50</v>
      </c>
      <c r="V67" s="53">
        <f t="shared" si="17"/>
        <v>0</v>
      </c>
      <c r="W67" s="52">
        <f t="shared" si="18"/>
        <v>59.5</v>
      </c>
    </row>
    <row r="68" spans="1:23" ht="12.75">
      <c r="A68" s="47">
        <v>36594</v>
      </c>
      <c r="B68" s="48" t="s">
        <v>58</v>
      </c>
      <c r="C68" s="48" t="s">
        <v>35</v>
      </c>
      <c r="D68" s="49">
        <v>1</v>
      </c>
      <c r="E68" s="48"/>
      <c r="F68" s="48"/>
      <c r="G68" s="48"/>
      <c r="H68" s="48">
        <v>16</v>
      </c>
      <c r="I68" s="48"/>
      <c r="J68" s="48">
        <f t="shared" si="12"/>
        <v>17</v>
      </c>
      <c r="K68" s="48">
        <v>5.5</v>
      </c>
      <c r="L68" s="50">
        <f t="shared" si="13"/>
        <v>5.5</v>
      </c>
      <c r="M68" s="51">
        <f t="shared" si="14"/>
        <v>93.5</v>
      </c>
      <c r="N68" s="52">
        <f t="shared" si="15"/>
        <v>0</v>
      </c>
      <c r="O68" s="51">
        <f t="shared" si="35"/>
        <v>0</v>
      </c>
      <c r="P68" s="48">
        <f t="shared" si="36"/>
        <v>0</v>
      </c>
      <c r="Q68" s="48"/>
      <c r="R68" s="48">
        <f t="shared" si="37"/>
        <v>0</v>
      </c>
      <c r="S68" s="51">
        <f t="shared" si="41"/>
        <v>0</v>
      </c>
      <c r="T68" s="48">
        <f t="shared" si="16"/>
        <v>88</v>
      </c>
      <c r="U68" s="51">
        <v>50</v>
      </c>
      <c r="V68" s="53">
        <f t="shared" si="17"/>
        <v>0</v>
      </c>
      <c r="W68" s="52">
        <f t="shared" si="18"/>
        <v>93.5</v>
      </c>
    </row>
    <row r="69" spans="1:23" ht="12.75">
      <c r="A69" s="47">
        <v>36601</v>
      </c>
      <c r="B69" s="48" t="s">
        <v>58</v>
      </c>
      <c r="C69" s="48" t="s">
        <v>35</v>
      </c>
      <c r="D69" s="49">
        <v>1</v>
      </c>
      <c r="E69" s="48"/>
      <c r="F69" s="48"/>
      <c r="G69" s="48"/>
      <c r="H69" s="48">
        <v>16</v>
      </c>
      <c r="I69" s="48"/>
      <c r="J69" s="48">
        <f t="shared" si="12"/>
        <v>17</v>
      </c>
      <c r="K69" s="48">
        <v>5</v>
      </c>
      <c r="L69" s="50">
        <f t="shared" si="13"/>
        <v>5</v>
      </c>
      <c r="M69" s="51">
        <f t="shared" si="14"/>
        <v>85</v>
      </c>
      <c r="N69" s="52">
        <f t="shared" si="15"/>
        <v>0</v>
      </c>
      <c r="O69" s="51">
        <f t="shared" si="35"/>
        <v>0</v>
      </c>
      <c r="P69" s="48">
        <f t="shared" si="36"/>
        <v>0</v>
      </c>
      <c r="Q69" s="48"/>
      <c r="R69" s="48">
        <f t="shared" si="37"/>
        <v>0</v>
      </c>
      <c r="S69" s="51">
        <f t="shared" si="41"/>
        <v>0</v>
      </c>
      <c r="T69" s="48">
        <f t="shared" si="16"/>
        <v>80</v>
      </c>
      <c r="U69" s="51">
        <v>50</v>
      </c>
      <c r="V69" s="53">
        <f t="shared" si="17"/>
        <v>0</v>
      </c>
      <c r="W69" s="52">
        <f t="shared" si="18"/>
        <v>85</v>
      </c>
    </row>
    <row r="70" spans="1:23" ht="12.75">
      <c r="A70" s="47">
        <v>36602</v>
      </c>
      <c r="B70" s="48" t="s">
        <v>58</v>
      </c>
      <c r="C70" s="48" t="s">
        <v>35</v>
      </c>
      <c r="D70" s="49">
        <v>1</v>
      </c>
      <c r="E70" s="48"/>
      <c r="F70" s="48"/>
      <c r="G70" s="48"/>
      <c r="H70" s="48">
        <v>16</v>
      </c>
      <c r="I70" s="48"/>
      <c r="J70" s="48">
        <f t="shared" si="12"/>
        <v>17</v>
      </c>
      <c r="K70" s="48">
        <v>5.5</v>
      </c>
      <c r="L70" s="50">
        <f t="shared" si="13"/>
        <v>5.5</v>
      </c>
      <c r="M70" s="51">
        <f t="shared" si="14"/>
        <v>93.5</v>
      </c>
      <c r="N70" s="52">
        <f t="shared" si="15"/>
        <v>0</v>
      </c>
      <c r="O70" s="51">
        <f t="shared" si="35"/>
        <v>0</v>
      </c>
      <c r="P70" s="48">
        <f t="shared" si="36"/>
        <v>0</v>
      </c>
      <c r="Q70" s="48"/>
      <c r="R70" s="48">
        <f t="shared" si="37"/>
        <v>0</v>
      </c>
      <c r="S70" s="51">
        <f t="shared" si="41"/>
        <v>0</v>
      </c>
      <c r="T70" s="48">
        <f t="shared" si="16"/>
        <v>88</v>
      </c>
      <c r="U70" s="51">
        <v>50</v>
      </c>
      <c r="V70" s="53">
        <f t="shared" si="17"/>
        <v>0</v>
      </c>
      <c r="W70" s="52">
        <f t="shared" si="18"/>
        <v>93.5</v>
      </c>
    </row>
    <row r="71" spans="1:23" ht="12.75">
      <c r="A71" s="47">
        <v>36607</v>
      </c>
      <c r="B71" s="48" t="s">
        <v>58</v>
      </c>
      <c r="C71" s="48" t="s">
        <v>35</v>
      </c>
      <c r="D71" s="49">
        <v>1</v>
      </c>
      <c r="E71" s="48"/>
      <c r="F71" s="48"/>
      <c r="G71" s="48"/>
      <c r="H71" s="48">
        <v>16</v>
      </c>
      <c r="I71" s="48"/>
      <c r="J71" s="48">
        <f t="shared" si="12"/>
        <v>17</v>
      </c>
      <c r="K71" s="48">
        <v>5.5</v>
      </c>
      <c r="L71" s="50">
        <f t="shared" si="13"/>
        <v>5.5</v>
      </c>
      <c r="M71" s="51">
        <f t="shared" si="14"/>
        <v>93.5</v>
      </c>
      <c r="N71" s="52">
        <f t="shared" si="15"/>
        <v>0</v>
      </c>
      <c r="O71" s="51">
        <f t="shared" si="35"/>
        <v>0</v>
      </c>
      <c r="P71" s="48">
        <f t="shared" si="36"/>
        <v>0</v>
      </c>
      <c r="Q71" s="48"/>
      <c r="R71" s="48">
        <f t="shared" si="37"/>
        <v>0</v>
      </c>
      <c r="S71" s="51">
        <f t="shared" si="41"/>
        <v>0</v>
      </c>
      <c r="T71" s="48">
        <f t="shared" si="16"/>
        <v>88</v>
      </c>
      <c r="U71" s="51">
        <v>50</v>
      </c>
      <c r="V71" s="53">
        <f t="shared" si="17"/>
        <v>0</v>
      </c>
      <c r="W71" s="52">
        <f t="shared" si="18"/>
        <v>93.5</v>
      </c>
    </row>
    <row r="72" spans="1:23" ht="12.75">
      <c r="A72" s="47">
        <v>36629</v>
      </c>
      <c r="B72" s="48" t="s">
        <v>58</v>
      </c>
      <c r="C72" s="48" t="s">
        <v>35</v>
      </c>
      <c r="D72" s="49">
        <v>4</v>
      </c>
      <c r="E72" s="48"/>
      <c r="F72" s="48"/>
      <c r="G72" s="48"/>
      <c r="H72" s="48"/>
      <c r="I72" s="48"/>
      <c r="J72" s="48">
        <f t="shared" si="12"/>
        <v>4</v>
      </c>
      <c r="K72" s="48">
        <v>3</v>
      </c>
      <c r="L72" s="50">
        <f t="shared" si="13"/>
        <v>12</v>
      </c>
      <c r="M72" s="51">
        <f t="shared" si="14"/>
        <v>204</v>
      </c>
      <c r="N72" s="52">
        <f t="shared" si="15"/>
        <v>0</v>
      </c>
      <c r="O72" s="51">
        <f t="shared" si="35"/>
        <v>0</v>
      </c>
      <c r="P72" s="48">
        <f t="shared" si="36"/>
        <v>0</v>
      </c>
      <c r="Q72" s="48"/>
      <c r="R72" s="48">
        <f t="shared" si="37"/>
        <v>0</v>
      </c>
      <c r="S72" s="51">
        <f t="shared" si="41"/>
        <v>0</v>
      </c>
      <c r="T72" s="48">
        <f t="shared" si="16"/>
        <v>0</v>
      </c>
      <c r="U72" s="51"/>
      <c r="V72" s="53">
        <f t="shared" si="17"/>
        <v>0</v>
      </c>
      <c r="W72" s="52">
        <f t="shared" si="18"/>
        <v>12</v>
      </c>
    </row>
    <row r="73" spans="1:23" ht="12.75">
      <c r="A73" s="47">
        <v>36634</v>
      </c>
      <c r="B73" s="48" t="s">
        <v>58</v>
      </c>
      <c r="C73" s="48" t="s">
        <v>35</v>
      </c>
      <c r="D73" s="49">
        <v>2</v>
      </c>
      <c r="E73" s="48"/>
      <c r="F73" s="48"/>
      <c r="G73" s="48"/>
      <c r="H73" s="48"/>
      <c r="I73" s="48"/>
      <c r="J73" s="48">
        <f aca="true" t="shared" si="42" ref="J73:J106">SUM(D73:I73)</f>
        <v>2</v>
      </c>
      <c r="K73" s="48">
        <v>6</v>
      </c>
      <c r="L73" s="50">
        <f aca="true" t="shared" si="43" ref="L73:L80">(D73*K73)</f>
        <v>12</v>
      </c>
      <c r="M73" s="51">
        <f aca="true" t="shared" si="44" ref="M73:M106">(L73*17)</f>
        <v>204</v>
      </c>
      <c r="N73" s="52">
        <f aca="true" t="shared" si="45" ref="N73:N106">(E73*K73)</f>
        <v>0</v>
      </c>
      <c r="O73" s="51">
        <f t="shared" si="35"/>
        <v>0</v>
      </c>
      <c r="P73" s="48">
        <f t="shared" si="36"/>
        <v>0</v>
      </c>
      <c r="Q73" s="48"/>
      <c r="R73" s="48">
        <f t="shared" si="37"/>
        <v>0</v>
      </c>
      <c r="S73" s="51">
        <f t="shared" si="41"/>
        <v>0</v>
      </c>
      <c r="T73" s="48">
        <f aca="true" t="shared" si="46" ref="T73:T106">(H73*K73)</f>
        <v>0</v>
      </c>
      <c r="U73" s="51"/>
      <c r="V73" s="53">
        <f aca="true" t="shared" si="47" ref="V73:V106">(I73*K73)</f>
        <v>0</v>
      </c>
      <c r="W73" s="52">
        <f aca="true" t="shared" si="48" ref="W73:W106">(L73+N73+P73+Q73+R73+T73+V73)</f>
        <v>12</v>
      </c>
    </row>
    <row r="74" spans="1:23" ht="12.75">
      <c r="A74" s="47">
        <v>36655</v>
      </c>
      <c r="B74" s="48" t="s">
        <v>58</v>
      </c>
      <c r="C74" s="48" t="s">
        <v>35</v>
      </c>
      <c r="D74" s="49">
        <v>1</v>
      </c>
      <c r="E74" s="48"/>
      <c r="F74" s="48"/>
      <c r="G74" s="48"/>
      <c r="H74" s="48">
        <v>16</v>
      </c>
      <c r="I74" s="48"/>
      <c r="J74" s="48">
        <f t="shared" si="42"/>
        <v>17</v>
      </c>
      <c r="K74" s="48">
        <v>6</v>
      </c>
      <c r="L74" s="50">
        <f t="shared" si="43"/>
        <v>6</v>
      </c>
      <c r="M74" s="51">
        <f t="shared" si="44"/>
        <v>102</v>
      </c>
      <c r="N74" s="52">
        <f t="shared" si="45"/>
        <v>0</v>
      </c>
      <c r="O74" s="51">
        <f t="shared" si="35"/>
        <v>0</v>
      </c>
      <c r="P74" s="48">
        <f t="shared" si="36"/>
        <v>0</v>
      </c>
      <c r="Q74" s="48"/>
      <c r="R74" s="48">
        <f t="shared" si="37"/>
        <v>0</v>
      </c>
      <c r="S74" s="51">
        <f t="shared" si="41"/>
        <v>0</v>
      </c>
      <c r="T74" s="48">
        <f t="shared" si="46"/>
        <v>96</v>
      </c>
      <c r="U74" s="51">
        <v>50</v>
      </c>
      <c r="V74" s="53">
        <f t="shared" si="47"/>
        <v>0</v>
      </c>
      <c r="W74" s="52">
        <f t="shared" si="48"/>
        <v>102</v>
      </c>
    </row>
    <row r="75" spans="1:23" ht="12.75">
      <c r="A75" s="47">
        <v>36686</v>
      </c>
      <c r="B75" s="48" t="s">
        <v>74</v>
      </c>
      <c r="C75" s="48" t="s">
        <v>29</v>
      </c>
      <c r="D75" s="49">
        <v>1</v>
      </c>
      <c r="E75" s="48"/>
      <c r="F75" s="48"/>
      <c r="G75" s="48"/>
      <c r="H75" s="48"/>
      <c r="I75" s="48"/>
      <c r="J75" s="48">
        <f t="shared" si="42"/>
        <v>1</v>
      </c>
      <c r="K75" s="48">
        <v>2</v>
      </c>
      <c r="L75" s="50">
        <f t="shared" si="43"/>
        <v>2</v>
      </c>
      <c r="M75" s="51">
        <f t="shared" si="44"/>
        <v>34</v>
      </c>
      <c r="N75" s="52">
        <f t="shared" si="45"/>
        <v>0</v>
      </c>
      <c r="O75" s="51">
        <f t="shared" si="35"/>
        <v>0</v>
      </c>
      <c r="P75" s="48">
        <f t="shared" si="36"/>
        <v>0</v>
      </c>
      <c r="Q75" s="48"/>
      <c r="R75" s="48">
        <f t="shared" si="37"/>
        <v>0</v>
      </c>
      <c r="S75" s="51">
        <f t="shared" si="41"/>
        <v>0</v>
      </c>
      <c r="T75" s="48">
        <f t="shared" si="46"/>
        <v>0</v>
      </c>
      <c r="U75" s="51"/>
      <c r="V75" s="53">
        <f t="shared" si="47"/>
        <v>0</v>
      </c>
      <c r="W75" s="52">
        <f t="shared" si="48"/>
        <v>2</v>
      </c>
    </row>
    <row r="76" spans="1:23" ht="12.75">
      <c r="A76" s="47">
        <v>36706</v>
      </c>
      <c r="B76" s="48" t="s">
        <v>88</v>
      </c>
      <c r="C76" s="48" t="s">
        <v>35</v>
      </c>
      <c r="D76" s="49">
        <v>1</v>
      </c>
      <c r="E76" s="48"/>
      <c r="F76" s="48"/>
      <c r="G76" s="48">
        <v>20</v>
      </c>
      <c r="H76" s="48"/>
      <c r="I76" s="48"/>
      <c r="J76" s="48">
        <f>SUM(D76:I76)</f>
        <v>21</v>
      </c>
      <c r="K76" s="48">
        <v>6.5</v>
      </c>
      <c r="L76" s="50">
        <f t="shared" si="43"/>
        <v>6.5</v>
      </c>
      <c r="M76" s="51">
        <f>(L76*17)</f>
        <v>110.5</v>
      </c>
      <c r="N76" s="52">
        <f>(E76*K76)</f>
        <v>0</v>
      </c>
      <c r="O76" s="51">
        <f>(N76*20)</f>
        <v>0</v>
      </c>
      <c r="P76" s="48">
        <f>(F76*K76)</f>
        <v>0</v>
      </c>
      <c r="Q76" s="48"/>
      <c r="R76" s="48">
        <f>(G76*K76)</f>
        <v>130</v>
      </c>
      <c r="S76" s="51">
        <v>0</v>
      </c>
      <c r="T76" s="48">
        <f>(H76*K76)</f>
        <v>0</v>
      </c>
      <c r="U76" s="51"/>
      <c r="V76" s="53">
        <f>(I76*K76)</f>
        <v>0</v>
      </c>
      <c r="W76" s="52">
        <f>(L76+N76+P76+Q76+R76+T76+V76)</f>
        <v>136.5</v>
      </c>
    </row>
    <row r="77" spans="1:23" ht="12.75">
      <c r="A77" s="47">
        <v>36738</v>
      </c>
      <c r="B77" s="48" t="s">
        <v>58</v>
      </c>
      <c r="C77" s="48" t="s">
        <v>35</v>
      </c>
      <c r="D77" s="49">
        <v>1</v>
      </c>
      <c r="E77" s="48"/>
      <c r="F77" s="48"/>
      <c r="G77" s="48">
        <v>8</v>
      </c>
      <c r="H77" s="48"/>
      <c r="I77" s="48"/>
      <c r="J77" s="48">
        <f t="shared" si="42"/>
        <v>9</v>
      </c>
      <c r="K77" s="48">
        <v>6</v>
      </c>
      <c r="L77" s="50">
        <f t="shared" si="43"/>
        <v>6</v>
      </c>
      <c r="M77" s="51">
        <f t="shared" si="44"/>
        <v>102</v>
      </c>
      <c r="N77" s="52">
        <f t="shared" si="45"/>
        <v>0</v>
      </c>
      <c r="O77" s="51">
        <f t="shared" si="35"/>
        <v>0</v>
      </c>
      <c r="P77" s="48">
        <f t="shared" si="36"/>
        <v>0</v>
      </c>
      <c r="Q77" s="48"/>
      <c r="R77" s="48">
        <f t="shared" si="37"/>
        <v>48</v>
      </c>
      <c r="S77" s="51">
        <f>(R77*13)</f>
        <v>624</v>
      </c>
      <c r="T77" s="48">
        <f t="shared" si="46"/>
        <v>0</v>
      </c>
      <c r="U77" s="51">
        <v>50</v>
      </c>
      <c r="V77" s="53">
        <f t="shared" si="47"/>
        <v>0</v>
      </c>
      <c r="W77" s="52">
        <f t="shared" si="48"/>
        <v>54</v>
      </c>
    </row>
    <row r="78" spans="1:23" ht="12.75">
      <c r="A78" s="47">
        <v>36749</v>
      </c>
      <c r="B78" s="48" t="s">
        <v>58</v>
      </c>
      <c r="C78" s="48" t="s">
        <v>35</v>
      </c>
      <c r="D78" s="49">
        <v>1</v>
      </c>
      <c r="E78" s="48"/>
      <c r="F78" s="48"/>
      <c r="G78" s="48">
        <v>10</v>
      </c>
      <c r="H78" s="48"/>
      <c r="I78" s="48"/>
      <c r="J78" s="48">
        <f t="shared" si="42"/>
        <v>11</v>
      </c>
      <c r="K78" s="48">
        <v>6</v>
      </c>
      <c r="L78" s="50">
        <f t="shared" si="43"/>
        <v>6</v>
      </c>
      <c r="M78" s="51">
        <f t="shared" si="44"/>
        <v>102</v>
      </c>
      <c r="N78" s="52">
        <f t="shared" si="45"/>
        <v>0</v>
      </c>
      <c r="O78" s="51">
        <f t="shared" si="35"/>
        <v>0</v>
      </c>
      <c r="P78" s="48">
        <f t="shared" si="36"/>
        <v>0</v>
      </c>
      <c r="Q78" s="48"/>
      <c r="R78" s="48">
        <f t="shared" si="37"/>
        <v>60</v>
      </c>
      <c r="S78" s="51">
        <f>(R78*13)</f>
        <v>780</v>
      </c>
      <c r="T78" s="48">
        <f t="shared" si="46"/>
        <v>0</v>
      </c>
      <c r="U78" s="51">
        <v>50</v>
      </c>
      <c r="V78" s="53">
        <f t="shared" si="47"/>
        <v>0</v>
      </c>
      <c r="W78" s="52">
        <f t="shared" si="48"/>
        <v>66</v>
      </c>
    </row>
    <row r="79" spans="1:23" ht="12.75">
      <c r="A79" s="10">
        <v>36763</v>
      </c>
      <c r="B79" t="s">
        <v>58</v>
      </c>
      <c r="C79" t="s">
        <v>35</v>
      </c>
      <c r="D79" s="11">
        <v>1</v>
      </c>
      <c r="F79">
        <v>1</v>
      </c>
      <c r="J79">
        <f t="shared" si="42"/>
        <v>2</v>
      </c>
      <c r="K79">
        <v>2</v>
      </c>
      <c r="L79" s="17">
        <f t="shared" si="43"/>
        <v>2</v>
      </c>
      <c r="M79" s="25">
        <f t="shared" si="44"/>
        <v>34</v>
      </c>
      <c r="N79" s="15">
        <f t="shared" si="45"/>
        <v>0</v>
      </c>
      <c r="O79" s="25">
        <f t="shared" si="35"/>
        <v>0</v>
      </c>
      <c r="P79">
        <f t="shared" si="36"/>
        <v>2</v>
      </c>
      <c r="R79">
        <f t="shared" si="37"/>
        <v>0</v>
      </c>
      <c r="S79" s="25">
        <f>(R79*13)</f>
        <v>0</v>
      </c>
      <c r="T79">
        <f t="shared" si="46"/>
        <v>0</v>
      </c>
      <c r="U79" s="25">
        <v>50</v>
      </c>
      <c r="V79" s="26">
        <f t="shared" si="47"/>
        <v>0</v>
      </c>
      <c r="W79" s="15">
        <f t="shared" si="48"/>
        <v>4</v>
      </c>
    </row>
    <row r="80" spans="1:23" ht="12.75">
      <c r="A80" s="10">
        <v>36787</v>
      </c>
      <c r="B80" t="s">
        <v>58</v>
      </c>
      <c r="C80" t="s">
        <v>35</v>
      </c>
      <c r="D80" s="11">
        <v>1</v>
      </c>
      <c r="G80">
        <v>3</v>
      </c>
      <c r="J80">
        <f t="shared" si="42"/>
        <v>4</v>
      </c>
      <c r="K80">
        <v>5</v>
      </c>
      <c r="L80" s="17">
        <f t="shared" si="43"/>
        <v>5</v>
      </c>
      <c r="M80" s="25">
        <f t="shared" si="44"/>
        <v>85</v>
      </c>
      <c r="N80" s="15">
        <f t="shared" si="45"/>
        <v>0</v>
      </c>
      <c r="O80" s="25">
        <f t="shared" si="35"/>
        <v>0</v>
      </c>
      <c r="P80">
        <f t="shared" si="36"/>
        <v>0</v>
      </c>
      <c r="R80">
        <f t="shared" si="37"/>
        <v>15</v>
      </c>
      <c r="S80" s="25">
        <f>(R80*13)</f>
        <v>195</v>
      </c>
      <c r="T80">
        <f t="shared" si="46"/>
        <v>0</v>
      </c>
      <c r="U80" s="25"/>
      <c r="V80" s="26">
        <f t="shared" si="47"/>
        <v>0</v>
      </c>
      <c r="W80" s="15">
        <f t="shared" si="48"/>
        <v>20</v>
      </c>
    </row>
    <row r="81" spans="1:23" s="63" customFormat="1" ht="11.25">
      <c r="A81" s="62" t="s">
        <v>131</v>
      </c>
      <c r="D81" s="64"/>
      <c r="L81" s="65">
        <f>SUM(L63:L80)</f>
        <v>102</v>
      </c>
      <c r="M81" s="65">
        <f aca="true" t="shared" si="49" ref="M81:W81">SUM(M63:M80)</f>
        <v>1734</v>
      </c>
      <c r="N81" s="65">
        <f t="shared" si="49"/>
        <v>0</v>
      </c>
      <c r="O81" s="65">
        <f t="shared" si="49"/>
        <v>0</v>
      </c>
      <c r="P81" s="65">
        <f t="shared" si="49"/>
        <v>2</v>
      </c>
      <c r="Q81" s="65">
        <f t="shared" si="49"/>
        <v>0</v>
      </c>
      <c r="R81" s="65">
        <f t="shared" si="49"/>
        <v>253</v>
      </c>
      <c r="S81" s="65">
        <f t="shared" si="49"/>
        <v>1599</v>
      </c>
      <c r="T81" s="65">
        <f t="shared" si="49"/>
        <v>677.5</v>
      </c>
      <c r="U81" s="65">
        <f t="shared" si="49"/>
        <v>550</v>
      </c>
      <c r="V81" s="65">
        <f t="shared" si="49"/>
        <v>0</v>
      </c>
      <c r="W81" s="65">
        <f t="shared" si="49"/>
        <v>1034.5</v>
      </c>
    </row>
    <row r="82" spans="1:23" ht="12.75">
      <c r="A82" s="47">
        <v>36563</v>
      </c>
      <c r="B82" s="48" t="s">
        <v>133</v>
      </c>
      <c r="C82" s="48" t="s">
        <v>30</v>
      </c>
      <c r="D82" s="49">
        <v>1</v>
      </c>
      <c r="E82" s="48"/>
      <c r="F82" s="48"/>
      <c r="G82" s="48"/>
      <c r="H82" s="48">
        <v>17</v>
      </c>
      <c r="I82" s="48"/>
      <c r="J82" s="48">
        <f t="shared" si="42"/>
        <v>18</v>
      </c>
      <c r="K82" s="48">
        <v>5.5</v>
      </c>
      <c r="L82" s="50">
        <f>(D82*K82)</f>
        <v>5.5</v>
      </c>
      <c r="M82" s="51">
        <f t="shared" si="44"/>
        <v>93.5</v>
      </c>
      <c r="N82" s="52">
        <f t="shared" si="45"/>
        <v>0</v>
      </c>
      <c r="O82" s="51">
        <f t="shared" si="35"/>
        <v>0</v>
      </c>
      <c r="P82" s="48">
        <f t="shared" si="36"/>
        <v>0</v>
      </c>
      <c r="Q82" s="48"/>
      <c r="R82" s="48">
        <f t="shared" si="37"/>
        <v>0</v>
      </c>
      <c r="S82" s="51">
        <f>(R82*13)</f>
        <v>0</v>
      </c>
      <c r="T82" s="48">
        <f t="shared" si="46"/>
        <v>93.5</v>
      </c>
      <c r="U82" s="51">
        <v>50</v>
      </c>
      <c r="V82" s="53">
        <f t="shared" si="47"/>
        <v>0</v>
      </c>
      <c r="W82" s="52">
        <f t="shared" si="48"/>
        <v>99</v>
      </c>
    </row>
    <row r="83" spans="1:23" ht="12.75">
      <c r="A83" s="47">
        <v>36635</v>
      </c>
      <c r="B83" s="48" t="s">
        <v>132</v>
      </c>
      <c r="C83" s="48" t="s">
        <v>30</v>
      </c>
      <c r="D83" s="49">
        <v>1</v>
      </c>
      <c r="E83" s="48"/>
      <c r="F83" s="48"/>
      <c r="G83" s="48"/>
      <c r="H83" s="48">
        <v>13</v>
      </c>
      <c r="I83" s="48"/>
      <c r="J83" s="48">
        <f t="shared" si="42"/>
        <v>14</v>
      </c>
      <c r="K83" s="48">
        <v>5.5</v>
      </c>
      <c r="L83" s="50">
        <f>(D83*K83)</f>
        <v>5.5</v>
      </c>
      <c r="M83" s="51">
        <f t="shared" si="44"/>
        <v>93.5</v>
      </c>
      <c r="N83" s="52">
        <f t="shared" si="45"/>
        <v>0</v>
      </c>
      <c r="O83" s="51">
        <f t="shared" si="35"/>
        <v>0</v>
      </c>
      <c r="P83" s="48">
        <f t="shared" si="36"/>
        <v>0</v>
      </c>
      <c r="Q83" s="48"/>
      <c r="R83" s="48">
        <f t="shared" si="37"/>
        <v>0</v>
      </c>
      <c r="S83" s="51">
        <f>(R83*13)</f>
        <v>0</v>
      </c>
      <c r="T83" s="48">
        <f t="shared" si="46"/>
        <v>71.5</v>
      </c>
      <c r="U83" s="51">
        <v>50</v>
      </c>
      <c r="V83" s="53">
        <f t="shared" si="47"/>
        <v>0</v>
      </c>
      <c r="W83" s="52">
        <f t="shared" si="48"/>
        <v>77</v>
      </c>
    </row>
    <row r="84" spans="1:23" s="63" customFormat="1" ht="11.25">
      <c r="A84" s="62" t="s">
        <v>134</v>
      </c>
      <c r="D84" s="64"/>
      <c r="L84" s="65">
        <f>SUM(L82:L83)</f>
        <v>11</v>
      </c>
      <c r="M84" s="65">
        <f aca="true" t="shared" si="50" ref="M84:W84">SUM(M82:M83)</f>
        <v>187</v>
      </c>
      <c r="N84" s="65">
        <f t="shared" si="50"/>
        <v>0</v>
      </c>
      <c r="O84" s="65">
        <f t="shared" si="50"/>
        <v>0</v>
      </c>
      <c r="P84" s="65">
        <f t="shared" si="50"/>
        <v>0</v>
      </c>
      <c r="Q84" s="65">
        <f t="shared" si="50"/>
        <v>0</v>
      </c>
      <c r="R84" s="65">
        <f t="shared" si="50"/>
        <v>0</v>
      </c>
      <c r="S84" s="65">
        <f t="shared" si="50"/>
        <v>0</v>
      </c>
      <c r="T84" s="65">
        <f t="shared" si="50"/>
        <v>165</v>
      </c>
      <c r="U84" s="65">
        <f t="shared" si="50"/>
        <v>100</v>
      </c>
      <c r="V84" s="65">
        <f t="shared" si="50"/>
        <v>0</v>
      </c>
      <c r="W84" s="65">
        <f t="shared" si="50"/>
        <v>176</v>
      </c>
    </row>
    <row r="85" spans="1:23" ht="12.75">
      <c r="A85" s="10">
        <v>36600</v>
      </c>
      <c r="B85" t="s">
        <v>45</v>
      </c>
      <c r="C85" t="s">
        <v>30</v>
      </c>
      <c r="D85" s="14">
        <v>1</v>
      </c>
      <c r="H85" s="11"/>
      <c r="J85">
        <f t="shared" si="42"/>
        <v>1</v>
      </c>
      <c r="K85" s="17">
        <v>5</v>
      </c>
      <c r="L85" s="17">
        <f aca="true" t="shared" si="51" ref="L85:L104">(D85*K85)</f>
        <v>5</v>
      </c>
      <c r="M85" s="25">
        <f t="shared" si="44"/>
        <v>85</v>
      </c>
      <c r="N85" s="15">
        <f t="shared" si="45"/>
        <v>0</v>
      </c>
      <c r="O85" s="25">
        <f t="shared" si="35"/>
        <v>0</v>
      </c>
      <c r="P85">
        <f t="shared" si="36"/>
        <v>0</v>
      </c>
      <c r="R85">
        <f t="shared" si="37"/>
        <v>0</v>
      </c>
      <c r="S85" s="25">
        <f aca="true" t="shared" si="52" ref="S85:S92">(R85*13)</f>
        <v>0</v>
      </c>
      <c r="T85">
        <f t="shared" si="46"/>
        <v>0</v>
      </c>
      <c r="U85" s="25"/>
      <c r="V85" s="26">
        <f t="shared" si="47"/>
        <v>0</v>
      </c>
      <c r="W85" s="15">
        <f t="shared" si="48"/>
        <v>5</v>
      </c>
    </row>
    <row r="86" spans="1:23" ht="12.75">
      <c r="A86" s="10">
        <v>36600</v>
      </c>
      <c r="B86" t="s">
        <v>45</v>
      </c>
      <c r="C86" t="s">
        <v>34</v>
      </c>
      <c r="D86" s="11">
        <v>1</v>
      </c>
      <c r="J86">
        <f t="shared" si="42"/>
        <v>1</v>
      </c>
      <c r="K86">
        <v>0.5</v>
      </c>
      <c r="L86" s="17">
        <f t="shared" si="51"/>
        <v>0.5</v>
      </c>
      <c r="M86" s="25">
        <f t="shared" si="44"/>
        <v>8.5</v>
      </c>
      <c r="N86" s="15">
        <f t="shared" si="45"/>
        <v>0</v>
      </c>
      <c r="O86" s="25">
        <f t="shared" si="35"/>
        <v>0</v>
      </c>
      <c r="P86">
        <f t="shared" si="36"/>
        <v>0</v>
      </c>
      <c r="R86">
        <f t="shared" si="37"/>
        <v>0</v>
      </c>
      <c r="S86" s="25">
        <f t="shared" si="52"/>
        <v>0</v>
      </c>
      <c r="T86">
        <f t="shared" si="46"/>
        <v>0</v>
      </c>
      <c r="U86" s="25">
        <v>50</v>
      </c>
      <c r="V86" s="26">
        <f t="shared" si="47"/>
        <v>0</v>
      </c>
      <c r="W86" s="15">
        <f t="shared" si="48"/>
        <v>0.5</v>
      </c>
    </row>
    <row r="87" spans="1:23" ht="12.75">
      <c r="A87" s="10">
        <v>36600</v>
      </c>
      <c r="B87" t="s">
        <v>45</v>
      </c>
      <c r="C87" t="s">
        <v>46</v>
      </c>
      <c r="D87" s="11">
        <v>1</v>
      </c>
      <c r="J87">
        <f t="shared" si="42"/>
        <v>1</v>
      </c>
      <c r="K87">
        <v>0.25</v>
      </c>
      <c r="L87" s="17">
        <f t="shared" si="51"/>
        <v>0.25</v>
      </c>
      <c r="M87" s="25">
        <f t="shared" si="44"/>
        <v>4.25</v>
      </c>
      <c r="N87" s="15">
        <f t="shared" si="45"/>
        <v>0</v>
      </c>
      <c r="O87" s="25">
        <f t="shared" si="35"/>
        <v>0</v>
      </c>
      <c r="P87">
        <f t="shared" si="36"/>
        <v>0</v>
      </c>
      <c r="R87">
        <f t="shared" si="37"/>
        <v>0</v>
      </c>
      <c r="S87" s="25">
        <f t="shared" si="52"/>
        <v>0</v>
      </c>
      <c r="T87">
        <f t="shared" si="46"/>
        <v>0</v>
      </c>
      <c r="U87" s="25"/>
      <c r="V87" s="26">
        <f t="shared" si="47"/>
        <v>0</v>
      </c>
      <c r="W87" s="15">
        <f t="shared" si="48"/>
        <v>0.25</v>
      </c>
    </row>
    <row r="88" spans="1:23" ht="12.75">
      <c r="A88" s="10">
        <v>36607</v>
      </c>
      <c r="B88" t="s">
        <v>45</v>
      </c>
      <c r="C88" t="s">
        <v>34</v>
      </c>
      <c r="D88" s="11">
        <v>1</v>
      </c>
      <c r="J88">
        <f t="shared" si="42"/>
        <v>1</v>
      </c>
      <c r="K88">
        <v>1</v>
      </c>
      <c r="L88" s="17">
        <f t="shared" si="51"/>
        <v>1</v>
      </c>
      <c r="M88" s="25">
        <f t="shared" si="44"/>
        <v>17</v>
      </c>
      <c r="N88" s="15">
        <f t="shared" si="45"/>
        <v>0</v>
      </c>
      <c r="O88" s="25">
        <f t="shared" si="35"/>
        <v>0</v>
      </c>
      <c r="P88">
        <f t="shared" si="36"/>
        <v>0</v>
      </c>
      <c r="R88">
        <f t="shared" si="37"/>
        <v>0</v>
      </c>
      <c r="S88" s="25">
        <f t="shared" si="52"/>
        <v>0</v>
      </c>
      <c r="T88">
        <f t="shared" si="46"/>
        <v>0</v>
      </c>
      <c r="U88" s="25"/>
      <c r="V88" s="26">
        <f t="shared" si="47"/>
        <v>0</v>
      </c>
      <c r="W88" s="15">
        <f t="shared" si="48"/>
        <v>1</v>
      </c>
    </row>
    <row r="89" spans="1:23" ht="12.75">
      <c r="A89" s="10">
        <v>36612</v>
      </c>
      <c r="B89" t="s">
        <v>45</v>
      </c>
      <c r="C89" t="s">
        <v>30</v>
      </c>
      <c r="D89" s="11">
        <v>1</v>
      </c>
      <c r="J89">
        <f t="shared" si="42"/>
        <v>1</v>
      </c>
      <c r="K89">
        <v>2</v>
      </c>
      <c r="L89" s="17">
        <f t="shared" si="51"/>
        <v>2</v>
      </c>
      <c r="M89" s="25">
        <f t="shared" si="44"/>
        <v>34</v>
      </c>
      <c r="N89" s="15">
        <f t="shared" si="45"/>
        <v>0</v>
      </c>
      <c r="O89" s="25">
        <f t="shared" si="35"/>
        <v>0</v>
      </c>
      <c r="P89">
        <f t="shared" si="36"/>
        <v>0</v>
      </c>
      <c r="R89">
        <f t="shared" si="37"/>
        <v>0</v>
      </c>
      <c r="S89" s="25">
        <f t="shared" si="52"/>
        <v>0</v>
      </c>
      <c r="T89">
        <f t="shared" si="46"/>
        <v>0</v>
      </c>
      <c r="U89" s="25">
        <v>50</v>
      </c>
      <c r="V89" s="26">
        <f t="shared" si="47"/>
        <v>0</v>
      </c>
      <c r="W89" s="15">
        <f t="shared" si="48"/>
        <v>2</v>
      </c>
    </row>
    <row r="90" spans="1:23" ht="12.75">
      <c r="A90" s="10">
        <v>36612</v>
      </c>
      <c r="B90" t="s">
        <v>45</v>
      </c>
      <c r="C90" t="s">
        <v>46</v>
      </c>
      <c r="D90" s="11">
        <v>1</v>
      </c>
      <c r="J90">
        <f t="shared" si="42"/>
        <v>1</v>
      </c>
      <c r="K90">
        <v>0.25</v>
      </c>
      <c r="L90" s="17">
        <f t="shared" si="51"/>
        <v>0.25</v>
      </c>
      <c r="M90" s="25">
        <f t="shared" si="44"/>
        <v>4.25</v>
      </c>
      <c r="N90" s="15">
        <f t="shared" si="45"/>
        <v>0</v>
      </c>
      <c r="O90" s="25">
        <f t="shared" si="35"/>
        <v>0</v>
      </c>
      <c r="P90">
        <f t="shared" si="36"/>
        <v>0</v>
      </c>
      <c r="R90">
        <f t="shared" si="37"/>
        <v>0</v>
      </c>
      <c r="S90" s="25">
        <f t="shared" si="52"/>
        <v>0</v>
      </c>
      <c r="T90">
        <f t="shared" si="46"/>
        <v>0</v>
      </c>
      <c r="U90" s="25"/>
      <c r="V90" s="26">
        <f t="shared" si="47"/>
        <v>0</v>
      </c>
      <c r="W90" s="15">
        <f t="shared" si="48"/>
        <v>0.25</v>
      </c>
    </row>
    <row r="91" spans="1:23" ht="12.75">
      <c r="A91" s="10">
        <v>36612</v>
      </c>
      <c r="B91" t="s">
        <v>45</v>
      </c>
      <c r="C91" t="s">
        <v>32</v>
      </c>
      <c r="D91" s="11">
        <v>1</v>
      </c>
      <c r="J91">
        <f t="shared" si="42"/>
        <v>1</v>
      </c>
      <c r="K91">
        <v>0.5</v>
      </c>
      <c r="L91" s="17">
        <f t="shared" si="51"/>
        <v>0.5</v>
      </c>
      <c r="M91" s="25">
        <f t="shared" si="44"/>
        <v>8.5</v>
      </c>
      <c r="N91" s="15">
        <f t="shared" si="45"/>
        <v>0</v>
      </c>
      <c r="O91" s="25">
        <f t="shared" si="35"/>
        <v>0</v>
      </c>
      <c r="P91">
        <f t="shared" si="36"/>
        <v>0</v>
      </c>
      <c r="R91">
        <f t="shared" si="37"/>
        <v>0</v>
      </c>
      <c r="S91" s="25">
        <f t="shared" si="52"/>
        <v>0</v>
      </c>
      <c r="T91">
        <f t="shared" si="46"/>
        <v>0</v>
      </c>
      <c r="U91" s="25">
        <v>50</v>
      </c>
      <c r="V91" s="26">
        <f t="shared" si="47"/>
        <v>0</v>
      </c>
      <c r="W91" s="15">
        <f t="shared" si="48"/>
        <v>0.5</v>
      </c>
    </row>
    <row r="92" spans="1:23" ht="12.75">
      <c r="A92" s="10">
        <v>36613</v>
      </c>
      <c r="B92" t="s">
        <v>45</v>
      </c>
      <c r="C92" t="s">
        <v>30</v>
      </c>
      <c r="D92" s="11">
        <v>1</v>
      </c>
      <c r="J92">
        <f t="shared" si="42"/>
        <v>1</v>
      </c>
      <c r="K92">
        <v>2</v>
      </c>
      <c r="L92" s="17">
        <f t="shared" si="51"/>
        <v>2</v>
      </c>
      <c r="M92" s="25">
        <f t="shared" si="44"/>
        <v>34</v>
      </c>
      <c r="N92" s="15">
        <f t="shared" si="45"/>
        <v>0</v>
      </c>
      <c r="O92" s="25">
        <f t="shared" si="35"/>
        <v>0</v>
      </c>
      <c r="P92">
        <f t="shared" si="36"/>
        <v>0</v>
      </c>
      <c r="R92">
        <f t="shared" si="37"/>
        <v>0</v>
      </c>
      <c r="S92" s="25">
        <f t="shared" si="52"/>
        <v>0</v>
      </c>
      <c r="T92">
        <f t="shared" si="46"/>
        <v>0</v>
      </c>
      <c r="U92" s="25">
        <v>50</v>
      </c>
      <c r="V92" s="26">
        <f t="shared" si="47"/>
        <v>0</v>
      </c>
      <c r="W92" s="15">
        <f t="shared" si="48"/>
        <v>2</v>
      </c>
    </row>
    <row r="93" spans="1:23" ht="12.75">
      <c r="A93" s="10">
        <v>36613</v>
      </c>
      <c r="B93" t="s">
        <v>45</v>
      </c>
      <c r="C93" t="s">
        <v>34</v>
      </c>
      <c r="D93" s="11">
        <v>1</v>
      </c>
      <c r="J93">
        <f t="shared" si="42"/>
        <v>1</v>
      </c>
      <c r="K93">
        <v>0.5</v>
      </c>
      <c r="L93" s="17">
        <f t="shared" si="51"/>
        <v>0.5</v>
      </c>
      <c r="M93" s="25">
        <f t="shared" si="44"/>
        <v>8.5</v>
      </c>
      <c r="N93" s="15">
        <f t="shared" si="45"/>
        <v>0</v>
      </c>
      <c r="O93" s="25">
        <f aca="true" t="shared" si="53" ref="O93:O126">(N93*20)</f>
        <v>0</v>
      </c>
      <c r="P93">
        <f aca="true" t="shared" si="54" ref="P93:P126">(F93*K93)</f>
        <v>0</v>
      </c>
      <c r="R93">
        <f aca="true" t="shared" si="55" ref="R93:R126">(G93*K93)</f>
        <v>0</v>
      </c>
      <c r="S93" s="25">
        <f aca="true" t="shared" si="56" ref="S93:S122">(R93*13)</f>
        <v>0</v>
      </c>
      <c r="T93">
        <f t="shared" si="46"/>
        <v>0</v>
      </c>
      <c r="U93" s="25"/>
      <c r="V93" s="26">
        <f t="shared" si="47"/>
        <v>0</v>
      </c>
      <c r="W93" s="15">
        <f t="shared" si="48"/>
        <v>0.5</v>
      </c>
    </row>
    <row r="94" spans="1:23" ht="12.75">
      <c r="A94" s="10">
        <v>36613</v>
      </c>
      <c r="B94" t="s">
        <v>45</v>
      </c>
      <c r="C94" t="s">
        <v>46</v>
      </c>
      <c r="D94" s="11">
        <v>1</v>
      </c>
      <c r="J94">
        <f t="shared" si="42"/>
        <v>1</v>
      </c>
      <c r="K94">
        <v>0.25</v>
      </c>
      <c r="L94" s="17">
        <f t="shared" si="51"/>
        <v>0.25</v>
      </c>
      <c r="M94" s="25">
        <f t="shared" si="44"/>
        <v>4.25</v>
      </c>
      <c r="N94" s="15">
        <f t="shared" si="45"/>
        <v>0</v>
      </c>
      <c r="O94" s="25">
        <f t="shared" si="53"/>
        <v>0</v>
      </c>
      <c r="P94">
        <f t="shared" si="54"/>
        <v>0</v>
      </c>
      <c r="R94">
        <f t="shared" si="55"/>
        <v>0</v>
      </c>
      <c r="S94" s="25">
        <f t="shared" si="56"/>
        <v>0</v>
      </c>
      <c r="T94">
        <f t="shared" si="46"/>
        <v>0</v>
      </c>
      <c r="U94" s="25">
        <v>50</v>
      </c>
      <c r="V94" s="26">
        <f t="shared" si="47"/>
        <v>0</v>
      </c>
      <c r="W94" s="15">
        <f t="shared" si="48"/>
        <v>0.25</v>
      </c>
    </row>
    <row r="95" spans="1:23" ht="12.75">
      <c r="A95" s="10">
        <v>36614</v>
      </c>
      <c r="B95" t="s">
        <v>45</v>
      </c>
      <c r="C95" t="s">
        <v>30</v>
      </c>
      <c r="D95" s="11">
        <v>1</v>
      </c>
      <c r="J95">
        <f t="shared" si="42"/>
        <v>1</v>
      </c>
      <c r="K95">
        <v>3</v>
      </c>
      <c r="L95" s="17">
        <f t="shared" si="51"/>
        <v>3</v>
      </c>
      <c r="M95" s="25">
        <f t="shared" si="44"/>
        <v>51</v>
      </c>
      <c r="N95" s="15">
        <f t="shared" si="45"/>
        <v>0</v>
      </c>
      <c r="O95" s="25">
        <f t="shared" si="53"/>
        <v>0</v>
      </c>
      <c r="P95">
        <f t="shared" si="54"/>
        <v>0</v>
      </c>
      <c r="R95">
        <f t="shared" si="55"/>
        <v>0</v>
      </c>
      <c r="S95" s="25">
        <f t="shared" si="56"/>
        <v>0</v>
      </c>
      <c r="T95">
        <f t="shared" si="46"/>
        <v>0</v>
      </c>
      <c r="U95" s="25">
        <v>50</v>
      </c>
      <c r="V95" s="26">
        <f t="shared" si="47"/>
        <v>0</v>
      </c>
      <c r="W95" s="15">
        <f t="shared" si="48"/>
        <v>3</v>
      </c>
    </row>
    <row r="96" spans="1:23" ht="12.75">
      <c r="A96" s="10">
        <v>36614</v>
      </c>
      <c r="B96" t="s">
        <v>45</v>
      </c>
      <c r="C96" t="s">
        <v>34</v>
      </c>
      <c r="D96" s="11">
        <v>1</v>
      </c>
      <c r="J96">
        <f t="shared" si="42"/>
        <v>1</v>
      </c>
      <c r="K96">
        <v>0.75</v>
      </c>
      <c r="L96" s="17">
        <f t="shared" si="51"/>
        <v>0.75</v>
      </c>
      <c r="M96" s="25">
        <f t="shared" si="44"/>
        <v>12.75</v>
      </c>
      <c r="N96" s="15">
        <f t="shared" si="45"/>
        <v>0</v>
      </c>
      <c r="O96" s="25">
        <f t="shared" si="53"/>
        <v>0</v>
      </c>
      <c r="P96">
        <f t="shared" si="54"/>
        <v>0</v>
      </c>
      <c r="R96">
        <f t="shared" si="55"/>
        <v>0</v>
      </c>
      <c r="S96" s="25">
        <f t="shared" si="56"/>
        <v>0</v>
      </c>
      <c r="T96">
        <f t="shared" si="46"/>
        <v>0</v>
      </c>
      <c r="U96" s="25">
        <v>50</v>
      </c>
      <c r="V96" s="26">
        <f t="shared" si="47"/>
        <v>0</v>
      </c>
      <c r="W96" s="15">
        <f t="shared" si="48"/>
        <v>0.75</v>
      </c>
    </row>
    <row r="97" spans="1:23" ht="12.75">
      <c r="A97" s="10">
        <v>36615</v>
      </c>
      <c r="B97" t="s">
        <v>45</v>
      </c>
      <c r="C97" t="s">
        <v>30</v>
      </c>
      <c r="D97" s="11">
        <v>1</v>
      </c>
      <c r="J97">
        <f t="shared" si="42"/>
        <v>1</v>
      </c>
      <c r="K97">
        <v>4</v>
      </c>
      <c r="L97" s="17">
        <f t="shared" si="51"/>
        <v>4</v>
      </c>
      <c r="M97" s="25">
        <f t="shared" si="44"/>
        <v>68</v>
      </c>
      <c r="N97" s="15">
        <f t="shared" si="45"/>
        <v>0</v>
      </c>
      <c r="O97" s="25">
        <f t="shared" si="53"/>
        <v>0</v>
      </c>
      <c r="P97">
        <f t="shared" si="54"/>
        <v>0</v>
      </c>
      <c r="R97">
        <f t="shared" si="55"/>
        <v>0</v>
      </c>
      <c r="S97" s="25">
        <f t="shared" si="56"/>
        <v>0</v>
      </c>
      <c r="T97">
        <f t="shared" si="46"/>
        <v>0</v>
      </c>
      <c r="U97" s="25">
        <v>50</v>
      </c>
      <c r="V97" s="26">
        <f t="shared" si="47"/>
        <v>0</v>
      </c>
      <c r="W97" s="15">
        <f t="shared" si="48"/>
        <v>4</v>
      </c>
    </row>
    <row r="98" spans="1:23" ht="12.75">
      <c r="A98" s="10">
        <v>36615</v>
      </c>
      <c r="B98" t="s">
        <v>45</v>
      </c>
      <c r="C98" t="s">
        <v>34</v>
      </c>
      <c r="D98" s="11">
        <v>1</v>
      </c>
      <c r="J98">
        <f t="shared" si="42"/>
        <v>1</v>
      </c>
      <c r="K98">
        <v>0.75</v>
      </c>
      <c r="L98" s="17">
        <f t="shared" si="51"/>
        <v>0.75</v>
      </c>
      <c r="M98" s="25">
        <f t="shared" si="44"/>
        <v>12.75</v>
      </c>
      <c r="N98" s="15">
        <f t="shared" si="45"/>
        <v>0</v>
      </c>
      <c r="O98" s="25">
        <f t="shared" si="53"/>
        <v>0</v>
      </c>
      <c r="P98">
        <f t="shared" si="54"/>
        <v>0</v>
      </c>
      <c r="R98">
        <f t="shared" si="55"/>
        <v>0</v>
      </c>
      <c r="S98" s="25">
        <f t="shared" si="56"/>
        <v>0</v>
      </c>
      <c r="T98">
        <f t="shared" si="46"/>
        <v>0</v>
      </c>
      <c r="U98" s="25"/>
      <c r="V98" s="26">
        <f t="shared" si="47"/>
        <v>0</v>
      </c>
      <c r="W98" s="15">
        <f t="shared" si="48"/>
        <v>0.75</v>
      </c>
    </row>
    <row r="99" spans="1:23" ht="12.75">
      <c r="A99" s="10">
        <v>36615</v>
      </c>
      <c r="B99" t="s">
        <v>45</v>
      </c>
      <c r="C99" t="s">
        <v>46</v>
      </c>
      <c r="D99" s="11">
        <v>1</v>
      </c>
      <c r="J99">
        <f t="shared" si="42"/>
        <v>1</v>
      </c>
      <c r="K99">
        <v>0.5</v>
      </c>
      <c r="L99" s="17">
        <f t="shared" si="51"/>
        <v>0.5</v>
      </c>
      <c r="M99" s="25">
        <f t="shared" si="44"/>
        <v>8.5</v>
      </c>
      <c r="N99" s="15">
        <f t="shared" si="45"/>
        <v>0</v>
      </c>
      <c r="O99" s="25">
        <f t="shared" si="53"/>
        <v>0</v>
      </c>
      <c r="P99">
        <f t="shared" si="54"/>
        <v>0</v>
      </c>
      <c r="R99">
        <f t="shared" si="55"/>
        <v>0</v>
      </c>
      <c r="S99" s="25">
        <f t="shared" si="56"/>
        <v>0</v>
      </c>
      <c r="T99">
        <f t="shared" si="46"/>
        <v>0</v>
      </c>
      <c r="U99" s="25">
        <v>50</v>
      </c>
      <c r="V99" s="26">
        <f t="shared" si="47"/>
        <v>0</v>
      </c>
      <c r="W99" s="15">
        <f t="shared" si="48"/>
        <v>0.5</v>
      </c>
    </row>
    <row r="100" spans="1:23" ht="12.75">
      <c r="A100" s="10">
        <v>36670</v>
      </c>
      <c r="B100" t="s">
        <v>45</v>
      </c>
      <c r="C100" t="s">
        <v>30</v>
      </c>
      <c r="D100" s="11">
        <v>1</v>
      </c>
      <c r="J100">
        <f t="shared" si="42"/>
        <v>1</v>
      </c>
      <c r="K100">
        <v>3</v>
      </c>
      <c r="L100" s="17">
        <f t="shared" si="51"/>
        <v>3</v>
      </c>
      <c r="M100" s="25">
        <f t="shared" si="44"/>
        <v>51</v>
      </c>
      <c r="N100" s="15">
        <f t="shared" si="45"/>
        <v>0</v>
      </c>
      <c r="O100" s="25">
        <f t="shared" si="53"/>
        <v>0</v>
      </c>
      <c r="P100">
        <f t="shared" si="54"/>
        <v>0</v>
      </c>
      <c r="R100">
        <f t="shared" si="55"/>
        <v>0</v>
      </c>
      <c r="S100" s="25">
        <f t="shared" si="56"/>
        <v>0</v>
      </c>
      <c r="T100">
        <f t="shared" si="46"/>
        <v>0</v>
      </c>
      <c r="U100" s="25">
        <v>50</v>
      </c>
      <c r="V100" s="26">
        <f t="shared" si="47"/>
        <v>0</v>
      </c>
      <c r="W100" s="15">
        <f t="shared" si="48"/>
        <v>3</v>
      </c>
    </row>
    <row r="101" spans="1:23" ht="12.75">
      <c r="A101" s="10">
        <v>36672</v>
      </c>
      <c r="B101" t="s">
        <v>45</v>
      </c>
      <c r="C101" t="s">
        <v>34</v>
      </c>
      <c r="D101" s="11">
        <v>1</v>
      </c>
      <c r="J101">
        <f t="shared" si="42"/>
        <v>1</v>
      </c>
      <c r="K101">
        <v>0.5</v>
      </c>
      <c r="L101" s="17">
        <f t="shared" si="51"/>
        <v>0.5</v>
      </c>
      <c r="M101" s="25">
        <f t="shared" si="44"/>
        <v>8.5</v>
      </c>
      <c r="N101" s="15">
        <f t="shared" si="45"/>
        <v>0</v>
      </c>
      <c r="O101" s="25">
        <f t="shared" si="53"/>
        <v>0</v>
      </c>
      <c r="P101">
        <f t="shared" si="54"/>
        <v>0</v>
      </c>
      <c r="R101">
        <f t="shared" si="55"/>
        <v>0</v>
      </c>
      <c r="S101" s="25">
        <f t="shared" si="56"/>
        <v>0</v>
      </c>
      <c r="T101">
        <f t="shared" si="46"/>
        <v>0</v>
      </c>
      <c r="U101" s="25">
        <v>50</v>
      </c>
      <c r="V101" s="26">
        <f t="shared" si="47"/>
        <v>0</v>
      </c>
      <c r="W101" s="15">
        <f t="shared" si="48"/>
        <v>0.5</v>
      </c>
    </row>
    <row r="102" spans="1:23" ht="12.75">
      <c r="A102" s="10">
        <v>36672</v>
      </c>
      <c r="B102" t="s">
        <v>45</v>
      </c>
      <c r="C102" t="s">
        <v>30</v>
      </c>
      <c r="D102" s="11">
        <v>1</v>
      </c>
      <c r="J102">
        <f t="shared" si="42"/>
        <v>1</v>
      </c>
      <c r="K102">
        <v>2</v>
      </c>
      <c r="L102" s="17">
        <f t="shared" si="51"/>
        <v>2</v>
      </c>
      <c r="M102" s="25">
        <f t="shared" si="44"/>
        <v>34</v>
      </c>
      <c r="N102" s="15">
        <f t="shared" si="45"/>
        <v>0</v>
      </c>
      <c r="O102" s="25">
        <f t="shared" si="53"/>
        <v>0</v>
      </c>
      <c r="P102">
        <f t="shared" si="54"/>
        <v>0</v>
      </c>
      <c r="R102">
        <f t="shared" si="55"/>
        <v>0</v>
      </c>
      <c r="S102" s="25">
        <f t="shared" si="56"/>
        <v>0</v>
      </c>
      <c r="T102">
        <f t="shared" si="46"/>
        <v>0</v>
      </c>
      <c r="U102" s="25">
        <v>50</v>
      </c>
      <c r="V102" s="26">
        <f t="shared" si="47"/>
        <v>0</v>
      </c>
      <c r="W102" s="15">
        <f t="shared" si="48"/>
        <v>2</v>
      </c>
    </row>
    <row r="103" spans="1:23" ht="12.75">
      <c r="A103" s="10">
        <v>36672</v>
      </c>
      <c r="B103" t="s">
        <v>45</v>
      </c>
      <c r="C103" t="s">
        <v>46</v>
      </c>
      <c r="D103" s="11">
        <v>1</v>
      </c>
      <c r="J103">
        <f t="shared" si="42"/>
        <v>1</v>
      </c>
      <c r="K103">
        <v>0.1</v>
      </c>
      <c r="L103" s="17">
        <f t="shared" si="51"/>
        <v>0.1</v>
      </c>
      <c r="M103" s="25">
        <f t="shared" si="44"/>
        <v>1.7000000000000002</v>
      </c>
      <c r="N103" s="15">
        <f t="shared" si="45"/>
        <v>0</v>
      </c>
      <c r="O103" s="25">
        <f t="shared" si="53"/>
        <v>0</v>
      </c>
      <c r="P103">
        <f t="shared" si="54"/>
        <v>0</v>
      </c>
      <c r="R103">
        <f t="shared" si="55"/>
        <v>0</v>
      </c>
      <c r="S103" s="25">
        <f t="shared" si="56"/>
        <v>0</v>
      </c>
      <c r="T103">
        <f t="shared" si="46"/>
        <v>0</v>
      </c>
      <c r="U103" s="25">
        <v>50</v>
      </c>
      <c r="V103" s="26">
        <f t="shared" si="47"/>
        <v>0</v>
      </c>
      <c r="W103" s="15">
        <f t="shared" si="48"/>
        <v>0.1</v>
      </c>
    </row>
    <row r="104" spans="1:23" ht="12.75">
      <c r="A104" s="10">
        <v>36682</v>
      </c>
      <c r="B104" t="s">
        <v>45</v>
      </c>
      <c r="C104" t="s">
        <v>30</v>
      </c>
      <c r="D104" s="11">
        <v>1</v>
      </c>
      <c r="J104">
        <f t="shared" si="42"/>
        <v>1</v>
      </c>
      <c r="K104">
        <v>3</v>
      </c>
      <c r="L104" s="17">
        <f t="shared" si="51"/>
        <v>3</v>
      </c>
      <c r="M104" s="25">
        <f t="shared" si="44"/>
        <v>51</v>
      </c>
      <c r="N104" s="15">
        <f t="shared" si="45"/>
        <v>0</v>
      </c>
      <c r="O104" s="25">
        <f t="shared" si="53"/>
        <v>0</v>
      </c>
      <c r="P104">
        <f t="shared" si="54"/>
        <v>0</v>
      </c>
      <c r="R104">
        <f t="shared" si="55"/>
        <v>0</v>
      </c>
      <c r="S104" s="25">
        <f t="shared" si="56"/>
        <v>0</v>
      </c>
      <c r="T104">
        <f t="shared" si="46"/>
        <v>0</v>
      </c>
      <c r="U104" s="25">
        <v>50</v>
      </c>
      <c r="V104" s="26">
        <f t="shared" si="47"/>
        <v>0</v>
      </c>
      <c r="W104" s="15">
        <f t="shared" si="48"/>
        <v>3</v>
      </c>
    </row>
    <row r="105" spans="1:23" ht="12.75">
      <c r="A105" s="10">
        <v>36748</v>
      </c>
      <c r="B105" t="s">
        <v>45</v>
      </c>
      <c r="C105" t="s">
        <v>30</v>
      </c>
      <c r="D105" s="11">
        <v>1</v>
      </c>
      <c r="J105">
        <f t="shared" si="42"/>
        <v>1</v>
      </c>
      <c r="K105">
        <v>1</v>
      </c>
      <c r="L105" s="17">
        <v>3</v>
      </c>
      <c r="M105" s="25">
        <f t="shared" si="44"/>
        <v>51</v>
      </c>
      <c r="N105" s="15">
        <f t="shared" si="45"/>
        <v>0</v>
      </c>
      <c r="O105" s="25">
        <f t="shared" si="53"/>
        <v>0</v>
      </c>
      <c r="P105">
        <f t="shared" si="54"/>
        <v>0</v>
      </c>
      <c r="Q105">
        <v>11</v>
      </c>
      <c r="R105">
        <f t="shared" si="55"/>
        <v>0</v>
      </c>
      <c r="S105" s="25">
        <f t="shared" si="56"/>
        <v>0</v>
      </c>
      <c r="T105">
        <f t="shared" si="46"/>
        <v>0</v>
      </c>
      <c r="U105" s="25"/>
      <c r="V105" s="26">
        <f t="shared" si="47"/>
        <v>0</v>
      </c>
      <c r="W105" s="15">
        <f t="shared" si="48"/>
        <v>14</v>
      </c>
    </row>
    <row r="106" spans="1:23" ht="12.75">
      <c r="A106" s="10">
        <v>36794</v>
      </c>
      <c r="B106" t="s">
        <v>45</v>
      </c>
      <c r="C106" t="s">
        <v>30</v>
      </c>
      <c r="D106" s="11">
        <v>1</v>
      </c>
      <c r="J106">
        <f t="shared" si="42"/>
        <v>1</v>
      </c>
      <c r="K106">
        <v>3</v>
      </c>
      <c r="L106" s="17">
        <f>(D106*K106)</f>
        <v>3</v>
      </c>
      <c r="M106" s="25">
        <f t="shared" si="44"/>
        <v>51</v>
      </c>
      <c r="N106" s="15">
        <f t="shared" si="45"/>
        <v>0</v>
      </c>
      <c r="O106" s="25">
        <f t="shared" si="53"/>
        <v>0</v>
      </c>
      <c r="P106">
        <f t="shared" si="54"/>
        <v>0</v>
      </c>
      <c r="R106">
        <f t="shared" si="55"/>
        <v>0</v>
      </c>
      <c r="S106" s="25">
        <f t="shared" si="56"/>
        <v>0</v>
      </c>
      <c r="T106">
        <f t="shared" si="46"/>
        <v>0</v>
      </c>
      <c r="U106" s="25">
        <v>50</v>
      </c>
      <c r="V106" s="26">
        <f t="shared" si="47"/>
        <v>0</v>
      </c>
      <c r="W106" s="15">
        <f t="shared" si="48"/>
        <v>3</v>
      </c>
    </row>
    <row r="107" spans="1:23" ht="12.75">
      <c r="A107" s="10">
        <v>36794</v>
      </c>
      <c r="B107" t="s">
        <v>45</v>
      </c>
      <c r="C107" t="s">
        <v>34</v>
      </c>
      <c r="D107" s="11">
        <v>1</v>
      </c>
      <c r="J107">
        <f aca="true" t="shared" si="57" ref="J107:J136">SUM(D107:I107)</f>
        <v>1</v>
      </c>
      <c r="K107">
        <v>0.5</v>
      </c>
      <c r="L107" s="17">
        <f aca="true" t="shared" si="58" ref="L107:L142">(D107*K107)</f>
        <v>0.5</v>
      </c>
      <c r="M107" s="25">
        <f aca="true" t="shared" si="59" ref="M107:M135">(L107*17)</f>
        <v>8.5</v>
      </c>
      <c r="N107" s="15">
        <f aca="true" t="shared" si="60" ref="N107:N136">(E107*K107)</f>
        <v>0</v>
      </c>
      <c r="O107" s="25">
        <f t="shared" si="53"/>
        <v>0</v>
      </c>
      <c r="P107">
        <f t="shared" si="54"/>
        <v>0</v>
      </c>
      <c r="R107">
        <f t="shared" si="55"/>
        <v>0</v>
      </c>
      <c r="S107" s="25">
        <f t="shared" si="56"/>
        <v>0</v>
      </c>
      <c r="T107">
        <f aca="true" t="shared" si="61" ref="T107:T136">(H107*K107)</f>
        <v>0</v>
      </c>
      <c r="U107" s="25"/>
      <c r="V107" s="26">
        <f aca="true" t="shared" si="62" ref="V107:V136">(I107*K107)</f>
        <v>0</v>
      </c>
      <c r="W107" s="15">
        <f aca="true" t="shared" si="63" ref="W107:W136">(L107+N107+P107+Q107+R107+T107+V107)</f>
        <v>0.5</v>
      </c>
    </row>
    <row r="108" spans="1:23" s="63" customFormat="1" ht="11.25">
      <c r="A108" s="62" t="s">
        <v>135</v>
      </c>
      <c r="D108" s="64"/>
      <c r="L108" s="65">
        <f>SUM(L85:L107)</f>
        <v>36.35</v>
      </c>
      <c r="M108" s="65">
        <f aca="true" t="shared" si="64" ref="M108:W108">SUM(M85:M107)</f>
        <v>617.95</v>
      </c>
      <c r="N108" s="65">
        <f t="shared" si="64"/>
        <v>0</v>
      </c>
      <c r="O108" s="65">
        <f t="shared" si="64"/>
        <v>0</v>
      </c>
      <c r="P108" s="65">
        <f t="shared" si="64"/>
        <v>0</v>
      </c>
      <c r="Q108" s="65">
        <f t="shared" si="64"/>
        <v>11</v>
      </c>
      <c r="R108" s="65">
        <f t="shared" si="64"/>
        <v>0</v>
      </c>
      <c r="S108" s="65">
        <f t="shared" si="64"/>
        <v>0</v>
      </c>
      <c r="T108" s="65">
        <f t="shared" si="64"/>
        <v>0</v>
      </c>
      <c r="U108" s="65">
        <f t="shared" si="64"/>
        <v>750</v>
      </c>
      <c r="V108" s="65">
        <f t="shared" si="64"/>
        <v>0</v>
      </c>
      <c r="W108" s="65">
        <f t="shared" si="64"/>
        <v>47.35</v>
      </c>
    </row>
    <row r="109" spans="1:23" ht="12.75">
      <c r="A109" s="10">
        <v>36740</v>
      </c>
      <c r="B109" t="s">
        <v>50</v>
      </c>
      <c r="C109" t="s">
        <v>37</v>
      </c>
      <c r="D109" s="11">
        <v>1</v>
      </c>
      <c r="F109">
        <v>1</v>
      </c>
      <c r="J109">
        <f t="shared" si="57"/>
        <v>2</v>
      </c>
      <c r="K109">
        <v>2</v>
      </c>
      <c r="L109" s="17">
        <f t="shared" si="58"/>
        <v>2</v>
      </c>
      <c r="M109" s="25">
        <f t="shared" si="59"/>
        <v>34</v>
      </c>
      <c r="N109" s="15">
        <f t="shared" si="60"/>
        <v>0</v>
      </c>
      <c r="O109" s="25">
        <f t="shared" si="53"/>
        <v>0</v>
      </c>
      <c r="P109">
        <f t="shared" si="54"/>
        <v>2</v>
      </c>
      <c r="Q109">
        <v>10</v>
      </c>
      <c r="R109">
        <f t="shared" si="55"/>
        <v>0</v>
      </c>
      <c r="S109" s="25">
        <f t="shared" si="56"/>
        <v>0</v>
      </c>
      <c r="T109">
        <f t="shared" si="61"/>
        <v>0</v>
      </c>
      <c r="U109" s="25">
        <v>50</v>
      </c>
      <c r="V109" s="26">
        <f t="shared" si="62"/>
        <v>0</v>
      </c>
      <c r="W109" s="15">
        <f t="shared" si="63"/>
        <v>14</v>
      </c>
    </row>
    <row r="110" spans="1:23" ht="12.75">
      <c r="A110" s="10">
        <v>36740</v>
      </c>
      <c r="B110" t="s">
        <v>50</v>
      </c>
      <c r="C110" t="s">
        <v>51</v>
      </c>
      <c r="D110" s="11">
        <v>1</v>
      </c>
      <c r="J110">
        <f t="shared" si="57"/>
        <v>1</v>
      </c>
      <c r="K110">
        <v>1</v>
      </c>
      <c r="L110" s="17">
        <f t="shared" si="58"/>
        <v>1</v>
      </c>
      <c r="M110" s="25">
        <f t="shared" si="59"/>
        <v>17</v>
      </c>
      <c r="N110" s="15">
        <f t="shared" si="60"/>
        <v>0</v>
      </c>
      <c r="O110" s="25">
        <f t="shared" si="53"/>
        <v>0</v>
      </c>
      <c r="P110">
        <f t="shared" si="54"/>
        <v>0</v>
      </c>
      <c r="Q110">
        <v>6</v>
      </c>
      <c r="R110">
        <f t="shared" si="55"/>
        <v>0</v>
      </c>
      <c r="S110" s="25">
        <f t="shared" si="56"/>
        <v>0</v>
      </c>
      <c r="T110">
        <f t="shared" si="61"/>
        <v>0</v>
      </c>
      <c r="U110" s="25"/>
      <c r="V110" s="26">
        <f t="shared" si="62"/>
        <v>0</v>
      </c>
      <c r="W110" s="15">
        <f t="shared" si="63"/>
        <v>7</v>
      </c>
    </row>
    <row r="111" spans="1:23" ht="12.75">
      <c r="A111" s="10">
        <v>36740</v>
      </c>
      <c r="B111" t="s">
        <v>50</v>
      </c>
      <c r="C111" t="s">
        <v>52</v>
      </c>
      <c r="D111" s="11">
        <v>1</v>
      </c>
      <c r="J111">
        <f t="shared" si="57"/>
        <v>1</v>
      </c>
      <c r="K111">
        <v>2</v>
      </c>
      <c r="L111" s="17">
        <f t="shared" si="58"/>
        <v>2</v>
      </c>
      <c r="M111" s="25">
        <f t="shared" si="59"/>
        <v>34</v>
      </c>
      <c r="N111" s="15">
        <f t="shared" si="60"/>
        <v>0</v>
      </c>
      <c r="O111" s="25">
        <f t="shared" si="53"/>
        <v>0</v>
      </c>
      <c r="P111">
        <f t="shared" si="54"/>
        <v>0</v>
      </c>
      <c r="Q111">
        <v>6</v>
      </c>
      <c r="R111">
        <f t="shared" si="55"/>
        <v>0</v>
      </c>
      <c r="S111" s="25">
        <f t="shared" si="56"/>
        <v>0</v>
      </c>
      <c r="T111">
        <f t="shared" si="61"/>
        <v>0</v>
      </c>
      <c r="U111" s="25">
        <v>50</v>
      </c>
      <c r="V111" s="26">
        <f t="shared" si="62"/>
        <v>0</v>
      </c>
      <c r="W111" s="15">
        <f t="shared" si="63"/>
        <v>8</v>
      </c>
    </row>
    <row r="112" spans="1:23" ht="12.75">
      <c r="A112" s="10">
        <v>36761</v>
      </c>
      <c r="B112" t="s">
        <v>50</v>
      </c>
      <c r="C112" t="s">
        <v>43</v>
      </c>
      <c r="D112" s="11">
        <v>1</v>
      </c>
      <c r="J112">
        <f t="shared" si="57"/>
        <v>1</v>
      </c>
      <c r="K112">
        <v>0.25</v>
      </c>
      <c r="L112" s="17">
        <f t="shared" si="58"/>
        <v>0.25</v>
      </c>
      <c r="M112" s="25">
        <f t="shared" si="59"/>
        <v>4.25</v>
      </c>
      <c r="N112" s="15">
        <f t="shared" si="60"/>
        <v>0</v>
      </c>
      <c r="O112" s="25">
        <f t="shared" si="53"/>
        <v>0</v>
      </c>
      <c r="P112">
        <f t="shared" si="54"/>
        <v>0</v>
      </c>
      <c r="R112">
        <f t="shared" si="55"/>
        <v>0</v>
      </c>
      <c r="S112" s="25">
        <f t="shared" si="56"/>
        <v>0</v>
      </c>
      <c r="T112">
        <f t="shared" si="61"/>
        <v>0</v>
      </c>
      <c r="U112" s="25"/>
      <c r="V112" s="26">
        <f t="shared" si="62"/>
        <v>0</v>
      </c>
      <c r="W112" s="15">
        <f t="shared" si="63"/>
        <v>0.25</v>
      </c>
    </row>
    <row r="113" spans="1:23" s="63" customFormat="1" ht="11.25">
      <c r="A113" s="62" t="s">
        <v>137</v>
      </c>
      <c r="D113" s="64"/>
      <c r="L113" s="65">
        <f>SUM(L109:L112)</f>
        <v>5.25</v>
      </c>
      <c r="M113" s="65">
        <f aca="true" t="shared" si="65" ref="M113:W113">SUM(M109:M112)</f>
        <v>89.25</v>
      </c>
      <c r="N113" s="65">
        <f t="shared" si="65"/>
        <v>0</v>
      </c>
      <c r="O113" s="65">
        <f t="shared" si="65"/>
        <v>0</v>
      </c>
      <c r="P113" s="65">
        <f t="shared" si="65"/>
        <v>2</v>
      </c>
      <c r="Q113" s="65">
        <f t="shared" si="65"/>
        <v>22</v>
      </c>
      <c r="R113" s="65">
        <f t="shared" si="65"/>
        <v>0</v>
      </c>
      <c r="S113" s="65">
        <f t="shared" si="65"/>
        <v>0</v>
      </c>
      <c r="T113" s="65">
        <f t="shared" si="65"/>
        <v>0</v>
      </c>
      <c r="U113" s="65">
        <f t="shared" si="65"/>
        <v>100</v>
      </c>
      <c r="V113" s="65">
        <f t="shared" si="65"/>
        <v>0</v>
      </c>
      <c r="W113" s="65">
        <f t="shared" si="65"/>
        <v>29.25</v>
      </c>
    </row>
    <row r="114" spans="1:23" ht="12.75">
      <c r="A114" s="10">
        <v>36696</v>
      </c>
      <c r="B114" t="s">
        <v>48</v>
      </c>
      <c r="C114" t="s">
        <v>28</v>
      </c>
      <c r="D114" s="11">
        <v>1</v>
      </c>
      <c r="H114">
        <v>17</v>
      </c>
      <c r="J114">
        <f t="shared" si="57"/>
        <v>18</v>
      </c>
      <c r="K114">
        <v>3.5</v>
      </c>
      <c r="L114" s="17">
        <f t="shared" si="58"/>
        <v>3.5</v>
      </c>
      <c r="M114" s="25">
        <f t="shared" si="59"/>
        <v>59.5</v>
      </c>
      <c r="N114" s="15">
        <f t="shared" si="60"/>
        <v>0</v>
      </c>
      <c r="O114" s="25">
        <f t="shared" si="53"/>
        <v>0</v>
      </c>
      <c r="P114">
        <f t="shared" si="54"/>
        <v>0</v>
      </c>
      <c r="R114">
        <f t="shared" si="55"/>
        <v>0</v>
      </c>
      <c r="S114" s="25">
        <f t="shared" si="56"/>
        <v>0</v>
      </c>
      <c r="T114">
        <f t="shared" si="61"/>
        <v>59.5</v>
      </c>
      <c r="U114" s="25">
        <v>50</v>
      </c>
      <c r="V114" s="26">
        <f t="shared" si="62"/>
        <v>0</v>
      </c>
      <c r="W114" s="15">
        <f t="shared" si="63"/>
        <v>63</v>
      </c>
    </row>
    <row r="115" spans="1:23" ht="12.75">
      <c r="A115" s="10">
        <v>36696</v>
      </c>
      <c r="B115" t="s">
        <v>48</v>
      </c>
      <c r="C115" t="s">
        <v>34</v>
      </c>
      <c r="D115" s="11">
        <v>1</v>
      </c>
      <c r="H115">
        <v>17</v>
      </c>
      <c r="J115">
        <f t="shared" si="57"/>
        <v>18</v>
      </c>
      <c r="K115">
        <v>1.5</v>
      </c>
      <c r="L115" s="17">
        <f t="shared" si="58"/>
        <v>1.5</v>
      </c>
      <c r="M115" s="25">
        <f t="shared" si="59"/>
        <v>25.5</v>
      </c>
      <c r="N115" s="15">
        <f t="shared" si="60"/>
        <v>0</v>
      </c>
      <c r="O115" s="25">
        <f t="shared" si="53"/>
        <v>0</v>
      </c>
      <c r="P115">
        <f t="shared" si="54"/>
        <v>0</v>
      </c>
      <c r="R115">
        <f t="shared" si="55"/>
        <v>0</v>
      </c>
      <c r="S115" s="25">
        <f t="shared" si="56"/>
        <v>0</v>
      </c>
      <c r="T115">
        <f t="shared" si="61"/>
        <v>25.5</v>
      </c>
      <c r="U115" s="25">
        <v>50</v>
      </c>
      <c r="V115" s="26">
        <f t="shared" si="62"/>
        <v>0</v>
      </c>
      <c r="W115" s="15">
        <f t="shared" si="63"/>
        <v>27</v>
      </c>
    </row>
    <row r="116" spans="1:23" ht="12.75">
      <c r="A116" s="10">
        <v>36710</v>
      </c>
      <c r="B116" t="s">
        <v>48</v>
      </c>
      <c r="C116" t="s">
        <v>30</v>
      </c>
      <c r="D116" s="11">
        <v>1</v>
      </c>
      <c r="H116">
        <v>17</v>
      </c>
      <c r="J116">
        <f t="shared" si="57"/>
        <v>18</v>
      </c>
      <c r="K116">
        <v>0.5</v>
      </c>
      <c r="L116" s="17">
        <f t="shared" si="58"/>
        <v>0.5</v>
      </c>
      <c r="M116" s="25">
        <f t="shared" si="59"/>
        <v>8.5</v>
      </c>
      <c r="N116" s="15">
        <f t="shared" si="60"/>
        <v>0</v>
      </c>
      <c r="O116" s="25">
        <f t="shared" si="53"/>
        <v>0</v>
      </c>
      <c r="P116">
        <f t="shared" si="54"/>
        <v>0</v>
      </c>
      <c r="R116">
        <f t="shared" si="55"/>
        <v>0</v>
      </c>
      <c r="S116" s="25">
        <f t="shared" si="56"/>
        <v>0</v>
      </c>
      <c r="T116">
        <f t="shared" si="61"/>
        <v>8.5</v>
      </c>
      <c r="U116" s="25">
        <v>50</v>
      </c>
      <c r="V116" s="26">
        <f t="shared" si="62"/>
        <v>0</v>
      </c>
      <c r="W116" s="15">
        <f t="shared" si="63"/>
        <v>9</v>
      </c>
    </row>
    <row r="117" spans="1:23" ht="12.75">
      <c r="A117" s="10">
        <v>36710</v>
      </c>
      <c r="B117" t="s">
        <v>48</v>
      </c>
      <c r="C117" t="s">
        <v>28</v>
      </c>
      <c r="D117" s="11">
        <v>1</v>
      </c>
      <c r="H117">
        <v>17</v>
      </c>
      <c r="J117">
        <f t="shared" si="57"/>
        <v>18</v>
      </c>
      <c r="K117">
        <v>1</v>
      </c>
      <c r="L117" s="17">
        <f t="shared" si="58"/>
        <v>1</v>
      </c>
      <c r="M117" s="25">
        <f t="shared" si="59"/>
        <v>17</v>
      </c>
      <c r="N117" s="15">
        <f t="shared" si="60"/>
        <v>0</v>
      </c>
      <c r="O117" s="25">
        <f t="shared" si="53"/>
        <v>0</v>
      </c>
      <c r="P117">
        <f t="shared" si="54"/>
        <v>0</v>
      </c>
      <c r="R117">
        <f t="shared" si="55"/>
        <v>0</v>
      </c>
      <c r="S117" s="25">
        <f t="shared" si="56"/>
        <v>0</v>
      </c>
      <c r="T117">
        <f t="shared" si="61"/>
        <v>17</v>
      </c>
      <c r="U117" s="25">
        <v>50</v>
      </c>
      <c r="V117" s="26">
        <f t="shared" si="62"/>
        <v>0</v>
      </c>
      <c r="W117" s="15">
        <f t="shared" si="63"/>
        <v>18</v>
      </c>
    </row>
    <row r="118" spans="1:23" ht="12.75">
      <c r="A118" s="10">
        <v>36710</v>
      </c>
      <c r="B118" t="s">
        <v>48</v>
      </c>
      <c r="C118" t="s">
        <v>34</v>
      </c>
      <c r="D118" s="11">
        <v>1</v>
      </c>
      <c r="H118">
        <v>17</v>
      </c>
      <c r="J118">
        <f t="shared" si="57"/>
        <v>18</v>
      </c>
      <c r="K118">
        <v>3.5</v>
      </c>
      <c r="L118" s="17">
        <f t="shared" si="58"/>
        <v>3.5</v>
      </c>
      <c r="M118" s="25">
        <f t="shared" si="59"/>
        <v>59.5</v>
      </c>
      <c r="N118" s="15">
        <f t="shared" si="60"/>
        <v>0</v>
      </c>
      <c r="O118" s="25">
        <f t="shared" si="53"/>
        <v>0</v>
      </c>
      <c r="P118">
        <f t="shared" si="54"/>
        <v>0</v>
      </c>
      <c r="R118">
        <f t="shared" si="55"/>
        <v>0</v>
      </c>
      <c r="S118" s="25">
        <f t="shared" si="56"/>
        <v>0</v>
      </c>
      <c r="T118">
        <f t="shared" si="61"/>
        <v>59.5</v>
      </c>
      <c r="U118" s="25"/>
      <c r="V118" s="26">
        <f t="shared" si="62"/>
        <v>0</v>
      </c>
      <c r="W118" s="15">
        <f t="shared" si="63"/>
        <v>63</v>
      </c>
    </row>
    <row r="119" spans="1:23" ht="12.75">
      <c r="A119" s="10">
        <v>36747</v>
      </c>
      <c r="B119" t="s">
        <v>48</v>
      </c>
      <c r="C119" t="s">
        <v>30</v>
      </c>
      <c r="D119" s="11">
        <v>1</v>
      </c>
      <c r="H119">
        <v>14</v>
      </c>
      <c r="J119">
        <f t="shared" si="57"/>
        <v>15</v>
      </c>
      <c r="K119">
        <v>2.75</v>
      </c>
      <c r="L119" s="17">
        <f t="shared" si="58"/>
        <v>2.75</v>
      </c>
      <c r="M119" s="25">
        <f t="shared" si="59"/>
        <v>46.75</v>
      </c>
      <c r="N119" s="15">
        <f t="shared" si="60"/>
        <v>0</v>
      </c>
      <c r="O119" s="25">
        <f t="shared" si="53"/>
        <v>0</v>
      </c>
      <c r="P119">
        <f t="shared" si="54"/>
        <v>0</v>
      </c>
      <c r="R119">
        <f t="shared" si="55"/>
        <v>0</v>
      </c>
      <c r="S119" s="25">
        <f t="shared" si="56"/>
        <v>0</v>
      </c>
      <c r="T119">
        <f t="shared" si="61"/>
        <v>38.5</v>
      </c>
      <c r="U119" s="25">
        <v>50</v>
      </c>
      <c r="V119" s="26">
        <f t="shared" si="62"/>
        <v>0</v>
      </c>
      <c r="W119" s="15">
        <f t="shared" si="63"/>
        <v>41.25</v>
      </c>
    </row>
    <row r="120" spans="1:23" ht="12.75">
      <c r="A120" s="10">
        <v>36747</v>
      </c>
      <c r="B120" t="s">
        <v>48</v>
      </c>
      <c r="C120" t="s">
        <v>28</v>
      </c>
      <c r="D120" s="11"/>
      <c r="H120">
        <v>2</v>
      </c>
      <c r="J120">
        <f t="shared" si="57"/>
        <v>2</v>
      </c>
      <c r="K120">
        <v>0.25</v>
      </c>
      <c r="L120" s="17">
        <v>3</v>
      </c>
      <c r="M120" s="25">
        <f t="shared" si="59"/>
        <v>51</v>
      </c>
      <c r="N120" s="15">
        <f t="shared" si="60"/>
        <v>0</v>
      </c>
      <c r="O120" s="25">
        <f t="shared" si="53"/>
        <v>0</v>
      </c>
      <c r="P120">
        <f t="shared" si="54"/>
        <v>0</v>
      </c>
      <c r="R120">
        <f t="shared" si="55"/>
        <v>0</v>
      </c>
      <c r="S120" s="25">
        <f t="shared" si="56"/>
        <v>0</v>
      </c>
      <c r="T120">
        <f t="shared" si="61"/>
        <v>0.5</v>
      </c>
      <c r="U120" s="25"/>
      <c r="V120" s="26">
        <f t="shared" si="62"/>
        <v>0</v>
      </c>
      <c r="W120" s="15">
        <f t="shared" si="63"/>
        <v>3.5</v>
      </c>
    </row>
    <row r="121" spans="1:23" ht="12.75">
      <c r="A121" s="10">
        <v>36747</v>
      </c>
      <c r="B121" t="s">
        <v>48</v>
      </c>
      <c r="C121" t="s">
        <v>34</v>
      </c>
      <c r="D121" s="11">
        <v>1</v>
      </c>
      <c r="H121">
        <v>14</v>
      </c>
      <c r="J121">
        <f t="shared" si="57"/>
        <v>15</v>
      </c>
      <c r="K121">
        <v>2.75</v>
      </c>
      <c r="L121" s="17">
        <f>(D121*K121)</f>
        <v>2.75</v>
      </c>
      <c r="M121" s="25">
        <f t="shared" si="59"/>
        <v>46.75</v>
      </c>
      <c r="N121" s="15">
        <f t="shared" si="60"/>
        <v>0</v>
      </c>
      <c r="O121" s="25">
        <f t="shared" si="53"/>
        <v>0</v>
      </c>
      <c r="P121">
        <f t="shared" si="54"/>
        <v>0</v>
      </c>
      <c r="R121">
        <f t="shared" si="55"/>
        <v>0</v>
      </c>
      <c r="S121" s="25">
        <f t="shared" si="56"/>
        <v>0</v>
      </c>
      <c r="T121">
        <f t="shared" si="61"/>
        <v>38.5</v>
      </c>
      <c r="U121" s="25">
        <v>50</v>
      </c>
      <c r="V121" s="26">
        <f t="shared" si="62"/>
        <v>0</v>
      </c>
      <c r="W121" s="15">
        <f t="shared" si="63"/>
        <v>41.25</v>
      </c>
    </row>
    <row r="122" spans="1:23" ht="12.75">
      <c r="A122" s="10">
        <v>36747</v>
      </c>
      <c r="B122" t="s">
        <v>48</v>
      </c>
      <c r="C122" t="s">
        <v>53</v>
      </c>
      <c r="D122" s="11">
        <v>1</v>
      </c>
      <c r="H122">
        <v>1</v>
      </c>
      <c r="J122">
        <f t="shared" si="57"/>
        <v>2</v>
      </c>
      <c r="K122">
        <v>0.25</v>
      </c>
      <c r="L122" s="17">
        <f>(D122*K122)</f>
        <v>0.25</v>
      </c>
      <c r="M122" s="25">
        <f t="shared" si="59"/>
        <v>4.25</v>
      </c>
      <c r="N122" s="15">
        <f t="shared" si="60"/>
        <v>0</v>
      </c>
      <c r="O122" s="25">
        <f t="shared" si="53"/>
        <v>0</v>
      </c>
      <c r="P122">
        <f t="shared" si="54"/>
        <v>0</v>
      </c>
      <c r="R122">
        <f t="shared" si="55"/>
        <v>0</v>
      </c>
      <c r="S122" s="25">
        <f t="shared" si="56"/>
        <v>0</v>
      </c>
      <c r="T122">
        <f t="shared" si="61"/>
        <v>0.25</v>
      </c>
      <c r="U122" s="25">
        <v>50</v>
      </c>
      <c r="V122" s="26">
        <f t="shared" si="62"/>
        <v>0</v>
      </c>
      <c r="W122" s="15">
        <f t="shared" si="63"/>
        <v>0.5</v>
      </c>
    </row>
    <row r="123" spans="1:23" ht="12.75">
      <c r="A123" s="10">
        <v>36748</v>
      </c>
      <c r="B123" t="s">
        <v>48</v>
      </c>
      <c r="C123" t="s">
        <v>30</v>
      </c>
      <c r="D123" s="11">
        <v>1</v>
      </c>
      <c r="J123">
        <f t="shared" si="57"/>
        <v>1</v>
      </c>
      <c r="K123">
        <v>1</v>
      </c>
      <c r="L123" s="17">
        <f t="shared" si="58"/>
        <v>1</v>
      </c>
      <c r="M123" s="25">
        <f t="shared" si="59"/>
        <v>17</v>
      </c>
      <c r="N123" s="15">
        <f t="shared" si="60"/>
        <v>0</v>
      </c>
      <c r="O123" s="25">
        <f t="shared" si="53"/>
        <v>0</v>
      </c>
      <c r="P123">
        <f t="shared" si="54"/>
        <v>0</v>
      </c>
      <c r="Q123">
        <v>5</v>
      </c>
      <c r="R123">
        <f t="shared" si="55"/>
        <v>0</v>
      </c>
      <c r="S123" s="25">
        <f>(R123*13)</f>
        <v>0</v>
      </c>
      <c r="T123">
        <f t="shared" si="61"/>
        <v>0</v>
      </c>
      <c r="U123" s="25">
        <v>50</v>
      </c>
      <c r="V123" s="26">
        <f t="shared" si="62"/>
        <v>0</v>
      </c>
      <c r="W123" s="15">
        <f t="shared" si="63"/>
        <v>6</v>
      </c>
    </row>
    <row r="124" spans="1:23" ht="12.75">
      <c r="A124" s="10">
        <v>36748</v>
      </c>
      <c r="B124" t="s">
        <v>48</v>
      </c>
      <c r="C124" t="s">
        <v>28</v>
      </c>
      <c r="D124" s="11">
        <v>1</v>
      </c>
      <c r="J124">
        <f t="shared" si="57"/>
        <v>1</v>
      </c>
      <c r="K124">
        <v>1</v>
      </c>
      <c r="L124" s="17">
        <f t="shared" si="58"/>
        <v>1</v>
      </c>
      <c r="M124" s="25">
        <f t="shared" si="59"/>
        <v>17</v>
      </c>
      <c r="N124" s="15">
        <f t="shared" si="60"/>
        <v>0</v>
      </c>
      <c r="O124" s="25">
        <f t="shared" si="53"/>
        <v>0</v>
      </c>
      <c r="P124">
        <f t="shared" si="54"/>
        <v>0</v>
      </c>
      <c r="Q124">
        <v>5</v>
      </c>
      <c r="R124">
        <f t="shared" si="55"/>
        <v>0</v>
      </c>
      <c r="S124" s="25">
        <f aca="true" t="shared" si="66" ref="S124:S157">(R124*13)</f>
        <v>0</v>
      </c>
      <c r="T124">
        <f t="shared" si="61"/>
        <v>0</v>
      </c>
      <c r="U124" s="25"/>
      <c r="V124" s="26">
        <f t="shared" si="62"/>
        <v>0</v>
      </c>
      <c r="W124" s="15">
        <f t="shared" si="63"/>
        <v>6</v>
      </c>
    </row>
    <row r="125" spans="1:23" ht="12.75">
      <c r="A125" s="10">
        <v>36788</v>
      </c>
      <c r="B125" t="s">
        <v>48</v>
      </c>
      <c r="C125" t="s">
        <v>30</v>
      </c>
      <c r="D125" s="11">
        <v>1</v>
      </c>
      <c r="H125">
        <v>16</v>
      </c>
      <c r="J125">
        <f t="shared" si="57"/>
        <v>17</v>
      </c>
      <c r="K125">
        <v>1.5</v>
      </c>
      <c r="L125" s="17">
        <f t="shared" si="58"/>
        <v>1.5</v>
      </c>
      <c r="M125" s="25">
        <f t="shared" si="59"/>
        <v>25.5</v>
      </c>
      <c r="N125" s="15">
        <f t="shared" si="60"/>
        <v>0</v>
      </c>
      <c r="O125" s="25">
        <f t="shared" si="53"/>
        <v>0</v>
      </c>
      <c r="P125">
        <f t="shared" si="54"/>
        <v>0</v>
      </c>
      <c r="R125">
        <f t="shared" si="55"/>
        <v>0</v>
      </c>
      <c r="S125" s="25">
        <f t="shared" si="66"/>
        <v>0</v>
      </c>
      <c r="T125">
        <f t="shared" si="61"/>
        <v>24</v>
      </c>
      <c r="U125" s="25">
        <v>50</v>
      </c>
      <c r="V125" s="26">
        <f t="shared" si="62"/>
        <v>0</v>
      </c>
      <c r="W125" s="15">
        <f t="shared" si="63"/>
        <v>25.5</v>
      </c>
    </row>
    <row r="126" spans="1:23" ht="12.75">
      <c r="A126" s="10">
        <v>36788</v>
      </c>
      <c r="B126" t="s">
        <v>48</v>
      </c>
      <c r="C126" t="s">
        <v>34</v>
      </c>
      <c r="D126" s="11">
        <v>1</v>
      </c>
      <c r="H126">
        <v>16</v>
      </c>
      <c r="J126">
        <f t="shared" si="57"/>
        <v>17</v>
      </c>
      <c r="K126">
        <v>2</v>
      </c>
      <c r="L126" s="17">
        <f t="shared" si="58"/>
        <v>2</v>
      </c>
      <c r="M126" s="25">
        <f t="shared" si="59"/>
        <v>34</v>
      </c>
      <c r="N126" s="15">
        <f t="shared" si="60"/>
        <v>0</v>
      </c>
      <c r="O126" s="25">
        <f t="shared" si="53"/>
        <v>0</v>
      </c>
      <c r="P126">
        <f t="shared" si="54"/>
        <v>0</v>
      </c>
      <c r="R126">
        <f t="shared" si="55"/>
        <v>0</v>
      </c>
      <c r="S126" s="25">
        <f t="shared" si="66"/>
        <v>0</v>
      </c>
      <c r="T126">
        <f t="shared" si="61"/>
        <v>32</v>
      </c>
      <c r="U126" s="25">
        <v>50</v>
      </c>
      <c r="V126" s="26">
        <f t="shared" si="62"/>
        <v>0</v>
      </c>
      <c r="W126" s="15">
        <f t="shared" si="63"/>
        <v>34</v>
      </c>
    </row>
    <row r="127" spans="1:23" ht="12.75">
      <c r="A127" s="10">
        <v>36788</v>
      </c>
      <c r="B127" t="s">
        <v>48</v>
      </c>
      <c r="C127" t="s">
        <v>32</v>
      </c>
      <c r="D127" s="11">
        <v>1</v>
      </c>
      <c r="H127">
        <v>16</v>
      </c>
      <c r="J127">
        <f t="shared" si="57"/>
        <v>17</v>
      </c>
      <c r="K127">
        <v>2</v>
      </c>
      <c r="L127" s="17">
        <f t="shared" si="58"/>
        <v>2</v>
      </c>
      <c r="M127" s="25">
        <f t="shared" si="59"/>
        <v>34</v>
      </c>
      <c r="N127" s="15">
        <f t="shared" si="60"/>
        <v>0</v>
      </c>
      <c r="O127" s="25">
        <f aca="true" t="shared" si="67" ref="O127:O148">(N127*20)</f>
        <v>0</v>
      </c>
      <c r="P127">
        <f aca="true" t="shared" si="68" ref="P127:P148">(F127*K127)</f>
        <v>0</v>
      </c>
      <c r="R127">
        <f aca="true" t="shared" si="69" ref="R127:R148">(G127*K127)</f>
        <v>0</v>
      </c>
      <c r="S127" s="25">
        <f t="shared" si="66"/>
        <v>0</v>
      </c>
      <c r="T127">
        <f t="shared" si="61"/>
        <v>32</v>
      </c>
      <c r="U127" s="25">
        <v>50</v>
      </c>
      <c r="V127" s="26">
        <f t="shared" si="62"/>
        <v>0</v>
      </c>
      <c r="W127" s="15">
        <f t="shared" si="63"/>
        <v>34</v>
      </c>
    </row>
    <row r="128" spans="1:23" ht="12.75">
      <c r="A128" s="10">
        <v>36795</v>
      </c>
      <c r="B128" t="s">
        <v>48</v>
      </c>
      <c r="C128" t="s">
        <v>28</v>
      </c>
      <c r="D128" s="11">
        <v>1</v>
      </c>
      <c r="H128">
        <v>16</v>
      </c>
      <c r="J128">
        <f t="shared" si="57"/>
        <v>17</v>
      </c>
      <c r="K128">
        <v>1</v>
      </c>
      <c r="L128" s="17">
        <f t="shared" si="58"/>
        <v>1</v>
      </c>
      <c r="M128" s="25">
        <f t="shared" si="59"/>
        <v>17</v>
      </c>
      <c r="N128" s="15">
        <f t="shared" si="60"/>
        <v>0</v>
      </c>
      <c r="O128" s="25">
        <f t="shared" si="67"/>
        <v>0</v>
      </c>
      <c r="P128">
        <f t="shared" si="68"/>
        <v>0</v>
      </c>
      <c r="R128">
        <f t="shared" si="69"/>
        <v>0</v>
      </c>
      <c r="S128" s="25">
        <f t="shared" si="66"/>
        <v>0</v>
      </c>
      <c r="T128">
        <f t="shared" si="61"/>
        <v>16</v>
      </c>
      <c r="U128" s="25">
        <v>50</v>
      </c>
      <c r="V128" s="26">
        <f t="shared" si="62"/>
        <v>0</v>
      </c>
      <c r="W128" s="15">
        <f t="shared" si="63"/>
        <v>17</v>
      </c>
    </row>
    <row r="129" spans="1:23" ht="12.75">
      <c r="A129" s="10">
        <v>36795</v>
      </c>
      <c r="B129" t="s">
        <v>48</v>
      </c>
      <c r="C129" t="s">
        <v>52</v>
      </c>
      <c r="D129" s="11">
        <v>1</v>
      </c>
      <c r="H129">
        <v>16</v>
      </c>
      <c r="J129">
        <f t="shared" si="57"/>
        <v>17</v>
      </c>
      <c r="K129">
        <v>1</v>
      </c>
      <c r="L129" s="17">
        <f t="shared" si="58"/>
        <v>1</v>
      </c>
      <c r="M129" s="25">
        <f t="shared" si="59"/>
        <v>17</v>
      </c>
      <c r="N129" s="15">
        <f t="shared" si="60"/>
        <v>0</v>
      </c>
      <c r="O129" s="25">
        <f t="shared" si="67"/>
        <v>0</v>
      </c>
      <c r="P129">
        <f t="shared" si="68"/>
        <v>0</v>
      </c>
      <c r="R129">
        <f t="shared" si="69"/>
        <v>0</v>
      </c>
      <c r="S129" s="25">
        <f t="shared" si="66"/>
        <v>0</v>
      </c>
      <c r="T129">
        <f t="shared" si="61"/>
        <v>16</v>
      </c>
      <c r="U129" s="25">
        <v>50</v>
      </c>
      <c r="V129" s="26">
        <f t="shared" si="62"/>
        <v>0</v>
      </c>
      <c r="W129" s="15">
        <f t="shared" si="63"/>
        <v>17</v>
      </c>
    </row>
    <row r="130" spans="1:23" ht="12.75">
      <c r="A130" s="10">
        <v>36795</v>
      </c>
      <c r="B130" t="s">
        <v>48</v>
      </c>
      <c r="C130" t="s">
        <v>34</v>
      </c>
      <c r="D130" s="11">
        <v>1</v>
      </c>
      <c r="H130">
        <v>16</v>
      </c>
      <c r="J130">
        <f t="shared" si="57"/>
        <v>17</v>
      </c>
      <c r="K130">
        <v>1</v>
      </c>
      <c r="L130" s="17">
        <f t="shared" si="58"/>
        <v>1</v>
      </c>
      <c r="M130" s="25">
        <f t="shared" si="59"/>
        <v>17</v>
      </c>
      <c r="N130" s="15">
        <f t="shared" si="60"/>
        <v>0</v>
      </c>
      <c r="O130" s="25">
        <f t="shared" si="67"/>
        <v>0</v>
      </c>
      <c r="P130">
        <f t="shared" si="68"/>
        <v>0</v>
      </c>
      <c r="R130">
        <f t="shared" si="69"/>
        <v>0</v>
      </c>
      <c r="S130" s="25">
        <f t="shared" si="66"/>
        <v>0</v>
      </c>
      <c r="T130">
        <f t="shared" si="61"/>
        <v>16</v>
      </c>
      <c r="U130" s="25">
        <v>50</v>
      </c>
      <c r="V130" s="26">
        <f t="shared" si="62"/>
        <v>0</v>
      </c>
      <c r="W130" s="15">
        <f t="shared" si="63"/>
        <v>17</v>
      </c>
    </row>
    <row r="131" spans="1:23" ht="12.75">
      <c r="A131" s="10">
        <v>36795</v>
      </c>
      <c r="B131" t="s">
        <v>48</v>
      </c>
      <c r="C131" t="s">
        <v>32</v>
      </c>
      <c r="D131" s="11">
        <v>1</v>
      </c>
      <c r="H131">
        <v>16</v>
      </c>
      <c r="J131">
        <f t="shared" si="57"/>
        <v>17</v>
      </c>
      <c r="K131">
        <v>1</v>
      </c>
      <c r="L131" s="17">
        <f t="shared" si="58"/>
        <v>1</v>
      </c>
      <c r="M131" s="25">
        <f t="shared" si="59"/>
        <v>17</v>
      </c>
      <c r="N131" s="15">
        <f t="shared" si="60"/>
        <v>0</v>
      </c>
      <c r="O131" s="25">
        <f t="shared" si="67"/>
        <v>0</v>
      </c>
      <c r="P131">
        <f t="shared" si="68"/>
        <v>0</v>
      </c>
      <c r="R131">
        <f t="shared" si="69"/>
        <v>0</v>
      </c>
      <c r="S131" s="25">
        <f t="shared" si="66"/>
        <v>0</v>
      </c>
      <c r="T131">
        <f t="shared" si="61"/>
        <v>16</v>
      </c>
      <c r="U131" s="25"/>
      <c r="V131" s="26">
        <f t="shared" si="62"/>
        <v>0</v>
      </c>
      <c r="W131" s="15">
        <f t="shared" si="63"/>
        <v>17</v>
      </c>
    </row>
    <row r="132" spans="1:23" ht="12.75">
      <c r="A132" s="10">
        <v>36795</v>
      </c>
      <c r="B132" t="s">
        <v>48</v>
      </c>
      <c r="C132" t="s">
        <v>30</v>
      </c>
      <c r="D132" s="11">
        <v>1</v>
      </c>
      <c r="H132">
        <v>16</v>
      </c>
      <c r="J132">
        <f t="shared" si="57"/>
        <v>17</v>
      </c>
      <c r="K132">
        <v>1</v>
      </c>
      <c r="L132" s="17">
        <f t="shared" si="58"/>
        <v>1</v>
      </c>
      <c r="M132" s="25">
        <f t="shared" si="59"/>
        <v>17</v>
      </c>
      <c r="N132" s="15">
        <f t="shared" si="60"/>
        <v>0</v>
      </c>
      <c r="O132" s="25">
        <f t="shared" si="67"/>
        <v>0</v>
      </c>
      <c r="P132">
        <f t="shared" si="68"/>
        <v>0</v>
      </c>
      <c r="R132">
        <f t="shared" si="69"/>
        <v>0</v>
      </c>
      <c r="S132" s="25">
        <f t="shared" si="66"/>
        <v>0</v>
      </c>
      <c r="T132">
        <f t="shared" si="61"/>
        <v>16</v>
      </c>
      <c r="U132" s="25">
        <v>50</v>
      </c>
      <c r="V132" s="26">
        <f t="shared" si="62"/>
        <v>0</v>
      </c>
      <c r="W132" s="15">
        <f t="shared" si="63"/>
        <v>17</v>
      </c>
    </row>
    <row r="133" spans="1:23" s="63" customFormat="1" ht="11.25">
      <c r="A133" s="62" t="s">
        <v>136</v>
      </c>
      <c r="D133" s="64"/>
      <c r="L133" s="65">
        <f>SUM(L114:L132)</f>
        <v>31.25</v>
      </c>
      <c r="M133" s="65">
        <f aca="true" t="shared" si="70" ref="M133:W133">SUM(M114:M132)</f>
        <v>531.25</v>
      </c>
      <c r="N133" s="65">
        <f t="shared" si="70"/>
        <v>0</v>
      </c>
      <c r="O133" s="65">
        <f t="shared" si="70"/>
        <v>0</v>
      </c>
      <c r="P133" s="65">
        <f t="shared" si="70"/>
        <v>0</v>
      </c>
      <c r="Q133" s="65">
        <f t="shared" si="70"/>
        <v>10</v>
      </c>
      <c r="R133" s="65">
        <f t="shared" si="70"/>
        <v>0</v>
      </c>
      <c r="S133" s="65">
        <f t="shared" si="70"/>
        <v>0</v>
      </c>
      <c r="T133" s="65">
        <f t="shared" si="70"/>
        <v>415.75</v>
      </c>
      <c r="U133" s="65">
        <f t="shared" si="70"/>
        <v>750</v>
      </c>
      <c r="V133" s="65">
        <f t="shared" si="70"/>
        <v>0</v>
      </c>
      <c r="W133" s="65">
        <f t="shared" si="70"/>
        <v>457</v>
      </c>
    </row>
    <row r="134" spans="1:23" ht="12.75">
      <c r="A134" s="47">
        <v>36473</v>
      </c>
      <c r="B134" s="48" t="s">
        <v>59</v>
      </c>
      <c r="C134" s="48" t="s">
        <v>28</v>
      </c>
      <c r="D134" s="49"/>
      <c r="E134" s="48">
        <v>1</v>
      </c>
      <c r="F134" s="48"/>
      <c r="G134" s="48"/>
      <c r="H134" s="48">
        <v>17</v>
      </c>
      <c r="I134" s="48"/>
      <c r="J134" s="48">
        <f t="shared" si="57"/>
        <v>18</v>
      </c>
      <c r="K134" s="48">
        <v>5.5</v>
      </c>
      <c r="L134" s="50">
        <f t="shared" si="58"/>
        <v>0</v>
      </c>
      <c r="M134" s="51">
        <f t="shared" si="59"/>
        <v>0</v>
      </c>
      <c r="N134" s="52">
        <f t="shared" si="60"/>
        <v>5.5</v>
      </c>
      <c r="O134" s="51">
        <f t="shared" si="67"/>
        <v>110</v>
      </c>
      <c r="P134" s="48">
        <f t="shared" si="68"/>
        <v>0</v>
      </c>
      <c r="Q134" s="48"/>
      <c r="R134" s="48">
        <f t="shared" si="69"/>
        <v>0</v>
      </c>
      <c r="S134" s="51">
        <f t="shared" si="66"/>
        <v>0</v>
      </c>
      <c r="T134" s="48">
        <f t="shared" si="61"/>
        <v>93.5</v>
      </c>
      <c r="U134" s="51">
        <v>50</v>
      </c>
      <c r="V134" s="53">
        <f t="shared" si="62"/>
        <v>0</v>
      </c>
      <c r="W134" s="52">
        <f t="shared" si="63"/>
        <v>99</v>
      </c>
    </row>
    <row r="135" spans="1:23" ht="12.75">
      <c r="A135" s="47">
        <v>36503</v>
      </c>
      <c r="B135" s="48" t="s">
        <v>59</v>
      </c>
      <c r="C135" s="48" t="s">
        <v>28</v>
      </c>
      <c r="D135" s="49"/>
      <c r="E135" s="48">
        <v>1</v>
      </c>
      <c r="F135" s="48"/>
      <c r="G135" s="48"/>
      <c r="H135" s="48">
        <v>17</v>
      </c>
      <c r="I135" s="48"/>
      <c r="J135" s="48">
        <f t="shared" si="57"/>
        <v>18</v>
      </c>
      <c r="K135" s="48">
        <v>5.5</v>
      </c>
      <c r="L135" s="50">
        <f t="shared" si="58"/>
        <v>0</v>
      </c>
      <c r="M135" s="51">
        <f t="shared" si="59"/>
        <v>0</v>
      </c>
      <c r="N135" s="52">
        <f t="shared" si="60"/>
        <v>5.5</v>
      </c>
      <c r="O135" s="51">
        <f t="shared" si="67"/>
        <v>110</v>
      </c>
      <c r="P135" s="48">
        <f t="shared" si="68"/>
        <v>0</v>
      </c>
      <c r="Q135" s="48"/>
      <c r="R135" s="48">
        <f t="shared" si="69"/>
        <v>0</v>
      </c>
      <c r="S135" s="51">
        <f t="shared" si="66"/>
        <v>0</v>
      </c>
      <c r="T135" s="48">
        <f t="shared" si="61"/>
        <v>93.5</v>
      </c>
      <c r="U135" s="51">
        <v>50</v>
      </c>
      <c r="V135" s="53">
        <f t="shared" si="62"/>
        <v>0</v>
      </c>
      <c r="W135" s="52">
        <f t="shared" si="63"/>
        <v>99</v>
      </c>
    </row>
    <row r="136" spans="1:23" ht="12.75">
      <c r="A136" s="47">
        <v>36566</v>
      </c>
      <c r="B136" s="48" t="s">
        <v>59</v>
      </c>
      <c r="C136" s="48" t="s">
        <v>28</v>
      </c>
      <c r="D136" s="49"/>
      <c r="E136" s="48">
        <v>1</v>
      </c>
      <c r="F136" s="48"/>
      <c r="G136" s="48"/>
      <c r="H136" s="48">
        <v>17</v>
      </c>
      <c r="I136" s="48"/>
      <c r="J136" s="48">
        <f t="shared" si="57"/>
        <v>18</v>
      </c>
      <c r="K136" s="48">
        <v>5.5</v>
      </c>
      <c r="L136" s="50">
        <f t="shared" si="58"/>
        <v>0</v>
      </c>
      <c r="M136" s="51">
        <f>(L136*17)</f>
        <v>0</v>
      </c>
      <c r="N136" s="52">
        <f t="shared" si="60"/>
        <v>5.5</v>
      </c>
      <c r="O136" s="51">
        <f t="shared" si="67"/>
        <v>110</v>
      </c>
      <c r="P136" s="48">
        <f t="shared" si="68"/>
        <v>0</v>
      </c>
      <c r="Q136" s="48"/>
      <c r="R136" s="48">
        <f t="shared" si="69"/>
        <v>0</v>
      </c>
      <c r="S136" s="51">
        <f t="shared" si="66"/>
        <v>0</v>
      </c>
      <c r="T136" s="48">
        <f t="shared" si="61"/>
        <v>93.5</v>
      </c>
      <c r="U136" s="51">
        <v>50</v>
      </c>
      <c r="V136" s="53">
        <f t="shared" si="62"/>
        <v>0</v>
      </c>
      <c r="W136" s="52">
        <f t="shared" si="63"/>
        <v>99</v>
      </c>
    </row>
    <row r="137" spans="1:23" s="63" customFormat="1" ht="11.25">
      <c r="A137" s="62" t="s">
        <v>138</v>
      </c>
      <c r="D137" s="64"/>
      <c r="L137" s="65">
        <f>SUM(L134:L136)</f>
        <v>0</v>
      </c>
      <c r="M137" s="65">
        <f aca="true" t="shared" si="71" ref="M137:W137">SUM(M134:M136)</f>
        <v>0</v>
      </c>
      <c r="N137" s="65">
        <f t="shared" si="71"/>
        <v>16.5</v>
      </c>
      <c r="O137" s="65">
        <f t="shared" si="71"/>
        <v>330</v>
      </c>
      <c r="P137" s="65">
        <f t="shared" si="71"/>
        <v>0</v>
      </c>
      <c r="Q137" s="65">
        <f t="shared" si="71"/>
        <v>0</v>
      </c>
      <c r="R137" s="65">
        <f t="shared" si="71"/>
        <v>0</v>
      </c>
      <c r="S137" s="65">
        <f t="shared" si="71"/>
        <v>0</v>
      </c>
      <c r="T137" s="65">
        <f t="shared" si="71"/>
        <v>280.5</v>
      </c>
      <c r="U137" s="65">
        <f t="shared" si="71"/>
        <v>150</v>
      </c>
      <c r="V137" s="65">
        <f t="shared" si="71"/>
        <v>0</v>
      </c>
      <c r="W137" s="65">
        <f t="shared" si="71"/>
        <v>297</v>
      </c>
    </row>
    <row r="138" spans="1:23" ht="12.75">
      <c r="A138" s="47">
        <v>36571</v>
      </c>
      <c r="B138" s="48" t="s">
        <v>31</v>
      </c>
      <c r="C138" s="48" t="s">
        <v>30</v>
      </c>
      <c r="D138" s="49"/>
      <c r="E138" s="48">
        <v>1</v>
      </c>
      <c r="F138" s="48"/>
      <c r="G138" s="48"/>
      <c r="H138" s="48">
        <v>17</v>
      </c>
      <c r="I138" s="48"/>
      <c r="J138" s="48">
        <f>SUM(D138:I138)</f>
        <v>18</v>
      </c>
      <c r="K138" s="48">
        <v>5.5</v>
      </c>
      <c r="L138" s="50">
        <f>(D138*K138)</f>
        <v>0</v>
      </c>
      <c r="M138" s="51">
        <f>(L138*17)</f>
        <v>0</v>
      </c>
      <c r="N138" s="52">
        <f>(E138*K138)</f>
        <v>5.5</v>
      </c>
      <c r="O138" s="51">
        <f t="shared" si="67"/>
        <v>110</v>
      </c>
      <c r="P138" s="48">
        <f t="shared" si="68"/>
        <v>0</v>
      </c>
      <c r="Q138" s="48"/>
      <c r="R138" s="48">
        <f t="shared" si="69"/>
        <v>0</v>
      </c>
      <c r="S138" s="51">
        <f t="shared" si="66"/>
        <v>0</v>
      </c>
      <c r="T138" s="48">
        <f>(H138*K138)</f>
        <v>93.5</v>
      </c>
      <c r="U138" s="51">
        <v>50</v>
      </c>
      <c r="V138" s="53">
        <f>(I138*K138)</f>
        <v>0</v>
      </c>
      <c r="W138" s="52">
        <f>(L138+N138+P138+Q138+R138+T138+V138)</f>
        <v>99</v>
      </c>
    </row>
    <row r="139" spans="1:23" ht="12.75">
      <c r="A139" s="47">
        <v>36614</v>
      </c>
      <c r="B139" s="48" t="s">
        <v>31</v>
      </c>
      <c r="C139" s="48" t="s">
        <v>30</v>
      </c>
      <c r="D139" s="49">
        <v>1</v>
      </c>
      <c r="E139" s="48"/>
      <c r="F139" s="48"/>
      <c r="G139" s="48"/>
      <c r="H139" s="48">
        <v>16</v>
      </c>
      <c r="I139" s="48"/>
      <c r="J139" s="48">
        <f>SUM(D139:I139)</f>
        <v>17</v>
      </c>
      <c r="K139" s="48">
        <v>6</v>
      </c>
      <c r="L139" s="50">
        <f aca="true" t="shared" si="72" ref="L139:L157">(D139*K139)</f>
        <v>6</v>
      </c>
      <c r="M139" s="51">
        <f>(L139*17)</f>
        <v>102</v>
      </c>
      <c r="N139" s="52">
        <f>(E139*K139)</f>
        <v>0</v>
      </c>
      <c r="O139" s="51">
        <f t="shared" si="67"/>
        <v>0</v>
      </c>
      <c r="P139" s="48">
        <f t="shared" si="68"/>
        <v>0</v>
      </c>
      <c r="Q139" s="48"/>
      <c r="R139" s="48">
        <f t="shared" si="69"/>
        <v>0</v>
      </c>
      <c r="S139" s="51">
        <f t="shared" si="66"/>
        <v>0</v>
      </c>
      <c r="T139" s="48">
        <f>(H139*K139)</f>
        <v>96</v>
      </c>
      <c r="U139" s="51">
        <v>50</v>
      </c>
      <c r="V139" s="53">
        <f>(I139*K139)</f>
        <v>0</v>
      </c>
      <c r="W139" s="52">
        <f>(L139+N139+P139+Q139+R139+T139+V139)</f>
        <v>102</v>
      </c>
    </row>
    <row r="140" spans="1:23" ht="12.75">
      <c r="A140" s="47">
        <v>36621</v>
      </c>
      <c r="B140" s="48" t="s">
        <v>31</v>
      </c>
      <c r="C140" s="48" t="s">
        <v>30</v>
      </c>
      <c r="D140" s="49">
        <v>1</v>
      </c>
      <c r="E140" s="48"/>
      <c r="F140" s="48"/>
      <c r="G140" s="48"/>
      <c r="H140" s="48">
        <v>13</v>
      </c>
      <c r="I140" s="48"/>
      <c r="J140" s="48">
        <f>SUM(D140:I140)</f>
        <v>14</v>
      </c>
      <c r="K140" s="48">
        <v>5</v>
      </c>
      <c r="L140" s="50">
        <f t="shared" si="58"/>
        <v>5</v>
      </c>
      <c r="M140" s="51">
        <f>(L140*17)</f>
        <v>85</v>
      </c>
      <c r="N140" s="52">
        <f>(E140*K140)</f>
        <v>0</v>
      </c>
      <c r="O140" s="51">
        <f t="shared" si="67"/>
        <v>0</v>
      </c>
      <c r="P140" s="48">
        <f t="shared" si="68"/>
        <v>0</v>
      </c>
      <c r="Q140" s="48"/>
      <c r="R140" s="48">
        <f t="shared" si="69"/>
        <v>0</v>
      </c>
      <c r="S140" s="51">
        <f t="shared" si="66"/>
        <v>0</v>
      </c>
      <c r="T140" s="48">
        <f>(H140*K140)</f>
        <v>65</v>
      </c>
      <c r="U140" s="51">
        <v>50</v>
      </c>
      <c r="V140" s="53">
        <f>(I140*K140)</f>
        <v>0</v>
      </c>
      <c r="W140" s="52">
        <f>(L140+N140+P140+Q140+R140+T140+V140)</f>
        <v>70</v>
      </c>
    </row>
    <row r="141" spans="1:23" ht="12.75">
      <c r="A141" s="47">
        <v>36622</v>
      </c>
      <c r="B141" s="48" t="s">
        <v>31</v>
      </c>
      <c r="C141" s="48" t="s">
        <v>30</v>
      </c>
      <c r="D141" s="55">
        <v>1</v>
      </c>
      <c r="E141" s="48"/>
      <c r="F141" s="48"/>
      <c r="G141" s="48"/>
      <c r="H141" s="56">
        <v>13</v>
      </c>
      <c r="I141" s="48"/>
      <c r="J141" s="48">
        <f>SUM(D141:I141)</f>
        <v>14</v>
      </c>
      <c r="K141" s="50">
        <v>4</v>
      </c>
      <c r="L141" s="50">
        <f t="shared" si="58"/>
        <v>4</v>
      </c>
      <c r="M141" s="51">
        <f>(L141*17)</f>
        <v>68</v>
      </c>
      <c r="N141" s="52">
        <f>(E141*K141)</f>
        <v>0</v>
      </c>
      <c r="O141" s="51">
        <f t="shared" si="67"/>
        <v>0</v>
      </c>
      <c r="P141" s="48">
        <f t="shared" si="68"/>
        <v>0</v>
      </c>
      <c r="Q141" s="48"/>
      <c r="R141" s="48">
        <f t="shared" si="69"/>
        <v>0</v>
      </c>
      <c r="S141" s="51">
        <f t="shared" si="66"/>
        <v>0</v>
      </c>
      <c r="T141" s="48">
        <f>(H141*K141)</f>
        <v>52</v>
      </c>
      <c r="U141" s="51">
        <v>50</v>
      </c>
      <c r="V141" s="53">
        <f>(I141*K141)</f>
        <v>0</v>
      </c>
      <c r="W141" s="52">
        <f>(L141+N141+P141+Q141+R141+T141+V141)</f>
        <v>56</v>
      </c>
    </row>
    <row r="142" spans="1:23" ht="12.75">
      <c r="A142" s="47">
        <v>36633</v>
      </c>
      <c r="B142" s="48" t="s">
        <v>31</v>
      </c>
      <c r="C142" s="48" t="s">
        <v>28</v>
      </c>
      <c r="D142" s="49">
        <v>1</v>
      </c>
      <c r="E142" s="48"/>
      <c r="F142" s="48"/>
      <c r="G142" s="48"/>
      <c r="H142" s="48">
        <v>13</v>
      </c>
      <c r="I142" s="48"/>
      <c r="J142" s="48">
        <f>SUM(D142:I142)</f>
        <v>14</v>
      </c>
      <c r="K142" s="48">
        <v>5.5</v>
      </c>
      <c r="L142" s="50">
        <f t="shared" si="58"/>
        <v>5.5</v>
      </c>
      <c r="M142" s="51">
        <f>(L142*17)</f>
        <v>93.5</v>
      </c>
      <c r="N142" s="52">
        <f>(E142*K142)</f>
        <v>0</v>
      </c>
      <c r="O142" s="51">
        <f t="shared" si="67"/>
        <v>0</v>
      </c>
      <c r="P142" s="48">
        <f t="shared" si="68"/>
        <v>0</v>
      </c>
      <c r="Q142" s="48"/>
      <c r="R142" s="48">
        <f t="shared" si="69"/>
        <v>0</v>
      </c>
      <c r="S142" s="51">
        <f t="shared" si="66"/>
        <v>0</v>
      </c>
      <c r="T142" s="48">
        <f>(H142*K142)</f>
        <v>71.5</v>
      </c>
      <c r="U142" s="51">
        <v>50</v>
      </c>
      <c r="V142" s="53">
        <f>(I142*K142)</f>
        <v>0</v>
      </c>
      <c r="W142" s="52">
        <f>(L142+N142+P142+Q142+R142+T142+V142)</f>
        <v>77</v>
      </c>
    </row>
    <row r="143" spans="1:23" s="63" customFormat="1" ht="11.25">
      <c r="A143" s="62" t="s">
        <v>139</v>
      </c>
      <c r="D143" s="64"/>
      <c r="L143" s="65">
        <f>SUM(L138:L142)</f>
        <v>20.5</v>
      </c>
      <c r="M143" s="65">
        <f aca="true" t="shared" si="73" ref="M143:W143">SUM(M138:M142)</f>
        <v>348.5</v>
      </c>
      <c r="N143" s="65">
        <f t="shared" si="73"/>
        <v>5.5</v>
      </c>
      <c r="O143" s="65">
        <f t="shared" si="73"/>
        <v>110</v>
      </c>
      <c r="P143" s="65">
        <f t="shared" si="73"/>
        <v>0</v>
      </c>
      <c r="Q143" s="65">
        <f t="shared" si="73"/>
        <v>0</v>
      </c>
      <c r="R143" s="65">
        <f t="shared" si="73"/>
        <v>0</v>
      </c>
      <c r="S143" s="65">
        <f t="shared" si="73"/>
        <v>0</v>
      </c>
      <c r="T143" s="65">
        <f t="shared" si="73"/>
        <v>378</v>
      </c>
      <c r="U143" s="65">
        <f t="shared" si="73"/>
        <v>250</v>
      </c>
      <c r="V143" s="65">
        <f t="shared" si="73"/>
        <v>0</v>
      </c>
      <c r="W143" s="65">
        <f t="shared" si="73"/>
        <v>404</v>
      </c>
    </row>
    <row r="144" spans="1:23" ht="12.75">
      <c r="A144" s="47">
        <v>36460</v>
      </c>
      <c r="B144" s="48" t="s">
        <v>57</v>
      </c>
      <c r="C144" s="48" t="s">
        <v>39</v>
      </c>
      <c r="D144" s="49">
        <v>1</v>
      </c>
      <c r="E144" s="48"/>
      <c r="F144" s="48"/>
      <c r="G144" s="48"/>
      <c r="H144" s="48"/>
      <c r="I144" s="48"/>
      <c r="J144" s="48">
        <f>SUM(D144:I144)</f>
        <v>1</v>
      </c>
      <c r="K144" s="48">
        <v>1.5</v>
      </c>
      <c r="L144" s="50">
        <f t="shared" si="72"/>
        <v>1.5</v>
      </c>
      <c r="M144" s="51">
        <f>(L144*17)</f>
        <v>25.5</v>
      </c>
      <c r="N144" s="52">
        <f>(E144*K144)</f>
        <v>0</v>
      </c>
      <c r="O144" s="51">
        <f t="shared" si="67"/>
        <v>0</v>
      </c>
      <c r="P144" s="48">
        <f t="shared" si="68"/>
        <v>0</v>
      </c>
      <c r="Q144" s="48"/>
      <c r="R144" s="48">
        <f t="shared" si="69"/>
        <v>0</v>
      </c>
      <c r="S144" s="51">
        <f t="shared" si="66"/>
        <v>0</v>
      </c>
      <c r="T144" s="48">
        <f>(H144*K144)</f>
        <v>0</v>
      </c>
      <c r="U144" s="51"/>
      <c r="V144" s="53">
        <f>(I144*K144)</f>
        <v>0</v>
      </c>
      <c r="W144" s="52">
        <f>(L144+N144+P144+Q144+R144+T144+V144)</f>
        <v>1.5</v>
      </c>
    </row>
    <row r="145" spans="1:23" ht="12.75">
      <c r="A145" s="47">
        <v>36719</v>
      </c>
      <c r="B145" s="48" t="s">
        <v>57</v>
      </c>
      <c r="C145" s="48" t="s">
        <v>36</v>
      </c>
      <c r="D145" s="49">
        <v>1</v>
      </c>
      <c r="E145" s="48"/>
      <c r="F145" s="48"/>
      <c r="G145" s="48"/>
      <c r="H145" s="48"/>
      <c r="I145" s="48"/>
      <c r="J145" s="48">
        <f>SUM(D145:I145)</f>
        <v>1</v>
      </c>
      <c r="K145" s="48">
        <v>1</v>
      </c>
      <c r="L145" s="50">
        <f t="shared" si="72"/>
        <v>1</v>
      </c>
      <c r="M145" s="51">
        <f>(L145*17)</f>
        <v>17</v>
      </c>
      <c r="N145" s="52">
        <f>(E145*K145)</f>
        <v>0</v>
      </c>
      <c r="O145" s="51">
        <f t="shared" si="67"/>
        <v>0</v>
      </c>
      <c r="P145" s="48">
        <f t="shared" si="68"/>
        <v>0</v>
      </c>
      <c r="Q145" s="48"/>
      <c r="R145" s="48">
        <f t="shared" si="69"/>
        <v>0</v>
      </c>
      <c r="S145" s="51">
        <f t="shared" si="66"/>
        <v>0</v>
      </c>
      <c r="T145" s="48">
        <f>(H145*K145)</f>
        <v>0</v>
      </c>
      <c r="U145" s="51"/>
      <c r="V145" s="53">
        <f>(I145*K145)</f>
        <v>0</v>
      </c>
      <c r="W145" s="52">
        <f>(L145+N145+P145+Q145+R145+T145+V145)</f>
        <v>1</v>
      </c>
    </row>
    <row r="146" spans="1:23" s="63" customFormat="1" ht="11.25">
      <c r="A146" s="62" t="s">
        <v>140</v>
      </c>
      <c r="D146" s="64"/>
      <c r="L146" s="65">
        <f>SUM(L144:L145)</f>
        <v>2.5</v>
      </c>
      <c r="M146" s="65">
        <f aca="true" t="shared" si="74" ref="M146:W146">SUM(M144:M145)</f>
        <v>42.5</v>
      </c>
      <c r="N146" s="65">
        <f t="shared" si="74"/>
        <v>0</v>
      </c>
      <c r="O146" s="65">
        <f t="shared" si="74"/>
        <v>0</v>
      </c>
      <c r="P146" s="65">
        <f t="shared" si="74"/>
        <v>0</v>
      </c>
      <c r="Q146" s="65">
        <f t="shared" si="74"/>
        <v>0</v>
      </c>
      <c r="R146" s="65">
        <f t="shared" si="74"/>
        <v>0</v>
      </c>
      <c r="S146" s="65">
        <f t="shared" si="74"/>
        <v>0</v>
      </c>
      <c r="T146" s="65">
        <f t="shared" si="74"/>
        <v>0</v>
      </c>
      <c r="U146" s="65">
        <f t="shared" si="74"/>
        <v>0</v>
      </c>
      <c r="V146" s="65">
        <f t="shared" si="74"/>
        <v>0</v>
      </c>
      <c r="W146" s="65">
        <f t="shared" si="74"/>
        <v>2.5</v>
      </c>
    </row>
    <row r="147" spans="1:23" ht="12.75">
      <c r="A147" s="47">
        <v>36608</v>
      </c>
      <c r="B147" s="48" t="s">
        <v>68</v>
      </c>
      <c r="C147" s="48" t="s">
        <v>42</v>
      </c>
      <c r="D147" s="49">
        <v>1</v>
      </c>
      <c r="E147" s="48"/>
      <c r="F147" s="48"/>
      <c r="G147" s="48"/>
      <c r="H147" s="48"/>
      <c r="I147" s="48"/>
      <c r="J147" s="48"/>
      <c r="K147" s="48">
        <v>6</v>
      </c>
      <c r="L147" s="50">
        <v>6</v>
      </c>
      <c r="M147" s="51">
        <v>102</v>
      </c>
      <c r="N147" s="52">
        <v>0</v>
      </c>
      <c r="O147" s="51">
        <f t="shared" si="67"/>
        <v>0</v>
      </c>
      <c r="P147" s="48">
        <f t="shared" si="68"/>
        <v>0</v>
      </c>
      <c r="Q147" s="48"/>
      <c r="R147" s="48">
        <f t="shared" si="69"/>
        <v>0</v>
      </c>
      <c r="S147" s="51">
        <f t="shared" si="66"/>
        <v>0</v>
      </c>
      <c r="T147" s="48">
        <v>0</v>
      </c>
      <c r="U147" s="51"/>
      <c r="V147" s="53">
        <v>0</v>
      </c>
      <c r="W147" s="52">
        <v>6</v>
      </c>
    </row>
    <row r="148" spans="1:23" ht="12.75">
      <c r="A148" s="47">
        <v>36745</v>
      </c>
      <c r="B148" s="48" t="s">
        <v>68</v>
      </c>
      <c r="C148" s="48" t="s">
        <v>42</v>
      </c>
      <c r="D148" s="49">
        <v>1</v>
      </c>
      <c r="E148" s="48"/>
      <c r="F148" s="48"/>
      <c r="G148" s="48"/>
      <c r="H148" s="48"/>
      <c r="I148" s="48">
        <v>12</v>
      </c>
      <c r="J148" s="48">
        <f>SUM(D148:I148)</f>
        <v>13</v>
      </c>
      <c r="K148" s="48">
        <v>2</v>
      </c>
      <c r="L148" s="50">
        <f t="shared" si="72"/>
        <v>2</v>
      </c>
      <c r="M148" s="51">
        <f>(L148*17)</f>
        <v>34</v>
      </c>
      <c r="N148" s="52">
        <f>(E148*K148)</f>
        <v>0</v>
      </c>
      <c r="O148" s="51">
        <f t="shared" si="67"/>
        <v>0</v>
      </c>
      <c r="P148" s="48">
        <f t="shared" si="68"/>
        <v>0</v>
      </c>
      <c r="Q148" s="48"/>
      <c r="R148" s="48">
        <f t="shared" si="69"/>
        <v>0</v>
      </c>
      <c r="S148" s="51">
        <f t="shared" si="66"/>
        <v>0</v>
      </c>
      <c r="T148" s="48">
        <f>(H148*K148)</f>
        <v>0</v>
      </c>
      <c r="U148" s="51"/>
      <c r="V148" s="53">
        <f>(I148*K148)</f>
        <v>24</v>
      </c>
      <c r="W148" s="52">
        <f>(L148+N148+P148+Q148+R148+T148+V148)</f>
        <v>26</v>
      </c>
    </row>
    <row r="149" spans="1:23" s="63" customFormat="1" ht="11.25">
      <c r="A149" s="62" t="s">
        <v>141</v>
      </c>
      <c r="D149" s="64"/>
      <c r="L149" s="65">
        <f aca="true" t="shared" si="75" ref="L149:W149">SUM(L147:L148)</f>
        <v>8</v>
      </c>
      <c r="M149" s="65">
        <f t="shared" si="75"/>
        <v>136</v>
      </c>
      <c r="N149" s="65">
        <f t="shared" si="75"/>
        <v>0</v>
      </c>
      <c r="O149" s="65">
        <f t="shared" si="75"/>
        <v>0</v>
      </c>
      <c r="P149" s="65">
        <f t="shared" si="75"/>
        <v>0</v>
      </c>
      <c r="Q149" s="65">
        <f t="shared" si="75"/>
        <v>0</v>
      </c>
      <c r="R149" s="65">
        <f t="shared" si="75"/>
        <v>0</v>
      </c>
      <c r="S149" s="65">
        <f t="shared" si="75"/>
        <v>0</v>
      </c>
      <c r="T149" s="65">
        <f t="shared" si="75"/>
        <v>0</v>
      </c>
      <c r="U149" s="65">
        <f t="shared" si="75"/>
        <v>0</v>
      </c>
      <c r="V149" s="65">
        <f t="shared" si="75"/>
        <v>24</v>
      </c>
      <c r="W149" s="65">
        <f t="shared" si="75"/>
        <v>32</v>
      </c>
    </row>
    <row r="150" spans="1:23" ht="12.75">
      <c r="A150" s="47">
        <v>36745</v>
      </c>
      <c r="B150" s="48" t="s">
        <v>40</v>
      </c>
      <c r="C150" s="48" t="s">
        <v>27</v>
      </c>
      <c r="D150" s="49">
        <v>1</v>
      </c>
      <c r="E150" s="48"/>
      <c r="F150" s="48"/>
      <c r="G150" s="48"/>
      <c r="H150" s="48"/>
      <c r="I150" s="48">
        <v>12</v>
      </c>
      <c r="J150" s="48">
        <f>SUM(D150:I150)</f>
        <v>13</v>
      </c>
      <c r="K150" s="48">
        <v>2</v>
      </c>
      <c r="L150" s="50">
        <f t="shared" si="72"/>
        <v>2</v>
      </c>
      <c r="M150" s="51">
        <f>(L150*17)</f>
        <v>34</v>
      </c>
      <c r="N150" s="52">
        <f>(E150*K150)</f>
        <v>0</v>
      </c>
      <c r="O150" s="51">
        <f aca="true" t="shared" si="76" ref="O150:O157">(N150*20)</f>
        <v>0</v>
      </c>
      <c r="P150" s="48">
        <f aca="true" t="shared" si="77" ref="P150:P157">(F150*K150)</f>
        <v>0</v>
      </c>
      <c r="Q150" s="48"/>
      <c r="R150" s="48">
        <f aca="true" t="shared" si="78" ref="R150:R157">(G150*K150)</f>
        <v>0</v>
      </c>
      <c r="S150" s="51">
        <f t="shared" si="66"/>
        <v>0</v>
      </c>
      <c r="T150" s="48">
        <f>(H150*K150)</f>
        <v>0</v>
      </c>
      <c r="U150" s="51"/>
      <c r="V150" s="53">
        <f>(I150*K150)</f>
        <v>24</v>
      </c>
      <c r="W150" s="52">
        <f>(L150+N150+P150+Q150+R150+T150+V150)</f>
        <v>26</v>
      </c>
    </row>
    <row r="151" spans="1:23" s="63" customFormat="1" ht="11.25">
      <c r="A151" s="62" t="s">
        <v>142</v>
      </c>
      <c r="D151" s="64"/>
      <c r="L151" s="65">
        <f aca="true" t="shared" si="79" ref="L151:W151">L150</f>
        <v>2</v>
      </c>
      <c r="M151" s="65">
        <f t="shared" si="79"/>
        <v>34</v>
      </c>
      <c r="N151" s="65">
        <f t="shared" si="79"/>
        <v>0</v>
      </c>
      <c r="O151" s="65">
        <f t="shared" si="79"/>
        <v>0</v>
      </c>
      <c r="P151" s="65">
        <f t="shared" si="79"/>
        <v>0</v>
      </c>
      <c r="Q151" s="65">
        <f t="shared" si="79"/>
        <v>0</v>
      </c>
      <c r="R151" s="65">
        <f t="shared" si="79"/>
        <v>0</v>
      </c>
      <c r="S151" s="65">
        <f t="shared" si="79"/>
        <v>0</v>
      </c>
      <c r="T151" s="65">
        <f t="shared" si="79"/>
        <v>0</v>
      </c>
      <c r="U151" s="65">
        <f t="shared" si="79"/>
        <v>0</v>
      </c>
      <c r="V151" s="65">
        <f t="shared" si="79"/>
        <v>24</v>
      </c>
      <c r="W151" s="65">
        <f t="shared" si="79"/>
        <v>26</v>
      </c>
    </row>
    <row r="152" spans="1:23" ht="12.75">
      <c r="A152" s="47">
        <v>36508</v>
      </c>
      <c r="B152" s="48" t="s">
        <v>64</v>
      </c>
      <c r="C152" s="48" t="s">
        <v>30</v>
      </c>
      <c r="D152" s="49">
        <v>1</v>
      </c>
      <c r="E152" s="48"/>
      <c r="F152" s="48"/>
      <c r="G152" s="48"/>
      <c r="H152" s="48">
        <v>17</v>
      </c>
      <c r="I152" s="48"/>
      <c r="J152" s="48">
        <f aca="true" t="shared" si="80" ref="J152:J157">SUM(D152:I152)</f>
        <v>18</v>
      </c>
      <c r="K152" s="48">
        <v>6</v>
      </c>
      <c r="L152" s="50">
        <f t="shared" si="72"/>
        <v>6</v>
      </c>
      <c r="M152" s="51">
        <f aca="true" t="shared" si="81" ref="M152:M157">(L152*17)</f>
        <v>102</v>
      </c>
      <c r="N152" s="52">
        <f aca="true" t="shared" si="82" ref="N152:N157">(E152*K152)</f>
        <v>0</v>
      </c>
      <c r="O152" s="51">
        <f t="shared" si="76"/>
        <v>0</v>
      </c>
      <c r="P152" s="48">
        <f t="shared" si="77"/>
        <v>0</v>
      </c>
      <c r="Q152" s="48"/>
      <c r="R152" s="48">
        <f t="shared" si="78"/>
        <v>0</v>
      </c>
      <c r="S152" s="51">
        <f t="shared" si="66"/>
        <v>0</v>
      </c>
      <c r="T152" s="48">
        <f aca="true" t="shared" si="83" ref="T152:T157">(H152*K152)</f>
        <v>102</v>
      </c>
      <c r="U152" s="51">
        <v>50</v>
      </c>
      <c r="V152" s="53">
        <f aca="true" t="shared" si="84" ref="V152:V157">(I152*K152)</f>
        <v>0</v>
      </c>
      <c r="W152" s="52">
        <f aca="true" t="shared" si="85" ref="W152:W157">(L152+N152+P152+Q152+R152+T152+V152)</f>
        <v>108</v>
      </c>
    </row>
    <row r="153" spans="1:23" ht="12.75">
      <c r="A153" s="47">
        <v>36514</v>
      </c>
      <c r="B153" s="48" t="s">
        <v>64</v>
      </c>
      <c r="C153" s="48" t="s">
        <v>30</v>
      </c>
      <c r="D153" s="49">
        <v>1</v>
      </c>
      <c r="E153" s="48"/>
      <c r="F153" s="48"/>
      <c r="G153" s="48"/>
      <c r="H153" s="48">
        <v>17</v>
      </c>
      <c r="I153" s="48"/>
      <c r="J153" s="48">
        <f t="shared" si="80"/>
        <v>18</v>
      </c>
      <c r="K153" s="48">
        <v>6</v>
      </c>
      <c r="L153" s="50">
        <f t="shared" si="72"/>
        <v>6</v>
      </c>
      <c r="M153" s="51">
        <f t="shared" si="81"/>
        <v>102</v>
      </c>
      <c r="N153" s="52">
        <f t="shared" si="82"/>
        <v>0</v>
      </c>
      <c r="O153" s="51">
        <f t="shared" si="76"/>
        <v>0</v>
      </c>
      <c r="P153" s="48">
        <f t="shared" si="77"/>
        <v>0</v>
      </c>
      <c r="Q153" s="48"/>
      <c r="R153" s="48">
        <f t="shared" si="78"/>
        <v>0</v>
      </c>
      <c r="S153" s="51">
        <f t="shared" si="66"/>
        <v>0</v>
      </c>
      <c r="T153" s="48">
        <f t="shared" si="83"/>
        <v>102</v>
      </c>
      <c r="U153" s="51">
        <v>50</v>
      </c>
      <c r="V153" s="53">
        <f t="shared" si="84"/>
        <v>0</v>
      </c>
      <c r="W153" s="52">
        <f t="shared" si="85"/>
        <v>108</v>
      </c>
    </row>
    <row r="154" spans="1:23" ht="12.75">
      <c r="A154" s="47">
        <v>36537</v>
      </c>
      <c r="B154" s="48" t="s">
        <v>64</v>
      </c>
      <c r="C154" s="48" t="s">
        <v>30</v>
      </c>
      <c r="D154" s="49"/>
      <c r="E154" s="48">
        <v>1</v>
      </c>
      <c r="F154" s="48"/>
      <c r="G154" s="48"/>
      <c r="H154" s="48">
        <v>17</v>
      </c>
      <c r="I154" s="48"/>
      <c r="J154" s="48">
        <f t="shared" si="80"/>
        <v>18</v>
      </c>
      <c r="K154" s="48">
        <v>5.5</v>
      </c>
      <c r="L154" s="50">
        <f t="shared" si="72"/>
        <v>0</v>
      </c>
      <c r="M154" s="51">
        <f t="shared" si="81"/>
        <v>0</v>
      </c>
      <c r="N154" s="52">
        <f t="shared" si="82"/>
        <v>5.5</v>
      </c>
      <c r="O154" s="51">
        <f t="shared" si="76"/>
        <v>110</v>
      </c>
      <c r="P154" s="48">
        <f t="shared" si="77"/>
        <v>0</v>
      </c>
      <c r="Q154" s="48"/>
      <c r="R154" s="48">
        <f t="shared" si="78"/>
        <v>0</v>
      </c>
      <c r="S154" s="51">
        <f t="shared" si="66"/>
        <v>0</v>
      </c>
      <c r="T154" s="48">
        <f t="shared" si="83"/>
        <v>93.5</v>
      </c>
      <c r="U154" s="51">
        <v>50</v>
      </c>
      <c r="V154" s="53">
        <f t="shared" si="84"/>
        <v>0</v>
      </c>
      <c r="W154" s="52">
        <f t="shared" si="85"/>
        <v>99</v>
      </c>
    </row>
    <row r="155" spans="1:23" ht="12.75">
      <c r="A155" s="47">
        <v>36592</v>
      </c>
      <c r="B155" s="48" t="s">
        <v>64</v>
      </c>
      <c r="C155" s="48" t="s">
        <v>30</v>
      </c>
      <c r="D155" s="49">
        <v>1</v>
      </c>
      <c r="E155" s="48"/>
      <c r="F155" s="48"/>
      <c r="G155" s="48"/>
      <c r="H155" s="48">
        <v>16</v>
      </c>
      <c r="I155" s="48"/>
      <c r="J155" s="48">
        <f t="shared" si="80"/>
        <v>17</v>
      </c>
      <c r="K155" s="48">
        <v>5.5</v>
      </c>
      <c r="L155" s="50">
        <f t="shared" si="72"/>
        <v>5.5</v>
      </c>
      <c r="M155" s="51">
        <f t="shared" si="81"/>
        <v>93.5</v>
      </c>
      <c r="N155" s="52">
        <f t="shared" si="82"/>
        <v>0</v>
      </c>
      <c r="O155" s="51">
        <f t="shared" si="76"/>
        <v>0</v>
      </c>
      <c r="P155" s="48">
        <f t="shared" si="77"/>
        <v>0</v>
      </c>
      <c r="Q155" s="48"/>
      <c r="R155" s="48">
        <f t="shared" si="78"/>
        <v>0</v>
      </c>
      <c r="S155" s="51">
        <f t="shared" si="66"/>
        <v>0</v>
      </c>
      <c r="T155" s="48">
        <f t="shared" si="83"/>
        <v>88</v>
      </c>
      <c r="U155" s="51">
        <v>50</v>
      </c>
      <c r="V155" s="53">
        <f t="shared" si="84"/>
        <v>0</v>
      </c>
      <c r="W155" s="52">
        <f t="shared" si="85"/>
        <v>93.5</v>
      </c>
    </row>
    <row r="156" spans="1:23" ht="12.75">
      <c r="A156" s="47">
        <v>36605</v>
      </c>
      <c r="B156" s="48" t="s">
        <v>64</v>
      </c>
      <c r="C156" s="48" t="s">
        <v>30</v>
      </c>
      <c r="D156" s="49">
        <v>1</v>
      </c>
      <c r="E156" s="48"/>
      <c r="F156" s="48"/>
      <c r="G156" s="48"/>
      <c r="H156" s="48">
        <v>16</v>
      </c>
      <c r="I156" s="48"/>
      <c r="J156" s="48">
        <f t="shared" si="80"/>
        <v>17</v>
      </c>
      <c r="K156" s="48">
        <v>5.5</v>
      </c>
      <c r="L156" s="50">
        <f t="shared" si="72"/>
        <v>5.5</v>
      </c>
      <c r="M156" s="51">
        <f t="shared" si="81"/>
        <v>93.5</v>
      </c>
      <c r="N156" s="52">
        <f t="shared" si="82"/>
        <v>0</v>
      </c>
      <c r="O156" s="51">
        <f t="shared" si="76"/>
        <v>0</v>
      </c>
      <c r="P156" s="48">
        <f t="shared" si="77"/>
        <v>0</v>
      </c>
      <c r="Q156" s="48"/>
      <c r="R156" s="48">
        <f t="shared" si="78"/>
        <v>0</v>
      </c>
      <c r="S156" s="51">
        <f t="shared" si="66"/>
        <v>0</v>
      </c>
      <c r="T156" s="48">
        <f t="shared" si="83"/>
        <v>88</v>
      </c>
      <c r="U156" s="51">
        <v>50</v>
      </c>
      <c r="V156" s="53">
        <f t="shared" si="84"/>
        <v>0</v>
      </c>
      <c r="W156" s="52">
        <f t="shared" si="85"/>
        <v>93.5</v>
      </c>
    </row>
    <row r="157" spans="1:23" ht="12.75">
      <c r="A157" s="47">
        <v>36661</v>
      </c>
      <c r="B157" s="48" t="s">
        <v>64</v>
      </c>
      <c r="C157" s="48" t="s">
        <v>30</v>
      </c>
      <c r="D157" s="49">
        <v>1</v>
      </c>
      <c r="E157" s="48"/>
      <c r="F157" s="48"/>
      <c r="G157" s="48"/>
      <c r="H157" s="48">
        <v>16</v>
      </c>
      <c r="I157" s="48"/>
      <c r="J157" s="48">
        <f t="shared" si="80"/>
        <v>17</v>
      </c>
      <c r="K157" s="48">
        <v>5</v>
      </c>
      <c r="L157" s="50">
        <f t="shared" si="72"/>
        <v>5</v>
      </c>
      <c r="M157" s="51">
        <f t="shared" si="81"/>
        <v>85</v>
      </c>
      <c r="N157" s="52">
        <f t="shared" si="82"/>
        <v>0</v>
      </c>
      <c r="O157" s="51">
        <f t="shared" si="76"/>
        <v>0</v>
      </c>
      <c r="P157" s="48">
        <f t="shared" si="77"/>
        <v>0</v>
      </c>
      <c r="Q157" s="48"/>
      <c r="R157" s="48">
        <f t="shared" si="78"/>
        <v>0</v>
      </c>
      <c r="S157" s="51">
        <f t="shared" si="66"/>
        <v>0</v>
      </c>
      <c r="T157" s="48">
        <f t="shared" si="83"/>
        <v>80</v>
      </c>
      <c r="U157" s="51">
        <v>50</v>
      </c>
      <c r="V157" s="53">
        <f t="shared" si="84"/>
        <v>0</v>
      </c>
      <c r="W157" s="52">
        <f t="shared" si="85"/>
        <v>85</v>
      </c>
    </row>
    <row r="158" spans="1:23" s="63" customFormat="1" ht="11.25">
      <c r="A158" s="62" t="s">
        <v>143</v>
      </c>
      <c r="D158" s="64"/>
      <c r="L158" s="65">
        <f>SUM(L152:L157)</f>
        <v>28</v>
      </c>
      <c r="M158" s="65">
        <f aca="true" t="shared" si="86" ref="M158:W158">SUM(M152:M157)</f>
        <v>476</v>
      </c>
      <c r="N158" s="65">
        <f t="shared" si="86"/>
        <v>5.5</v>
      </c>
      <c r="O158" s="65">
        <f t="shared" si="86"/>
        <v>110</v>
      </c>
      <c r="P158" s="65">
        <f t="shared" si="86"/>
        <v>0</v>
      </c>
      <c r="Q158" s="65">
        <f t="shared" si="86"/>
        <v>0</v>
      </c>
      <c r="R158" s="65">
        <f t="shared" si="86"/>
        <v>0</v>
      </c>
      <c r="S158" s="65">
        <f t="shared" si="86"/>
        <v>0</v>
      </c>
      <c r="T158" s="65">
        <f t="shared" si="86"/>
        <v>553.5</v>
      </c>
      <c r="U158" s="65">
        <f t="shared" si="86"/>
        <v>300</v>
      </c>
      <c r="V158" s="65">
        <f t="shared" si="86"/>
        <v>0</v>
      </c>
      <c r="W158" s="65">
        <f t="shared" si="86"/>
        <v>587</v>
      </c>
    </row>
    <row r="159" spans="1:23" s="22" customFormat="1" ht="13.5" thickBot="1">
      <c r="A159" s="48"/>
      <c r="B159" s="48"/>
      <c r="C159" s="48"/>
      <c r="D159" s="49"/>
      <c r="E159" s="48"/>
      <c r="F159" s="48"/>
      <c r="G159" s="50"/>
      <c r="H159" s="50"/>
      <c r="I159" s="51"/>
      <c r="J159" s="52"/>
      <c r="K159" s="51"/>
      <c r="L159" s="48"/>
      <c r="M159" s="48"/>
      <c r="N159" s="48"/>
      <c r="O159" s="51"/>
      <c r="P159" s="48"/>
      <c r="Q159" s="53"/>
      <c r="R159" s="51"/>
      <c r="S159" s="48"/>
      <c r="T159" s="48"/>
      <c r="U159" s="48"/>
      <c r="V159" s="48"/>
      <c r="W159" s="48"/>
    </row>
    <row r="160" spans="1:23" ht="13.5" thickBot="1">
      <c r="A160" s="40"/>
      <c r="B160" s="41" t="s">
        <v>44</v>
      </c>
      <c r="C160" s="41"/>
      <c r="D160" s="41"/>
      <c r="E160" s="41"/>
      <c r="F160" s="41"/>
      <c r="G160" s="41"/>
      <c r="H160" s="41"/>
      <c r="I160" s="42"/>
      <c r="J160" s="41"/>
      <c r="K160" s="42"/>
      <c r="L160" s="45">
        <f>SUM(L8+L14+L20+L38+L40+L54+L62+L81+L84+L108+L113+L133+L137+L143+L146+L149+L151+L158)</f>
        <v>430.85</v>
      </c>
      <c r="M160" s="45">
        <f aca="true" t="shared" si="87" ref="M160:W160">SUM(M8+M14+M20+M38+M40+M54+M62+M81+M84+M108+M113+M133+M137+M143+M146+M149+M151+M158)</f>
        <v>7290.45</v>
      </c>
      <c r="N160" s="45">
        <f t="shared" si="87"/>
        <v>188.5</v>
      </c>
      <c r="O160" s="45">
        <f t="shared" si="87"/>
        <v>3770</v>
      </c>
      <c r="P160" s="45">
        <f t="shared" si="87"/>
        <v>326</v>
      </c>
      <c r="Q160" s="45">
        <f t="shared" si="87"/>
        <v>43</v>
      </c>
      <c r="R160" s="45">
        <f t="shared" si="87"/>
        <v>350.5</v>
      </c>
      <c r="S160" s="45">
        <f t="shared" si="87"/>
        <v>2866.5</v>
      </c>
      <c r="T160" s="45">
        <f t="shared" si="87"/>
        <v>4751.25</v>
      </c>
      <c r="U160" s="45">
        <f t="shared" si="87"/>
        <v>4650</v>
      </c>
      <c r="V160" s="45">
        <f t="shared" si="87"/>
        <v>241.5</v>
      </c>
      <c r="W160" s="45">
        <f t="shared" si="87"/>
        <v>6331.6</v>
      </c>
    </row>
    <row r="161" spans="1:23" ht="12.75">
      <c r="A161" s="32"/>
      <c r="B161" s="32"/>
      <c r="C161" s="32"/>
      <c r="D161" s="32"/>
      <c r="E161" s="32"/>
      <c r="F161" s="32"/>
      <c r="G161" s="32"/>
      <c r="H161" s="32"/>
      <c r="I161" s="33"/>
      <c r="J161" s="32"/>
      <c r="K161" s="33"/>
      <c r="L161" s="34"/>
      <c r="M161" s="32"/>
      <c r="N161" s="34"/>
      <c r="O161" s="33"/>
      <c r="P161" s="34"/>
      <c r="Q161" s="33"/>
      <c r="R161" s="35"/>
      <c r="S161" s="32"/>
      <c r="T161" s="34"/>
      <c r="U161" s="32"/>
      <c r="V161" s="36"/>
      <c r="W161" s="36"/>
    </row>
    <row r="162" spans="1:23" ht="12.75">
      <c r="A162" s="48"/>
      <c r="B162" s="48"/>
      <c r="C162" s="48"/>
      <c r="D162" s="49"/>
      <c r="E162" s="48"/>
      <c r="F162" s="48"/>
      <c r="G162" s="50"/>
      <c r="H162" s="50"/>
      <c r="I162" s="51"/>
      <c r="J162" s="52"/>
      <c r="K162" s="29" t="s">
        <v>11</v>
      </c>
      <c r="L162" s="27"/>
      <c r="M162" s="37">
        <f>U160</f>
        <v>4650</v>
      </c>
      <c r="N162" s="48"/>
      <c r="O162" s="51"/>
      <c r="P162" s="48"/>
      <c r="Q162" s="53"/>
      <c r="R162" s="51"/>
      <c r="S162" s="48"/>
      <c r="T162" s="48"/>
      <c r="U162" s="48"/>
      <c r="V162" s="48"/>
      <c r="W162" s="48"/>
    </row>
    <row r="163" spans="1:23" ht="12.75">
      <c r="A163" s="48" t="s">
        <v>89</v>
      </c>
      <c r="B163" s="48"/>
      <c r="C163" s="48"/>
      <c r="D163" s="49"/>
      <c r="E163" s="48"/>
      <c r="F163" s="48"/>
      <c r="G163" s="50"/>
      <c r="H163" s="50"/>
      <c r="I163" s="51"/>
      <c r="J163" s="52"/>
      <c r="K163" s="29" t="s">
        <v>83</v>
      </c>
      <c r="L163" s="38"/>
      <c r="M163" s="32">
        <f>SUM(O160+M160)</f>
        <v>11060.45</v>
      </c>
      <c r="N163" s="48"/>
      <c r="O163" s="51"/>
      <c r="P163" s="48"/>
      <c r="Q163" s="53"/>
      <c r="R163" s="51"/>
      <c r="S163" s="48"/>
      <c r="T163" s="48"/>
      <c r="U163" s="48"/>
      <c r="V163" s="48"/>
      <c r="W163" s="48"/>
    </row>
    <row r="164" spans="2:23" s="24" customFormat="1" ht="13.5" thickBot="1">
      <c r="B164" s="48" t="s">
        <v>84</v>
      </c>
      <c r="C164" s="48"/>
      <c r="D164" s="49"/>
      <c r="E164" s="48"/>
      <c r="F164" s="48"/>
      <c r="G164" s="50"/>
      <c r="H164" s="50"/>
      <c r="I164" s="51"/>
      <c r="J164" s="52"/>
      <c r="K164" s="30" t="s">
        <v>85</v>
      </c>
      <c r="L164" s="28"/>
      <c r="M164" s="39">
        <f>S160</f>
        <v>2866.5</v>
      </c>
      <c r="N164" s="48"/>
      <c r="O164" s="51"/>
      <c r="P164" s="48"/>
      <c r="Q164" s="53"/>
      <c r="R164" s="51"/>
      <c r="S164" s="48"/>
      <c r="T164" s="48"/>
      <c r="U164" s="48"/>
      <c r="V164" s="48"/>
      <c r="W164" s="48"/>
    </row>
    <row r="165" spans="1:23" s="23" customFormat="1" ht="12.75">
      <c r="A165" s="48"/>
      <c r="B165" s="48"/>
      <c r="C165" s="48"/>
      <c r="D165" s="49"/>
      <c r="E165" s="48"/>
      <c r="F165" s="48"/>
      <c r="G165" s="50"/>
      <c r="H165" s="50"/>
      <c r="I165" s="51"/>
      <c r="J165" s="52"/>
      <c r="K165" s="29" t="s">
        <v>86</v>
      </c>
      <c r="L165" s="27"/>
      <c r="M165" s="37">
        <f>SUM(M162:M164)</f>
        <v>18576.95</v>
      </c>
      <c r="N165" s="48"/>
      <c r="O165" s="51"/>
      <c r="P165" s="48"/>
      <c r="Q165" s="53"/>
      <c r="R165" s="51"/>
      <c r="S165" s="48"/>
      <c r="T165" s="48"/>
      <c r="U165" s="48"/>
      <c r="V165" s="48"/>
      <c r="W165" s="48"/>
    </row>
    <row r="166" spans="1:23" s="22" customFormat="1" ht="12.75">
      <c r="A166" s="48"/>
      <c r="B166" s="48"/>
      <c r="C166" s="48"/>
      <c r="D166" s="49"/>
      <c r="E166" s="48"/>
      <c r="F166" s="48"/>
      <c r="G166" s="50"/>
      <c r="H166" s="50"/>
      <c r="I166" s="51"/>
      <c r="J166" s="52"/>
      <c r="K166" s="51"/>
      <c r="L166" s="48"/>
      <c r="M166" s="48"/>
      <c r="N166" s="48"/>
      <c r="O166" s="51"/>
      <c r="P166" s="48"/>
      <c r="Q166" s="53"/>
      <c r="R166" s="51"/>
      <c r="S166" s="48"/>
      <c r="T166" s="48"/>
      <c r="U166" s="48"/>
      <c r="V166" s="48"/>
      <c r="W166" s="48"/>
    </row>
    <row r="167" spans="1:17" s="22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</sheetData>
  <autoFilter ref="A1:X167"/>
  <printOptions gridLines="1"/>
  <pageMargins left="0.5" right="0.5" top="0.75" bottom="0.75" header="0.5" footer="0.5"/>
  <pageSetup horizontalDpi="600" verticalDpi="600" orientation="landscape" paperSize="5" r:id="rId1"/>
  <headerFooter alignWithMargins="0">
    <oddHeader>&amp;L&amp;F&amp;C&amp;A&amp;R&amp;D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49"/>
  <sheetViews>
    <sheetView workbookViewId="0" topLeftCell="A1">
      <pane ySplit="690" topLeftCell="BM96" activePane="bottomLeft" state="split"/>
      <selection pane="topLeft" activeCell="K1" sqref="K1"/>
      <selection pane="bottomLeft" activeCell="A140" sqref="A2:IV140"/>
    </sheetView>
  </sheetViews>
  <sheetFormatPr defaultColWidth="9.140625" defaultRowHeight="12.75"/>
  <cols>
    <col min="1" max="1" width="10.140625" style="0" customWidth="1"/>
    <col min="2" max="2" width="19.421875" style="0" customWidth="1"/>
    <col min="3" max="3" width="6.421875" style="0" customWidth="1"/>
    <col min="4" max="4" width="4.00390625" style="0" customWidth="1"/>
    <col min="5" max="5" width="3.140625" style="0" bestFit="1" customWidth="1"/>
    <col min="6" max="6" width="3.57421875" style="0" bestFit="1" customWidth="1"/>
    <col min="7" max="7" width="4.421875" style="0" bestFit="1" customWidth="1"/>
    <col min="8" max="8" width="4.00390625" style="0" bestFit="1" customWidth="1"/>
    <col min="9" max="9" width="5.7109375" style="0" customWidth="1"/>
    <col min="10" max="10" width="4.8515625" style="0" bestFit="1" customWidth="1"/>
    <col min="11" max="11" width="8.421875" style="0" customWidth="1"/>
    <col min="12" max="12" width="6.57421875" style="0" bestFit="1" customWidth="1"/>
    <col min="13" max="13" width="11.28125" style="0" bestFit="1" customWidth="1"/>
    <col min="14" max="14" width="6.57421875" style="0" customWidth="1"/>
    <col min="15" max="15" width="8.7109375" style="0" customWidth="1"/>
    <col min="16" max="16" width="6.57421875" style="0" bestFit="1" customWidth="1"/>
    <col min="17" max="17" width="5.57421875" style="0" bestFit="1" customWidth="1"/>
    <col min="19" max="19" width="8.7109375" style="0" bestFit="1" customWidth="1"/>
    <col min="20" max="20" width="7.57421875" style="0" bestFit="1" customWidth="1"/>
    <col min="21" max="21" width="8.57421875" style="0" bestFit="1" customWidth="1"/>
    <col min="22" max="22" width="6.57421875" style="0" bestFit="1" customWidth="1"/>
    <col min="23" max="23" width="8.57421875" style="0" bestFit="1" customWidth="1"/>
  </cols>
  <sheetData>
    <row r="1" spans="1:24" s="9" customFormat="1" ht="22.5" customHeight="1">
      <c r="A1" s="1" t="s">
        <v>0</v>
      </c>
      <c r="B1" s="2" t="s">
        <v>1</v>
      </c>
      <c r="C1" s="2" t="s">
        <v>2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16" t="s">
        <v>91</v>
      </c>
      <c r="L1" s="3" t="s">
        <v>15</v>
      </c>
      <c r="M1" s="18" t="s">
        <v>16</v>
      </c>
      <c r="N1" s="5" t="s">
        <v>17</v>
      </c>
      <c r="O1" s="6" t="s">
        <v>18</v>
      </c>
      <c r="P1" s="5" t="s">
        <v>19</v>
      </c>
      <c r="Q1" s="3" t="s">
        <v>93</v>
      </c>
      <c r="R1" s="3" t="s">
        <v>21</v>
      </c>
      <c r="S1" s="18" t="s">
        <v>22</v>
      </c>
      <c r="T1" s="4" t="s">
        <v>23</v>
      </c>
      <c r="U1" s="18" t="s">
        <v>24</v>
      </c>
      <c r="V1" s="20" t="s">
        <v>90</v>
      </c>
      <c r="W1" s="7" t="s">
        <v>26</v>
      </c>
      <c r="X1" s="8"/>
    </row>
    <row r="2" spans="1:23" ht="12.75">
      <c r="A2" s="47">
        <v>36676</v>
      </c>
      <c r="B2" s="48" t="s">
        <v>71</v>
      </c>
      <c r="C2" s="48" t="s">
        <v>28</v>
      </c>
      <c r="D2" s="49">
        <v>1</v>
      </c>
      <c r="E2" s="48"/>
      <c r="F2" s="48"/>
      <c r="G2" s="48"/>
      <c r="H2" s="48">
        <v>16</v>
      </c>
      <c r="I2" s="48"/>
      <c r="J2" s="48">
        <f>SUM(D2:I2)</f>
        <v>17</v>
      </c>
      <c r="K2" s="48">
        <v>5.5</v>
      </c>
      <c r="L2" s="50">
        <f>(D2*K2)</f>
        <v>5.5</v>
      </c>
      <c r="M2" s="51">
        <f>(L2*17)</f>
        <v>93.5</v>
      </c>
      <c r="N2" s="52">
        <f>(E2*K2)</f>
        <v>0</v>
      </c>
      <c r="O2" s="51">
        <f>(N2*20)</f>
        <v>0</v>
      </c>
      <c r="P2" s="48">
        <f>(F2*K2)</f>
        <v>0</v>
      </c>
      <c r="Q2" s="48"/>
      <c r="R2" s="48">
        <f>(G2*K2)</f>
        <v>0</v>
      </c>
      <c r="S2" s="51">
        <f>(R2*13)</f>
        <v>0</v>
      </c>
      <c r="T2" s="48">
        <f>(H2*K2)</f>
        <v>88</v>
      </c>
      <c r="U2" s="51">
        <v>50</v>
      </c>
      <c r="V2" s="53">
        <f>(I2*K2)</f>
        <v>0</v>
      </c>
      <c r="W2" s="52">
        <f>(L2+N2+P2+Q2+R2+T2+V2)</f>
        <v>93.5</v>
      </c>
    </row>
    <row r="3" spans="1:23" ht="12.75">
      <c r="A3" s="10">
        <v>36728</v>
      </c>
      <c r="B3" t="s">
        <v>49</v>
      </c>
      <c r="C3" t="s">
        <v>27</v>
      </c>
      <c r="D3" s="11">
        <v>1</v>
      </c>
      <c r="J3">
        <f aca="true" t="shared" si="0" ref="J3:J10">SUM(D3:I3)</f>
        <v>1</v>
      </c>
      <c r="K3">
        <v>2.5</v>
      </c>
      <c r="L3" s="17">
        <f aca="true" t="shared" si="1" ref="L3:L10">(D3*K3)</f>
        <v>2.5</v>
      </c>
      <c r="M3" s="25">
        <f aca="true" t="shared" si="2" ref="M3:M10">(L3*17)</f>
        <v>42.5</v>
      </c>
      <c r="N3" s="15">
        <f aca="true" t="shared" si="3" ref="N3:N10">(E3*K3)</f>
        <v>0</v>
      </c>
      <c r="O3" s="25">
        <f aca="true" t="shared" si="4" ref="O3:O10">(N3*20)</f>
        <v>0</v>
      </c>
      <c r="P3">
        <f aca="true" t="shared" si="5" ref="P3:P10">(F3*K3)</f>
        <v>0</v>
      </c>
      <c r="R3">
        <f aca="true" t="shared" si="6" ref="R3:R10">(G3*K3)</f>
        <v>0</v>
      </c>
      <c r="S3" s="25">
        <f aca="true" t="shared" si="7" ref="S3:S10">(R3*13)</f>
        <v>0</v>
      </c>
      <c r="T3">
        <f aca="true" t="shared" si="8" ref="T3:T10">(H3*K3)</f>
        <v>0</v>
      </c>
      <c r="U3" s="25">
        <v>50</v>
      </c>
      <c r="V3" s="26">
        <f aca="true" t="shared" si="9" ref="V3:V10">(I3*K3)</f>
        <v>0</v>
      </c>
      <c r="W3" s="15">
        <f aca="true" t="shared" si="10" ref="W3:W10">(L3+N3+P3+Q3+R3+T3+V3)</f>
        <v>2.5</v>
      </c>
    </row>
    <row r="4" spans="1:23" ht="12.75">
      <c r="A4" s="10">
        <v>36746</v>
      </c>
      <c r="B4" t="s">
        <v>49</v>
      </c>
      <c r="C4" t="s">
        <v>27</v>
      </c>
      <c r="D4" s="11">
        <v>1</v>
      </c>
      <c r="J4">
        <f t="shared" si="0"/>
        <v>1</v>
      </c>
      <c r="K4">
        <v>0.5</v>
      </c>
      <c r="L4" s="17">
        <f t="shared" si="1"/>
        <v>0.5</v>
      </c>
      <c r="M4" s="25">
        <f t="shared" si="2"/>
        <v>8.5</v>
      </c>
      <c r="N4" s="15">
        <f t="shared" si="3"/>
        <v>0</v>
      </c>
      <c r="O4" s="25">
        <f t="shared" si="4"/>
        <v>0</v>
      </c>
      <c r="P4">
        <f t="shared" si="5"/>
        <v>0</v>
      </c>
      <c r="R4">
        <f t="shared" si="6"/>
        <v>0</v>
      </c>
      <c r="S4" s="25">
        <f t="shared" si="7"/>
        <v>0</v>
      </c>
      <c r="T4">
        <f t="shared" si="8"/>
        <v>0</v>
      </c>
      <c r="U4" s="25"/>
      <c r="V4" s="26">
        <f t="shared" si="9"/>
        <v>0</v>
      </c>
      <c r="W4" s="15">
        <f t="shared" si="10"/>
        <v>0.5</v>
      </c>
    </row>
    <row r="5" spans="1:23" ht="12.75">
      <c r="A5" s="10">
        <v>36782</v>
      </c>
      <c r="B5" t="s">
        <v>49</v>
      </c>
      <c r="C5" t="s">
        <v>30</v>
      </c>
      <c r="D5" s="11">
        <v>1</v>
      </c>
      <c r="J5">
        <f t="shared" si="0"/>
        <v>1</v>
      </c>
      <c r="K5">
        <v>1.5</v>
      </c>
      <c r="L5" s="17">
        <f t="shared" si="1"/>
        <v>1.5</v>
      </c>
      <c r="M5" s="25">
        <f t="shared" si="2"/>
        <v>25.5</v>
      </c>
      <c r="N5" s="15">
        <f t="shared" si="3"/>
        <v>0</v>
      </c>
      <c r="O5" s="25">
        <f t="shared" si="4"/>
        <v>0</v>
      </c>
      <c r="P5">
        <f t="shared" si="5"/>
        <v>0</v>
      </c>
      <c r="R5">
        <f t="shared" si="6"/>
        <v>0</v>
      </c>
      <c r="S5" s="25">
        <f t="shared" si="7"/>
        <v>0</v>
      </c>
      <c r="T5">
        <f t="shared" si="8"/>
        <v>0</v>
      </c>
      <c r="U5" s="25"/>
      <c r="V5" s="26">
        <f t="shared" si="9"/>
        <v>0</v>
      </c>
      <c r="W5" s="15">
        <f t="shared" si="10"/>
        <v>1.5</v>
      </c>
    </row>
    <row r="6" spans="1:23" ht="12.75">
      <c r="A6" s="10">
        <v>36790</v>
      </c>
      <c r="B6" t="s">
        <v>49</v>
      </c>
      <c r="C6" t="s">
        <v>30</v>
      </c>
      <c r="D6" s="11">
        <v>1</v>
      </c>
      <c r="J6">
        <f t="shared" si="0"/>
        <v>1</v>
      </c>
      <c r="K6">
        <v>5</v>
      </c>
      <c r="L6" s="17">
        <f t="shared" si="1"/>
        <v>5</v>
      </c>
      <c r="M6" s="25">
        <f t="shared" si="2"/>
        <v>85</v>
      </c>
      <c r="N6" s="15">
        <f t="shared" si="3"/>
        <v>0</v>
      </c>
      <c r="O6" s="25">
        <f t="shared" si="4"/>
        <v>0</v>
      </c>
      <c r="P6">
        <f t="shared" si="5"/>
        <v>0</v>
      </c>
      <c r="R6">
        <f t="shared" si="6"/>
        <v>0</v>
      </c>
      <c r="S6" s="25">
        <f t="shared" si="7"/>
        <v>0</v>
      </c>
      <c r="T6">
        <f t="shared" si="8"/>
        <v>0</v>
      </c>
      <c r="U6" s="25">
        <v>50</v>
      </c>
      <c r="V6" s="26">
        <f t="shared" si="9"/>
        <v>0</v>
      </c>
      <c r="W6" s="15">
        <f t="shared" si="10"/>
        <v>5</v>
      </c>
    </row>
    <row r="7" spans="1:23" ht="12.75">
      <c r="A7" s="10">
        <v>36791</v>
      </c>
      <c r="B7" t="s">
        <v>49</v>
      </c>
      <c r="C7" t="s">
        <v>30</v>
      </c>
      <c r="D7" s="11">
        <v>1</v>
      </c>
      <c r="H7">
        <v>16</v>
      </c>
      <c r="J7">
        <f t="shared" si="0"/>
        <v>17</v>
      </c>
      <c r="K7">
        <v>2</v>
      </c>
      <c r="L7" s="17">
        <f t="shared" si="1"/>
        <v>2</v>
      </c>
      <c r="M7" s="25">
        <f t="shared" si="2"/>
        <v>34</v>
      </c>
      <c r="N7" s="15">
        <f t="shared" si="3"/>
        <v>0</v>
      </c>
      <c r="O7" s="25">
        <f t="shared" si="4"/>
        <v>0</v>
      </c>
      <c r="P7">
        <f t="shared" si="5"/>
        <v>0</v>
      </c>
      <c r="R7">
        <f t="shared" si="6"/>
        <v>0</v>
      </c>
      <c r="S7" s="25">
        <f t="shared" si="7"/>
        <v>0</v>
      </c>
      <c r="T7">
        <f t="shared" si="8"/>
        <v>32</v>
      </c>
      <c r="U7" s="25">
        <v>50</v>
      </c>
      <c r="V7" s="26">
        <f t="shared" si="9"/>
        <v>0</v>
      </c>
      <c r="W7" s="15">
        <f t="shared" si="10"/>
        <v>34</v>
      </c>
    </row>
    <row r="8" spans="1:23" ht="12.75">
      <c r="A8" s="47">
        <v>36549</v>
      </c>
      <c r="B8" s="48" t="s">
        <v>66</v>
      </c>
      <c r="C8" s="48" t="s">
        <v>28</v>
      </c>
      <c r="D8" s="49"/>
      <c r="E8" s="48">
        <v>3</v>
      </c>
      <c r="F8" s="48"/>
      <c r="G8" s="48"/>
      <c r="H8" s="48"/>
      <c r="I8" s="48"/>
      <c r="J8" s="48">
        <f t="shared" si="0"/>
        <v>3</v>
      </c>
      <c r="K8" s="48">
        <v>8</v>
      </c>
      <c r="L8" s="50">
        <f t="shared" si="1"/>
        <v>0</v>
      </c>
      <c r="M8" s="51">
        <f t="shared" si="2"/>
        <v>0</v>
      </c>
      <c r="N8" s="52">
        <f t="shared" si="3"/>
        <v>24</v>
      </c>
      <c r="O8" s="51">
        <f t="shared" si="4"/>
        <v>480</v>
      </c>
      <c r="P8" s="48">
        <f t="shared" si="5"/>
        <v>0</v>
      </c>
      <c r="Q8" s="48"/>
      <c r="R8" s="48">
        <f t="shared" si="6"/>
        <v>0</v>
      </c>
      <c r="S8" s="51">
        <f t="shared" si="7"/>
        <v>0</v>
      </c>
      <c r="T8" s="48">
        <f t="shared" si="8"/>
        <v>0</v>
      </c>
      <c r="U8" s="51"/>
      <c r="V8" s="53">
        <f t="shared" si="9"/>
        <v>0</v>
      </c>
      <c r="W8" s="52">
        <f t="shared" si="10"/>
        <v>24</v>
      </c>
    </row>
    <row r="9" spans="1:23" ht="12.75">
      <c r="A9" s="47">
        <v>36552</v>
      </c>
      <c r="B9" s="48" t="s">
        <v>66</v>
      </c>
      <c r="C9" s="48" t="s">
        <v>28</v>
      </c>
      <c r="D9" s="49"/>
      <c r="E9" s="48">
        <v>3</v>
      </c>
      <c r="F9" s="48"/>
      <c r="G9" s="48"/>
      <c r="H9" s="48"/>
      <c r="I9" s="48"/>
      <c r="J9" s="48">
        <f t="shared" si="0"/>
        <v>3</v>
      </c>
      <c r="K9" s="48">
        <v>8</v>
      </c>
      <c r="L9" s="50">
        <f t="shared" si="1"/>
        <v>0</v>
      </c>
      <c r="M9" s="51">
        <f t="shared" si="2"/>
        <v>0</v>
      </c>
      <c r="N9" s="52">
        <f t="shared" si="3"/>
        <v>24</v>
      </c>
      <c r="O9" s="51">
        <f t="shared" si="4"/>
        <v>480</v>
      </c>
      <c r="P9" s="48">
        <f t="shared" si="5"/>
        <v>0</v>
      </c>
      <c r="Q9" s="48"/>
      <c r="R9" s="48">
        <f t="shared" si="6"/>
        <v>0</v>
      </c>
      <c r="S9" s="51">
        <f t="shared" si="7"/>
        <v>0</v>
      </c>
      <c r="T9" s="48">
        <f t="shared" si="8"/>
        <v>0</v>
      </c>
      <c r="U9" s="51"/>
      <c r="V9" s="53">
        <f t="shared" si="9"/>
        <v>0</v>
      </c>
      <c r="W9" s="52">
        <f t="shared" si="10"/>
        <v>24</v>
      </c>
    </row>
    <row r="10" spans="1:23" ht="12.75">
      <c r="A10" s="47">
        <v>36557</v>
      </c>
      <c r="B10" s="48" t="s">
        <v>66</v>
      </c>
      <c r="C10" s="48" t="s">
        <v>28</v>
      </c>
      <c r="D10" s="49"/>
      <c r="E10" s="48">
        <v>3</v>
      </c>
      <c r="F10" s="48"/>
      <c r="G10" s="48"/>
      <c r="H10" s="48"/>
      <c r="I10" s="48"/>
      <c r="J10" s="48">
        <f t="shared" si="0"/>
        <v>3</v>
      </c>
      <c r="K10" s="48">
        <v>8</v>
      </c>
      <c r="L10" s="50">
        <f t="shared" si="1"/>
        <v>0</v>
      </c>
      <c r="M10" s="51">
        <f t="shared" si="2"/>
        <v>0</v>
      </c>
      <c r="N10" s="52">
        <f t="shared" si="3"/>
        <v>24</v>
      </c>
      <c r="O10" s="51">
        <f t="shared" si="4"/>
        <v>480</v>
      </c>
      <c r="P10" s="48">
        <f t="shared" si="5"/>
        <v>0</v>
      </c>
      <c r="Q10" s="48"/>
      <c r="R10" s="48">
        <f t="shared" si="6"/>
        <v>0</v>
      </c>
      <c r="S10" s="51">
        <f t="shared" si="7"/>
        <v>0</v>
      </c>
      <c r="T10" s="48">
        <f t="shared" si="8"/>
        <v>0</v>
      </c>
      <c r="U10" s="51"/>
      <c r="V10" s="53">
        <f t="shared" si="9"/>
        <v>0</v>
      </c>
      <c r="W10" s="52">
        <f t="shared" si="10"/>
        <v>24</v>
      </c>
    </row>
    <row r="11" spans="1:23" ht="12.75">
      <c r="A11" s="47">
        <v>36558</v>
      </c>
      <c r="B11" s="48" t="s">
        <v>66</v>
      </c>
      <c r="C11" s="48" t="s">
        <v>28</v>
      </c>
      <c r="D11" s="49"/>
      <c r="E11" s="48">
        <v>3</v>
      </c>
      <c r="F11" s="48"/>
      <c r="G11" s="48"/>
      <c r="H11" s="48"/>
      <c r="I11" s="48"/>
      <c r="J11" s="48">
        <f aca="true" t="shared" si="11" ref="J11:J18">SUM(D11:I11)</f>
        <v>3</v>
      </c>
      <c r="K11" s="48">
        <v>8</v>
      </c>
      <c r="L11" s="50">
        <f aca="true" t="shared" si="12" ref="L11:L18">(D11*K11)</f>
        <v>0</v>
      </c>
      <c r="M11" s="51">
        <f aca="true" t="shared" si="13" ref="M11:M18">(L11*17)</f>
        <v>0</v>
      </c>
      <c r="N11" s="52">
        <f aca="true" t="shared" si="14" ref="N11:N18">(E11*K11)</f>
        <v>24</v>
      </c>
      <c r="O11" s="51">
        <f aca="true" t="shared" si="15" ref="O11:O18">(N11*20)</f>
        <v>480</v>
      </c>
      <c r="P11" s="48">
        <f aca="true" t="shared" si="16" ref="P11:P18">(F11*K11)</f>
        <v>0</v>
      </c>
      <c r="Q11" s="48"/>
      <c r="R11" s="48">
        <f aca="true" t="shared" si="17" ref="R11:R18">(G11*K11)</f>
        <v>0</v>
      </c>
      <c r="S11" s="51">
        <f aca="true" t="shared" si="18" ref="S11:S18">(R11*13)</f>
        <v>0</v>
      </c>
      <c r="T11" s="48">
        <f aca="true" t="shared" si="19" ref="T11:T18">(H11*K11)</f>
        <v>0</v>
      </c>
      <c r="U11" s="51"/>
      <c r="V11" s="53">
        <f aca="true" t="shared" si="20" ref="V11:V18">(I11*K11)</f>
        <v>0</v>
      </c>
      <c r="W11" s="52">
        <f aca="true" t="shared" si="21" ref="W11:W18">(L11+N11+P11+Q11+R11+T11+V11)</f>
        <v>24</v>
      </c>
    </row>
    <row r="12" spans="1:23" ht="12.75">
      <c r="A12" s="47">
        <v>36714</v>
      </c>
      <c r="B12" s="48" t="s">
        <v>77</v>
      </c>
      <c r="C12" s="48" t="s">
        <v>37</v>
      </c>
      <c r="D12" s="49">
        <v>1</v>
      </c>
      <c r="E12" s="48"/>
      <c r="F12" s="48"/>
      <c r="G12" s="48"/>
      <c r="H12" s="48"/>
      <c r="I12" s="48"/>
      <c r="J12" s="48">
        <f t="shared" si="11"/>
        <v>1</v>
      </c>
      <c r="K12" s="48">
        <v>3</v>
      </c>
      <c r="L12" s="50">
        <f t="shared" si="12"/>
        <v>3</v>
      </c>
      <c r="M12" s="51">
        <f t="shared" si="13"/>
        <v>51</v>
      </c>
      <c r="N12" s="52">
        <f t="shared" si="14"/>
        <v>0</v>
      </c>
      <c r="O12" s="51">
        <f t="shared" si="15"/>
        <v>0</v>
      </c>
      <c r="P12" s="48">
        <f t="shared" si="16"/>
        <v>0</v>
      </c>
      <c r="Q12" s="48"/>
      <c r="R12" s="48">
        <f t="shared" si="17"/>
        <v>0</v>
      </c>
      <c r="S12" s="51">
        <f t="shared" si="18"/>
        <v>0</v>
      </c>
      <c r="T12" s="48">
        <f t="shared" si="19"/>
        <v>0</v>
      </c>
      <c r="U12" s="51"/>
      <c r="V12" s="53">
        <f t="shared" si="20"/>
        <v>0</v>
      </c>
      <c r="W12" s="52">
        <f t="shared" si="21"/>
        <v>3</v>
      </c>
    </row>
    <row r="13" spans="1:23" ht="12.75">
      <c r="A13" s="10">
        <v>36494</v>
      </c>
      <c r="B13" s="48" t="s">
        <v>92</v>
      </c>
      <c r="C13" s="48"/>
      <c r="D13" s="11">
        <v>1</v>
      </c>
      <c r="G13">
        <v>15</v>
      </c>
      <c r="J13">
        <f t="shared" si="11"/>
        <v>16</v>
      </c>
      <c r="K13">
        <v>2.5</v>
      </c>
      <c r="L13" s="17">
        <f t="shared" si="12"/>
        <v>2.5</v>
      </c>
      <c r="M13" s="25">
        <f t="shared" si="13"/>
        <v>42.5</v>
      </c>
      <c r="N13" s="15">
        <f t="shared" si="14"/>
        <v>0</v>
      </c>
      <c r="O13" s="25">
        <f t="shared" si="15"/>
        <v>0</v>
      </c>
      <c r="P13">
        <f t="shared" si="16"/>
        <v>0</v>
      </c>
      <c r="R13">
        <f t="shared" si="17"/>
        <v>37.5</v>
      </c>
      <c r="S13" s="25">
        <f t="shared" si="18"/>
        <v>487.5</v>
      </c>
      <c r="T13">
        <f t="shared" si="19"/>
        <v>0</v>
      </c>
      <c r="U13" s="25">
        <v>50</v>
      </c>
      <c r="V13" s="26">
        <f t="shared" si="20"/>
        <v>0</v>
      </c>
      <c r="W13" s="15">
        <f t="shared" si="21"/>
        <v>40</v>
      </c>
    </row>
    <row r="14" spans="1:23" ht="12.75">
      <c r="A14" s="10">
        <v>36598</v>
      </c>
      <c r="B14" s="48" t="s">
        <v>92</v>
      </c>
      <c r="C14" s="48"/>
      <c r="D14" s="11">
        <v>1</v>
      </c>
      <c r="G14">
        <v>15</v>
      </c>
      <c r="J14">
        <f t="shared" si="11"/>
        <v>16</v>
      </c>
      <c r="K14">
        <v>4</v>
      </c>
      <c r="L14" s="17">
        <f t="shared" si="12"/>
        <v>4</v>
      </c>
      <c r="M14" s="25">
        <f t="shared" si="13"/>
        <v>68</v>
      </c>
      <c r="N14" s="15">
        <f t="shared" si="14"/>
        <v>0</v>
      </c>
      <c r="O14" s="25">
        <f t="shared" si="15"/>
        <v>0</v>
      </c>
      <c r="P14">
        <f t="shared" si="16"/>
        <v>0</v>
      </c>
      <c r="R14">
        <f t="shared" si="17"/>
        <v>60</v>
      </c>
      <c r="S14" s="25">
        <f t="shared" si="18"/>
        <v>780</v>
      </c>
      <c r="T14">
        <f t="shared" si="19"/>
        <v>0</v>
      </c>
      <c r="U14" s="25">
        <v>50</v>
      </c>
      <c r="V14" s="26">
        <f t="shared" si="20"/>
        <v>0</v>
      </c>
      <c r="W14" s="15">
        <f t="shared" si="21"/>
        <v>64</v>
      </c>
    </row>
    <row r="15" spans="1:23" ht="12.75">
      <c r="A15" s="10">
        <v>36634</v>
      </c>
      <c r="B15" s="48" t="s">
        <v>92</v>
      </c>
      <c r="C15" s="48"/>
      <c r="D15" s="11">
        <v>1</v>
      </c>
      <c r="F15">
        <v>7</v>
      </c>
      <c r="J15">
        <f t="shared" si="11"/>
        <v>8</v>
      </c>
      <c r="K15">
        <v>7</v>
      </c>
      <c r="L15" s="17">
        <f t="shared" si="12"/>
        <v>7</v>
      </c>
      <c r="M15" s="25">
        <f t="shared" si="13"/>
        <v>119</v>
      </c>
      <c r="N15" s="15">
        <f t="shared" si="14"/>
        <v>0</v>
      </c>
      <c r="O15" s="25">
        <f t="shared" si="15"/>
        <v>0</v>
      </c>
      <c r="P15">
        <f t="shared" si="16"/>
        <v>49</v>
      </c>
      <c r="R15">
        <f t="shared" si="17"/>
        <v>0</v>
      </c>
      <c r="S15" s="25">
        <f t="shared" si="18"/>
        <v>0</v>
      </c>
      <c r="T15">
        <f t="shared" si="19"/>
        <v>0</v>
      </c>
      <c r="U15" s="25">
        <v>50</v>
      </c>
      <c r="V15" s="26">
        <f t="shared" si="20"/>
        <v>0</v>
      </c>
      <c r="W15" s="15">
        <f t="shared" si="21"/>
        <v>56</v>
      </c>
    </row>
    <row r="16" spans="1:23" ht="12.75">
      <c r="A16" s="10">
        <v>36636</v>
      </c>
      <c r="B16" s="48" t="s">
        <v>92</v>
      </c>
      <c r="C16" s="48"/>
      <c r="D16" s="11">
        <v>1</v>
      </c>
      <c r="F16">
        <v>9</v>
      </c>
      <c r="J16">
        <f t="shared" si="11"/>
        <v>10</v>
      </c>
      <c r="K16">
        <v>3</v>
      </c>
      <c r="L16" s="17">
        <f t="shared" si="12"/>
        <v>3</v>
      </c>
      <c r="M16" s="25">
        <f t="shared" si="13"/>
        <v>51</v>
      </c>
      <c r="N16" s="15">
        <f t="shared" si="14"/>
        <v>0</v>
      </c>
      <c r="O16" s="25">
        <f t="shared" si="15"/>
        <v>0</v>
      </c>
      <c r="P16">
        <f t="shared" si="16"/>
        <v>27</v>
      </c>
      <c r="R16">
        <f t="shared" si="17"/>
        <v>0</v>
      </c>
      <c r="S16" s="25">
        <f t="shared" si="18"/>
        <v>0</v>
      </c>
      <c r="T16">
        <f t="shared" si="19"/>
        <v>0</v>
      </c>
      <c r="U16" s="25"/>
      <c r="V16" s="26">
        <f t="shared" si="20"/>
        <v>0</v>
      </c>
      <c r="W16" s="15">
        <f t="shared" si="21"/>
        <v>30</v>
      </c>
    </row>
    <row r="17" spans="1:23" ht="12.75">
      <c r="A17" s="10">
        <v>36638</v>
      </c>
      <c r="B17" s="48" t="s">
        <v>92</v>
      </c>
      <c r="C17" s="48"/>
      <c r="D17" s="11">
        <v>1</v>
      </c>
      <c r="F17">
        <v>13</v>
      </c>
      <c r="J17">
        <f t="shared" si="11"/>
        <v>14</v>
      </c>
      <c r="K17">
        <v>0.5</v>
      </c>
      <c r="L17" s="17">
        <f t="shared" si="12"/>
        <v>0.5</v>
      </c>
      <c r="M17" s="25">
        <f t="shared" si="13"/>
        <v>8.5</v>
      </c>
      <c r="N17" s="15">
        <f t="shared" si="14"/>
        <v>0</v>
      </c>
      <c r="O17" s="25">
        <f t="shared" si="15"/>
        <v>0</v>
      </c>
      <c r="P17">
        <f t="shared" si="16"/>
        <v>6.5</v>
      </c>
      <c r="R17">
        <f t="shared" si="17"/>
        <v>0</v>
      </c>
      <c r="S17" s="25">
        <f t="shared" si="18"/>
        <v>0</v>
      </c>
      <c r="T17">
        <f t="shared" si="19"/>
        <v>0</v>
      </c>
      <c r="U17" s="25">
        <v>50</v>
      </c>
      <c r="V17" s="26">
        <f t="shared" si="20"/>
        <v>0</v>
      </c>
      <c r="W17" s="15">
        <f t="shared" si="21"/>
        <v>7</v>
      </c>
    </row>
    <row r="18" spans="1:23" ht="12.75">
      <c r="A18" s="47">
        <v>36664</v>
      </c>
      <c r="B18" s="48" t="s">
        <v>92</v>
      </c>
      <c r="C18" s="48"/>
      <c r="D18" s="49">
        <v>1</v>
      </c>
      <c r="E18" s="48"/>
      <c r="F18" s="48">
        <v>11</v>
      </c>
      <c r="G18" s="48"/>
      <c r="H18" s="48"/>
      <c r="I18" s="48"/>
      <c r="J18" s="48">
        <f t="shared" si="11"/>
        <v>12</v>
      </c>
      <c r="K18" s="48">
        <v>7</v>
      </c>
      <c r="L18" s="50">
        <f t="shared" si="12"/>
        <v>7</v>
      </c>
      <c r="M18" s="51">
        <f t="shared" si="13"/>
        <v>119</v>
      </c>
      <c r="N18" s="52">
        <f t="shared" si="14"/>
        <v>0</v>
      </c>
      <c r="O18" s="51">
        <f t="shared" si="15"/>
        <v>0</v>
      </c>
      <c r="P18" s="48">
        <f t="shared" si="16"/>
        <v>77</v>
      </c>
      <c r="Q18" s="48"/>
      <c r="R18" s="48">
        <f t="shared" si="17"/>
        <v>0</v>
      </c>
      <c r="S18" s="51">
        <f t="shared" si="18"/>
        <v>0</v>
      </c>
      <c r="T18" s="48">
        <f t="shared" si="19"/>
        <v>0</v>
      </c>
      <c r="U18" s="51"/>
      <c r="V18" s="53">
        <f t="shared" si="20"/>
        <v>0</v>
      </c>
      <c r="W18" s="52">
        <f t="shared" si="21"/>
        <v>84</v>
      </c>
    </row>
    <row r="19" spans="1:23" ht="12.75">
      <c r="A19" s="47">
        <v>36682</v>
      </c>
      <c r="B19" s="48" t="s">
        <v>92</v>
      </c>
      <c r="C19" s="48"/>
      <c r="D19" s="49">
        <v>1</v>
      </c>
      <c r="E19" s="48"/>
      <c r="F19" s="48">
        <v>10</v>
      </c>
      <c r="G19" s="48"/>
      <c r="H19" s="48"/>
      <c r="I19" s="48"/>
      <c r="J19" s="48">
        <f aca="true" t="shared" si="22" ref="J19:J26">SUM(D19:I19)</f>
        <v>11</v>
      </c>
      <c r="K19" s="48">
        <v>7</v>
      </c>
      <c r="L19" s="50">
        <f aca="true" t="shared" si="23" ref="L19:L26">(D19*K19)</f>
        <v>7</v>
      </c>
      <c r="M19" s="51">
        <f aca="true" t="shared" si="24" ref="M19:M26">(L19*17)</f>
        <v>119</v>
      </c>
      <c r="N19" s="52">
        <f aca="true" t="shared" si="25" ref="N19:N26">(E19*K19)</f>
        <v>0</v>
      </c>
      <c r="O19" s="51">
        <f aca="true" t="shared" si="26" ref="O19:O26">(N19*20)</f>
        <v>0</v>
      </c>
      <c r="P19" s="48">
        <f aca="true" t="shared" si="27" ref="P19:P26">(F19*K19)</f>
        <v>70</v>
      </c>
      <c r="Q19" s="48"/>
      <c r="R19" s="48">
        <f aca="true" t="shared" si="28" ref="R19:R26">(G19*K19)</f>
        <v>0</v>
      </c>
      <c r="S19" s="51">
        <f aca="true" t="shared" si="29" ref="S19:S26">(R19*13)</f>
        <v>0</v>
      </c>
      <c r="T19" s="48">
        <f aca="true" t="shared" si="30" ref="T19:T26">(H19*K19)</f>
        <v>0</v>
      </c>
      <c r="U19" s="51"/>
      <c r="V19" s="53">
        <f aca="true" t="shared" si="31" ref="V19:V26">(I19*K19)</f>
        <v>0</v>
      </c>
      <c r="W19" s="52">
        <f aca="true" t="shared" si="32" ref="W19:W26">(L19+N19+P19+Q19+R19+T19+V19)</f>
        <v>77</v>
      </c>
    </row>
    <row r="20" spans="1:23" ht="12.75">
      <c r="A20" s="10">
        <v>36690</v>
      </c>
      <c r="B20" s="48" t="s">
        <v>92</v>
      </c>
      <c r="C20" s="48"/>
      <c r="D20" s="11">
        <v>1</v>
      </c>
      <c r="J20">
        <f t="shared" si="22"/>
        <v>1</v>
      </c>
      <c r="K20">
        <v>7</v>
      </c>
      <c r="L20" s="17">
        <f t="shared" si="23"/>
        <v>7</v>
      </c>
      <c r="M20" s="25">
        <f t="shared" si="24"/>
        <v>119</v>
      </c>
      <c r="N20" s="15">
        <f t="shared" si="25"/>
        <v>0</v>
      </c>
      <c r="O20" s="25">
        <f t="shared" si="26"/>
        <v>0</v>
      </c>
      <c r="P20">
        <f t="shared" si="27"/>
        <v>0</v>
      </c>
      <c r="R20">
        <f t="shared" si="28"/>
        <v>0</v>
      </c>
      <c r="S20" s="25">
        <f t="shared" si="29"/>
        <v>0</v>
      </c>
      <c r="T20">
        <f t="shared" si="30"/>
        <v>0</v>
      </c>
      <c r="U20" s="25">
        <v>50</v>
      </c>
      <c r="V20" s="26">
        <f t="shared" si="31"/>
        <v>0</v>
      </c>
      <c r="W20" s="15">
        <f t="shared" si="32"/>
        <v>7</v>
      </c>
    </row>
    <row r="21" spans="1:23" ht="12.75">
      <c r="A21" s="47">
        <v>36690</v>
      </c>
      <c r="B21" s="48" t="s">
        <v>92</v>
      </c>
      <c r="C21" s="48"/>
      <c r="D21" s="49"/>
      <c r="E21" s="48"/>
      <c r="F21" s="48">
        <v>7</v>
      </c>
      <c r="G21" s="48"/>
      <c r="H21" s="48"/>
      <c r="I21" s="48"/>
      <c r="J21" s="48">
        <f t="shared" si="22"/>
        <v>7</v>
      </c>
      <c r="K21" s="48">
        <v>8.5</v>
      </c>
      <c r="L21" s="50">
        <f t="shared" si="23"/>
        <v>0</v>
      </c>
      <c r="M21" s="51">
        <f t="shared" si="24"/>
        <v>0</v>
      </c>
      <c r="N21" s="52">
        <f t="shared" si="25"/>
        <v>0</v>
      </c>
      <c r="O21" s="51">
        <f t="shared" si="26"/>
        <v>0</v>
      </c>
      <c r="P21" s="48">
        <f t="shared" si="27"/>
        <v>59.5</v>
      </c>
      <c r="Q21" s="48"/>
      <c r="R21" s="48">
        <f t="shared" si="28"/>
        <v>0</v>
      </c>
      <c r="S21" s="51">
        <f t="shared" si="29"/>
        <v>0</v>
      </c>
      <c r="T21" s="48">
        <f t="shared" si="30"/>
        <v>0</v>
      </c>
      <c r="U21" s="51"/>
      <c r="V21" s="53">
        <f t="shared" si="31"/>
        <v>0</v>
      </c>
      <c r="W21" s="52">
        <f t="shared" si="32"/>
        <v>59.5</v>
      </c>
    </row>
    <row r="22" spans="1:23" ht="12.75">
      <c r="A22" s="47">
        <v>36700</v>
      </c>
      <c r="B22" s="48" t="s">
        <v>92</v>
      </c>
      <c r="C22" s="48"/>
      <c r="D22" s="49">
        <v>1</v>
      </c>
      <c r="E22" s="48"/>
      <c r="F22" s="48"/>
      <c r="G22" s="48"/>
      <c r="H22" s="48">
        <v>16</v>
      </c>
      <c r="I22" s="48"/>
      <c r="J22" s="48">
        <f t="shared" si="22"/>
        <v>17</v>
      </c>
      <c r="K22" s="48">
        <v>5.5</v>
      </c>
      <c r="L22" s="50">
        <f t="shared" si="23"/>
        <v>5.5</v>
      </c>
      <c r="M22" s="51">
        <f t="shared" si="24"/>
        <v>93.5</v>
      </c>
      <c r="N22" s="52">
        <f t="shared" si="25"/>
        <v>0</v>
      </c>
      <c r="O22" s="51">
        <f t="shared" si="26"/>
        <v>0</v>
      </c>
      <c r="P22" s="48">
        <f t="shared" si="27"/>
        <v>0</v>
      </c>
      <c r="Q22" s="48"/>
      <c r="R22" s="48">
        <f t="shared" si="28"/>
        <v>0</v>
      </c>
      <c r="S22" s="51">
        <f t="shared" si="29"/>
        <v>0</v>
      </c>
      <c r="T22" s="48">
        <f t="shared" si="30"/>
        <v>88</v>
      </c>
      <c r="U22" s="51">
        <v>50</v>
      </c>
      <c r="V22" s="53">
        <f t="shared" si="31"/>
        <v>0</v>
      </c>
      <c r="W22" s="52">
        <f t="shared" si="32"/>
        <v>93.5</v>
      </c>
    </row>
    <row r="23" spans="1:23" ht="12.75">
      <c r="A23" s="47">
        <v>36704</v>
      </c>
      <c r="B23" s="48" t="s">
        <v>92</v>
      </c>
      <c r="C23" s="48"/>
      <c r="D23" s="49">
        <v>1</v>
      </c>
      <c r="E23" s="48"/>
      <c r="F23" s="48"/>
      <c r="G23" s="48"/>
      <c r="H23" s="48"/>
      <c r="I23" s="48">
        <v>14</v>
      </c>
      <c r="J23" s="48">
        <f t="shared" si="22"/>
        <v>15</v>
      </c>
      <c r="K23" s="48">
        <v>3.5</v>
      </c>
      <c r="L23" s="50">
        <f t="shared" si="23"/>
        <v>3.5</v>
      </c>
      <c r="M23" s="51">
        <f t="shared" si="24"/>
        <v>59.5</v>
      </c>
      <c r="N23" s="52">
        <f t="shared" si="25"/>
        <v>0</v>
      </c>
      <c r="O23" s="51">
        <f t="shared" si="26"/>
        <v>0</v>
      </c>
      <c r="P23" s="48">
        <f t="shared" si="27"/>
        <v>0</v>
      </c>
      <c r="Q23" s="48"/>
      <c r="R23" s="48">
        <f t="shared" si="28"/>
        <v>0</v>
      </c>
      <c r="S23" s="51">
        <f t="shared" si="29"/>
        <v>0</v>
      </c>
      <c r="T23" s="48">
        <f t="shared" si="30"/>
        <v>0</v>
      </c>
      <c r="U23" s="51"/>
      <c r="V23" s="53">
        <f t="shared" si="31"/>
        <v>49</v>
      </c>
      <c r="W23" s="52">
        <f t="shared" si="32"/>
        <v>52.5</v>
      </c>
    </row>
    <row r="24" spans="1:23" ht="12.75">
      <c r="A24" s="47">
        <v>36705</v>
      </c>
      <c r="B24" s="48" t="s">
        <v>92</v>
      </c>
      <c r="C24" s="48"/>
      <c r="D24" s="49">
        <v>1</v>
      </c>
      <c r="E24" s="48"/>
      <c r="F24" s="48"/>
      <c r="G24" s="48"/>
      <c r="H24" s="48"/>
      <c r="I24" s="48">
        <v>14</v>
      </c>
      <c r="J24" s="48">
        <f t="shared" si="22"/>
        <v>15</v>
      </c>
      <c r="K24" s="48">
        <v>3.5</v>
      </c>
      <c r="L24" s="50">
        <f t="shared" si="23"/>
        <v>3.5</v>
      </c>
      <c r="M24" s="51">
        <f t="shared" si="24"/>
        <v>59.5</v>
      </c>
      <c r="N24" s="52">
        <f t="shared" si="25"/>
        <v>0</v>
      </c>
      <c r="O24" s="51">
        <f t="shared" si="26"/>
        <v>0</v>
      </c>
      <c r="P24" s="48">
        <f t="shared" si="27"/>
        <v>0</v>
      </c>
      <c r="Q24" s="48"/>
      <c r="R24" s="48">
        <f t="shared" si="28"/>
        <v>0</v>
      </c>
      <c r="S24" s="51">
        <f t="shared" si="29"/>
        <v>0</v>
      </c>
      <c r="T24" s="48">
        <f t="shared" si="30"/>
        <v>0</v>
      </c>
      <c r="U24" s="51"/>
      <c r="V24" s="53">
        <f t="shared" si="31"/>
        <v>49</v>
      </c>
      <c r="W24" s="52">
        <f t="shared" si="32"/>
        <v>52.5</v>
      </c>
    </row>
    <row r="25" spans="1:23" ht="12.75">
      <c r="A25" s="47">
        <v>36712</v>
      </c>
      <c r="B25" s="48" t="s">
        <v>92</v>
      </c>
      <c r="C25" s="48"/>
      <c r="D25" s="49">
        <v>1</v>
      </c>
      <c r="E25" s="48"/>
      <c r="F25" s="48"/>
      <c r="G25" s="48"/>
      <c r="H25" s="48"/>
      <c r="I25" s="48">
        <v>13</v>
      </c>
      <c r="J25" s="48">
        <f t="shared" si="22"/>
        <v>14</v>
      </c>
      <c r="K25" s="48">
        <v>3</v>
      </c>
      <c r="L25" s="50">
        <f t="shared" si="23"/>
        <v>3</v>
      </c>
      <c r="M25" s="51">
        <f t="shared" si="24"/>
        <v>51</v>
      </c>
      <c r="N25" s="52">
        <f t="shared" si="25"/>
        <v>0</v>
      </c>
      <c r="O25" s="51">
        <f t="shared" si="26"/>
        <v>0</v>
      </c>
      <c r="P25" s="48">
        <f t="shared" si="27"/>
        <v>0</v>
      </c>
      <c r="Q25" s="48"/>
      <c r="R25" s="48">
        <f t="shared" si="28"/>
        <v>0</v>
      </c>
      <c r="S25" s="51">
        <f t="shared" si="29"/>
        <v>0</v>
      </c>
      <c r="T25" s="48">
        <f t="shared" si="30"/>
        <v>0</v>
      </c>
      <c r="U25" s="51"/>
      <c r="V25" s="53">
        <f t="shared" si="31"/>
        <v>39</v>
      </c>
      <c r="W25" s="52">
        <f t="shared" si="32"/>
        <v>42</v>
      </c>
    </row>
    <row r="26" spans="1:23" ht="12.75">
      <c r="A26" s="47">
        <v>36713</v>
      </c>
      <c r="B26" s="48" t="s">
        <v>92</v>
      </c>
      <c r="C26" s="48"/>
      <c r="D26" s="49">
        <v>1</v>
      </c>
      <c r="E26" s="48"/>
      <c r="F26" s="48"/>
      <c r="G26" s="48"/>
      <c r="H26" s="48"/>
      <c r="I26" s="48">
        <v>13</v>
      </c>
      <c r="J26" s="48">
        <f t="shared" si="22"/>
        <v>14</v>
      </c>
      <c r="K26" s="48">
        <v>2.5</v>
      </c>
      <c r="L26" s="50">
        <f t="shared" si="23"/>
        <v>2.5</v>
      </c>
      <c r="M26" s="51">
        <f t="shared" si="24"/>
        <v>42.5</v>
      </c>
      <c r="N26" s="52">
        <f t="shared" si="25"/>
        <v>0</v>
      </c>
      <c r="O26" s="51">
        <f t="shared" si="26"/>
        <v>0</v>
      </c>
      <c r="P26" s="48">
        <f t="shared" si="27"/>
        <v>0</v>
      </c>
      <c r="Q26" s="48"/>
      <c r="R26" s="48">
        <f t="shared" si="28"/>
        <v>0</v>
      </c>
      <c r="S26" s="51">
        <f t="shared" si="29"/>
        <v>0</v>
      </c>
      <c r="T26" s="48">
        <f t="shared" si="30"/>
        <v>0</v>
      </c>
      <c r="U26" s="51"/>
      <c r="V26" s="53">
        <f t="shared" si="31"/>
        <v>32.5</v>
      </c>
      <c r="W26" s="52">
        <f t="shared" si="32"/>
        <v>35</v>
      </c>
    </row>
    <row r="27" spans="1:23" ht="12.75">
      <c r="A27" s="47">
        <v>36717</v>
      </c>
      <c r="B27" s="48" t="s">
        <v>92</v>
      </c>
      <c r="C27" s="48"/>
      <c r="D27" s="49">
        <v>1</v>
      </c>
      <c r="E27" s="48"/>
      <c r="F27" s="48"/>
      <c r="G27" s="48"/>
      <c r="H27" s="48">
        <v>16</v>
      </c>
      <c r="I27" s="48"/>
      <c r="J27" s="48">
        <f aca="true" t="shared" si="33" ref="J27:J34">SUM(D27:I27)</f>
        <v>17</v>
      </c>
      <c r="K27" s="48">
        <v>6</v>
      </c>
      <c r="L27" s="50">
        <f aca="true" t="shared" si="34" ref="L27:L34">(D27*K27)</f>
        <v>6</v>
      </c>
      <c r="M27" s="51">
        <f aca="true" t="shared" si="35" ref="M27:M34">(L27*17)</f>
        <v>102</v>
      </c>
      <c r="N27" s="52">
        <f aca="true" t="shared" si="36" ref="N27:N34">(E27*K27)</f>
        <v>0</v>
      </c>
      <c r="O27" s="51">
        <f aca="true" t="shared" si="37" ref="O27:O34">(N27*20)</f>
        <v>0</v>
      </c>
      <c r="P27" s="48">
        <f aca="true" t="shared" si="38" ref="P27:P34">(F27*K27)</f>
        <v>0</v>
      </c>
      <c r="Q27" s="48"/>
      <c r="R27" s="48">
        <f aca="true" t="shared" si="39" ref="R27:R34">(G27*K27)</f>
        <v>0</v>
      </c>
      <c r="S27" s="51">
        <f aca="true" t="shared" si="40" ref="S27:S34">(R27*13)</f>
        <v>0</v>
      </c>
      <c r="T27" s="48">
        <f aca="true" t="shared" si="41" ref="T27:T34">(H27*K27)</f>
        <v>96</v>
      </c>
      <c r="U27" s="51">
        <v>50</v>
      </c>
      <c r="V27" s="53">
        <f aca="true" t="shared" si="42" ref="V27:V34">(I27*K27)</f>
        <v>0</v>
      </c>
      <c r="W27" s="52">
        <f aca="true" t="shared" si="43" ref="W27:W34">(L27+N27+P27+Q27+R27+T27+V27)</f>
        <v>102</v>
      </c>
    </row>
    <row r="28" spans="1:23" ht="12.75">
      <c r="A28" s="10">
        <v>36755</v>
      </c>
      <c r="B28" s="48" t="s">
        <v>92</v>
      </c>
      <c r="C28" s="48"/>
      <c r="D28" s="11">
        <v>1</v>
      </c>
      <c r="J28">
        <f t="shared" si="33"/>
        <v>1</v>
      </c>
      <c r="K28">
        <v>2</v>
      </c>
      <c r="L28" s="17">
        <f t="shared" si="34"/>
        <v>2</v>
      </c>
      <c r="M28" s="25">
        <f t="shared" si="35"/>
        <v>34</v>
      </c>
      <c r="N28" s="15">
        <f t="shared" si="36"/>
        <v>0</v>
      </c>
      <c r="O28" s="25">
        <f t="shared" si="37"/>
        <v>0</v>
      </c>
      <c r="P28">
        <f t="shared" si="38"/>
        <v>0</v>
      </c>
      <c r="R28">
        <f t="shared" si="39"/>
        <v>0</v>
      </c>
      <c r="S28" s="25">
        <f t="shared" si="40"/>
        <v>0</v>
      </c>
      <c r="T28">
        <f t="shared" si="41"/>
        <v>0</v>
      </c>
      <c r="U28" s="25">
        <v>50</v>
      </c>
      <c r="V28" s="26">
        <f t="shared" si="42"/>
        <v>0</v>
      </c>
      <c r="W28" s="15">
        <f t="shared" si="43"/>
        <v>2</v>
      </c>
    </row>
    <row r="29" spans="1:23" ht="12.75">
      <c r="A29" s="10">
        <v>36781</v>
      </c>
      <c r="B29" s="48" t="s">
        <v>92</v>
      </c>
      <c r="C29" s="48"/>
      <c r="D29" s="11">
        <v>1</v>
      </c>
      <c r="E29">
        <v>4</v>
      </c>
      <c r="J29">
        <f t="shared" si="33"/>
        <v>5</v>
      </c>
      <c r="K29">
        <v>8</v>
      </c>
      <c r="L29" s="17">
        <f t="shared" si="34"/>
        <v>8</v>
      </c>
      <c r="M29" s="25">
        <f t="shared" si="35"/>
        <v>136</v>
      </c>
      <c r="N29" s="15">
        <f t="shared" si="36"/>
        <v>32</v>
      </c>
      <c r="O29" s="25">
        <f t="shared" si="37"/>
        <v>640</v>
      </c>
      <c r="P29">
        <f t="shared" si="38"/>
        <v>0</v>
      </c>
      <c r="R29">
        <f t="shared" si="39"/>
        <v>0</v>
      </c>
      <c r="S29" s="25">
        <f t="shared" si="40"/>
        <v>0</v>
      </c>
      <c r="T29">
        <f t="shared" si="41"/>
        <v>0</v>
      </c>
      <c r="U29" s="25"/>
      <c r="V29" s="26">
        <f t="shared" si="42"/>
        <v>0</v>
      </c>
      <c r="W29" s="15">
        <f t="shared" si="43"/>
        <v>40</v>
      </c>
    </row>
    <row r="30" spans="1:23" ht="12.75">
      <c r="A30" s="47">
        <v>36705</v>
      </c>
      <c r="B30" s="48" t="s">
        <v>76</v>
      </c>
      <c r="C30" s="48" t="s">
        <v>39</v>
      </c>
      <c r="D30" s="49">
        <v>1</v>
      </c>
      <c r="E30" s="48"/>
      <c r="F30" s="48"/>
      <c r="G30" s="48"/>
      <c r="H30" s="48"/>
      <c r="I30" s="48"/>
      <c r="J30" s="48">
        <f t="shared" si="33"/>
        <v>1</v>
      </c>
      <c r="K30" s="48">
        <v>1</v>
      </c>
      <c r="L30" s="50">
        <f t="shared" si="34"/>
        <v>1</v>
      </c>
      <c r="M30" s="51">
        <f t="shared" si="35"/>
        <v>17</v>
      </c>
      <c r="N30" s="52">
        <f t="shared" si="36"/>
        <v>0</v>
      </c>
      <c r="O30" s="51">
        <f t="shared" si="37"/>
        <v>0</v>
      </c>
      <c r="P30" s="48">
        <f t="shared" si="38"/>
        <v>0</v>
      </c>
      <c r="Q30" s="48"/>
      <c r="R30" s="48">
        <f t="shared" si="39"/>
        <v>0</v>
      </c>
      <c r="S30" s="51">
        <f t="shared" si="40"/>
        <v>0</v>
      </c>
      <c r="T30" s="48">
        <f t="shared" si="41"/>
        <v>0</v>
      </c>
      <c r="U30" s="51"/>
      <c r="V30" s="53">
        <f t="shared" si="42"/>
        <v>0</v>
      </c>
      <c r="W30" s="52">
        <f t="shared" si="43"/>
        <v>1</v>
      </c>
    </row>
    <row r="31" spans="1:23" ht="12.75">
      <c r="A31" s="47">
        <v>36677</v>
      </c>
      <c r="B31" s="48" t="s">
        <v>72</v>
      </c>
      <c r="C31" s="48" t="s">
        <v>28</v>
      </c>
      <c r="D31" s="49">
        <v>1</v>
      </c>
      <c r="E31" s="48"/>
      <c r="F31" s="48"/>
      <c r="G31" s="48"/>
      <c r="H31" s="48">
        <v>16</v>
      </c>
      <c r="I31" s="48"/>
      <c r="J31" s="48">
        <f t="shared" si="33"/>
        <v>17</v>
      </c>
      <c r="K31" s="48">
        <v>5.5</v>
      </c>
      <c r="L31" s="50">
        <f t="shared" si="34"/>
        <v>5.5</v>
      </c>
      <c r="M31" s="51">
        <f t="shared" si="35"/>
        <v>93.5</v>
      </c>
      <c r="N31" s="52">
        <f t="shared" si="36"/>
        <v>0</v>
      </c>
      <c r="O31" s="51">
        <f t="shared" si="37"/>
        <v>0</v>
      </c>
      <c r="P31" s="48">
        <f t="shared" si="38"/>
        <v>0</v>
      </c>
      <c r="Q31" s="48"/>
      <c r="R31" s="48">
        <f t="shared" si="39"/>
        <v>0</v>
      </c>
      <c r="S31" s="51">
        <f t="shared" si="40"/>
        <v>0</v>
      </c>
      <c r="T31" s="48">
        <f t="shared" si="41"/>
        <v>88</v>
      </c>
      <c r="U31" s="51">
        <v>50</v>
      </c>
      <c r="V31" s="53">
        <f t="shared" si="42"/>
        <v>0</v>
      </c>
      <c r="W31" s="52">
        <f t="shared" si="43"/>
        <v>93.5</v>
      </c>
    </row>
    <row r="32" spans="1:23" ht="12.75">
      <c r="A32" s="47">
        <v>36615</v>
      </c>
      <c r="B32" s="48" t="s">
        <v>69</v>
      </c>
      <c r="C32" s="48" t="s">
        <v>28</v>
      </c>
      <c r="D32" s="49">
        <v>1</v>
      </c>
      <c r="E32" s="48"/>
      <c r="F32" s="48"/>
      <c r="G32" s="48"/>
      <c r="H32" s="48">
        <v>16</v>
      </c>
      <c r="I32" s="48"/>
      <c r="J32" s="48">
        <f t="shared" si="33"/>
        <v>17</v>
      </c>
      <c r="K32" s="48">
        <v>5</v>
      </c>
      <c r="L32" s="50">
        <f t="shared" si="34"/>
        <v>5</v>
      </c>
      <c r="M32" s="51">
        <f t="shared" si="35"/>
        <v>85</v>
      </c>
      <c r="N32" s="52">
        <f t="shared" si="36"/>
        <v>0</v>
      </c>
      <c r="O32" s="51">
        <f t="shared" si="37"/>
        <v>0</v>
      </c>
      <c r="P32" s="48">
        <f t="shared" si="38"/>
        <v>0</v>
      </c>
      <c r="Q32" s="48"/>
      <c r="R32" s="48">
        <f t="shared" si="39"/>
        <v>0</v>
      </c>
      <c r="S32" s="51">
        <f t="shared" si="40"/>
        <v>0</v>
      </c>
      <c r="T32" s="48">
        <f t="shared" si="41"/>
        <v>80</v>
      </c>
      <c r="U32" s="51">
        <v>50</v>
      </c>
      <c r="V32" s="53">
        <f t="shared" si="42"/>
        <v>0</v>
      </c>
      <c r="W32" s="52">
        <f t="shared" si="43"/>
        <v>85</v>
      </c>
    </row>
    <row r="33" spans="1:23" ht="12.75">
      <c r="A33" s="47">
        <v>36626</v>
      </c>
      <c r="B33" s="48" t="s">
        <v>69</v>
      </c>
      <c r="C33" s="48" t="s">
        <v>28</v>
      </c>
      <c r="D33" s="49">
        <v>1</v>
      </c>
      <c r="E33" s="48"/>
      <c r="F33" s="48"/>
      <c r="G33" s="48"/>
      <c r="H33" s="48">
        <v>13</v>
      </c>
      <c r="I33" s="48"/>
      <c r="J33" s="48">
        <f t="shared" si="33"/>
        <v>14</v>
      </c>
      <c r="K33" s="48">
        <v>5</v>
      </c>
      <c r="L33" s="50">
        <f t="shared" si="34"/>
        <v>5</v>
      </c>
      <c r="M33" s="51">
        <f t="shared" si="35"/>
        <v>85</v>
      </c>
      <c r="N33" s="52">
        <f t="shared" si="36"/>
        <v>0</v>
      </c>
      <c r="O33" s="51">
        <f t="shared" si="37"/>
        <v>0</v>
      </c>
      <c r="P33" s="48">
        <f t="shared" si="38"/>
        <v>0</v>
      </c>
      <c r="Q33" s="48"/>
      <c r="R33" s="48">
        <f t="shared" si="39"/>
        <v>0</v>
      </c>
      <c r="S33" s="51">
        <f t="shared" si="40"/>
        <v>0</v>
      </c>
      <c r="T33" s="48">
        <f t="shared" si="41"/>
        <v>65</v>
      </c>
      <c r="U33" s="51">
        <v>50</v>
      </c>
      <c r="V33" s="53">
        <f t="shared" si="42"/>
        <v>0</v>
      </c>
      <c r="W33" s="52">
        <f t="shared" si="43"/>
        <v>70</v>
      </c>
    </row>
    <row r="34" spans="1:23" ht="12.75">
      <c r="A34" s="47">
        <v>36651</v>
      </c>
      <c r="B34" s="48" t="s">
        <v>69</v>
      </c>
      <c r="C34" s="48" t="s">
        <v>28</v>
      </c>
      <c r="D34" s="49">
        <v>1</v>
      </c>
      <c r="E34" s="48"/>
      <c r="F34" s="48"/>
      <c r="G34" s="48"/>
      <c r="H34" s="48">
        <v>16</v>
      </c>
      <c r="I34" s="48"/>
      <c r="J34" s="48">
        <f t="shared" si="33"/>
        <v>17</v>
      </c>
      <c r="K34" s="48">
        <v>5</v>
      </c>
      <c r="L34" s="50">
        <f t="shared" si="34"/>
        <v>5</v>
      </c>
      <c r="M34" s="51">
        <f t="shared" si="35"/>
        <v>85</v>
      </c>
      <c r="N34" s="52">
        <f t="shared" si="36"/>
        <v>0</v>
      </c>
      <c r="O34" s="51">
        <f t="shared" si="37"/>
        <v>0</v>
      </c>
      <c r="P34" s="48">
        <f t="shared" si="38"/>
        <v>0</v>
      </c>
      <c r="Q34" s="48"/>
      <c r="R34" s="48">
        <f t="shared" si="39"/>
        <v>0</v>
      </c>
      <c r="S34" s="51">
        <f t="shared" si="40"/>
        <v>0</v>
      </c>
      <c r="T34" s="48">
        <f t="shared" si="41"/>
        <v>80</v>
      </c>
      <c r="U34" s="51">
        <v>50</v>
      </c>
      <c r="V34" s="53">
        <f t="shared" si="42"/>
        <v>0</v>
      </c>
      <c r="W34" s="52">
        <f t="shared" si="43"/>
        <v>85</v>
      </c>
    </row>
    <row r="35" spans="1:23" ht="12.75">
      <c r="A35" s="47">
        <v>36689</v>
      </c>
      <c r="B35" s="48" t="s">
        <v>75</v>
      </c>
      <c r="C35" s="48" t="s">
        <v>28</v>
      </c>
      <c r="D35" s="49">
        <v>1</v>
      </c>
      <c r="E35" s="48"/>
      <c r="F35" s="48"/>
      <c r="G35" s="48"/>
      <c r="H35" s="48">
        <v>16</v>
      </c>
      <c r="I35" s="48"/>
      <c r="J35" s="48">
        <f aca="true" t="shared" si="44" ref="J35:J46">SUM(D35:I35)</f>
        <v>17</v>
      </c>
      <c r="K35" s="48">
        <v>5.5</v>
      </c>
      <c r="L35" s="50">
        <f aca="true" t="shared" si="45" ref="L35:L46">(D35*K35)</f>
        <v>5.5</v>
      </c>
      <c r="M35" s="51">
        <f aca="true" t="shared" si="46" ref="M35:M46">(L35*17)</f>
        <v>93.5</v>
      </c>
      <c r="N35" s="52">
        <f aca="true" t="shared" si="47" ref="N35:N46">(E35*K35)</f>
        <v>0</v>
      </c>
      <c r="O35" s="51">
        <f aca="true" t="shared" si="48" ref="O35:O60">(N35*20)</f>
        <v>0</v>
      </c>
      <c r="P35" s="48">
        <f aca="true" t="shared" si="49" ref="P35:P60">(F35*K35)</f>
        <v>0</v>
      </c>
      <c r="Q35" s="48"/>
      <c r="R35" s="48">
        <f aca="true" t="shared" si="50" ref="R35:R60">(G35*K35)</f>
        <v>0</v>
      </c>
      <c r="S35" s="51">
        <f aca="true" t="shared" si="51" ref="S35:S54">(R35*13)</f>
        <v>0</v>
      </c>
      <c r="T35" s="48">
        <f aca="true" t="shared" si="52" ref="T35:T46">(H35*K35)</f>
        <v>88</v>
      </c>
      <c r="U35" s="51">
        <v>50</v>
      </c>
      <c r="V35" s="53">
        <f aca="true" t="shared" si="53" ref="V35:V46">(I35*K35)</f>
        <v>0</v>
      </c>
      <c r="W35" s="52">
        <f aca="true" t="shared" si="54" ref="W35:W46">(L35+N35+P35+Q35+R35+T35+V35)</f>
        <v>93.5</v>
      </c>
    </row>
    <row r="36" spans="1:23" ht="12.75">
      <c r="A36" s="47">
        <v>36714</v>
      </c>
      <c r="B36" s="48" t="s">
        <v>78</v>
      </c>
      <c r="C36" s="48" t="s">
        <v>28</v>
      </c>
      <c r="D36" s="49">
        <v>1</v>
      </c>
      <c r="E36" s="48"/>
      <c r="F36" s="48"/>
      <c r="G36" s="48"/>
      <c r="H36" s="48"/>
      <c r="I36" s="48"/>
      <c r="J36" s="48">
        <f t="shared" si="44"/>
        <v>1</v>
      </c>
      <c r="K36" s="48">
        <v>1</v>
      </c>
      <c r="L36" s="50">
        <f t="shared" si="45"/>
        <v>1</v>
      </c>
      <c r="M36" s="51">
        <f t="shared" si="46"/>
        <v>17</v>
      </c>
      <c r="N36" s="52">
        <f t="shared" si="47"/>
        <v>0</v>
      </c>
      <c r="O36" s="51">
        <f t="shared" si="48"/>
        <v>0</v>
      </c>
      <c r="P36" s="48">
        <f t="shared" si="49"/>
        <v>0</v>
      </c>
      <c r="Q36" s="48"/>
      <c r="R36" s="48">
        <f t="shared" si="50"/>
        <v>0</v>
      </c>
      <c r="S36" s="51">
        <f t="shared" si="51"/>
        <v>0</v>
      </c>
      <c r="T36" s="48">
        <f t="shared" si="52"/>
        <v>0</v>
      </c>
      <c r="U36" s="51"/>
      <c r="V36" s="53">
        <f t="shared" si="53"/>
        <v>0</v>
      </c>
      <c r="W36" s="52">
        <f t="shared" si="54"/>
        <v>1</v>
      </c>
    </row>
    <row r="37" spans="1:23" ht="12.75">
      <c r="A37" s="47">
        <v>36745</v>
      </c>
      <c r="B37" s="48" t="s">
        <v>81</v>
      </c>
      <c r="C37" s="48" t="s">
        <v>36</v>
      </c>
      <c r="D37" s="49">
        <v>1</v>
      </c>
      <c r="E37" s="48"/>
      <c r="F37" s="48"/>
      <c r="G37" s="48"/>
      <c r="H37" s="48"/>
      <c r="I37" s="48">
        <v>12</v>
      </c>
      <c r="J37" s="48">
        <f t="shared" si="44"/>
        <v>13</v>
      </c>
      <c r="K37" s="48">
        <v>2</v>
      </c>
      <c r="L37" s="50">
        <f t="shared" si="45"/>
        <v>2</v>
      </c>
      <c r="M37" s="51">
        <f t="shared" si="46"/>
        <v>34</v>
      </c>
      <c r="N37" s="52">
        <f t="shared" si="47"/>
        <v>0</v>
      </c>
      <c r="O37" s="51">
        <f t="shared" si="48"/>
        <v>0</v>
      </c>
      <c r="P37" s="48">
        <f t="shared" si="49"/>
        <v>0</v>
      </c>
      <c r="Q37" s="48"/>
      <c r="R37" s="48">
        <f t="shared" si="50"/>
        <v>0</v>
      </c>
      <c r="S37" s="51">
        <f t="shared" si="51"/>
        <v>0</v>
      </c>
      <c r="T37" s="48">
        <f t="shared" si="52"/>
        <v>0</v>
      </c>
      <c r="U37" s="51"/>
      <c r="V37" s="53">
        <f t="shared" si="53"/>
        <v>24</v>
      </c>
      <c r="W37" s="52">
        <f t="shared" si="54"/>
        <v>26</v>
      </c>
    </row>
    <row r="38" spans="1:23" ht="12.75">
      <c r="A38" s="47">
        <v>36686</v>
      </c>
      <c r="B38" s="48" t="s">
        <v>74</v>
      </c>
      <c r="C38" s="48" t="s">
        <v>29</v>
      </c>
      <c r="D38" s="49">
        <v>1</v>
      </c>
      <c r="E38" s="48"/>
      <c r="F38" s="48"/>
      <c r="G38" s="48"/>
      <c r="H38" s="48"/>
      <c r="I38" s="48"/>
      <c r="J38" s="48">
        <f t="shared" si="44"/>
        <v>1</v>
      </c>
      <c r="K38" s="48">
        <v>2</v>
      </c>
      <c r="L38" s="50">
        <f t="shared" si="45"/>
        <v>2</v>
      </c>
      <c r="M38" s="51">
        <f t="shared" si="46"/>
        <v>34</v>
      </c>
      <c r="N38" s="52">
        <f t="shared" si="47"/>
        <v>0</v>
      </c>
      <c r="O38" s="51">
        <f t="shared" si="48"/>
        <v>0</v>
      </c>
      <c r="P38" s="48">
        <f t="shared" si="49"/>
        <v>0</v>
      </c>
      <c r="Q38" s="48"/>
      <c r="R38" s="48">
        <f t="shared" si="50"/>
        <v>0</v>
      </c>
      <c r="S38" s="51">
        <f t="shared" si="51"/>
        <v>0</v>
      </c>
      <c r="T38" s="48">
        <f t="shared" si="52"/>
        <v>0</v>
      </c>
      <c r="U38" s="51"/>
      <c r="V38" s="53">
        <f t="shared" si="53"/>
        <v>0</v>
      </c>
      <c r="W38" s="52">
        <f t="shared" si="54"/>
        <v>2</v>
      </c>
    </row>
    <row r="39" spans="1:23" ht="12.75">
      <c r="A39" s="47">
        <v>36466</v>
      </c>
      <c r="B39" s="48" t="s">
        <v>58</v>
      </c>
      <c r="C39" s="48" t="s">
        <v>35</v>
      </c>
      <c r="D39" s="49">
        <v>1</v>
      </c>
      <c r="E39" s="48"/>
      <c r="F39" s="48"/>
      <c r="G39" s="48"/>
      <c r="H39" s="48">
        <v>17</v>
      </c>
      <c r="I39" s="48"/>
      <c r="J39" s="48">
        <f t="shared" si="44"/>
        <v>18</v>
      </c>
      <c r="K39" s="48">
        <v>5</v>
      </c>
      <c r="L39" s="50">
        <f t="shared" si="45"/>
        <v>5</v>
      </c>
      <c r="M39" s="51">
        <f t="shared" si="46"/>
        <v>85</v>
      </c>
      <c r="N39" s="52">
        <f t="shared" si="47"/>
        <v>0</v>
      </c>
      <c r="O39" s="51">
        <f t="shared" si="48"/>
        <v>0</v>
      </c>
      <c r="P39" s="48">
        <f t="shared" si="49"/>
        <v>0</v>
      </c>
      <c r="Q39" s="48"/>
      <c r="R39" s="48">
        <f t="shared" si="50"/>
        <v>0</v>
      </c>
      <c r="S39" s="51">
        <f t="shared" si="51"/>
        <v>0</v>
      </c>
      <c r="T39" s="48">
        <f t="shared" si="52"/>
        <v>85</v>
      </c>
      <c r="U39" s="51">
        <v>50</v>
      </c>
      <c r="V39" s="53">
        <f t="shared" si="53"/>
        <v>0</v>
      </c>
      <c r="W39" s="52">
        <f t="shared" si="54"/>
        <v>90</v>
      </c>
    </row>
    <row r="40" spans="1:23" ht="12.75">
      <c r="A40" s="47">
        <v>36466</v>
      </c>
      <c r="B40" s="48" t="s">
        <v>58</v>
      </c>
      <c r="C40" s="48" t="s">
        <v>38</v>
      </c>
      <c r="D40" s="49">
        <v>1</v>
      </c>
      <c r="E40" s="48"/>
      <c r="F40" s="48"/>
      <c r="G40" s="48"/>
      <c r="H40" s="48">
        <v>17</v>
      </c>
      <c r="I40" s="48"/>
      <c r="J40" s="48">
        <f t="shared" si="44"/>
        <v>18</v>
      </c>
      <c r="K40" s="48">
        <v>0.5</v>
      </c>
      <c r="L40" s="50">
        <f t="shared" si="45"/>
        <v>0.5</v>
      </c>
      <c r="M40" s="51">
        <f t="shared" si="46"/>
        <v>8.5</v>
      </c>
      <c r="N40" s="52">
        <f t="shared" si="47"/>
        <v>0</v>
      </c>
      <c r="O40" s="51">
        <f t="shared" si="48"/>
        <v>0</v>
      </c>
      <c r="P40" s="48">
        <f t="shared" si="49"/>
        <v>0</v>
      </c>
      <c r="Q40" s="48"/>
      <c r="R40" s="48">
        <f t="shared" si="50"/>
        <v>0</v>
      </c>
      <c r="S40" s="51">
        <f t="shared" si="51"/>
        <v>0</v>
      </c>
      <c r="T40" s="48">
        <f t="shared" si="52"/>
        <v>8.5</v>
      </c>
      <c r="U40" s="51"/>
      <c r="V40" s="53">
        <f t="shared" si="53"/>
        <v>0</v>
      </c>
      <c r="W40" s="52">
        <f t="shared" si="54"/>
        <v>9</v>
      </c>
    </row>
    <row r="41" spans="1:23" ht="12.75">
      <c r="A41" s="47">
        <v>36558</v>
      </c>
      <c r="B41" s="48" t="s">
        <v>58</v>
      </c>
      <c r="C41" s="48" t="s">
        <v>29</v>
      </c>
      <c r="D41" s="49">
        <v>1</v>
      </c>
      <c r="E41" s="48"/>
      <c r="F41" s="48"/>
      <c r="G41" s="48"/>
      <c r="H41" s="48"/>
      <c r="I41" s="48"/>
      <c r="J41" s="48">
        <f t="shared" si="44"/>
        <v>1</v>
      </c>
      <c r="K41" s="48">
        <v>3</v>
      </c>
      <c r="L41" s="50">
        <f t="shared" si="45"/>
        <v>3</v>
      </c>
      <c r="M41" s="51">
        <f t="shared" si="46"/>
        <v>51</v>
      </c>
      <c r="N41" s="52">
        <f t="shared" si="47"/>
        <v>0</v>
      </c>
      <c r="O41" s="51">
        <f t="shared" si="48"/>
        <v>0</v>
      </c>
      <c r="P41" s="48">
        <f t="shared" si="49"/>
        <v>0</v>
      </c>
      <c r="Q41" s="48"/>
      <c r="R41" s="48">
        <f t="shared" si="50"/>
        <v>0</v>
      </c>
      <c r="S41" s="51">
        <f t="shared" si="51"/>
        <v>0</v>
      </c>
      <c r="T41" s="48">
        <f t="shared" si="52"/>
        <v>0</v>
      </c>
      <c r="U41" s="51"/>
      <c r="V41" s="53">
        <f t="shared" si="53"/>
        <v>0</v>
      </c>
      <c r="W41" s="52">
        <f t="shared" si="54"/>
        <v>3</v>
      </c>
    </row>
    <row r="42" spans="1:23" ht="12.75">
      <c r="A42" s="47">
        <v>36585</v>
      </c>
      <c r="B42" s="48" t="s">
        <v>58</v>
      </c>
      <c r="C42" s="48" t="s">
        <v>35</v>
      </c>
      <c r="D42" s="49">
        <v>2</v>
      </c>
      <c r="E42" s="48"/>
      <c r="F42" s="48"/>
      <c r="G42" s="48"/>
      <c r="H42" s="48">
        <v>16</v>
      </c>
      <c r="I42" s="48"/>
      <c r="J42" s="48">
        <f t="shared" si="44"/>
        <v>18</v>
      </c>
      <c r="K42" s="48">
        <v>5.5</v>
      </c>
      <c r="L42" s="50">
        <f t="shared" si="45"/>
        <v>11</v>
      </c>
      <c r="M42" s="51">
        <f t="shared" si="46"/>
        <v>187</v>
      </c>
      <c r="N42" s="52">
        <f t="shared" si="47"/>
        <v>0</v>
      </c>
      <c r="O42" s="51">
        <f t="shared" si="48"/>
        <v>0</v>
      </c>
      <c r="P42" s="48">
        <f t="shared" si="49"/>
        <v>0</v>
      </c>
      <c r="Q42" s="48"/>
      <c r="R42" s="48">
        <f t="shared" si="50"/>
        <v>0</v>
      </c>
      <c r="S42" s="51">
        <f t="shared" si="51"/>
        <v>0</v>
      </c>
      <c r="T42" s="48">
        <f t="shared" si="52"/>
        <v>88</v>
      </c>
      <c r="U42" s="51">
        <v>50</v>
      </c>
      <c r="V42" s="53">
        <f t="shared" si="53"/>
        <v>0</v>
      </c>
      <c r="W42" s="52">
        <f t="shared" si="54"/>
        <v>99</v>
      </c>
    </row>
    <row r="43" spans="1:23" ht="12.75">
      <c r="A43" s="47">
        <v>36587</v>
      </c>
      <c r="B43" s="48" t="s">
        <v>58</v>
      </c>
      <c r="C43" s="48" t="s">
        <v>35</v>
      </c>
      <c r="D43" s="49">
        <v>1</v>
      </c>
      <c r="E43" s="48"/>
      <c r="F43" s="48"/>
      <c r="G43" s="48"/>
      <c r="H43" s="48">
        <v>16</v>
      </c>
      <c r="I43" s="48"/>
      <c r="J43" s="48">
        <f t="shared" si="44"/>
        <v>17</v>
      </c>
      <c r="K43" s="48">
        <v>3.5</v>
      </c>
      <c r="L43" s="50">
        <f t="shared" si="45"/>
        <v>3.5</v>
      </c>
      <c r="M43" s="51">
        <f t="shared" si="46"/>
        <v>59.5</v>
      </c>
      <c r="N43" s="52">
        <f t="shared" si="47"/>
        <v>0</v>
      </c>
      <c r="O43" s="51">
        <f t="shared" si="48"/>
        <v>0</v>
      </c>
      <c r="P43" s="48">
        <f t="shared" si="49"/>
        <v>0</v>
      </c>
      <c r="Q43" s="48"/>
      <c r="R43" s="48">
        <f t="shared" si="50"/>
        <v>0</v>
      </c>
      <c r="S43" s="51">
        <f t="shared" si="51"/>
        <v>0</v>
      </c>
      <c r="T43" s="48">
        <f t="shared" si="52"/>
        <v>56</v>
      </c>
      <c r="U43" s="51">
        <v>50</v>
      </c>
      <c r="V43" s="53">
        <f t="shared" si="53"/>
        <v>0</v>
      </c>
      <c r="W43" s="52">
        <f t="shared" si="54"/>
        <v>59.5</v>
      </c>
    </row>
    <row r="44" spans="1:23" ht="12.75">
      <c r="A44" s="47">
        <v>36594</v>
      </c>
      <c r="B44" s="48" t="s">
        <v>58</v>
      </c>
      <c r="C44" s="48" t="s">
        <v>35</v>
      </c>
      <c r="D44" s="49">
        <v>1</v>
      </c>
      <c r="E44" s="48"/>
      <c r="F44" s="48"/>
      <c r="G44" s="48"/>
      <c r="H44" s="48">
        <v>16</v>
      </c>
      <c r="I44" s="48"/>
      <c r="J44" s="48">
        <f t="shared" si="44"/>
        <v>17</v>
      </c>
      <c r="K44" s="48">
        <v>5.5</v>
      </c>
      <c r="L44" s="50">
        <f t="shared" si="45"/>
        <v>5.5</v>
      </c>
      <c r="M44" s="51">
        <f t="shared" si="46"/>
        <v>93.5</v>
      </c>
      <c r="N44" s="52">
        <f t="shared" si="47"/>
        <v>0</v>
      </c>
      <c r="O44" s="51">
        <f t="shared" si="48"/>
        <v>0</v>
      </c>
      <c r="P44" s="48">
        <f t="shared" si="49"/>
        <v>0</v>
      </c>
      <c r="Q44" s="48"/>
      <c r="R44" s="48">
        <f t="shared" si="50"/>
        <v>0</v>
      </c>
      <c r="S44" s="51">
        <f t="shared" si="51"/>
        <v>0</v>
      </c>
      <c r="T44" s="48">
        <f t="shared" si="52"/>
        <v>88</v>
      </c>
      <c r="U44" s="51">
        <v>50</v>
      </c>
      <c r="V44" s="53">
        <f t="shared" si="53"/>
        <v>0</v>
      </c>
      <c r="W44" s="52">
        <f t="shared" si="54"/>
        <v>93.5</v>
      </c>
    </row>
    <row r="45" spans="1:23" ht="12.75">
      <c r="A45" s="47">
        <v>36601</v>
      </c>
      <c r="B45" s="48" t="s">
        <v>58</v>
      </c>
      <c r="C45" s="48" t="s">
        <v>35</v>
      </c>
      <c r="D45" s="49">
        <v>1</v>
      </c>
      <c r="E45" s="48"/>
      <c r="F45" s="48"/>
      <c r="G45" s="48"/>
      <c r="H45" s="48">
        <v>16</v>
      </c>
      <c r="I45" s="48"/>
      <c r="J45" s="48">
        <f t="shared" si="44"/>
        <v>17</v>
      </c>
      <c r="K45" s="48">
        <v>5</v>
      </c>
      <c r="L45" s="50">
        <f t="shared" si="45"/>
        <v>5</v>
      </c>
      <c r="M45" s="51">
        <f t="shared" si="46"/>
        <v>85</v>
      </c>
      <c r="N45" s="52">
        <f t="shared" si="47"/>
        <v>0</v>
      </c>
      <c r="O45" s="51">
        <f t="shared" si="48"/>
        <v>0</v>
      </c>
      <c r="P45" s="48">
        <f t="shared" si="49"/>
        <v>0</v>
      </c>
      <c r="Q45" s="48"/>
      <c r="R45" s="48">
        <f t="shared" si="50"/>
        <v>0</v>
      </c>
      <c r="S45" s="51">
        <f t="shared" si="51"/>
        <v>0</v>
      </c>
      <c r="T45" s="48">
        <f t="shared" si="52"/>
        <v>80</v>
      </c>
      <c r="U45" s="51">
        <v>50</v>
      </c>
      <c r="V45" s="53">
        <f t="shared" si="53"/>
        <v>0</v>
      </c>
      <c r="W45" s="52">
        <f t="shared" si="54"/>
        <v>85</v>
      </c>
    </row>
    <row r="46" spans="1:23" ht="12.75">
      <c r="A46" s="47">
        <v>36602</v>
      </c>
      <c r="B46" s="48" t="s">
        <v>58</v>
      </c>
      <c r="C46" s="48" t="s">
        <v>35</v>
      </c>
      <c r="D46" s="49">
        <v>1</v>
      </c>
      <c r="E46" s="48"/>
      <c r="F46" s="48"/>
      <c r="G46" s="48"/>
      <c r="H46" s="48">
        <v>16</v>
      </c>
      <c r="I46" s="48"/>
      <c r="J46" s="48">
        <f t="shared" si="44"/>
        <v>17</v>
      </c>
      <c r="K46" s="48">
        <v>5.5</v>
      </c>
      <c r="L46" s="50">
        <f t="shared" si="45"/>
        <v>5.5</v>
      </c>
      <c r="M46" s="51">
        <f t="shared" si="46"/>
        <v>93.5</v>
      </c>
      <c r="N46" s="52">
        <f t="shared" si="47"/>
        <v>0</v>
      </c>
      <c r="O46" s="51">
        <f t="shared" si="48"/>
        <v>0</v>
      </c>
      <c r="P46" s="48">
        <f t="shared" si="49"/>
        <v>0</v>
      </c>
      <c r="Q46" s="48"/>
      <c r="R46" s="48">
        <f t="shared" si="50"/>
        <v>0</v>
      </c>
      <c r="S46" s="51">
        <f t="shared" si="51"/>
        <v>0</v>
      </c>
      <c r="T46" s="48">
        <f t="shared" si="52"/>
        <v>88</v>
      </c>
      <c r="U46" s="51">
        <v>50</v>
      </c>
      <c r="V46" s="53">
        <f t="shared" si="53"/>
        <v>0</v>
      </c>
      <c r="W46" s="52">
        <f t="shared" si="54"/>
        <v>93.5</v>
      </c>
    </row>
    <row r="47" spans="1:23" ht="12.75">
      <c r="A47" s="47">
        <v>36607</v>
      </c>
      <c r="B47" s="48" t="s">
        <v>58</v>
      </c>
      <c r="C47" s="48" t="s">
        <v>35</v>
      </c>
      <c r="D47" s="49">
        <v>1</v>
      </c>
      <c r="E47" s="48"/>
      <c r="F47" s="48"/>
      <c r="G47" s="48"/>
      <c r="H47" s="48">
        <v>16</v>
      </c>
      <c r="I47" s="48"/>
      <c r="J47" s="48">
        <f>SUM(D47:I47)</f>
        <v>17</v>
      </c>
      <c r="K47" s="48">
        <v>5.5</v>
      </c>
      <c r="L47" s="50">
        <f>(D47*K47)</f>
        <v>5.5</v>
      </c>
      <c r="M47" s="51">
        <f aca="true" t="shared" si="55" ref="M47:M60">(L47*17)</f>
        <v>93.5</v>
      </c>
      <c r="N47" s="52">
        <f>(E47*K47)</f>
        <v>0</v>
      </c>
      <c r="O47" s="51">
        <f t="shared" si="48"/>
        <v>0</v>
      </c>
      <c r="P47" s="48">
        <f t="shared" si="49"/>
        <v>0</v>
      </c>
      <c r="Q47" s="48"/>
      <c r="R47" s="48">
        <f t="shared" si="50"/>
        <v>0</v>
      </c>
      <c r="S47" s="51">
        <f t="shared" si="51"/>
        <v>0</v>
      </c>
      <c r="T47" s="48">
        <f>(H47*K47)</f>
        <v>88</v>
      </c>
      <c r="U47" s="51">
        <v>50</v>
      </c>
      <c r="V47" s="53">
        <f>(I47*K47)</f>
        <v>0</v>
      </c>
      <c r="W47" s="52">
        <f>(L47+N47+P47+Q47+R47+T47+V47)</f>
        <v>93.5</v>
      </c>
    </row>
    <row r="48" spans="1:23" ht="12.75">
      <c r="A48" s="47">
        <v>36629</v>
      </c>
      <c r="B48" s="48" t="s">
        <v>58</v>
      </c>
      <c r="C48" s="48" t="s">
        <v>35</v>
      </c>
      <c r="D48" s="49">
        <v>4</v>
      </c>
      <c r="E48" s="48"/>
      <c r="F48" s="48"/>
      <c r="G48" s="48"/>
      <c r="H48" s="48"/>
      <c r="I48" s="48"/>
      <c r="J48" s="48">
        <f aca="true" t="shared" si="56" ref="J48:J60">SUM(D48:I48)</f>
        <v>4</v>
      </c>
      <c r="K48" s="48">
        <v>3</v>
      </c>
      <c r="L48" s="50">
        <f aca="true" t="shared" si="57" ref="L48:L60">(D48*K48)</f>
        <v>12</v>
      </c>
      <c r="M48" s="51">
        <f t="shared" si="55"/>
        <v>204</v>
      </c>
      <c r="N48" s="52">
        <f aca="true" t="shared" si="58" ref="N48:N60">(E48*K48)</f>
        <v>0</v>
      </c>
      <c r="O48" s="51">
        <f t="shared" si="48"/>
        <v>0</v>
      </c>
      <c r="P48" s="48">
        <f t="shared" si="49"/>
        <v>0</v>
      </c>
      <c r="Q48" s="48"/>
      <c r="R48" s="48">
        <f t="shared" si="50"/>
        <v>0</v>
      </c>
      <c r="S48" s="51">
        <f t="shared" si="51"/>
        <v>0</v>
      </c>
      <c r="T48" s="48">
        <f aca="true" t="shared" si="59" ref="T48:T60">(H48*K48)</f>
        <v>0</v>
      </c>
      <c r="U48" s="51"/>
      <c r="V48" s="53">
        <f aca="true" t="shared" si="60" ref="V48:V60">(I48*K48)</f>
        <v>0</v>
      </c>
      <c r="W48" s="52">
        <f aca="true" t="shared" si="61" ref="W48:W60">(L48+N48+P48+Q48+R48+T48+V48)</f>
        <v>12</v>
      </c>
    </row>
    <row r="49" spans="1:23" ht="12.75">
      <c r="A49" s="47">
        <v>36634</v>
      </c>
      <c r="B49" s="48" t="s">
        <v>58</v>
      </c>
      <c r="C49" s="48" t="s">
        <v>35</v>
      </c>
      <c r="D49" s="49">
        <v>2</v>
      </c>
      <c r="E49" s="48"/>
      <c r="F49" s="48"/>
      <c r="G49" s="48"/>
      <c r="H49" s="48"/>
      <c r="I49" s="48"/>
      <c r="J49" s="48">
        <f t="shared" si="56"/>
        <v>2</v>
      </c>
      <c r="K49" s="48">
        <v>6</v>
      </c>
      <c r="L49" s="50">
        <f t="shared" si="57"/>
        <v>12</v>
      </c>
      <c r="M49" s="51">
        <f t="shared" si="55"/>
        <v>204</v>
      </c>
      <c r="N49" s="52">
        <f t="shared" si="58"/>
        <v>0</v>
      </c>
      <c r="O49" s="51">
        <f t="shared" si="48"/>
        <v>0</v>
      </c>
      <c r="P49" s="48">
        <f t="shared" si="49"/>
        <v>0</v>
      </c>
      <c r="Q49" s="48"/>
      <c r="R49" s="48">
        <f t="shared" si="50"/>
        <v>0</v>
      </c>
      <c r="S49" s="51">
        <f t="shared" si="51"/>
        <v>0</v>
      </c>
      <c r="T49" s="48">
        <f t="shared" si="59"/>
        <v>0</v>
      </c>
      <c r="U49" s="51"/>
      <c r="V49" s="53">
        <f t="shared" si="60"/>
        <v>0</v>
      </c>
      <c r="W49" s="52">
        <f t="shared" si="61"/>
        <v>12</v>
      </c>
    </row>
    <row r="50" spans="1:23" ht="12.75">
      <c r="A50" s="47">
        <v>36655</v>
      </c>
      <c r="B50" s="48" t="s">
        <v>58</v>
      </c>
      <c r="C50" s="48" t="s">
        <v>35</v>
      </c>
      <c r="D50" s="49">
        <v>1</v>
      </c>
      <c r="E50" s="48"/>
      <c r="F50" s="48"/>
      <c r="G50" s="48"/>
      <c r="H50" s="48">
        <v>16</v>
      </c>
      <c r="I50" s="48"/>
      <c r="J50" s="48">
        <f t="shared" si="56"/>
        <v>17</v>
      </c>
      <c r="K50" s="48">
        <v>6</v>
      </c>
      <c r="L50" s="50">
        <f t="shared" si="57"/>
        <v>6</v>
      </c>
      <c r="M50" s="51">
        <f t="shared" si="55"/>
        <v>102</v>
      </c>
      <c r="N50" s="52">
        <f t="shared" si="58"/>
        <v>0</v>
      </c>
      <c r="O50" s="51">
        <f t="shared" si="48"/>
        <v>0</v>
      </c>
      <c r="P50" s="48">
        <f t="shared" si="49"/>
        <v>0</v>
      </c>
      <c r="Q50" s="48"/>
      <c r="R50" s="48">
        <f t="shared" si="50"/>
        <v>0</v>
      </c>
      <c r="S50" s="51">
        <f t="shared" si="51"/>
        <v>0</v>
      </c>
      <c r="T50" s="48">
        <f t="shared" si="59"/>
        <v>96</v>
      </c>
      <c r="U50" s="51">
        <v>50</v>
      </c>
      <c r="V50" s="53">
        <f t="shared" si="60"/>
        <v>0</v>
      </c>
      <c r="W50" s="52">
        <f t="shared" si="61"/>
        <v>102</v>
      </c>
    </row>
    <row r="51" spans="1:23" ht="12.75">
      <c r="A51" s="47">
        <v>36738</v>
      </c>
      <c r="B51" s="48" t="s">
        <v>58</v>
      </c>
      <c r="C51" s="48" t="s">
        <v>35</v>
      </c>
      <c r="D51" s="49">
        <v>1</v>
      </c>
      <c r="E51" s="48"/>
      <c r="F51" s="48"/>
      <c r="G51" s="48">
        <v>8</v>
      </c>
      <c r="H51" s="48"/>
      <c r="I51" s="48"/>
      <c r="J51" s="48">
        <f t="shared" si="56"/>
        <v>9</v>
      </c>
      <c r="K51" s="48">
        <v>6</v>
      </c>
      <c r="L51" s="50">
        <f t="shared" si="57"/>
        <v>6</v>
      </c>
      <c r="M51" s="51">
        <f t="shared" si="55"/>
        <v>102</v>
      </c>
      <c r="N51" s="52">
        <f t="shared" si="58"/>
        <v>0</v>
      </c>
      <c r="O51" s="51">
        <f t="shared" si="48"/>
        <v>0</v>
      </c>
      <c r="P51" s="48">
        <f t="shared" si="49"/>
        <v>0</v>
      </c>
      <c r="Q51" s="48"/>
      <c r="R51" s="48">
        <f t="shared" si="50"/>
        <v>48</v>
      </c>
      <c r="S51" s="51">
        <f t="shared" si="51"/>
        <v>624</v>
      </c>
      <c r="T51" s="48">
        <f t="shared" si="59"/>
        <v>0</v>
      </c>
      <c r="U51" s="51">
        <v>50</v>
      </c>
      <c r="V51" s="53">
        <f t="shared" si="60"/>
        <v>0</v>
      </c>
      <c r="W51" s="52">
        <f t="shared" si="61"/>
        <v>54</v>
      </c>
    </row>
    <row r="52" spans="1:23" ht="12.75">
      <c r="A52" s="47">
        <v>36749</v>
      </c>
      <c r="B52" s="48" t="s">
        <v>58</v>
      </c>
      <c r="C52" s="48" t="s">
        <v>35</v>
      </c>
      <c r="D52" s="49">
        <v>1</v>
      </c>
      <c r="E52" s="48"/>
      <c r="F52" s="48"/>
      <c r="G52" s="48">
        <v>10</v>
      </c>
      <c r="H52" s="48"/>
      <c r="I52" s="48"/>
      <c r="J52" s="48">
        <f t="shared" si="56"/>
        <v>11</v>
      </c>
      <c r="K52" s="48">
        <v>6</v>
      </c>
      <c r="L52" s="50">
        <f t="shared" si="57"/>
        <v>6</v>
      </c>
      <c r="M52" s="51">
        <f t="shared" si="55"/>
        <v>102</v>
      </c>
      <c r="N52" s="52">
        <f t="shared" si="58"/>
        <v>0</v>
      </c>
      <c r="O52" s="51">
        <f t="shared" si="48"/>
        <v>0</v>
      </c>
      <c r="P52" s="48">
        <f t="shared" si="49"/>
        <v>0</v>
      </c>
      <c r="Q52" s="48"/>
      <c r="R52" s="48">
        <f t="shared" si="50"/>
        <v>60</v>
      </c>
      <c r="S52" s="51">
        <f t="shared" si="51"/>
        <v>780</v>
      </c>
      <c r="T52" s="48">
        <f t="shared" si="59"/>
        <v>0</v>
      </c>
      <c r="U52" s="51">
        <v>50</v>
      </c>
      <c r="V52" s="53">
        <f t="shared" si="60"/>
        <v>0</v>
      </c>
      <c r="W52" s="52">
        <f t="shared" si="61"/>
        <v>66</v>
      </c>
    </row>
    <row r="53" spans="1:23" ht="12.75">
      <c r="A53" s="10">
        <v>36763</v>
      </c>
      <c r="B53" t="s">
        <v>58</v>
      </c>
      <c r="C53" t="s">
        <v>35</v>
      </c>
      <c r="D53" s="11">
        <v>1</v>
      </c>
      <c r="F53">
        <v>1</v>
      </c>
      <c r="J53">
        <f t="shared" si="56"/>
        <v>2</v>
      </c>
      <c r="K53">
        <v>2</v>
      </c>
      <c r="L53" s="17">
        <f t="shared" si="57"/>
        <v>2</v>
      </c>
      <c r="M53" s="25">
        <f t="shared" si="55"/>
        <v>34</v>
      </c>
      <c r="N53" s="15">
        <f t="shared" si="58"/>
        <v>0</v>
      </c>
      <c r="O53" s="25">
        <f t="shared" si="48"/>
        <v>0</v>
      </c>
      <c r="P53">
        <f t="shared" si="49"/>
        <v>2</v>
      </c>
      <c r="R53">
        <f t="shared" si="50"/>
        <v>0</v>
      </c>
      <c r="S53" s="25">
        <f t="shared" si="51"/>
        <v>0</v>
      </c>
      <c r="T53">
        <f t="shared" si="59"/>
        <v>0</v>
      </c>
      <c r="U53" s="25">
        <v>50</v>
      </c>
      <c r="V53" s="26">
        <f t="shared" si="60"/>
        <v>0</v>
      </c>
      <c r="W53" s="15">
        <f t="shared" si="61"/>
        <v>4</v>
      </c>
    </row>
    <row r="54" spans="1:23" ht="12.75">
      <c r="A54" s="10">
        <v>36787</v>
      </c>
      <c r="B54" t="s">
        <v>58</v>
      </c>
      <c r="C54" t="s">
        <v>35</v>
      </c>
      <c r="D54" s="11">
        <v>1</v>
      </c>
      <c r="G54">
        <v>3</v>
      </c>
      <c r="J54">
        <f t="shared" si="56"/>
        <v>4</v>
      </c>
      <c r="K54">
        <v>5</v>
      </c>
      <c r="L54" s="17">
        <f t="shared" si="57"/>
        <v>5</v>
      </c>
      <c r="M54" s="25">
        <f t="shared" si="55"/>
        <v>85</v>
      </c>
      <c r="N54" s="15">
        <f t="shared" si="58"/>
        <v>0</v>
      </c>
      <c r="O54" s="25">
        <f t="shared" si="48"/>
        <v>0</v>
      </c>
      <c r="P54">
        <f t="shared" si="49"/>
        <v>0</v>
      </c>
      <c r="R54">
        <f t="shared" si="50"/>
        <v>15</v>
      </c>
      <c r="S54" s="25">
        <f t="shared" si="51"/>
        <v>195</v>
      </c>
      <c r="T54">
        <f t="shared" si="59"/>
        <v>0</v>
      </c>
      <c r="U54" s="25"/>
      <c r="V54" s="26">
        <f t="shared" si="60"/>
        <v>0</v>
      </c>
      <c r="W54" s="15">
        <f t="shared" si="61"/>
        <v>20</v>
      </c>
    </row>
    <row r="55" spans="1:23" ht="12.75">
      <c r="A55" s="47">
        <v>36706</v>
      </c>
      <c r="B55" s="48" t="s">
        <v>88</v>
      </c>
      <c r="C55" s="48" t="s">
        <v>35</v>
      </c>
      <c r="D55" s="49">
        <v>1</v>
      </c>
      <c r="E55" s="48"/>
      <c r="F55" s="48"/>
      <c r="G55" s="48">
        <v>20</v>
      </c>
      <c r="H55" s="48"/>
      <c r="I55" s="48"/>
      <c r="J55" s="48">
        <f t="shared" si="56"/>
        <v>21</v>
      </c>
      <c r="K55" s="48">
        <v>6.5</v>
      </c>
      <c r="L55" s="50">
        <f t="shared" si="57"/>
        <v>6.5</v>
      </c>
      <c r="M55" s="51">
        <f t="shared" si="55"/>
        <v>110.5</v>
      </c>
      <c r="N55" s="52">
        <f t="shared" si="58"/>
        <v>0</v>
      </c>
      <c r="O55" s="51">
        <f t="shared" si="48"/>
        <v>0</v>
      </c>
      <c r="P55" s="48">
        <f t="shared" si="49"/>
        <v>0</v>
      </c>
      <c r="Q55" s="48"/>
      <c r="R55" s="48">
        <f t="shared" si="50"/>
        <v>130</v>
      </c>
      <c r="S55" s="51">
        <v>0</v>
      </c>
      <c r="T55" s="48">
        <f t="shared" si="59"/>
        <v>0</v>
      </c>
      <c r="U55" s="51"/>
      <c r="V55" s="53">
        <f t="shared" si="60"/>
        <v>0</v>
      </c>
      <c r="W55" s="52">
        <f t="shared" si="61"/>
        <v>136.5</v>
      </c>
    </row>
    <row r="56" spans="1:23" ht="12.75">
      <c r="A56" s="47">
        <v>36635</v>
      </c>
      <c r="B56" s="48" t="s">
        <v>33</v>
      </c>
      <c r="C56" s="48" t="s">
        <v>30</v>
      </c>
      <c r="D56" s="49">
        <v>1</v>
      </c>
      <c r="E56" s="48"/>
      <c r="F56" s="48"/>
      <c r="G56" s="48"/>
      <c r="H56" s="48">
        <v>13</v>
      </c>
      <c r="I56" s="48"/>
      <c r="J56" s="48">
        <f t="shared" si="56"/>
        <v>14</v>
      </c>
      <c r="K56" s="48">
        <v>5.5</v>
      </c>
      <c r="L56" s="50">
        <f t="shared" si="57"/>
        <v>5.5</v>
      </c>
      <c r="M56" s="51">
        <f t="shared" si="55"/>
        <v>93.5</v>
      </c>
      <c r="N56" s="52">
        <f t="shared" si="58"/>
        <v>0</v>
      </c>
      <c r="O56" s="51">
        <f t="shared" si="48"/>
        <v>0</v>
      </c>
      <c r="P56" s="48">
        <f t="shared" si="49"/>
        <v>0</v>
      </c>
      <c r="Q56" s="48"/>
      <c r="R56" s="48">
        <f t="shared" si="50"/>
        <v>0</v>
      </c>
      <c r="S56" s="51">
        <f>(R56*13)</f>
        <v>0</v>
      </c>
      <c r="T56" s="48">
        <f t="shared" si="59"/>
        <v>71.5</v>
      </c>
      <c r="U56" s="51">
        <v>50</v>
      </c>
      <c r="V56" s="53">
        <f t="shared" si="60"/>
        <v>0</v>
      </c>
      <c r="W56" s="52">
        <f t="shared" si="61"/>
        <v>77</v>
      </c>
    </row>
    <row r="57" spans="1:23" ht="12.75">
      <c r="A57" s="47">
        <v>36563</v>
      </c>
      <c r="B57" s="48" t="s">
        <v>67</v>
      </c>
      <c r="C57" s="48" t="s">
        <v>30</v>
      </c>
      <c r="D57" s="49">
        <v>1</v>
      </c>
      <c r="E57" s="48"/>
      <c r="F57" s="48"/>
      <c r="G57" s="48"/>
      <c r="H57" s="48">
        <v>17</v>
      </c>
      <c r="I57" s="48"/>
      <c r="J57" s="48">
        <f t="shared" si="56"/>
        <v>18</v>
      </c>
      <c r="K57" s="48">
        <v>5.5</v>
      </c>
      <c r="L57" s="50">
        <f t="shared" si="57"/>
        <v>5.5</v>
      </c>
      <c r="M57" s="51">
        <f t="shared" si="55"/>
        <v>93.5</v>
      </c>
      <c r="N57" s="52">
        <f t="shared" si="58"/>
        <v>0</v>
      </c>
      <c r="O57" s="51">
        <f t="shared" si="48"/>
        <v>0</v>
      </c>
      <c r="P57" s="48">
        <f t="shared" si="49"/>
        <v>0</v>
      </c>
      <c r="Q57" s="48"/>
      <c r="R57" s="48">
        <f t="shared" si="50"/>
        <v>0</v>
      </c>
      <c r="S57" s="51">
        <f>(R57*13)</f>
        <v>0</v>
      </c>
      <c r="T57" s="48">
        <f t="shared" si="59"/>
        <v>93.5</v>
      </c>
      <c r="U57" s="51">
        <v>50</v>
      </c>
      <c r="V57" s="53">
        <f t="shared" si="60"/>
        <v>0</v>
      </c>
      <c r="W57" s="52">
        <f t="shared" si="61"/>
        <v>99</v>
      </c>
    </row>
    <row r="58" spans="1:23" ht="12.75">
      <c r="A58" s="10">
        <v>36600</v>
      </c>
      <c r="B58" t="s">
        <v>45</v>
      </c>
      <c r="C58" t="s">
        <v>30</v>
      </c>
      <c r="D58" s="14">
        <v>1</v>
      </c>
      <c r="H58" s="11"/>
      <c r="J58">
        <f t="shared" si="56"/>
        <v>1</v>
      </c>
      <c r="K58" s="17">
        <v>5</v>
      </c>
      <c r="L58" s="17">
        <f t="shared" si="57"/>
        <v>5</v>
      </c>
      <c r="M58" s="25">
        <f t="shared" si="55"/>
        <v>85</v>
      </c>
      <c r="N58" s="15">
        <f t="shared" si="58"/>
        <v>0</v>
      </c>
      <c r="O58" s="25">
        <f t="shared" si="48"/>
        <v>0</v>
      </c>
      <c r="P58">
        <f t="shared" si="49"/>
        <v>0</v>
      </c>
      <c r="R58">
        <f t="shared" si="50"/>
        <v>0</v>
      </c>
      <c r="S58" s="25">
        <f>(R58*13)</f>
        <v>0</v>
      </c>
      <c r="T58">
        <f t="shared" si="59"/>
        <v>0</v>
      </c>
      <c r="U58" s="25"/>
      <c r="V58" s="26">
        <f t="shared" si="60"/>
        <v>0</v>
      </c>
      <c r="W58" s="15">
        <f t="shared" si="61"/>
        <v>5</v>
      </c>
    </row>
    <row r="59" spans="1:23" ht="12.75">
      <c r="A59" s="10">
        <v>36600</v>
      </c>
      <c r="B59" t="s">
        <v>45</v>
      </c>
      <c r="C59" t="s">
        <v>34</v>
      </c>
      <c r="D59" s="11">
        <v>1</v>
      </c>
      <c r="J59">
        <f t="shared" si="56"/>
        <v>1</v>
      </c>
      <c r="K59">
        <v>0.5</v>
      </c>
      <c r="L59" s="17">
        <f t="shared" si="57"/>
        <v>0.5</v>
      </c>
      <c r="M59" s="25">
        <f t="shared" si="55"/>
        <v>8.5</v>
      </c>
      <c r="N59" s="15">
        <f t="shared" si="58"/>
        <v>0</v>
      </c>
      <c r="O59" s="25">
        <f t="shared" si="48"/>
        <v>0</v>
      </c>
      <c r="P59">
        <f t="shared" si="49"/>
        <v>0</v>
      </c>
      <c r="R59">
        <f t="shared" si="50"/>
        <v>0</v>
      </c>
      <c r="S59" s="25">
        <f>(R59*13)</f>
        <v>0</v>
      </c>
      <c r="T59">
        <f t="shared" si="59"/>
        <v>0</v>
      </c>
      <c r="U59" s="25">
        <v>50</v>
      </c>
      <c r="V59" s="26">
        <f t="shared" si="60"/>
        <v>0</v>
      </c>
      <c r="W59" s="15">
        <f t="shared" si="61"/>
        <v>0.5</v>
      </c>
    </row>
    <row r="60" spans="1:23" ht="12.75">
      <c r="A60" s="10">
        <v>36600</v>
      </c>
      <c r="B60" t="s">
        <v>45</v>
      </c>
      <c r="C60" t="s">
        <v>46</v>
      </c>
      <c r="D60" s="11">
        <v>1</v>
      </c>
      <c r="J60">
        <f t="shared" si="56"/>
        <v>1</v>
      </c>
      <c r="K60">
        <v>0.25</v>
      </c>
      <c r="L60" s="17">
        <f t="shared" si="57"/>
        <v>0.25</v>
      </c>
      <c r="M60" s="25">
        <f t="shared" si="55"/>
        <v>4.25</v>
      </c>
      <c r="N60" s="15">
        <f t="shared" si="58"/>
        <v>0</v>
      </c>
      <c r="O60" s="25">
        <f t="shared" si="48"/>
        <v>0</v>
      </c>
      <c r="P60">
        <f t="shared" si="49"/>
        <v>0</v>
      </c>
      <c r="R60">
        <f t="shared" si="50"/>
        <v>0</v>
      </c>
      <c r="S60" s="25">
        <f>(R60*13)</f>
        <v>0</v>
      </c>
      <c r="T60">
        <f t="shared" si="59"/>
        <v>0</v>
      </c>
      <c r="U60" s="25"/>
      <c r="V60" s="26">
        <f t="shared" si="60"/>
        <v>0</v>
      </c>
      <c r="W60" s="15">
        <f t="shared" si="61"/>
        <v>0.25</v>
      </c>
    </row>
    <row r="61" spans="1:23" ht="12.75">
      <c r="A61" s="10">
        <v>36607</v>
      </c>
      <c r="B61" t="s">
        <v>45</v>
      </c>
      <c r="C61" t="s">
        <v>34</v>
      </c>
      <c r="D61" s="11">
        <v>1</v>
      </c>
      <c r="J61">
        <f aca="true" t="shared" si="62" ref="J61:J70">SUM(D61:I61)</f>
        <v>1</v>
      </c>
      <c r="K61">
        <v>1</v>
      </c>
      <c r="L61" s="17">
        <f aca="true" t="shared" si="63" ref="L61:L70">(D61*K61)</f>
        <v>1</v>
      </c>
      <c r="M61" s="25">
        <f aca="true" t="shared" si="64" ref="M61:M70">(L61*17)</f>
        <v>17</v>
      </c>
      <c r="N61" s="15">
        <f aca="true" t="shared" si="65" ref="N61:N70">(E61*K61)</f>
        <v>0</v>
      </c>
      <c r="O61" s="25">
        <f aca="true" t="shared" si="66" ref="O61:O70">(N61*20)</f>
        <v>0</v>
      </c>
      <c r="P61">
        <f aca="true" t="shared" si="67" ref="P61:P70">(F61*K61)</f>
        <v>0</v>
      </c>
      <c r="R61">
        <f aca="true" t="shared" si="68" ref="R61:R70">(G61*K61)</f>
        <v>0</v>
      </c>
      <c r="S61" s="25">
        <f aca="true" t="shared" si="69" ref="S61:S70">(R61*13)</f>
        <v>0</v>
      </c>
      <c r="T61">
        <f aca="true" t="shared" si="70" ref="T61:T70">(H61*K61)</f>
        <v>0</v>
      </c>
      <c r="U61" s="25"/>
      <c r="V61" s="26">
        <f aca="true" t="shared" si="71" ref="V61:V70">(I61*K61)</f>
        <v>0</v>
      </c>
      <c r="W61" s="15">
        <f aca="true" t="shared" si="72" ref="W61:W70">(L61+N61+P61+Q61+R61+T61+V61)</f>
        <v>1</v>
      </c>
    </row>
    <row r="62" spans="1:23" ht="12.75">
      <c r="A62" s="10">
        <v>36612</v>
      </c>
      <c r="B62" t="s">
        <v>45</v>
      </c>
      <c r="C62" t="s">
        <v>30</v>
      </c>
      <c r="D62" s="11">
        <v>1</v>
      </c>
      <c r="J62">
        <f t="shared" si="62"/>
        <v>1</v>
      </c>
      <c r="K62">
        <v>2</v>
      </c>
      <c r="L62" s="17">
        <f t="shared" si="63"/>
        <v>2</v>
      </c>
      <c r="M62" s="25">
        <f t="shared" si="64"/>
        <v>34</v>
      </c>
      <c r="N62" s="15">
        <f t="shared" si="65"/>
        <v>0</v>
      </c>
      <c r="O62" s="25">
        <f t="shared" si="66"/>
        <v>0</v>
      </c>
      <c r="P62">
        <f t="shared" si="67"/>
        <v>0</v>
      </c>
      <c r="R62">
        <f t="shared" si="68"/>
        <v>0</v>
      </c>
      <c r="S62" s="25">
        <f t="shared" si="69"/>
        <v>0</v>
      </c>
      <c r="T62">
        <f t="shared" si="70"/>
        <v>0</v>
      </c>
      <c r="U62" s="25">
        <v>50</v>
      </c>
      <c r="V62" s="26">
        <f t="shared" si="71"/>
        <v>0</v>
      </c>
      <c r="W62" s="15">
        <f t="shared" si="72"/>
        <v>2</v>
      </c>
    </row>
    <row r="63" spans="1:23" ht="12.75">
      <c r="A63" s="10">
        <v>36612</v>
      </c>
      <c r="B63" t="s">
        <v>45</v>
      </c>
      <c r="C63" t="s">
        <v>46</v>
      </c>
      <c r="D63" s="11">
        <v>1</v>
      </c>
      <c r="J63">
        <f t="shared" si="62"/>
        <v>1</v>
      </c>
      <c r="K63">
        <v>0.25</v>
      </c>
      <c r="L63" s="17">
        <f t="shared" si="63"/>
        <v>0.25</v>
      </c>
      <c r="M63" s="25">
        <f t="shared" si="64"/>
        <v>4.25</v>
      </c>
      <c r="N63" s="15">
        <f t="shared" si="65"/>
        <v>0</v>
      </c>
      <c r="O63" s="25">
        <f t="shared" si="66"/>
        <v>0</v>
      </c>
      <c r="P63">
        <f t="shared" si="67"/>
        <v>0</v>
      </c>
      <c r="R63">
        <f t="shared" si="68"/>
        <v>0</v>
      </c>
      <c r="S63" s="25">
        <f t="shared" si="69"/>
        <v>0</v>
      </c>
      <c r="T63">
        <f t="shared" si="70"/>
        <v>0</v>
      </c>
      <c r="U63" s="25"/>
      <c r="V63" s="26">
        <f t="shared" si="71"/>
        <v>0</v>
      </c>
      <c r="W63" s="15">
        <f t="shared" si="72"/>
        <v>0.25</v>
      </c>
    </row>
    <row r="64" spans="1:23" ht="12.75">
      <c r="A64" s="10">
        <v>36612</v>
      </c>
      <c r="B64" t="s">
        <v>45</v>
      </c>
      <c r="C64" t="s">
        <v>32</v>
      </c>
      <c r="D64" s="11">
        <v>1</v>
      </c>
      <c r="J64">
        <f t="shared" si="62"/>
        <v>1</v>
      </c>
      <c r="K64">
        <v>0.5</v>
      </c>
      <c r="L64" s="17">
        <f t="shared" si="63"/>
        <v>0.5</v>
      </c>
      <c r="M64" s="25">
        <f t="shared" si="64"/>
        <v>8.5</v>
      </c>
      <c r="N64" s="15">
        <f t="shared" si="65"/>
        <v>0</v>
      </c>
      <c r="O64" s="25">
        <f t="shared" si="66"/>
        <v>0</v>
      </c>
      <c r="P64">
        <f t="shared" si="67"/>
        <v>0</v>
      </c>
      <c r="R64">
        <f t="shared" si="68"/>
        <v>0</v>
      </c>
      <c r="S64" s="25">
        <f t="shared" si="69"/>
        <v>0</v>
      </c>
      <c r="T64">
        <f t="shared" si="70"/>
        <v>0</v>
      </c>
      <c r="U64" s="25">
        <v>50</v>
      </c>
      <c r="V64" s="26">
        <f t="shared" si="71"/>
        <v>0</v>
      </c>
      <c r="W64" s="15">
        <f t="shared" si="72"/>
        <v>0.5</v>
      </c>
    </row>
    <row r="65" spans="1:23" ht="12.75">
      <c r="A65" s="10">
        <v>36613</v>
      </c>
      <c r="B65" t="s">
        <v>45</v>
      </c>
      <c r="C65" t="s">
        <v>30</v>
      </c>
      <c r="D65" s="11">
        <v>1</v>
      </c>
      <c r="J65">
        <f t="shared" si="62"/>
        <v>1</v>
      </c>
      <c r="K65">
        <v>2</v>
      </c>
      <c r="L65" s="17">
        <f t="shared" si="63"/>
        <v>2</v>
      </c>
      <c r="M65" s="25">
        <f t="shared" si="64"/>
        <v>34</v>
      </c>
      <c r="N65" s="15">
        <f t="shared" si="65"/>
        <v>0</v>
      </c>
      <c r="O65" s="25">
        <f t="shared" si="66"/>
        <v>0</v>
      </c>
      <c r="P65">
        <f t="shared" si="67"/>
        <v>0</v>
      </c>
      <c r="R65">
        <f t="shared" si="68"/>
        <v>0</v>
      </c>
      <c r="S65" s="25">
        <f t="shared" si="69"/>
        <v>0</v>
      </c>
      <c r="T65">
        <f t="shared" si="70"/>
        <v>0</v>
      </c>
      <c r="U65" s="25">
        <v>50</v>
      </c>
      <c r="V65" s="26">
        <f t="shared" si="71"/>
        <v>0</v>
      </c>
      <c r="W65" s="15">
        <f t="shared" si="72"/>
        <v>2</v>
      </c>
    </row>
    <row r="66" spans="1:23" ht="12.75">
      <c r="A66" s="10">
        <v>36613</v>
      </c>
      <c r="B66" t="s">
        <v>45</v>
      </c>
      <c r="C66" t="s">
        <v>34</v>
      </c>
      <c r="D66" s="11">
        <v>1</v>
      </c>
      <c r="J66">
        <f t="shared" si="62"/>
        <v>1</v>
      </c>
      <c r="K66">
        <v>0.5</v>
      </c>
      <c r="L66" s="17">
        <f t="shared" si="63"/>
        <v>0.5</v>
      </c>
      <c r="M66" s="25">
        <f t="shared" si="64"/>
        <v>8.5</v>
      </c>
      <c r="N66" s="15">
        <f t="shared" si="65"/>
        <v>0</v>
      </c>
      <c r="O66" s="25">
        <f t="shared" si="66"/>
        <v>0</v>
      </c>
      <c r="P66">
        <f t="shared" si="67"/>
        <v>0</v>
      </c>
      <c r="R66">
        <f t="shared" si="68"/>
        <v>0</v>
      </c>
      <c r="S66" s="25">
        <f t="shared" si="69"/>
        <v>0</v>
      </c>
      <c r="T66">
        <f t="shared" si="70"/>
        <v>0</v>
      </c>
      <c r="U66" s="25"/>
      <c r="V66" s="26">
        <f t="shared" si="71"/>
        <v>0</v>
      </c>
      <c r="W66" s="15">
        <f t="shared" si="72"/>
        <v>0.5</v>
      </c>
    </row>
    <row r="67" spans="1:23" ht="12.75">
      <c r="A67" s="10">
        <v>36613</v>
      </c>
      <c r="B67" t="s">
        <v>45</v>
      </c>
      <c r="C67" t="s">
        <v>46</v>
      </c>
      <c r="D67" s="11">
        <v>1</v>
      </c>
      <c r="J67">
        <f t="shared" si="62"/>
        <v>1</v>
      </c>
      <c r="K67">
        <v>0.25</v>
      </c>
      <c r="L67" s="17">
        <f t="shared" si="63"/>
        <v>0.25</v>
      </c>
      <c r="M67" s="25">
        <f t="shared" si="64"/>
        <v>4.25</v>
      </c>
      <c r="N67" s="15">
        <f t="shared" si="65"/>
        <v>0</v>
      </c>
      <c r="O67" s="25">
        <f t="shared" si="66"/>
        <v>0</v>
      </c>
      <c r="P67">
        <f t="shared" si="67"/>
        <v>0</v>
      </c>
      <c r="R67">
        <f t="shared" si="68"/>
        <v>0</v>
      </c>
      <c r="S67" s="25">
        <f t="shared" si="69"/>
        <v>0</v>
      </c>
      <c r="T67">
        <f t="shared" si="70"/>
        <v>0</v>
      </c>
      <c r="U67" s="25">
        <v>50</v>
      </c>
      <c r="V67" s="26">
        <f t="shared" si="71"/>
        <v>0</v>
      </c>
      <c r="W67" s="15">
        <f t="shared" si="72"/>
        <v>0.25</v>
      </c>
    </row>
    <row r="68" spans="1:23" ht="12.75">
      <c r="A68" s="10">
        <v>36614</v>
      </c>
      <c r="B68" t="s">
        <v>45</v>
      </c>
      <c r="C68" t="s">
        <v>30</v>
      </c>
      <c r="D68" s="11">
        <v>1</v>
      </c>
      <c r="J68">
        <f t="shared" si="62"/>
        <v>1</v>
      </c>
      <c r="K68">
        <v>3</v>
      </c>
      <c r="L68" s="17">
        <f t="shared" si="63"/>
        <v>3</v>
      </c>
      <c r="M68" s="25">
        <f t="shared" si="64"/>
        <v>51</v>
      </c>
      <c r="N68" s="15">
        <f t="shared" si="65"/>
        <v>0</v>
      </c>
      <c r="O68" s="25">
        <f t="shared" si="66"/>
        <v>0</v>
      </c>
      <c r="P68">
        <f t="shared" si="67"/>
        <v>0</v>
      </c>
      <c r="R68">
        <f t="shared" si="68"/>
        <v>0</v>
      </c>
      <c r="S68" s="25">
        <f t="shared" si="69"/>
        <v>0</v>
      </c>
      <c r="T68">
        <f t="shared" si="70"/>
        <v>0</v>
      </c>
      <c r="U68" s="25">
        <v>50</v>
      </c>
      <c r="V68" s="26">
        <f t="shared" si="71"/>
        <v>0</v>
      </c>
      <c r="W68" s="15">
        <f t="shared" si="72"/>
        <v>3</v>
      </c>
    </row>
    <row r="69" spans="1:23" ht="12.75">
      <c r="A69" s="10">
        <v>36614</v>
      </c>
      <c r="B69" t="s">
        <v>45</v>
      </c>
      <c r="C69" t="s">
        <v>34</v>
      </c>
      <c r="D69" s="11">
        <v>1</v>
      </c>
      <c r="J69">
        <f t="shared" si="62"/>
        <v>1</v>
      </c>
      <c r="K69">
        <v>0.75</v>
      </c>
      <c r="L69" s="17">
        <f t="shared" si="63"/>
        <v>0.75</v>
      </c>
      <c r="M69" s="25">
        <f t="shared" si="64"/>
        <v>12.75</v>
      </c>
      <c r="N69" s="15">
        <f t="shared" si="65"/>
        <v>0</v>
      </c>
      <c r="O69" s="25">
        <f t="shared" si="66"/>
        <v>0</v>
      </c>
      <c r="P69">
        <f t="shared" si="67"/>
        <v>0</v>
      </c>
      <c r="R69">
        <f t="shared" si="68"/>
        <v>0</v>
      </c>
      <c r="S69" s="25">
        <f t="shared" si="69"/>
        <v>0</v>
      </c>
      <c r="T69">
        <f t="shared" si="70"/>
        <v>0</v>
      </c>
      <c r="U69" s="25">
        <v>50</v>
      </c>
      <c r="V69" s="26">
        <f t="shared" si="71"/>
        <v>0</v>
      </c>
      <c r="W69" s="15">
        <f t="shared" si="72"/>
        <v>0.75</v>
      </c>
    </row>
    <row r="70" spans="1:23" ht="12.75">
      <c r="A70" s="10">
        <v>36615</v>
      </c>
      <c r="B70" t="s">
        <v>45</v>
      </c>
      <c r="C70" t="s">
        <v>30</v>
      </c>
      <c r="D70" s="11">
        <v>1</v>
      </c>
      <c r="J70">
        <f t="shared" si="62"/>
        <v>1</v>
      </c>
      <c r="K70">
        <v>4</v>
      </c>
      <c r="L70" s="17">
        <f t="shared" si="63"/>
        <v>4</v>
      </c>
      <c r="M70" s="25">
        <f t="shared" si="64"/>
        <v>68</v>
      </c>
      <c r="N70" s="15">
        <f t="shared" si="65"/>
        <v>0</v>
      </c>
      <c r="O70" s="25">
        <f t="shared" si="66"/>
        <v>0</v>
      </c>
      <c r="P70">
        <f t="shared" si="67"/>
        <v>0</v>
      </c>
      <c r="R70">
        <f t="shared" si="68"/>
        <v>0</v>
      </c>
      <c r="S70" s="25">
        <f t="shared" si="69"/>
        <v>0</v>
      </c>
      <c r="T70">
        <f t="shared" si="70"/>
        <v>0</v>
      </c>
      <c r="U70" s="25">
        <v>50</v>
      </c>
      <c r="V70" s="26">
        <f t="shared" si="71"/>
        <v>0</v>
      </c>
      <c r="W70" s="15">
        <f t="shared" si="72"/>
        <v>4</v>
      </c>
    </row>
    <row r="71" spans="1:23" ht="12.75">
      <c r="A71" s="10">
        <v>36615</v>
      </c>
      <c r="B71" t="s">
        <v>45</v>
      </c>
      <c r="C71" t="s">
        <v>34</v>
      </c>
      <c r="D71" s="11">
        <v>1</v>
      </c>
      <c r="J71">
        <f aca="true" t="shared" si="73" ref="J71:J80">SUM(D71:I71)</f>
        <v>1</v>
      </c>
      <c r="K71">
        <v>0.75</v>
      </c>
      <c r="L71" s="17">
        <f aca="true" t="shared" si="74" ref="L71:L77">(D71*K71)</f>
        <v>0.75</v>
      </c>
      <c r="M71" s="25">
        <f aca="true" t="shared" si="75" ref="M71:M80">(L71*17)</f>
        <v>12.75</v>
      </c>
      <c r="N71" s="15">
        <f aca="true" t="shared" si="76" ref="N71:N80">(E71*K71)</f>
        <v>0</v>
      </c>
      <c r="O71" s="25">
        <f aca="true" t="shared" si="77" ref="O71:O80">(N71*20)</f>
        <v>0</v>
      </c>
      <c r="P71">
        <f aca="true" t="shared" si="78" ref="P71:P80">(F71*K71)</f>
        <v>0</v>
      </c>
      <c r="R71">
        <f aca="true" t="shared" si="79" ref="R71:R80">(G71*K71)</f>
        <v>0</v>
      </c>
      <c r="S71" s="25">
        <f aca="true" t="shared" si="80" ref="S71:S80">(R71*13)</f>
        <v>0</v>
      </c>
      <c r="T71">
        <f aca="true" t="shared" si="81" ref="T71:T80">(H71*K71)</f>
        <v>0</v>
      </c>
      <c r="U71" s="25"/>
      <c r="V71" s="26">
        <f aca="true" t="shared" si="82" ref="V71:V80">(I71*K71)</f>
        <v>0</v>
      </c>
      <c r="W71" s="15">
        <f aca="true" t="shared" si="83" ref="W71:W80">(L71+N71+P71+Q71+R71+T71+V71)</f>
        <v>0.75</v>
      </c>
    </row>
    <row r="72" spans="1:23" ht="12.75">
      <c r="A72" s="10">
        <v>36615</v>
      </c>
      <c r="B72" t="s">
        <v>45</v>
      </c>
      <c r="C72" t="s">
        <v>46</v>
      </c>
      <c r="D72" s="11">
        <v>1</v>
      </c>
      <c r="J72">
        <f t="shared" si="73"/>
        <v>1</v>
      </c>
      <c r="K72">
        <v>0.5</v>
      </c>
      <c r="L72" s="17">
        <f t="shared" si="74"/>
        <v>0.5</v>
      </c>
      <c r="M72" s="25">
        <f t="shared" si="75"/>
        <v>8.5</v>
      </c>
      <c r="N72" s="15">
        <f t="shared" si="76"/>
        <v>0</v>
      </c>
      <c r="O72" s="25">
        <f t="shared" si="77"/>
        <v>0</v>
      </c>
      <c r="P72">
        <f t="shared" si="78"/>
        <v>0</v>
      </c>
      <c r="R72">
        <f t="shared" si="79"/>
        <v>0</v>
      </c>
      <c r="S72" s="25">
        <f t="shared" si="80"/>
        <v>0</v>
      </c>
      <c r="T72">
        <f t="shared" si="81"/>
        <v>0</v>
      </c>
      <c r="U72" s="25">
        <v>50</v>
      </c>
      <c r="V72" s="26">
        <f t="shared" si="82"/>
        <v>0</v>
      </c>
      <c r="W72" s="15">
        <f t="shared" si="83"/>
        <v>0.5</v>
      </c>
    </row>
    <row r="73" spans="1:23" ht="12.75">
      <c r="A73" s="10">
        <v>36670</v>
      </c>
      <c r="B73" t="s">
        <v>45</v>
      </c>
      <c r="C73" t="s">
        <v>30</v>
      </c>
      <c r="D73" s="11">
        <v>1</v>
      </c>
      <c r="J73">
        <f t="shared" si="73"/>
        <v>1</v>
      </c>
      <c r="K73">
        <v>3</v>
      </c>
      <c r="L73" s="17">
        <f t="shared" si="74"/>
        <v>3</v>
      </c>
      <c r="M73" s="25">
        <f t="shared" si="75"/>
        <v>51</v>
      </c>
      <c r="N73" s="15">
        <f t="shared" si="76"/>
        <v>0</v>
      </c>
      <c r="O73" s="25">
        <f t="shared" si="77"/>
        <v>0</v>
      </c>
      <c r="P73">
        <f t="shared" si="78"/>
        <v>0</v>
      </c>
      <c r="R73">
        <f t="shared" si="79"/>
        <v>0</v>
      </c>
      <c r="S73" s="25">
        <f t="shared" si="80"/>
        <v>0</v>
      </c>
      <c r="T73">
        <f t="shared" si="81"/>
        <v>0</v>
      </c>
      <c r="U73" s="25">
        <v>50</v>
      </c>
      <c r="V73" s="26">
        <f t="shared" si="82"/>
        <v>0</v>
      </c>
      <c r="W73" s="15">
        <f t="shared" si="83"/>
        <v>3</v>
      </c>
    </row>
    <row r="74" spans="1:23" ht="12.75">
      <c r="A74" s="10">
        <v>36672</v>
      </c>
      <c r="B74" t="s">
        <v>45</v>
      </c>
      <c r="C74" t="s">
        <v>34</v>
      </c>
      <c r="D74" s="11">
        <v>1</v>
      </c>
      <c r="J74">
        <f t="shared" si="73"/>
        <v>1</v>
      </c>
      <c r="K74">
        <v>0.5</v>
      </c>
      <c r="L74" s="17">
        <f t="shared" si="74"/>
        <v>0.5</v>
      </c>
      <c r="M74" s="25">
        <f t="shared" si="75"/>
        <v>8.5</v>
      </c>
      <c r="N74" s="15">
        <f t="shared" si="76"/>
        <v>0</v>
      </c>
      <c r="O74" s="25">
        <f t="shared" si="77"/>
        <v>0</v>
      </c>
      <c r="P74">
        <f t="shared" si="78"/>
        <v>0</v>
      </c>
      <c r="R74">
        <f t="shared" si="79"/>
        <v>0</v>
      </c>
      <c r="S74" s="25">
        <f t="shared" si="80"/>
        <v>0</v>
      </c>
      <c r="T74">
        <f t="shared" si="81"/>
        <v>0</v>
      </c>
      <c r="U74" s="25">
        <v>50</v>
      </c>
      <c r="V74" s="26">
        <f t="shared" si="82"/>
        <v>0</v>
      </c>
      <c r="W74" s="15">
        <f t="shared" si="83"/>
        <v>0.5</v>
      </c>
    </row>
    <row r="75" spans="1:23" ht="12.75">
      <c r="A75" s="10">
        <v>36672</v>
      </c>
      <c r="B75" t="s">
        <v>45</v>
      </c>
      <c r="C75" t="s">
        <v>30</v>
      </c>
      <c r="D75" s="11">
        <v>1</v>
      </c>
      <c r="J75">
        <f t="shared" si="73"/>
        <v>1</v>
      </c>
      <c r="K75">
        <v>2</v>
      </c>
      <c r="L75" s="17">
        <f t="shared" si="74"/>
        <v>2</v>
      </c>
      <c r="M75" s="25">
        <f t="shared" si="75"/>
        <v>34</v>
      </c>
      <c r="N75" s="15">
        <f t="shared" si="76"/>
        <v>0</v>
      </c>
      <c r="O75" s="25">
        <f t="shared" si="77"/>
        <v>0</v>
      </c>
      <c r="P75">
        <f t="shared" si="78"/>
        <v>0</v>
      </c>
      <c r="R75">
        <f t="shared" si="79"/>
        <v>0</v>
      </c>
      <c r="S75" s="25">
        <f t="shared" si="80"/>
        <v>0</v>
      </c>
      <c r="T75">
        <f t="shared" si="81"/>
        <v>0</v>
      </c>
      <c r="U75" s="25">
        <v>50</v>
      </c>
      <c r="V75" s="26">
        <f t="shared" si="82"/>
        <v>0</v>
      </c>
      <c r="W75" s="15">
        <f t="shared" si="83"/>
        <v>2</v>
      </c>
    </row>
    <row r="76" spans="1:23" ht="12.75">
      <c r="A76" s="10">
        <v>36672</v>
      </c>
      <c r="B76" t="s">
        <v>45</v>
      </c>
      <c r="C76" t="s">
        <v>46</v>
      </c>
      <c r="D76" s="11">
        <v>1</v>
      </c>
      <c r="J76">
        <f t="shared" si="73"/>
        <v>1</v>
      </c>
      <c r="K76">
        <v>0.1</v>
      </c>
      <c r="L76" s="17">
        <f t="shared" si="74"/>
        <v>0.1</v>
      </c>
      <c r="M76" s="25">
        <f t="shared" si="75"/>
        <v>1.7000000000000002</v>
      </c>
      <c r="N76" s="15">
        <f t="shared" si="76"/>
        <v>0</v>
      </c>
      <c r="O76" s="25">
        <f t="shared" si="77"/>
        <v>0</v>
      </c>
      <c r="P76">
        <f t="shared" si="78"/>
        <v>0</v>
      </c>
      <c r="R76">
        <f t="shared" si="79"/>
        <v>0</v>
      </c>
      <c r="S76" s="25">
        <f t="shared" si="80"/>
        <v>0</v>
      </c>
      <c r="T76">
        <f t="shared" si="81"/>
        <v>0</v>
      </c>
      <c r="U76" s="25">
        <v>50</v>
      </c>
      <c r="V76" s="26">
        <f t="shared" si="82"/>
        <v>0</v>
      </c>
      <c r="W76" s="15">
        <f t="shared" si="83"/>
        <v>0.1</v>
      </c>
    </row>
    <row r="77" spans="1:23" ht="12.75">
      <c r="A77" s="10">
        <v>36682</v>
      </c>
      <c r="B77" t="s">
        <v>45</v>
      </c>
      <c r="C77" t="s">
        <v>30</v>
      </c>
      <c r="D77" s="11">
        <v>1</v>
      </c>
      <c r="J77">
        <f t="shared" si="73"/>
        <v>1</v>
      </c>
      <c r="K77">
        <v>3</v>
      </c>
      <c r="L77" s="17">
        <f t="shared" si="74"/>
        <v>3</v>
      </c>
      <c r="M77" s="25">
        <f t="shared" si="75"/>
        <v>51</v>
      </c>
      <c r="N77" s="15">
        <f t="shared" si="76"/>
        <v>0</v>
      </c>
      <c r="O77" s="25">
        <f t="shared" si="77"/>
        <v>0</v>
      </c>
      <c r="P77">
        <f t="shared" si="78"/>
        <v>0</v>
      </c>
      <c r="R77">
        <f t="shared" si="79"/>
        <v>0</v>
      </c>
      <c r="S77" s="25">
        <f t="shared" si="80"/>
        <v>0</v>
      </c>
      <c r="T77">
        <f t="shared" si="81"/>
        <v>0</v>
      </c>
      <c r="U77" s="25">
        <v>50</v>
      </c>
      <c r="V77" s="26">
        <f t="shared" si="82"/>
        <v>0</v>
      </c>
      <c r="W77" s="15">
        <f t="shared" si="83"/>
        <v>3</v>
      </c>
    </row>
    <row r="78" spans="1:23" ht="12.75">
      <c r="A78" s="10">
        <v>36748</v>
      </c>
      <c r="B78" t="s">
        <v>45</v>
      </c>
      <c r="C78" t="s">
        <v>30</v>
      </c>
      <c r="D78" s="11">
        <v>1</v>
      </c>
      <c r="J78">
        <f t="shared" si="73"/>
        <v>1</v>
      </c>
      <c r="K78">
        <v>1</v>
      </c>
      <c r="L78" s="17">
        <v>3</v>
      </c>
      <c r="M78" s="25">
        <f t="shared" si="75"/>
        <v>51</v>
      </c>
      <c r="N78" s="15">
        <f t="shared" si="76"/>
        <v>0</v>
      </c>
      <c r="O78" s="25">
        <f t="shared" si="77"/>
        <v>0</v>
      </c>
      <c r="P78">
        <f t="shared" si="78"/>
        <v>0</v>
      </c>
      <c r="Q78">
        <v>11</v>
      </c>
      <c r="R78">
        <f t="shared" si="79"/>
        <v>0</v>
      </c>
      <c r="S78" s="25">
        <f t="shared" si="80"/>
        <v>0</v>
      </c>
      <c r="T78">
        <f t="shared" si="81"/>
        <v>0</v>
      </c>
      <c r="U78" s="25"/>
      <c r="V78" s="26">
        <f t="shared" si="82"/>
        <v>0</v>
      </c>
      <c r="W78" s="15">
        <f t="shared" si="83"/>
        <v>14</v>
      </c>
    </row>
    <row r="79" spans="1:23" ht="12.75">
      <c r="A79" s="10">
        <v>36794</v>
      </c>
      <c r="B79" t="s">
        <v>45</v>
      </c>
      <c r="C79" t="s">
        <v>30</v>
      </c>
      <c r="D79" s="11">
        <v>1</v>
      </c>
      <c r="J79">
        <f t="shared" si="73"/>
        <v>1</v>
      </c>
      <c r="K79">
        <v>3</v>
      </c>
      <c r="L79" s="17">
        <f aca="true" t="shared" si="84" ref="L79:L90">(D79*K79)</f>
        <v>3</v>
      </c>
      <c r="M79" s="25">
        <f t="shared" si="75"/>
        <v>51</v>
      </c>
      <c r="N79" s="15">
        <f t="shared" si="76"/>
        <v>0</v>
      </c>
      <c r="O79" s="25">
        <f t="shared" si="77"/>
        <v>0</v>
      </c>
      <c r="P79">
        <f t="shared" si="78"/>
        <v>0</v>
      </c>
      <c r="R79">
        <f t="shared" si="79"/>
        <v>0</v>
      </c>
      <c r="S79" s="25">
        <f t="shared" si="80"/>
        <v>0</v>
      </c>
      <c r="T79">
        <f t="shared" si="81"/>
        <v>0</v>
      </c>
      <c r="U79" s="25">
        <v>50</v>
      </c>
      <c r="V79" s="26">
        <f t="shared" si="82"/>
        <v>0</v>
      </c>
      <c r="W79" s="15">
        <f t="shared" si="83"/>
        <v>3</v>
      </c>
    </row>
    <row r="80" spans="1:23" ht="12.75">
      <c r="A80" s="10">
        <v>36794</v>
      </c>
      <c r="B80" t="s">
        <v>45</v>
      </c>
      <c r="C80" t="s">
        <v>34</v>
      </c>
      <c r="D80" s="11">
        <v>1</v>
      </c>
      <c r="J80">
        <f t="shared" si="73"/>
        <v>1</v>
      </c>
      <c r="K80">
        <v>0.5</v>
      </c>
      <c r="L80" s="17">
        <f t="shared" si="84"/>
        <v>0.5</v>
      </c>
      <c r="M80" s="25">
        <f t="shared" si="75"/>
        <v>8.5</v>
      </c>
      <c r="N80" s="15">
        <f t="shared" si="76"/>
        <v>0</v>
      </c>
      <c r="O80" s="25">
        <f t="shared" si="77"/>
        <v>0</v>
      </c>
      <c r="P80">
        <f t="shared" si="78"/>
        <v>0</v>
      </c>
      <c r="R80">
        <f t="shared" si="79"/>
        <v>0</v>
      </c>
      <c r="S80" s="25">
        <f t="shared" si="80"/>
        <v>0</v>
      </c>
      <c r="T80">
        <f t="shared" si="81"/>
        <v>0</v>
      </c>
      <c r="U80" s="25"/>
      <c r="V80" s="26">
        <f t="shared" si="82"/>
        <v>0</v>
      </c>
      <c r="W80" s="15">
        <f t="shared" si="83"/>
        <v>0.5</v>
      </c>
    </row>
    <row r="81" spans="1:23" ht="12.75">
      <c r="A81" s="10">
        <v>36740</v>
      </c>
      <c r="B81" t="s">
        <v>50</v>
      </c>
      <c r="C81" t="s">
        <v>37</v>
      </c>
      <c r="D81" s="11">
        <v>1</v>
      </c>
      <c r="F81">
        <v>1</v>
      </c>
      <c r="J81">
        <f aca="true" t="shared" si="85" ref="J81:J94">SUM(D81:I81)</f>
        <v>2</v>
      </c>
      <c r="K81">
        <v>2</v>
      </c>
      <c r="L81" s="17">
        <f t="shared" si="84"/>
        <v>2</v>
      </c>
      <c r="M81" s="25">
        <f aca="true" t="shared" si="86" ref="M81:M94">(L81*17)</f>
        <v>34</v>
      </c>
      <c r="N81" s="15">
        <f aca="true" t="shared" si="87" ref="N81:N94">(E81*K81)</f>
        <v>0</v>
      </c>
      <c r="O81" s="25">
        <f aca="true" t="shared" si="88" ref="O81:O94">(N81*20)</f>
        <v>0</v>
      </c>
      <c r="P81">
        <f aca="true" t="shared" si="89" ref="P81:P94">(F81*K81)</f>
        <v>2</v>
      </c>
      <c r="Q81">
        <v>10</v>
      </c>
      <c r="R81">
        <f aca="true" t="shared" si="90" ref="R81:R94">(G81*K81)</f>
        <v>0</v>
      </c>
      <c r="S81" s="25">
        <f aca="true" t="shared" si="91" ref="S81:S93">(R81*13)</f>
        <v>0</v>
      </c>
      <c r="T81">
        <f aca="true" t="shared" si="92" ref="T81:T94">(H81*K81)</f>
        <v>0</v>
      </c>
      <c r="U81" s="25">
        <v>50</v>
      </c>
      <c r="V81" s="26">
        <f aca="true" t="shared" si="93" ref="V81:V94">(I81*K81)</f>
        <v>0</v>
      </c>
      <c r="W81" s="15">
        <f aca="true" t="shared" si="94" ref="W81:W94">(L81+N81+P81+Q81+R81+T81+V81)</f>
        <v>14</v>
      </c>
    </row>
    <row r="82" spans="1:23" ht="12.75">
      <c r="A82" s="10">
        <v>36740</v>
      </c>
      <c r="B82" t="s">
        <v>50</v>
      </c>
      <c r="C82" t="s">
        <v>51</v>
      </c>
      <c r="D82" s="11">
        <v>1</v>
      </c>
      <c r="J82">
        <f t="shared" si="85"/>
        <v>1</v>
      </c>
      <c r="K82">
        <v>1</v>
      </c>
      <c r="L82" s="17">
        <f t="shared" si="84"/>
        <v>1</v>
      </c>
      <c r="M82" s="25">
        <f t="shared" si="86"/>
        <v>17</v>
      </c>
      <c r="N82" s="15">
        <f t="shared" si="87"/>
        <v>0</v>
      </c>
      <c r="O82" s="25">
        <f t="shared" si="88"/>
        <v>0</v>
      </c>
      <c r="P82">
        <f t="shared" si="89"/>
        <v>0</v>
      </c>
      <c r="Q82">
        <v>6</v>
      </c>
      <c r="R82">
        <f t="shared" si="90"/>
        <v>0</v>
      </c>
      <c r="S82" s="25">
        <f t="shared" si="91"/>
        <v>0</v>
      </c>
      <c r="T82">
        <f t="shared" si="92"/>
        <v>0</v>
      </c>
      <c r="U82" s="25"/>
      <c r="V82" s="26">
        <f t="shared" si="93"/>
        <v>0</v>
      </c>
      <c r="W82" s="15">
        <f t="shared" si="94"/>
        <v>7</v>
      </c>
    </row>
    <row r="83" spans="1:23" ht="12.75">
      <c r="A83" s="10">
        <v>36740</v>
      </c>
      <c r="B83" t="s">
        <v>50</v>
      </c>
      <c r="C83" t="s">
        <v>52</v>
      </c>
      <c r="D83" s="11">
        <v>1</v>
      </c>
      <c r="J83">
        <f t="shared" si="85"/>
        <v>1</v>
      </c>
      <c r="K83">
        <v>2</v>
      </c>
      <c r="L83" s="17">
        <f t="shared" si="84"/>
        <v>2</v>
      </c>
      <c r="M83" s="25">
        <f t="shared" si="86"/>
        <v>34</v>
      </c>
      <c r="N83" s="15">
        <f t="shared" si="87"/>
        <v>0</v>
      </c>
      <c r="O83" s="25">
        <f t="shared" si="88"/>
        <v>0</v>
      </c>
      <c r="P83">
        <f t="shared" si="89"/>
        <v>0</v>
      </c>
      <c r="Q83">
        <v>6</v>
      </c>
      <c r="R83">
        <f t="shared" si="90"/>
        <v>0</v>
      </c>
      <c r="S83" s="25">
        <f t="shared" si="91"/>
        <v>0</v>
      </c>
      <c r="T83">
        <f t="shared" si="92"/>
        <v>0</v>
      </c>
      <c r="U83" s="25">
        <v>50</v>
      </c>
      <c r="V83" s="26">
        <f t="shared" si="93"/>
        <v>0</v>
      </c>
      <c r="W83" s="15">
        <f t="shared" si="94"/>
        <v>8</v>
      </c>
    </row>
    <row r="84" spans="1:23" ht="12.75">
      <c r="A84" s="10">
        <v>36761</v>
      </c>
      <c r="B84" t="s">
        <v>50</v>
      </c>
      <c r="C84" t="s">
        <v>43</v>
      </c>
      <c r="D84" s="11">
        <v>1</v>
      </c>
      <c r="J84">
        <f t="shared" si="85"/>
        <v>1</v>
      </c>
      <c r="K84">
        <v>0.25</v>
      </c>
      <c r="L84" s="17">
        <f t="shared" si="84"/>
        <v>0.25</v>
      </c>
      <c r="M84" s="25">
        <f t="shared" si="86"/>
        <v>4.25</v>
      </c>
      <c r="N84" s="15">
        <f t="shared" si="87"/>
        <v>0</v>
      </c>
      <c r="O84" s="25">
        <f t="shared" si="88"/>
        <v>0</v>
      </c>
      <c r="P84">
        <f t="shared" si="89"/>
        <v>0</v>
      </c>
      <c r="R84">
        <f t="shared" si="90"/>
        <v>0</v>
      </c>
      <c r="S84" s="25">
        <f t="shared" si="91"/>
        <v>0</v>
      </c>
      <c r="T84">
        <f t="shared" si="92"/>
        <v>0</v>
      </c>
      <c r="U84" s="25"/>
      <c r="V84" s="26">
        <f t="shared" si="93"/>
        <v>0</v>
      </c>
      <c r="W84" s="15">
        <f t="shared" si="94"/>
        <v>0.25</v>
      </c>
    </row>
    <row r="85" spans="1:23" ht="12.75">
      <c r="A85" s="10">
        <v>36696</v>
      </c>
      <c r="B85" t="s">
        <v>48</v>
      </c>
      <c r="C85" t="s">
        <v>28</v>
      </c>
      <c r="D85" s="11">
        <v>1</v>
      </c>
      <c r="H85">
        <v>17</v>
      </c>
      <c r="J85">
        <f t="shared" si="85"/>
        <v>18</v>
      </c>
      <c r="K85">
        <v>3.5</v>
      </c>
      <c r="L85" s="17">
        <f t="shared" si="84"/>
        <v>3.5</v>
      </c>
      <c r="M85" s="25">
        <f t="shared" si="86"/>
        <v>59.5</v>
      </c>
      <c r="N85" s="15">
        <f t="shared" si="87"/>
        <v>0</v>
      </c>
      <c r="O85" s="25">
        <f t="shared" si="88"/>
        <v>0</v>
      </c>
      <c r="P85">
        <f t="shared" si="89"/>
        <v>0</v>
      </c>
      <c r="R85">
        <f t="shared" si="90"/>
        <v>0</v>
      </c>
      <c r="S85" s="25">
        <f t="shared" si="91"/>
        <v>0</v>
      </c>
      <c r="T85">
        <f t="shared" si="92"/>
        <v>59.5</v>
      </c>
      <c r="U85" s="25">
        <v>50</v>
      </c>
      <c r="V85" s="26">
        <f t="shared" si="93"/>
        <v>0</v>
      </c>
      <c r="W85" s="15">
        <f t="shared" si="94"/>
        <v>63</v>
      </c>
    </row>
    <row r="86" spans="1:23" ht="12.75">
      <c r="A86" s="10">
        <v>36696</v>
      </c>
      <c r="B86" t="s">
        <v>48</v>
      </c>
      <c r="C86" t="s">
        <v>34</v>
      </c>
      <c r="D86" s="11">
        <v>1</v>
      </c>
      <c r="H86">
        <v>17</v>
      </c>
      <c r="J86">
        <f t="shared" si="85"/>
        <v>18</v>
      </c>
      <c r="K86">
        <v>1.5</v>
      </c>
      <c r="L86" s="17">
        <f t="shared" si="84"/>
        <v>1.5</v>
      </c>
      <c r="M86" s="25">
        <f t="shared" si="86"/>
        <v>25.5</v>
      </c>
      <c r="N86" s="15">
        <f t="shared" si="87"/>
        <v>0</v>
      </c>
      <c r="O86" s="25">
        <f t="shared" si="88"/>
        <v>0</v>
      </c>
      <c r="P86">
        <f t="shared" si="89"/>
        <v>0</v>
      </c>
      <c r="R86">
        <f t="shared" si="90"/>
        <v>0</v>
      </c>
      <c r="S86" s="25">
        <f t="shared" si="91"/>
        <v>0</v>
      </c>
      <c r="T86">
        <f t="shared" si="92"/>
        <v>25.5</v>
      </c>
      <c r="U86" s="25">
        <v>50</v>
      </c>
      <c r="V86" s="26">
        <f t="shared" si="93"/>
        <v>0</v>
      </c>
      <c r="W86" s="15">
        <f t="shared" si="94"/>
        <v>27</v>
      </c>
    </row>
    <row r="87" spans="1:23" ht="12.75">
      <c r="A87" s="10">
        <v>36710</v>
      </c>
      <c r="B87" t="s">
        <v>48</v>
      </c>
      <c r="C87" t="s">
        <v>30</v>
      </c>
      <c r="D87" s="11">
        <v>1</v>
      </c>
      <c r="H87">
        <v>17</v>
      </c>
      <c r="J87">
        <f t="shared" si="85"/>
        <v>18</v>
      </c>
      <c r="K87">
        <v>0.5</v>
      </c>
      <c r="L87" s="17">
        <f t="shared" si="84"/>
        <v>0.5</v>
      </c>
      <c r="M87" s="25">
        <f t="shared" si="86"/>
        <v>8.5</v>
      </c>
      <c r="N87" s="15">
        <f t="shared" si="87"/>
        <v>0</v>
      </c>
      <c r="O87" s="25">
        <f t="shared" si="88"/>
        <v>0</v>
      </c>
      <c r="P87">
        <f t="shared" si="89"/>
        <v>0</v>
      </c>
      <c r="R87">
        <f t="shared" si="90"/>
        <v>0</v>
      </c>
      <c r="S87" s="25">
        <f t="shared" si="91"/>
        <v>0</v>
      </c>
      <c r="T87">
        <f t="shared" si="92"/>
        <v>8.5</v>
      </c>
      <c r="U87" s="25">
        <v>50</v>
      </c>
      <c r="V87" s="26">
        <f t="shared" si="93"/>
        <v>0</v>
      </c>
      <c r="W87" s="15">
        <f t="shared" si="94"/>
        <v>9</v>
      </c>
    </row>
    <row r="88" spans="1:23" ht="12.75">
      <c r="A88" s="10">
        <v>36710</v>
      </c>
      <c r="B88" t="s">
        <v>48</v>
      </c>
      <c r="C88" t="s">
        <v>28</v>
      </c>
      <c r="D88" s="11">
        <v>1</v>
      </c>
      <c r="H88">
        <v>17</v>
      </c>
      <c r="J88">
        <f t="shared" si="85"/>
        <v>18</v>
      </c>
      <c r="K88">
        <v>1</v>
      </c>
      <c r="L88" s="17">
        <f t="shared" si="84"/>
        <v>1</v>
      </c>
      <c r="M88" s="25">
        <f t="shared" si="86"/>
        <v>17</v>
      </c>
      <c r="N88" s="15">
        <f t="shared" si="87"/>
        <v>0</v>
      </c>
      <c r="O88" s="25">
        <f t="shared" si="88"/>
        <v>0</v>
      </c>
      <c r="P88">
        <f t="shared" si="89"/>
        <v>0</v>
      </c>
      <c r="R88">
        <f t="shared" si="90"/>
        <v>0</v>
      </c>
      <c r="S88" s="25">
        <f t="shared" si="91"/>
        <v>0</v>
      </c>
      <c r="T88">
        <f t="shared" si="92"/>
        <v>17</v>
      </c>
      <c r="U88" s="25">
        <v>50</v>
      </c>
      <c r="V88" s="26">
        <f t="shared" si="93"/>
        <v>0</v>
      </c>
      <c r="W88" s="15">
        <f t="shared" si="94"/>
        <v>18</v>
      </c>
    </row>
    <row r="89" spans="1:23" ht="12.75">
      <c r="A89" s="10">
        <v>36710</v>
      </c>
      <c r="B89" t="s">
        <v>48</v>
      </c>
      <c r="C89" t="s">
        <v>34</v>
      </c>
      <c r="D89" s="11">
        <v>1</v>
      </c>
      <c r="H89">
        <v>17</v>
      </c>
      <c r="J89">
        <f t="shared" si="85"/>
        <v>18</v>
      </c>
      <c r="K89">
        <v>3.5</v>
      </c>
      <c r="L89" s="17">
        <f t="shared" si="84"/>
        <v>3.5</v>
      </c>
      <c r="M89" s="25">
        <f t="shared" si="86"/>
        <v>59.5</v>
      </c>
      <c r="N89" s="15">
        <f t="shared" si="87"/>
        <v>0</v>
      </c>
      <c r="O89" s="25">
        <f t="shared" si="88"/>
        <v>0</v>
      </c>
      <c r="P89">
        <f t="shared" si="89"/>
        <v>0</v>
      </c>
      <c r="R89">
        <f t="shared" si="90"/>
        <v>0</v>
      </c>
      <c r="S89" s="25">
        <f t="shared" si="91"/>
        <v>0</v>
      </c>
      <c r="T89">
        <f t="shared" si="92"/>
        <v>59.5</v>
      </c>
      <c r="U89" s="25"/>
      <c r="V89" s="26">
        <f t="shared" si="93"/>
        <v>0</v>
      </c>
      <c r="W89" s="15">
        <f t="shared" si="94"/>
        <v>63</v>
      </c>
    </row>
    <row r="90" spans="1:23" ht="12.75">
      <c r="A90" s="10">
        <v>36747</v>
      </c>
      <c r="B90" t="s">
        <v>48</v>
      </c>
      <c r="C90" t="s">
        <v>30</v>
      </c>
      <c r="D90" s="11">
        <v>1</v>
      </c>
      <c r="H90">
        <v>14</v>
      </c>
      <c r="J90">
        <f t="shared" si="85"/>
        <v>15</v>
      </c>
      <c r="K90">
        <v>2.75</v>
      </c>
      <c r="L90" s="17">
        <f t="shared" si="84"/>
        <v>2.75</v>
      </c>
      <c r="M90" s="25">
        <f t="shared" si="86"/>
        <v>46.75</v>
      </c>
      <c r="N90" s="15">
        <f t="shared" si="87"/>
        <v>0</v>
      </c>
      <c r="O90" s="25">
        <f t="shared" si="88"/>
        <v>0</v>
      </c>
      <c r="P90">
        <f t="shared" si="89"/>
        <v>0</v>
      </c>
      <c r="R90">
        <f t="shared" si="90"/>
        <v>0</v>
      </c>
      <c r="S90" s="25">
        <f t="shared" si="91"/>
        <v>0</v>
      </c>
      <c r="T90">
        <f t="shared" si="92"/>
        <v>38.5</v>
      </c>
      <c r="U90" s="25">
        <v>50</v>
      </c>
      <c r="V90" s="26">
        <f t="shared" si="93"/>
        <v>0</v>
      </c>
      <c r="W90" s="15">
        <f t="shared" si="94"/>
        <v>41.25</v>
      </c>
    </row>
    <row r="91" spans="1:23" ht="12.75">
      <c r="A91" s="10">
        <v>36747</v>
      </c>
      <c r="B91" t="s">
        <v>48</v>
      </c>
      <c r="C91" t="s">
        <v>28</v>
      </c>
      <c r="D91" s="11"/>
      <c r="H91">
        <v>2</v>
      </c>
      <c r="J91">
        <f t="shared" si="85"/>
        <v>2</v>
      </c>
      <c r="K91">
        <v>0.25</v>
      </c>
      <c r="L91" s="17">
        <v>3</v>
      </c>
      <c r="M91" s="25">
        <f t="shared" si="86"/>
        <v>51</v>
      </c>
      <c r="N91" s="15">
        <f t="shared" si="87"/>
        <v>0</v>
      </c>
      <c r="O91" s="25">
        <f t="shared" si="88"/>
        <v>0</v>
      </c>
      <c r="P91">
        <f t="shared" si="89"/>
        <v>0</v>
      </c>
      <c r="R91">
        <f t="shared" si="90"/>
        <v>0</v>
      </c>
      <c r="S91" s="25">
        <f t="shared" si="91"/>
        <v>0</v>
      </c>
      <c r="T91">
        <f t="shared" si="92"/>
        <v>0.5</v>
      </c>
      <c r="U91" s="25"/>
      <c r="V91" s="26">
        <f t="shared" si="93"/>
        <v>0</v>
      </c>
      <c r="W91" s="15">
        <f t="shared" si="94"/>
        <v>3.5</v>
      </c>
    </row>
    <row r="92" spans="1:23" ht="12.75">
      <c r="A92" s="10">
        <v>36747</v>
      </c>
      <c r="B92" t="s">
        <v>48</v>
      </c>
      <c r="C92" t="s">
        <v>34</v>
      </c>
      <c r="D92" s="11">
        <v>1</v>
      </c>
      <c r="H92">
        <v>14</v>
      </c>
      <c r="J92">
        <f t="shared" si="85"/>
        <v>15</v>
      </c>
      <c r="K92">
        <v>2.75</v>
      </c>
      <c r="L92" s="17">
        <f>(D92*K92)</f>
        <v>2.75</v>
      </c>
      <c r="M92" s="25">
        <f t="shared" si="86"/>
        <v>46.75</v>
      </c>
      <c r="N92" s="15">
        <f t="shared" si="87"/>
        <v>0</v>
      </c>
      <c r="O92" s="25">
        <f t="shared" si="88"/>
        <v>0</v>
      </c>
      <c r="P92">
        <f t="shared" si="89"/>
        <v>0</v>
      </c>
      <c r="R92">
        <f t="shared" si="90"/>
        <v>0</v>
      </c>
      <c r="S92" s="25">
        <f t="shared" si="91"/>
        <v>0</v>
      </c>
      <c r="T92">
        <f t="shared" si="92"/>
        <v>38.5</v>
      </c>
      <c r="U92" s="25">
        <v>50</v>
      </c>
      <c r="V92" s="26">
        <f t="shared" si="93"/>
        <v>0</v>
      </c>
      <c r="W92" s="15">
        <f t="shared" si="94"/>
        <v>41.25</v>
      </c>
    </row>
    <row r="93" spans="1:23" ht="12.75">
      <c r="A93" s="10">
        <v>36747</v>
      </c>
      <c r="B93" t="s">
        <v>48</v>
      </c>
      <c r="C93" t="s">
        <v>53</v>
      </c>
      <c r="D93" s="11">
        <v>1</v>
      </c>
      <c r="H93">
        <v>1</v>
      </c>
      <c r="J93">
        <f t="shared" si="85"/>
        <v>2</v>
      </c>
      <c r="K93">
        <v>0.25</v>
      </c>
      <c r="L93" s="17">
        <f>(D93*K93)</f>
        <v>0.25</v>
      </c>
      <c r="M93" s="25">
        <f t="shared" si="86"/>
        <v>4.25</v>
      </c>
      <c r="N93" s="15">
        <f t="shared" si="87"/>
        <v>0</v>
      </c>
      <c r="O93" s="25">
        <f t="shared" si="88"/>
        <v>0</v>
      </c>
      <c r="P93">
        <f t="shared" si="89"/>
        <v>0</v>
      </c>
      <c r="R93">
        <f t="shared" si="90"/>
        <v>0</v>
      </c>
      <c r="S93" s="25">
        <f t="shared" si="91"/>
        <v>0</v>
      </c>
      <c r="T93">
        <f t="shared" si="92"/>
        <v>0.25</v>
      </c>
      <c r="U93" s="25">
        <v>50</v>
      </c>
      <c r="V93" s="26">
        <f t="shared" si="93"/>
        <v>0</v>
      </c>
      <c r="W93" s="15">
        <f t="shared" si="94"/>
        <v>0.5</v>
      </c>
    </row>
    <row r="94" spans="1:23" ht="12.75">
      <c r="A94" s="10">
        <v>36748</v>
      </c>
      <c r="B94" t="s">
        <v>48</v>
      </c>
      <c r="C94" t="s">
        <v>30</v>
      </c>
      <c r="D94" s="11">
        <v>1</v>
      </c>
      <c r="J94">
        <f t="shared" si="85"/>
        <v>1</v>
      </c>
      <c r="K94">
        <v>1</v>
      </c>
      <c r="L94" s="17">
        <f>(D94*K94)</f>
        <v>1</v>
      </c>
      <c r="M94" s="25">
        <f t="shared" si="86"/>
        <v>17</v>
      </c>
      <c r="N94" s="15">
        <f t="shared" si="87"/>
        <v>0</v>
      </c>
      <c r="O94" s="25">
        <f t="shared" si="88"/>
        <v>0</v>
      </c>
      <c r="P94">
        <f t="shared" si="89"/>
        <v>0</v>
      </c>
      <c r="Q94">
        <v>5</v>
      </c>
      <c r="R94">
        <f t="shared" si="90"/>
        <v>0</v>
      </c>
      <c r="S94" s="25">
        <f aca="true" t="shared" si="95" ref="S94:S125">(R94*13)</f>
        <v>0</v>
      </c>
      <c r="T94">
        <f t="shared" si="92"/>
        <v>0</v>
      </c>
      <c r="U94" s="25">
        <v>50</v>
      </c>
      <c r="V94" s="26">
        <f t="shared" si="93"/>
        <v>0</v>
      </c>
      <c r="W94" s="15">
        <f t="shared" si="94"/>
        <v>6</v>
      </c>
    </row>
    <row r="95" spans="1:23" ht="12.75">
      <c r="A95" s="10">
        <v>36748</v>
      </c>
      <c r="B95" t="s">
        <v>48</v>
      </c>
      <c r="C95" t="s">
        <v>28</v>
      </c>
      <c r="D95" s="11">
        <v>1</v>
      </c>
      <c r="J95">
        <f aca="true" t="shared" si="96" ref="J95:J107">SUM(D95:I95)</f>
        <v>1</v>
      </c>
      <c r="K95">
        <v>1</v>
      </c>
      <c r="L95" s="17">
        <f aca="true" t="shared" si="97" ref="L95:L107">(D95*K95)</f>
        <v>1</v>
      </c>
      <c r="M95" s="25">
        <f aca="true" t="shared" si="98" ref="M95:M105">(L95*17)</f>
        <v>17</v>
      </c>
      <c r="N95" s="15">
        <f aca="true" t="shared" si="99" ref="N95:N107">(E95*K95)</f>
        <v>0</v>
      </c>
      <c r="O95" s="25">
        <f aca="true" t="shared" si="100" ref="O95:O107">(N95*20)</f>
        <v>0</v>
      </c>
      <c r="P95">
        <f aca="true" t="shared" si="101" ref="P95:P107">(F95*K95)</f>
        <v>0</v>
      </c>
      <c r="Q95">
        <v>5</v>
      </c>
      <c r="R95">
        <f aca="true" t="shared" si="102" ref="R95:R107">(G95*K95)</f>
        <v>0</v>
      </c>
      <c r="S95" s="25">
        <f aca="true" t="shared" si="103" ref="S95:S107">(R95*13)</f>
        <v>0</v>
      </c>
      <c r="T95">
        <f aca="true" t="shared" si="104" ref="T95:T107">(H95*K95)</f>
        <v>0</v>
      </c>
      <c r="U95" s="25"/>
      <c r="V95" s="26">
        <f aca="true" t="shared" si="105" ref="V95:V107">(I95*K95)</f>
        <v>0</v>
      </c>
      <c r="W95" s="15">
        <f aca="true" t="shared" si="106" ref="W95:W107">(L95+N95+P95+Q95+R95+T95+V95)</f>
        <v>6</v>
      </c>
    </row>
    <row r="96" spans="1:23" ht="12.75">
      <c r="A96" s="10">
        <v>36788</v>
      </c>
      <c r="B96" t="s">
        <v>48</v>
      </c>
      <c r="C96" t="s">
        <v>30</v>
      </c>
      <c r="D96" s="11">
        <v>1</v>
      </c>
      <c r="H96">
        <v>16</v>
      </c>
      <c r="J96">
        <f t="shared" si="96"/>
        <v>17</v>
      </c>
      <c r="K96">
        <v>1.5</v>
      </c>
      <c r="L96" s="17">
        <f t="shared" si="97"/>
        <v>1.5</v>
      </c>
      <c r="M96" s="25">
        <f t="shared" si="98"/>
        <v>25.5</v>
      </c>
      <c r="N96" s="15">
        <f t="shared" si="99"/>
        <v>0</v>
      </c>
      <c r="O96" s="25">
        <f t="shared" si="100"/>
        <v>0</v>
      </c>
      <c r="P96">
        <f t="shared" si="101"/>
        <v>0</v>
      </c>
      <c r="R96">
        <f t="shared" si="102"/>
        <v>0</v>
      </c>
      <c r="S96" s="25">
        <f t="shared" si="103"/>
        <v>0</v>
      </c>
      <c r="T96">
        <f t="shared" si="104"/>
        <v>24</v>
      </c>
      <c r="U96" s="25">
        <v>50</v>
      </c>
      <c r="V96" s="26">
        <f t="shared" si="105"/>
        <v>0</v>
      </c>
      <c r="W96" s="15">
        <f t="shared" si="106"/>
        <v>25.5</v>
      </c>
    </row>
    <row r="97" spans="1:23" ht="12.75">
      <c r="A97" s="10">
        <v>36788</v>
      </c>
      <c r="B97" t="s">
        <v>48</v>
      </c>
      <c r="C97" t="s">
        <v>34</v>
      </c>
      <c r="D97" s="11">
        <v>1</v>
      </c>
      <c r="H97">
        <v>16</v>
      </c>
      <c r="J97">
        <f t="shared" si="96"/>
        <v>17</v>
      </c>
      <c r="K97">
        <v>2</v>
      </c>
      <c r="L97" s="17">
        <f t="shared" si="97"/>
        <v>2</v>
      </c>
      <c r="M97" s="25">
        <f t="shared" si="98"/>
        <v>34</v>
      </c>
      <c r="N97" s="15">
        <f t="shared" si="99"/>
        <v>0</v>
      </c>
      <c r="O97" s="25">
        <f t="shared" si="100"/>
        <v>0</v>
      </c>
      <c r="P97">
        <f t="shared" si="101"/>
        <v>0</v>
      </c>
      <c r="R97">
        <f t="shared" si="102"/>
        <v>0</v>
      </c>
      <c r="S97" s="25">
        <f t="shared" si="103"/>
        <v>0</v>
      </c>
      <c r="T97">
        <f t="shared" si="104"/>
        <v>32</v>
      </c>
      <c r="U97" s="25">
        <v>50</v>
      </c>
      <c r="V97" s="26">
        <f t="shared" si="105"/>
        <v>0</v>
      </c>
      <c r="W97" s="15">
        <f t="shared" si="106"/>
        <v>34</v>
      </c>
    </row>
    <row r="98" spans="1:23" ht="12.75">
      <c r="A98" s="10">
        <v>36788</v>
      </c>
      <c r="B98" t="s">
        <v>48</v>
      </c>
      <c r="C98" t="s">
        <v>32</v>
      </c>
      <c r="D98" s="11">
        <v>1</v>
      </c>
      <c r="H98">
        <v>16</v>
      </c>
      <c r="J98">
        <f t="shared" si="96"/>
        <v>17</v>
      </c>
      <c r="K98">
        <v>2</v>
      </c>
      <c r="L98" s="17">
        <f t="shared" si="97"/>
        <v>2</v>
      </c>
      <c r="M98" s="25">
        <f t="shared" si="98"/>
        <v>34</v>
      </c>
      <c r="N98" s="15">
        <f t="shared" si="99"/>
        <v>0</v>
      </c>
      <c r="O98" s="25">
        <f t="shared" si="100"/>
        <v>0</v>
      </c>
      <c r="P98">
        <f t="shared" si="101"/>
        <v>0</v>
      </c>
      <c r="R98">
        <f t="shared" si="102"/>
        <v>0</v>
      </c>
      <c r="S98" s="25">
        <f t="shared" si="103"/>
        <v>0</v>
      </c>
      <c r="T98">
        <f t="shared" si="104"/>
        <v>32</v>
      </c>
      <c r="U98" s="25">
        <v>50</v>
      </c>
      <c r="V98" s="26">
        <f t="shared" si="105"/>
        <v>0</v>
      </c>
      <c r="W98" s="15">
        <f t="shared" si="106"/>
        <v>34</v>
      </c>
    </row>
    <row r="99" spans="1:23" ht="12.75">
      <c r="A99" s="10">
        <v>36795</v>
      </c>
      <c r="B99" t="s">
        <v>48</v>
      </c>
      <c r="C99" t="s">
        <v>28</v>
      </c>
      <c r="D99" s="11">
        <v>1</v>
      </c>
      <c r="H99">
        <v>16</v>
      </c>
      <c r="J99">
        <f t="shared" si="96"/>
        <v>17</v>
      </c>
      <c r="K99">
        <v>1</v>
      </c>
      <c r="L99" s="17">
        <f t="shared" si="97"/>
        <v>1</v>
      </c>
      <c r="M99" s="25">
        <f t="shared" si="98"/>
        <v>17</v>
      </c>
      <c r="N99" s="15">
        <f t="shared" si="99"/>
        <v>0</v>
      </c>
      <c r="O99" s="25">
        <f t="shared" si="100"/>
        <v>0</v>
      </c>
      <c r="P99">
        <f t="shared" si="101"/>
        <v>0</v>
      </c>
      <c r="R99">
        <f t="shared" si="102"/>
        <v>0</v>
      </c>
      <c r="S99" s="25">
        <f t="shared" si="103"/>
        <v>0</v>
      </c>
      <c r="T99">
        <f t="shared" si="104"/>
        <v>16</v>
      </c>
      <c r="U99" s="25">
        <v>50</v>
      </c>
      <c r="V99" s="26">
        <f t="shared" si="105"/>
        <v>0</v>
      </c>
      <c r="W99" s="15">
        <f t="shared" si="106"/>
        <v>17</v>
      </c>
    </row>
    <row r="100" spans="1:23" ht="12.75">
      <c r="A100" s="10">
        <v>36795</v>
      </c>
      <c r="B100" t="s">
        <v>48</v>
      </c>
      <c r="C100" t="s">
        <v>52</v>
      </c>
      <c r="D100" s="11">
        <v>1</v>
      </c>
      <c r="H100">
        <v>16</v>
      </c>
      <c r="J100">
        <f t="shared" si="96"/>
        <v>17</v>
      </c>
      <c r="K100">
        <v>1</v>
      </c>
      <c r="L100" s="17">
        <f t="shared" si="97"/>
        <v>1</v>
      </c>
      <c r="M100" s="25">
        <f t="shared" si="98"/>
        <v>17</v>
      </c>
      <c r="N100" s="15">
        <f t="shared" si="99"/>
        <v>0</v>
      </c>
      <c r="O100" s="25">
        <f t="shared" si="100"/>
        <v>0</v>
      </c>
      <c r="P100">
        <f t="shared" si="101"/>
        <v>0</v>
      </c>
      <c r="R100">
        <f t="shared" si="102"/>
        <v>0</v>
      </c>
      <c r="S100" s="25">
        <f t="shared" si="103"/>
        <v>0</v>
      </c>
      <c r="T100">
        <f t="shared" si="104"/>
        <v>16</v>
      </c>
      <c r="U100" s="25">
        <v>50</v>
      </c>
      <c r="V100" s="26">
        <f t="shared" si="105"/>
        <v>0</v>
      </c>
      <c r="W100" s="15">
        <f t="shared" si="106"/>
        <v>17</v>
      </c>
    </row>
    <row r="101" spans="1:23" ht="12.75">
      <c r="A101" s="10">
        <v>36795</v>
      </c>
      <c r="B101" t="s">
        <v>48</v>
      </c>
      <c r="C101" t="s">
        <v>34</v>
      </c>
      <c r="D101" s="11">
        <v>1</v>
      </c>
      <c r="H101">
        <v>16</v>
      </c>
      <c r="J101">
        <f t="shared" si="96"/>
        <v>17</v>
      </c>
      <c r="K101">
        <v>1</v>
      </c>
      <c r="L101" s="17">
        <f t="shared" si="97"/>
        <v>1</v>
      </c>
      <c r="M101" s="25">
        <f t="shared" si="98"/>
        <v>17</v>
      </c>
      <c r="N101" s="15">
        <f t="shared" si="99"/>
        <v>0</v>
      </c>
      <c r="O101" s="25">
        <f t="shared" si="100"/>
        <v>0</v>
      </c>
      <c r="P101">
        <f t="shared" si="101"/>
        <v>0</v>
      </c>
      <c r="R101">
        <f t="shared" si="102"/>
        <v>0</v>
      </c>
      <c r="S101" s="25">
        <f t="shared" si="103"/>
        <v>0</v>
      </c>
      <c r="T101">
        <f t="shared" si="104"/>
        <v>16</v>
      </c>
      <c r="U101" s="25">
        <v>50</v>
      </c>
      <c r="V101" s="26">
        <f t="shared" si="105"/>
        <v>0</v>
      </c>
      <c r="W101" s="15">
        <f t="shared" si="106"/>
        <v>17</v>
      </c>
    </row>
    <row r="102" spans="1:23" ht="12.75">
      <c r="A102" s="10">
        <v>36795</v>
      </c>
      <c r="B102" t="s">
        <v>48</v>
      </c>
      <c r="C102" t="s">
        <v>32</v>
      </c>
      <c r="D102" s="11">
        <v>1</v>
      </c>
      <c r="H102">
        <v>16</v>
      </c>
      <c r="J102">
        <f t="shared" si="96"/>
        <v>17</v>
      </c>
      <c r="K102">
        <v>1</v>
      </c>
      <c r="L102" s="17">
        <f t="shared" si="97"/>
        <v>1</v>
      </c>
      <c r="M102" s="25">
        <f t="shared" si="98"/>
        <v>17</v>
      </c>
      <c r="N102" s="15">
        <f t="shared" si="99"/>
        <v>0</v>
      </c>
      <c r="O102" s="25">
        <f t="shared" si="100"/>
        <v>0</v>
      </c>
      <c r="P102">
        <f t="shared" si="101"/>
        <v>0</v>
      </c>
      <c r="R102">
        <f t="shared" si="102"/>
        <v>0</v>
      </c>
      <c r="S102" s="25">
        <f t="shared" si="103"/>
        <v>0</v>
      </c>
      <c r="T102">
        <f t="shared" si="104"/>
        <v>16</v>
      </c>
      <c r="U102" s="25"/>
      <c r="V102" s="26">
        <f t="shared" si="105"/>
        <v>0</v>
      </c>
      <c r="W102" s="15">
        <f t="shared" si="106"/>
        <v>17</v>
      </c>
    </row>
    <row r="103" spans="1:23" ht="12.75">
      <c r="A103" s="10">
        <v>36795</v>
      </c>
      <c r="B103" t="s">
        <v>48</v>
      </c>
      <c r="C103" t="s">
        <v>30</v>
      </c>
      <c r="D103" s="11">
        <v>1</v>
      </c>
      <c r="H103">
        <v>16</v>
      </c>
      <c r="J103">
        <f t="shared" si="96"/>
        <v>17</v>
      </c>
      <c r="K103">
        <v>1</v>
      </c>
      <c r="L103" s="17">
        <f t="shared" si="97"/>
        <v>1</v>
      </c>
      <c r="M103" s="25">
        <f t="shared" si="98"/>
        <v>17</v>
      </c>
      <c r="N103" s="15">
        <f t="shared" si="99"/>
        <v>0</v>
      </c>
      <c r="O103" s="25">
        <f t="shared" si="100"/>
        <v>0</v>
      </c>
      <c r="P103">
        <f t="shared" si="101"/>
        <v>0</v>
      </c>
      <c r="R103">
        <f t="shared" si="102"/>
        <v>0</v>
      </c>
      <c r="S103" s="25">
        <f t="shared" si="103"/>
        <v>0</v>
      </c>
      <c r="T103">
        <f t="shared" si="104"/>
        <v>16</v>
      </c>
      <c r="U103" s="25">
        <v>50</v>
      </c>
      <c r="V103" s="26">
        <f t="shared" si="105"/>
        <v>0</v>
      </c>
      <c r="W103" s="15">
        <f t="shared" si="106"/>
        <v>17</v>
      </c>
    </row>
    <row r="104" spans="1:23" ht="12.75">
      <c r="A104" s="47">
        <v>36473</v>
      </c>
      <c r="B104" s="48" t="s">
        <v>59</v>
      </c>
      <c r="C104" s="48" t="s">
        <v>28</v>
      </c>
      <c r="D104" s="49"/>
      <c r="E104" s="48">
        <v>1</v>
      </c>
      <c r="F104" s="48"/>
      <c r="G104" s="48"/>
      <c r="H104" s="48">
        <v>17</v>
      </c>
      <c r="I104" s="48"/>
      <c r="J104" s="48">
        <f t="shared" si="96"/>
        <v>18</v>
      </c>
      <c r="K104" s="48">
        <v>5.5</v>
      </c>
      <c r="L104" s="50">
        <f t="shared" si="97"/>
        <v>0</v>
      </c>
      <c r="M104" s="51">
        <f t="shared" si="98"/>
        <v>0</v>
      </c>
      <c r="N104" s="52">
        <f t="shared" si="99"/>
        <v>5.5</v>
      </c>
      <c r="O104" s="51">
        <f t="shared" si="100"/>
        <v>110</v>
      </c>
      <c r="P104" s="48">
        <f t="shared" si="101"/>
        <v>0</v>
      </c>
      <c r="Q104" s="48"/>
      <c r="R104" s="48">
        <f t="shared" si="102"/>
        <v>0</v>
      </c>
      <c r="S104" s="51">
        <f t="shared" si="103"/>
        <v>0</v>
      </c>
      <c r="T104" s="48">
        <f t="shared" si="104"/>
        <v>93.5</v>
      </c>
      <c r="U104" s="51">
        <v>50</v>
      </c>
      <c r="V104" s="53">
        <f t="shared" si="105"/>
        <v>0</v>
      </c>
      <c r="W104" s="52">
        <f t="shared" si="106"/>
        <v>99</v>
      </c>
    </row>
    <row r="105" spans="1:23" ht="12.75">
      <c r="A105" s="47">
        <v>36503</v>
      </c>
      <c r="B105" s="48" t="s">
        <v>59</v>
      </c>
      <c r="C105" s="48" t="s">
        <v>28</v>
      </c>
      <c r="D105" s="49"/>
      <c r="E105" s="48">
        <v>1</v>
      </c>
      <c r="F105" s="48"/>
      <c r="G105" s="48"/>
      <c r="H105" s="48">
        <v>17</v>
      </c>
      <c r="I105" s="48"/>
      <c r="J105" s="48">
        <f t="shared" si="96"/>
        <v>18</v>
      </c>
      <c r="K105" s="48">
        <v>5.5</v>
      </c>
      <c r="L105" s="50">
        <f t="shared" si="97"/>
        <v>0</v>
      </c>
      <c r="M105" s="51">
        <f t="shared" si="98"/>
        <v>0</v>
      </c>
      <c r="N105" s="52">
        <f t="shared" si="99"/>
        <v>5.5</v>
      </c>
      <c r="O105" s="51">
        <f t="shared" si="100"/>
        <v>110</v>
      </c>
      <c r="P105" s="48">
        <f t="shared" si="101"/>
        <v>0</v>
      </c>
      <c r="Q105" s="48"/>
      <c r="R105" s="48">
        <f t="shared" si="102"/>
        <v>0</v>
      </c>
      <c r="S105" s="51">
        <f t="shared" si="103"/>
        <v>0</v>
      </c>
      <c r="T105" s="48">
        <f t="shared" si="104"/>
        <v>93.5</v>
      </c>
      <c r="U105" s="51">
        <v>50</v>
      </c>
      <c r="V105" s="53">
        <f t="shared" si="105"/>
        <v>0</v>
      </c>
      <c r="W105" s="52">
        <f t="shared" si="106"/>
        <v>99</v>
      </c>
    </row>
    <row r="106" spans="1:23" ht="12.75">
      <c r="A106" s="47">
        <v>36566</v>
      </c>
      <c r="B106" s="48" t="s">
        <v>59</v>
      </c>
      <c r="C106" s="48" t="s">
        <v>28</v>
      </c>
      <c r="D106" s="49"/>
      <c r="E106" s="48">
        <v>1</v>
      </c>
      <c r="F106" s="48"/>
      <c r="G106" s="48"/>
      <c r="H106" s="48">
        <v>17</v>
      </c>
      <c r="I106" s="48"/>
      <c r="J106" s="48">
        <f t="shared" si="96"/>
        <v>18</v>
      </c>
      <c r="K106" s="48">
        <v>5.5</v>
      </c>
      <c r="L106" s="50">
        <f t="shared" si="97"/>
        <v>0</v>
      </c>
      <c r="M106" s="51">
        <f aca="true" t="shared" si="107" ref="M106:M121">(L106*17)</f>
        <v>0</v>
      </c>
      <c r="N106" s="52">
        <f t="shared" si="99"/>
        <v>5.5</v>
      </c>
      <c r="O106" s="51">
        <f t="shared" si="100"/>
        <v>110</v>
      </c>
      <c r="P106" s="48">
        <f t="shared" si="101"/>
        <v>0</v>
      </c>
      <c r="Q106" s="48"/>
      <c r="R106" s="48">
        <f t="shared" si="102"/>
        <v>0</v>
      </c>
      <c r="S106" s="51">
        <f t="shared" si="103"/>
        <v>0</v>
      </c>
      <c r="T106" s="48">
        <f t="shared" si="104"/>
        <v>93.5</v>
      </c>
      <c r="U106" s="51">
        <v>50</v>
      </c>
      <c r="V106" s="53">
        <f t="shared" si="105"/>
        <v>0</v>
      </c>
      <c r="W106" s="52">
        <f t="shared" si="106"/>
        <v>99</v>
      </c>
    </row>
    <row r="107" spans="1:23" ht="12.75">
      <c r="A107" s="47">
        <v>36495</v>
      </c>
      <c r="B107" s="48" t="s">
        <v>62</v>
      </c>
      <c r="C107" s="48" t="s">
        <v>28</v>
      </c>
      <c r="D107" s="49">
        <v>1</v>
      </c>
      <c r="E107" s="48"/>
      <c r="F107" s="48">
        <v>1</v>
      </c>
      <c r="G107" s="48"/>
      <c r="H107" s="48">
        <v>17</v>
      </c>
      <c r="I107" s="48"/>
      <c r="J107" s="48">
        <f t="shared" si="96"/>
        <v>19</v>
      </c>
      <c r="K107" s="48">
        <v>5.5</v>
      </c>
      <c r="L107" s="50">
        <f t="shared" si="97"/>
        <v>5.5</v>
      </c>
      <c r="M107" s="51">
        <f t="shared" si="107"/>
        <v>93.5</v>
      </c>
      <c r="N107" s="52">
        <f t="shared" si="99"/>
        <v>0</v>
      </c>
      <c r="O107" s="51">
        <f t="shared" si="100"/>
        <v>0</v>
      </c>
      <c r="P107" s="48">
        <f t="shared" si="101"/>
        <v>5.5</v>
      </c>
      <c r="Q107" s="48"/>
      <c r="R107" s="48">
        <f t="shared" si="102"/>
        <v>0</v>
      </c>
      <c r="S107" s="51">
        <f t="shared" si="103"/>
        <v>0</v>
      </c>
      <c r="T107" s="48">
        <f t="shared" si="104"/>
        <v>93.5</v>
      </c>
      <c r="U107" s="51">
        <v>50</v>
      </c>
      <c r="V107" s="53">
        <f t="shared" si="105"/>
        <v>0</v>
      </c>
      <c r="W107" s="52">
        <f t="shared" si="106"/>
        <v>104.5</v>
      </c>
    </row>
    <row r="108" spans="1:23" ht="12.75">
      <c r="A108" s="47">
        <v>36496</v>
      </c>
      <c r="B108" s="48" t="s">
        <v>62</v>
      </c>
      <c r="C108" s="48" t="s">
        <v>28</v>
      </c>
      <c r="D108" s="49">
        <v>1</v>
      </c>
      <c r="E108" s="48"/>
      <c r="F108" s="48">
        <v>1</v>
      </c>
      <c r="G108" s="48"/>
      <c r="H108" s="48">
        <v>17</v>
      </c>
      <c r="I108" s="48"/>
      <c r="J108" s="48">
        <f aca="true" t="shared" si="108" ref="J108:J121">SUM(D108:I108)</f>
        <v>19</v>
      </c>
      <c r="K108" s="48">
        <v>5.5</v>
      </c>
      <c r="L108" s="50">
        <f aca="true" t="shared" si="109" ref="L108:L115">(D108*K108)</f>
        <v>5.5</v>
      </c>
      <c r="M108" s="51">
        <f t="shared" si="107"/>
        <v>93.5</v>
      </c>
      <c r="N108" s="52">
        <f aca="true" t="shared" si="110" ref="N108:N121">(E108*K108)</f>
        <v>0</v>
      </c>
      <c r="O108" s="51">
        <f aca="true" t="shared" si="111" ref="O108:O125">(N108*20)</f>
        <v>0</v>
      </c>
      <c r="P108" s="48">
        <f aca="true" t="shared" si="112" ref="P108:P125">(F108*K108)</f>
        <v>5.5</v>
      </c>
      <c r="Q108" s="48"/>
      <c r="R108" s="48">
        <f aca="true" t="shared" si="113" ref="R108:R125">(G108*K108)</f>
        <v>0</v>
      </c>
      <c r="S108" s="51">
        <f t="shared" si="95"/>
        <v>0</v>
      </c>
      <c r="T108" s="48">
        <f aca="true" t="shared" si="114" ref="T108:T121">(H108*K108)</f>
        <v>93.5</v>
      </c>
      <c r="U108" s="51">
        <v>50</v>
      </c>
      <c r="V108" s="53">
        <f aca="true" t="shared" si="115" ref="V108:V121">(I108*K108)</f>
        <v>0</v>
      </c>
      <c r="W108" s="52">
        <f aca="true" t="shared" si="116" ref="W108:W121">(L108+N108+P108+Q108+R108+T108+V108)</f>
        <v>104.5</v>
      </c>
    </row>
    <row r="109" spans="1:23" ht="12.75">
      <c r="A109" s="47">
        <v>36502</v>
      </c>
      <c r="B109" s="48" t="s">
        <v>62</v>
      </c>
      <c r="C109" s="48" t="s">
        <v>28</v>
      </c>
      <c r="D109" s="49"/>
      <c r="E109" s="48">
        <v>1</v>
      </c>
      <c r="F109" s="48"/>
      <c r="G109" s="48"/>
      <c r="H109" s="48">
        <v>17</v>
      </c>
      <c r="I109" s="48"/>
      <c r="J109" s="48">
        <f t="shared" si="108"/>
        <v>18</v>
      </c>
      <c r="K109" s="48">
        <v>5.5</v>
      </c>
      <c r="L109" s="50">
        <f t="shared" si="109"/>
        <v>0</v>
      </c>
      <c r="M109" s="51">
        <f t="shared" si="107"/>
        <v>0</v>
      </c>
      <c r="N109" s="52">
        <f t="shared" si="110"/>
        <v>5.5</v>
      </c>
      <c r="O109" s="51">
        <f t="shared" si="111"/>
        <v>110</v>
      </c>
      <c r="P109" s="48">
        <f t="shared" si="112"/>
        <v>0</v>
      </c>
      <c r="Q109" s="48"/>
      <c r="R109" s="48">
        <f t="shared" si="113"/>
        <v>0</v>
      </c>
      <c r="S109" s="51">
        <f t="shared" si="95"/>
        <v>0</v>
      </c>
      <c r="T109" s="48">
        <f t="shared" si="114"/>
        <v>93.5</v>
      </c>
      <c r="U109" s="51">
        <v>50</v>
      </c>
      <c r="V109" s="53">
        <f t="shared" si="115"/>
        <v>0</v>
      </c>
      <c r="W109" s="52">
        <f t="shared" si="116"/>
        <v>99</v>
      </c>
    </row>
    <row r="110" spans="1:23" ht="12.75">
      <c r="A110" s="47">
        <v>36522</v>
      </c>
      <c r="B110" s="48" t="s">
        <v>62</v>
      </c>
      <c r="C110" s="48" t="s">
        <v>28</v>
      </c>
      <c r="D110" s="49">
        <v>1</v>
      </c>
      <c r="E110" s="48"/>
      <c r="F110" s="48"/>
      <c r="G110" s="48"/>
      <c r="H110" s="48">
        <v>17</v>
      </c>
      <c r="I110" s="48"/>
      <c r="J110" s="48">
        <f t="shared" si="108"/>
        <v>18</v>
      </c>
      <c r="K110" s="48">
        <v>5.5</v>
      </c>
      <c r="L110" s="50">
        <f t="shared" si="109"/>
        <v>5.5</v>
      </c>
      <c r="M110" s="51">
        <f t="shared" si="107"/>
        <v>93.5</v>
      </c>
      <c r="N110" s="52">
        <f t="shared" si="110"/>
        <v>0</v>
      </c>
      <c r="O110" s="51">
        <f t="shared" si="111"/>
        <v>0</v>
      </c>
      <c r="P110" s="48">
        <f t="shared" si="112"/>
        <v>0</v>
      </c>
      <c r="Q110" s="48"/>
      <c r="R110" s="48">
        <f t="shared" si="113"/>
        <v>0</v>
      </c>
      <c r="S110" s="51">
        <f t="shared" si="95"/>
        <v>0</v>
      </c>
      <c r="T110" s="48">
        <f t="shared" si="114"/>
        <v>93.5</v>
      </c>
      <c r="U110" s="51">
        <v>50</v>
      </c>
      <c r="V110" s="53">
        <f t="shared" si="115"/>
        <v>0</v>
      </c>
      <c r="W110" s="52">
        <f t="shared" si="116"/>
        <v>99</v>
      </c>
    </row>
    <row r="111" spans="1:23" ht="12.75">
      <c r="A111" s="47">
        <v>36557</v>
      </c>
      <c r="B111" s="48" t="s">
        <v>62</v>
      </c>
      <c r="C111" s="48" t="s">
        <v>28</v>
      </c>
      <c r="D111" s="49"/>
      <c r="E111" s="48">
        <v>1</v>
      </c>
      <c r="F111" s="48"/>
      <c r="G111" s="48"/>
      <c r="H111" s="48">
        <v>17</v>
      </c>
      <c r="I111" s="48"/>
      <c r="J111" s="48">
        <f t="shared" si="108"/>
        <v>18</v>
      </c>
      <c r="K111" s="48">
        <v>5.5</v>
      </c>
      <c r="L111" s="50">
        <f t="shared" si="109"/>
        <v>0</v>
      </c>
      <c r="M111" s="51">
        <f t="shared" si="107"/>
        <v>0</v>
      </c>
      <c r="N111" s="52">
        <f t="shared" si="110"/>
        <v>5.5</v>
      </c>
      <c r="O111" s="51">
        <f t="shared" si="111"/>
        <v>110</v>
      </c>
      <c r="P111" s="48">
        <f t="shared" si="112"/>
        <v>0</v>
      </c>
      <c r="Q111" s="48"/>
      <c r="R111" s="48">
        <f t="shared" si="113"/>
        <v>0</v>
      </c>
      <c r="S111" s="51">
        <f t="shared" si="95"/>
        <v>0</v>
      </c>
      <c r="T111" s="48">
        <f t="shared" si="114"/>
        <v>93.5</v>
      </c>
      <c r="U111" s="51">
        <v>50</v>
      </c>
      <c r="V111" s="53">
        <f t="shared" si="115"/>
        <v>0</v>
      </c>
      <c r="W111" s="52">
        <f t="shared" si="116"/>
        <v>99</v>
      </c>
    </row>
    <row r="112" spans="1:23" ht="12.75">
      <c r="A112" s="47">
        <v>36487</v>
      </c>
      <c r="B112" s="48" t="s">
        <v>61</v>
      </c>
      <c r="C112" s="48" t="s">
        <v>28</v>
      </c>
      <c r="D112" s="49">
        <v>1</v>
      </c>
      <c r="E112" s="48"/>
      <c r="F112" s="48">
        <v>1</v>
      </c>
      <c r="G112" s="48"/>
      <c r="H112" s="48">
        <v>17</v>
      </c>
      <c r="I112" s="48"/>
      <c r="J112" s="48">
        <f t="shared" si="108"/>
        <v>19</v>
      </c>
      <c r="K112" s="48">
        <v>5.5</v>
      </c>
      <c r="L112" s="50">
        <f t="shared" si="109"/>
        <v>5.5</v>
      </c>
      <c r="M112" s="51">
        <f t="shared" si="107"/>
        <v>93.5</v>
      </c>
      <c r="N112" s="52">
        <f t="shared" si="110"/>
        <v>0</v>
      </c>
      <c r="O112" s="51">
        <f t="shared" si="111"/>
        <v>0</v>
      </c>
      <c r="P112" s="48">
        <f t="shared" si="112"/>
        <v>5.5</v>
      </c>
      <c r="Q112" s="48"/>
      <c r="R112" s="48">
        <f t="shared" si="113"/>
        <v>0</v>
      </c>
      <c r="S112" s="51">
        <f t="shared" si="95"/>
        <v>0</v>
      </c>
      <c r="T112" s="48">
        <f t="shared" si="114"/>
        <v>93.5</v>
      </c>
      <c r="U112" s="51">
        <v>50</v>
      </c>
      <c r="V112" s="53">
        <f t="shared" si="115"/>
        <v>0</v>
      </c>
      <c r="W112" s="52">
        <f t="shared" si="116"/>
        <v>104.5</v>
      </c>
    </row>
    <row r="113" spans="1:23" ht="12.75">
      <c r="A113" s="47">
        <v>36544</v>
      </c>
      <c r="B113" s="48" t="s">
        <v>61</v>
      </c>
      <c r="C113" s="48" t="s">
        <v>28</v>
      </c>
      <c r="D113" s="49"/>
      <c r="E113" s="48">
        <v>1</v>
      </c>
      <c r="F113" s="48"/>
      <c r="G113" s="48"/>
      <c r="H113" s="48">
        <v>17</v>
      </c>
      <c r="I113" s="48"/>
      <c r="J113" s="48">
        <f t="shared" si="108"/>
        <v>18</v>
      </c>
      <c r="K113" s="48">
        <v>5.5</v>
      </c>
      <c r="L113" s="50">
        <f t="shared" si="109"/>
        <v>0</v>
      </c>
      <c r="M113" s="51">
        <f t="shared" si="107"/>
        <v>0</v>
      </c>
      <c r="N113" s="52">
        <f t="shared" si="110"/>
        <v>5.5</v>
      </c>
      <c r="O113" s="51">
        <f t="shared" si="111"/>
        <v>110</v>
      </c>
      <c r="P113" s="48">
        <f t="shared" si="112"/>
        <v>0</v>
      </c>
      <c r="Q113" s="48"/>
      <c r="R113" s="48">
        <f t="shared" si="113"/>
        <v>0</v>
      </c>
      <c r="S113" s="51">
        <f t="shared" si="95"/>
        <v>0</v>
      </c>
      <c r="T113" s="48">
        <f t="shared" si="114"/>
        <v>93.5</v>
      </c>
      <c r="U113" s="51">
        <v>50</v>
      </c>
      <c r="V113" s="53">
        <f t="shared" si="115"/>
        <v>0</v>
      </c>
      <c r="W113" s="52">
        <f t="shared" si="116"/>
        <v>99</v>
      </c>
    </row>
    <row r="114" spans="1:23" ht="12.75">
      <c r="A114" s="47">
        <v>36549</v>
      </c>
      <c r="B114" s="48" t="s">
        <v>65</v>
      </c>
      <c r="C114" s="48" t="s">
        <v>28</v>
      </c>
      <c r="D114" s="49"/>
      <c r="E114" s="48">
        <v>1</v>
      </c>
      <c r="F114" s="48"/>
      <c r="G114" s="48"/>
      <c r="H114" s="48">
        <v>17</v>
      </c>
      <c r="I114" s="48"/>
      <c r="J114" s="48">
        <f t="shared" si="108"/>
        <v>18</v>
      </c>
      <c r="K114" s="48">
        <v>5.5</v>
      </c>
      <c r="L114" s="50">
        <f t="shared" si="109"/>
        <v>0</v>
      </c>
      <c r="M114" s="51">
        <f t="shared" si="107"/>
        <v>0</v>
      </c>
      <c r="N114" s="52">
        <f t="shared" si="110"/>
        <v>5.5</v>
      </c>
      <c r="O114" s="51">
        <f t="shared" si="111"/>
        <v>110</v>
      </c>
      <c r="P114" s="48">
        <f t="shared" si="112"/>
        <v>0</v>
      </c>
      <c r="Q114" s="48"/>
      <c r="R114" s="48">
        <f t="shared" si="113"/>
        <v>0</v>
      </c>
      <c r="S114" s="51">
        <f t="shared" si="95"/>
        <v>0</v>
      </c>
      <c r="T114" s="48">
        <f t="shared" si="114"/>
        <v>93.5</v>
      </c>
      <c r="U114" s="51">
        <v>50</v>
      </c>
      <c r="V114" s="53">
        <f t="shared" si="115"/>
        <v>0</v>
      </c>
      <c r="W114" s="52">
        <f t="shared" si="116"/>
        <v>99</v>
      </c>
    </row>
    <row r="115" spans="1:23" ht="12.75">
      <c r="A115" s="47">
        <v>36571</v>
      </c>
      <c r="B115" s="48" t="s">
        <v>31</v>
      </c>
      <c r="C115" s="48" t="s">
        <v>30</v>
      </c>
      <c r="D115" s="49"/>
      <c r="E115" s="48">
        <v>1</v>
      </c>
      <c r="F115" s="48"/>
      <c r="G115" s="48"/>
      <c r="H115" s="48">
        <v>17</v>
      </c>
      <c r="I115" s="48"/>
      <c r="J115" s="48">
        <f t="shared" si="108"/>
        <v>18</v>
      </c>
      <c r="K115" s="48">
        <v>5.5</v>
      </c>
      <c r="L115" s="50">
        <f t="shared" si="109"/>
        <v>0</v>
      </c>
      <c r="M115" s="51">
        <f t="shared" si="107"/>
        <v>0</v>
      </c>
      <c r="N115" s="52">
        <f t="shared" si="110"/>
        <v>5.5</v>
      </c>
      <c r="O115" s="51">
        <f t="shared" si="111"/>
        <v>110</v>
      </c>
      <c r="P115" s="48">
        <f t="shared" si="112"/>
        <v>0</v>
      </c>
      <c r="Q115" s="48"/>
      <c r="R115" s="48">
        <f t="shared" si="113"/>
        <v>0</v>
      </c>
      <c r="S115" s="51">
        <f t="shared" si="95"/>
        <v>0</v>
      </c>
      <c r="T115" s="48">
        <f t="shared" si="114"/>
        <v>93.5</v>
      </c>
      <c r="U115" s="51">
        <v>50</v>
      </c>
      <c r="V115" s="53">
        <f t="shared" si="115"/>
        <v>0</v>
      </c>
      <c r="W115" s="52">
        <f t="shared" si="116"/>
        <v>99</v>
      </c>
    </row>
    <row r="116" spans="1:23" ht="12.75">
      <c r="A116" s="47">
        <v>36614</v>
      </c>
      <c r="B116" s="48" t="s">
        <v>31</v>
      </c>
      <c r="C116" s="48" t="s">
        <v>30</v>
      </c>
      <c r="D116" s="49">
        <v>1</v>
      </c>
      <c r="E116" s="48"/>
      <c r="F116" s="48"/>
      <c r="G116" s="48"/>
      <c r="H116" s="48">
        <v>16</v>
      </c>
      <c r="I116" s="48"/>
      <c r="J116" s="48">
        <f t="shared" si="108"/>
        <v>17</v>
      </c>
      <c r="K116" s="48">
        <v>6</v>
      </c>
      <c r="L116" s="50">
        <f aca="true" t="shared" si="117" ref="L116:L121">(D116*K116)</f>
        <v>6</v>
      </c>
      <c r="M116" s="51">
        <f t="shared" si="107"/>
        <v>102</v>
      </c>
      <c r="N116" s="52">
        <f t="shared" si="110"/>
        <v>0</v>
      </c>
      <c r="O116" s="51">
        <f t="shared" si="111"/>
        <v>0</v>
      </c>
      <c r="P116" s="48">
        <f t="shared" si="112"/>
        <v>0</v>
      </c>
      <c r="Q116" s="48"/>
      <c r="R116" s="48">
        <f t="shared" si="113"/>
        <v>0</v>
      </c>
      <c r="S116" s="51">
        <f t="shared" si="95"/>
        <v>0</v>
      </c>
      <c r="T116" s="48">
        <f t="shared" si="114"/>
        <v>96</v>
      </c>
      <c r="U116" s="51">
        <v>50</v>
      </c>
      <c r="V116" s="53">
        <f t="shared" si="115"/>
        <v>0</v>
      </c>
      <c r="W116" s="52">
        <f t="shared" si="116"/>
        <v>102</v>
      </c>
    </row>
    <row r="117" spans="1:23" ht="12.75">
      <c r="A117" s="47">
        <v>36621</v>
      </c>
      <c r="B117" s="48" t="s">
        <v>31</v>
      </c>
      <c r="C117" s="48" t="s">
        <v>30</v>
      </c>
      <c r="D117" s="49">
        <v>1</v>
      </c>
      <c r="E117" s="48"/>
      <c r="F117" s="48"/>
      <c r="G117" s="48"/>
      <c r="H117" s="48">
        <v>13</v>
      </c>
      <c r="I117" s="48"/>
      <c r="J117" s="48">
        <f t="shared" si="108"/>
        <v>14</v>
      </c>
      <c r="K117" s="48">
        <v>5</v>
      </c>
      <c r="L117" s="50">
        <f t="shared" si="117"/>
        <v>5</v>
      </c>
      <c r="M117" s="51">
        <f t="shared" si="107"/>
        <v>85</v>
      </c>
      <c r="N117" s="52">
        <f t="shared" si="110"/>
        <v>0</v>
      </c>
      <c r="O117" s="51">
        <f t="shared" si="111"/>
        <v>0</v>
      </c>
      <c r="P117" s="48">
        <f t="shared" si="112"/>
        <v>0</v>
      </c>
      <c r="Q117" s="48"/>
      <c r="R117" s="48">
        <f t="shared" si="113"/>
        <v>0</v>
      </c>
      <c r="S117" s="51">
        <f t="shared" si="95"/>
        <v>0</v>
      </c>
      <c r="T117" s="48">
        <f t="shared" si="114"/>
        <v>65</v>
      </c>
      <c r="U117" s="51">
        <v>50</v>
      </c>
      <c r="V117" s="53">
        <f t="shared" si="115"/>
        <v>0</v>
      </c>
      <c r="W117" s="52">
        <f t="shared" si="116"/>
        <v>70</v>
      </c>
    </row>
    <row r="118" spans="1:23" ht="12.75">
      <c r="A118" s="47">
        <v>36622</v>
      </c>
      <c r="B118" s="48" t="s">
        <v>31</v>
      </c>
      <c r="C118" s="48" t="s">
        <v>30</v>
      </c>
      <c r="D118" s="55">
        <v>1</v>
      </c>
      <c r="E118" s="48"/>
      <c r="F118" s="48"/>
      <c r="G118" s="48"/>
      <c r="H118" s="56">
        <v>13</v>
      </c>
      <c r="I118" s="48"/>
      <c r="J118" s="48">
        <f t="shared" si="108"/>
        <v>14</v>
      </c>
      <c r="K118" s="50">
        <v>4</v>
      </c>
      <c r="L118" s="50">
        <f t="shared" si="117"/>
        <v>4</v>
      </c>
      <c r="M118" s="51">
        <f t="shared" si="107"/>
        <v>68</v>
      </c>
      <c r="N118" s="52">
        <f t="shared" si="110"/>
        <v>0</v>
      </c>
      <c r="O118" s="51">
        <f t="shared" si="111"/>
        <v>0</v>
      </c>
      <c r="P118" s="48">
        <f t="shared" si="112"/>
        <v>0</v>
      </c>
      <c r="Q118" s="48"/>
      <c r="R118" s="48">
        <f t="shared" si="113"/>
        <v>0</v>
      </c>
      <c r="S118" s="51">
        <f t="shared" si="95"/>
        <v>0</v>
      </c>
      <c r="T118" s="48">
        <f t="shared" si="114"/>
        <v>52</v>
      </c>
      <c r="U118" s="51">
        <v>50</v>
      </c>
      <c r="V118" s="53">
        <f t="shared" si="115"/>
        <v>0</v>
      </c>
      <c r="W118" s="52">
        <f t="shared" si="116"/>
        <v>56</v>
      </c>
    </row>
    <row r="119" spans="1:23" ht="12.75">
      <c r="A119" s="47">
        <v>36633</v>
      </c>
      <c r="B119" s="48" t="s">
        <v>31</v>
      </c>
      <c r="C119" s="48" t="s">
        <v>28</v>
      </c>
      <c r="D119" s="49">
        <v>1</v>
      </c>
      <c r="E119" s="48"/>
      <c r="F119" s="48"/>
      <c r="G119" s="48"/>
      <c r="H119" s="48">
        <v>13</v>
      </c>
      <c r="I119" s="48"/>
      <c r="J119" s="48">
        <f t="shared" si="108"/>
        <v>14</v>
      </c>
      <c r="K119" s="48">
        <v>5.5</v>
      </c>
      <c r="L119" s="50">
        <f t="shared" si="117"/>
        <v>5.5</v>
      </c>
      <c r="M119" s="51">
        <f t="shared" si="107"/>
        <v>93.5</v>
      </c>
      <c r="N119" s="52">
        <f t="shared" si="110"/>
        <v>0</v>
      </c>
      <c r="O119" s="51">
        <f t="shared" si="111"/>
        <v>0</v>
      </c>
      <c r="P119" s="48">
        <f t="shared" si="112"/>
        <v>0</v>
      </c>
      <c r="Q119" s="48"/>
      <c r="R119" s="48">
        <f t="shared" si="113"/>
        <v>0</v>
      </c>
      <c r="S119" s="51">
        <f t="shared" si="95"/>
        <v>0</v>
      </c>
      <c r="T119" s="48">
        <f t="shared" si="114"/>
        <v>71.5</v>
      </c>
      <c r="U119" s="51">
        <v>50</v>
      </c>
      <c r="V119" s="53">
        <f t="shared" si="115"/>
        <v>0</v>
      </c>
      <c r="W119" s="52">
        <f t="shared" si="116"/>
        <v>77</v>
      </c>
    </row>
    <row r="120" spans="1:23" ht="12.75">
      <c r="A120" s="47">
        <v>36460</v>
      </c>
      <c r="B120" s="48" t="s">
        <v>57</v>
      </c>
      <c r="C120" s="48" t="s">
        <v>39</v>
      </c>
      <c r="D120" s="49">
        <v>1</v>
      </c>
      <c r="E120" s="48"/>
      <c r="F120" s="48"/>
      <c r="G120" s="48"/>
      <c r="H120" s="48"/>
      <c r="I120" s="48"/>
      <c r="J120" s="48">
        <f t="shared" si="108"/>
        <v>1</v>
      </c>
      <c r="K120" s="48">
        <v>1.5</v>
      </c>
      <c r="L120" s="50">
        <f t="shared" si="117"/>
        <v>1.5</v>
      </c>
      <c r="M120" s="51">
        <f t="shared" si="107"/>
        <v>25.5</v>
      </c>
      <c r="N120" s="52">
        <f t="shared" si="110"/>
        <v>0</v>
      </c>
      <c r="O120" s="51">
        <f t="shared" si="111"/>
        <v>0</v>
      </c>
      <c r="P120" s="48">
        <f t="shared" si="112"/>
        <v>0</v>
      </c>
      <c r="Q120" s="48"/>
      <c r="R120" s="48">
        <f t="shared" si="113"/>
        <v>0</v>
      </c>
      <c r="S120" s="51">
        <f>(R120*13)</f>
        <v>0</v>
      </c>
      <c r="T120" s="48">
        <f t="shared" si="114"/>
        <v>0</v>
      </c>
      <c r="U120" s="51"/>
      <c r="V120" s="53">
        <f t="shared" si="115"/>
        <v>0</v>
      </c>
      <c r="W120" s="52">
        <f t="shared" si="116"/>
        <v>1.5</v>
      </c>
    </row>
    <row r="121" spans="1:23" ht="12.75">
      <c r="A121" s="47">
        <v>36719</v>
      </c>
      <c r="B121" s="48" t="s">
        <v>57</v>
      </c>
      <c r="C121" s="48" t="s">
        <v>36</v>
      </c>
      <c r="D121" s="49">
        <v>1</v>
      </c>
      <c r="E121" s="48"/>
      <c r="F121" s="48"/>
      <c r="G121" s="48"/>
      <c r="H121" s="48"/>
      <c r="I121" s="48"/>
      <c r="J121" s="48">
        <f t="shared" si="108"/>
        <v>1</v>
      </c>
      <c r="K121" s="48">
        <v>1</v>
      </c>
      <c r="L121" s="50">
        <f t="shared" si="117"/>
        <v>1</v>
      </c>
      <c r="M121" s="51">
        <f t="shared" si="107"/>
        <v>17</v>
      </c>
      <c r="N121" s="52">
        <f t="shared" si="110"/>
        <v>0</v>
      </c>
      <c r="O121" s="51">
        <f t="shared" si="111"/>
        <v>0</v>
      </c>
      <c r="P121" s="48">
        <f t="shared" si="112"/>
        <v>0</v>
      </c>
      <c r="Q121" s="48"/>
      <c r="R121" s="48">
        <f t="shared" si="113"/>
        <v>0</v>
      </c>
      <c r="S121" s="51">
        <f t="shared" si="95"/>
        <v>0</v>
      </c>
      <c r="T121" s="48">
        <f t="shared" si="114"/>
        <v>0</v>
      </c>
      <c r="U121" s="51"/>
      <c r="V121" s="53">
        <f t="shared" si="115"/>
        <v>0</v>
      </c>
      <c r="W121" s="52">
        <f t="shared" si="116"/>
        <v>1</v>
      </c>
    </row>
    <row r="122" spans="1:23" ht="12.75">
      <c r="A122" s="47">
        <v>36608</v>
      </c>
      <c r="B122" s="48" t="s">
        <v>68</v>
      </c>
      <c r="C122" s="48" t="s">
        <v>42</v>
      </c>
      <c r="D122" s="49">
        <v>1</v>
      </c>
      <c r="E122" s="48"/>
      <c r="F122" s="48"/>
      <c r="G122" s="48"/>
      <c r="H122" s="48"/>
      <c r="I122" s="48"/>
      <c r="J122" s="48"/>
      <c r="K122" s="48">
        <v>6</v>
      </c>
      <c r="L122" s="50">
        <v>6</v>
      </c>
      <c r="M122" s="51">
        <v>102</v>
      </c>
      <c r="N122" s="52">
        <v>0</v>
      </c>
      <c r="O122" s="51">
        <f t="shared" si="111"/>
        <v>0</v>
      </c>
      <c r="P122" s="48">
        <f t="shared" si="112"/>
        <v>0</v>
      </c>
      <c r="Q122" s="48"/>
      <c r="R122" s="48">
        <f t="shared" si="113"/>
        <v>0</v>
      </c>
      <c r="S122" s="51">
        <f t="shared" si="95"/>
        <v>0</v>
      </c>
      <c r="T122" s="48">
        <v>0</v>
      </c>
      <c r="U122" s="51"/>
      <c r="V122" s="53">
        <v>0</v>
      </c>
      <c r="W122" s="52">
        <v>6</v>
      </c>
    </row>
    <row r="123" spans="1:23" ht="12.75">
      <c r="A123" s="47">
        <v>36745</v>
      </c>
      <c r="B123" s="48" t="s">
        <v>68</v>
      </c>
      <c r="C123" s="48" t="s">
        <v>42</v>
      </c>
      <c r="D123" s="49">
        <v>1</v>
      </c>
      <c r="E123" s="48"/>
      <c r="F123" s="48"/>
      <c r="G123" s="48"/>
      <c r="H123" s="48"/>
      <c r="I123" s="48">
        <v>12</v>
      </c>
      <c r="J123" s="48">
        <f>SUM(D123:I123)</f>
        <v>13</v>
      </c>
      <c r="K123" s="48">
        <v>2</v>
      </c>
      <c r="L123" s="50">
        <f>(D123*K123)</f>
        <v>2</v>
      </c>
      <c r="M123" s="51">
        <f aca="true" t="shared" si="118" ref="M123:M131">(L123*17)</f>
        <v>34</v>
      </c>
      <c r="N123" s="52">
        <f>(E123*K123)</f>
        <v>0</v>
      </c>
      <c r="O123" s="51">
        <f t="shared" si="111"/>
        <v>0</v>
      </c>
      <c r="P123" s="48">
        <f t="shared" si="112"/>
        <v>0</v>
      </c>
      <c r="Q123" s="48"/>
      <c r="R123" s="48">
        <f t="shared" si="113"/>
        <v>0</v>
      </c>
      <c r="S123" s="51">
        <f t="shared" si="95"/>
        <v>0</v>
      </c>
      <c r="T123" s="48">
        <f>(H123*K123)</f>
        <v>0</v>
      </c>
      <c r="U123" s="51"/>
      <c r="V123" s="53">
        <f>(I123*K123)</f>
        <v>24</v>
      </c>
      <c r="W123" s="52">
        <f>(L123+N123+P123+Q123+R123+T123+V123)</f>
        <v>26</v>
      </c>
    </row>
    <row r="124" spans="1:23" ht="12.75">
      <c r="A124" s="47">
        <v>36474</v>
      </c>
      <c r="B124" s="48" t="s">
        <v>60</v>
      </c>
      <c r="C124" s="48" t="s">
        <v>28</v>
      </c>
      <c r="D124" s="49">
        <v>1</v>
      </c>
      <c r="E124" s="48"/>
      <c r="F124" s="48"/>
      <c r="G124" s="48"/>
      <c r="H124" s="48">
        <v>17</v>
      </c>
      <c r="I124" s="48"/>
      <c r="J124" s="48">
        <f>SUM(D124:I124)</f>
        <v>18</v>
      </c>
      <c r="K124" s="48">
        <v>5.5</v>
      </c>
      <c r="L124" s="50">
        <f>(D124*K124)</f>
        <v>5.5</v>
      </c>
      <c r="M124" s="51">
        <f t="shared" si="118"/>
        <v>93.5</v>
      </c>
      <c r="N124" s="52">
        <f>(E124*K124)</f>
        <v>0</v>
      </c>
      <c r="O124" s="51">
        <f t="shared" si="111"/>
        <v>0</v>
      </c>
      <c r="P124" s="48">
        <f t="shared" si="112"/>
        <v>0</v>
      </c>
      <c r="Q124" s="48"/>
      <c r="R124" s="48">
        <f t="shared" si="113"/>
        <v>0</v>
      </c>
      <c r="S124" s="51">
        <f t="shared" si="95"/>
        <v>0</v>
      </c>
      <c r="T124" s="48">
        <f>(H124*K124)</f>
        <v>93.5</v>
      </c>
      <c r="U124" s="51">
        <v>50</v>
      </c>
      <c r="V124" s="53">
        <f>(I124*K124)</f>
        <v>0</v>
      </c>
      <c r="W124" s="52">
        <f>(L124+N124+P124+Q124+R124+T124+V124)</f>
        <v>99</v>
      </c>
    </row>
    <row r="125" spans="1:23" ht="12.75">
      <c r="A125" s="47">
        <v>36480</v>
      </c>
      <c r="B125" s="48" t="s">
        <v>60</v>
      </c>
      <c r="C125" s="48" t="s">
        <v>28</v>
      </c>
      <c r="D125" s="49">
        <v>1</v>
      </c>
      <c r="E125" s="48"/>
      <c r="F125" s="48">
        <v>1</v>
      </c>
      <c r="G125" s="48"/>
      <c r="H125" s="48">
        <v>17</v>
      </c>
      <c r="I125" s="48"/>
      <c r="J125" s="48">
        <f>SUM(D125:I125)</f>
        <v>19</v>
      </c>
      <c r="K125" s="48">
        <v>5.5</v>
      </c>
      <c r="L125" s="50">
        <f>(D125*K125)</f>
        <v>5.5</v>
      </c>
      <c r="M125" s="51">
        <f t="shared" si="118"/>
        <v>93.5</v>
      </c>
      <c r="N125" s="52">
        <f>(E125*K125)</f>
        <v>0</v>
      </c>
      <c r="O125" s="51">
        <f t="shared" si="111"/>
        <v>0</v>
      </c>
      <c r="P125" s="48">
        <f t="shared" si="112"/>
        <v>5.5</v>
      </c>
      <c r="Q125" s="48"/>
      <c r="R125" s="48">
        <f t="shared" si="113"/>
        <v>0</v>
      </c>
      <c r="S125" s="51">
        <f t="shared" si="95"/>
        <v>0</v>
      </c>
      <c r="T125" s="48">
        <f>(H125*K125)</f>
        <v>93.5</v>
      </c>
      <c r="U125" s="51">
        <v>50</v>
      </c>
      <c r="V125" s="53">
        <f>(I125*K125)</f>
        <v>0</v>
      </c>
      <c r="W125" s="52">
        <f>(L125+N125+P125+Q125+R125+T125+V125)</f>
        <v>104.5</v>
      </c>
    </row>
    <row r="126" spans="1:23" ht="12.75">
      <c r="A126" s="47">
        <v>36486</v>
      </c>
      <c r="B126" s="48" t="s">
        <v>60</v>
      </c>
      <c r="C126" s="48" t="s">
        <v>28</v>
      </c>
      <c r="D126" s="49">
        <v>1</v>
      </c>
      <c r="E126" s="48"/>
      <c r="F126" s="48">
        <v>1</v>
      </c>
      <c r="G126" s="48"/>
      <c r="H126" s="48">
        <v>17</v>
      </c>
      <c r="I126" s="48"/>
      <c r="J126" s="48">
        <f aca="true" t="shared" si="119" ref="J126:J140">SUM(D126:I126)</f>
        <v>19</v>
      </c>
      <c r="K126" s="48">
        <v>5.5</v>
      </c>
      <c r="L126" s="50">
        <f aca="true" t="shared" si="120" ref="L126:L140">(D126*K126)</f>
        <v>5.5</v>
      </c>
      <c r="M126" s="51">
        <f t="shared" si="118"/>
        <v>93.5</v>
      </c>
      <c r="N126" s="52">
        <f aca="true" t="shared" si="121" ref="N126:N140">(E126*K126)</f>
        <v>0</v>
      </c>
      <c r="O126" s="51">
        <f aca="true" t="shared" si="122" ref="O126:O140">(N126*20)</f>
        <v>0</v>
      </c>
      <c r="P126" s="48">
        <f aca="true" t="shared" si="123" ref="P126:P140">(F126*K126)</f>
        <v>5.5</v>
      </c>
      <c r="Q126" s="48"/>
      <c r="R126" s="48">
        <f aca="true" t="shared" si="124" ref="R126:R140">(G126*K126)</f>
        <v>0</v>
      </c>
      <c r="S126" s="51">
        <f aca="true" t="shared" si="125" ref="S126:S140">(R126*13)</f>
        <v>0</v>
      </c>
      <c r="T126" s="48">
        <f aca="true" t="shared" si="126" ref="T126:T140">(H126*K126)</f>
        <v>93.5</v>
      </c>
      <c r="U126" s="51">
        <v>50</v>
      </c>
      <c r="V126" s="53">
        <f aca="true" t="shared" si="127" ref="V126:V140">(I126*K126)</f>
        <v>0</v>
      </c>
      <c r="W126" s="52">
        <f aca="true" t="shared" si="128" ref="W126:W140">(L126+N126+P126+Q126+R126+T126+V126)</f>
        <v>104.5</v>
      </c>
    </row>
    <row r="127" spans="1:23" ht="12.75">
      <c r="A127" s="47">
        <v>36535</v>
      </c>
      <c r="B127" s="48" t="s">
        <v>60</v>
      </c>
      <c r="C127" s="48" t="s">
        <v>28</v>
      </c>
      <c r="D127" s="49">
        <v>1</v>
      </c>
      <c r="E127" s="48"/>
      <c r="F127" s="48">
        <v>1</v>
      </c>
      <c r="G127" s="48"/>
      <c r="H127" s="48">
        <v>17</v>
      </c>
      <c r="I127" s="48"/>
      <c r="J127" s="48">
        <f t="shared" si="119"/>
        <v>19</v>
      </c>
      <c r="K127" s="48">
        <v>5.5</v>
      </c>
      <c r="L127" s="50">
        <f t="shared" si="120"/>
        <v>5.5</v>
      </c>
      <c r="M127" s="51">
        <f t="shared" si="118"/>
        <v>93.5</v>
      </c>
      <c r="N127" s="52">
        <f t="shared" si="121"/>
        <v>0</v>
      </c>
      <c r="O127" s="51">
        <f t="shared" si="122"/>
        <v>0</v>
      </c>
      <c r="P127" s="48">
        <f t="shared" si="123"/>
        <v>5.5</v>
      </c>
      <c r="Q127" s="48"/>
      <c r="R127" s="48">
        <f t="shared" si="124"/>
        <v>0</v>
      </c>
      <c r="S127" s="51">
        <f t="shared" si="125"/>
        <v>0</v>
      </c>
      <c r="T127" s="48">
        <f t="shared" si="126"/>
        <v>93.5</v>
      </c>
      <c r="U127" s="51">
        <v>50</v>
      </c>
      <c r="V127" s="53">
        <f t="shared" si="127"/>
        <v>0</v>
      </c>
      <c r="W127" s="52">
        <f t="shared" si="128"/>
        <v>104.5</v>
      </c>
    </row>
    <row r="128" spans="1:23" ht="12.75">
      <c r="A128" s="47">
        <v>36536</v>
      </c>
      <c r="B128" s="48" t="s">
        <v>60</v>
      </c>
      <c r="C128" s="48" t="s">
        <v>28</v>
      </c>
      <c r="D128" s="49"/>
      <c r="E128" s="48">
        <v>1</v>
      </c>
      <c r="F128" s="48"/>
      <c r="G128" s="48"/>
      <c r="H128" s="48">
        <v>17</v>
      </c>
      <c r="I128" s="48"/>
      <c r="J128" s="48">
        <f t="shared" si="119"/>
        <v>18</v>
      </c>
      <c r="K128" s="48">
        <v>5.5</v>
      </c>
      <c r="L128" s="50">
        <f t="shared" si="120"/>
        <v>0</v>
      </c>
      <c r="M128" s="51">
        <f t="shared" si="118"/>
        <v>0</v>
      </c>
      <c r="N128" s="52">
        <f t="shared" si="121"/>
        <v>5.5</v>
      </c>
      <c r="O128" s="51">
        <f t="shared" si="122"/>
        <v>110</v>
      </c>
      <c r="P128" s="48">
        <f t="shared" si="123"/>
        <v>0</v>
      </c>
      <c r="Q128" s="48"/>
      <c r="R128" s="48">
        <f t="shared" si="124"/>
        <v>0</v>
      </c>
      <c r="S128" s="51">
        <f t="shared" si="125"/>
        <v>0</v>
      </c>
      <c r="T128" s="48">
        <f t="shared" si="126"/>
        <v>93.5</v>
      </c>
      <c r="U128" s="51">
        <v>50</v>
      </c>
      <c r="V128" s="53">
        <f t="shared" si="127"/>
        <v>0</v>
      </c>
      <c r="W128" s="52">
        <f t="shared" si="128"/>
        <v>99</v>
      </c>
    </row>
    <row r="129" spans="1:23" ht="12.75">
      <c r="A129" s="47">
        <v>36724</v>
      </c>
      <c r="B129" s="48" t="s">
        <v>79</v>
      </c>
      <c r="C129" s="48" t="s">
        <v>28</v>
      </c>
      <c r="D129" s="49">
        <v>1</v>
      </c>
      <c r="E129" s="48"/>
      <c r="F129" s="48"/>
      <c r="G129" s="48"/>
      <c r="H129" s="48">
        <v>17</v>
      </c>
      <c r="I129" s="48"/>
      <c r="J129" s="48">
        <f t="shared" si="119"/>
        <v>18</v>
      </c>
      <c r="K129" s="48">
        <v>5</v>
      </c>
      <c r="L129" s="50">
        <f t="shared" si="120"/>
        <v>5</v>
      </c>
      <c r="M129" s="51">
        <f t="shared" si="118"/>
        <v>85</v>
      </c>
      <c r="N129" s="52">
        <f t="shared" si="121"/>
        <v>0</v>
      </c>
      <c r="O129" s="51">
        <f t="shared" si="122"/>
        <v>0</v>
      </c>
      <c r="P129" s="48">
        <f t="shared" si="123"/>
        <v>0</v>
      </c>
      <c r="Q129" s="48"/>
      <c r="R129" s="48">
        <f t="shared" si="124"/>
        <v>0</v>
      </c>
      <c r="S129" s="51">
        <f t="shared" si="125"/>
        <v>0</v>
      </c>
      <c r="T129" s="48">
        <f t="shared" si="126"/>
        <v>85</v>
      </c>
      <c r="U129" s="51">
        <v>50</v>
      </c>
      <c r="V129" s="53">
        <f t="shared" si="127"/>
        <v>0</v>
      </c>
      <c r="W129" s="52">
        <f t="shared" si="128"/>
        <v>90</v>
      </c>
    </row>
    <row r="130" spans="1:23" ht="12.75">
      <c r="A130" s="47">
        <v>36507</v>
      </c>
      <c r="B130" s="48" t="s">
        <v>63</v>
      </c>
      <c r="C130" s="48" t="s">
        <v>28</v>
      </c>
      <c r="D130" s="49">
        <v>1</v>
      </c>
      <c r="E130" s="48"/>
      <c r="F130" s="48"/>
      <c r="G130" s="48"/>
      <c r="H130" s="48">
        <v>17</v>
      </c>
      <c r="I130" s="48"/>
      <c r="J130" s="48">
        <f t="shared" si="119"/>
        <v>18</v>
      </c>
      <c r="K130" s="48">
        <v>6</v>
      </c>
      <c r="L130" s="50">
        <f t="shared" si="120"/>
        <v>6</v>
      </c>
      <c r="M130" s="51">
        <f t="shared" si="118"/>
        <v>102</v>
      </c>
      <c r="N130" s="52">
        <f t="shared" si="121"/>
        <v>0</v>
      </c>
      <c r="O130" s="51">
        <f t="shared" si="122"/>
        <v>0</v>
      </c>
      <c r="P130" s="48">
        <f t="shared" si="123"/>
        <v>0</v>
      </c>
      <c r="Q130" s="48"/>
      <c r="R130" s="48">
        <f t="shared" si="124"/>
        <v>0</v>
      </c>
      <c r="S130" s="51">
        <f t="shared" si="125"/>
        <v>0</v>
      </c>
      <c r="T130" s="48">
        <f t="shared" si="126"/>
        <v>102</v>
      </c>
      <c r="U130" s="51">
        <v>50</v>
      </c>
      <c r="V130" s="53">
        <f t="shared" si="127"/>
        <v>0</v>
      </c>
      <c r="W130" s="52">
        <f t="shared" si="128"/>
        <v>108</v>
      </c>
    </row>
    <row r="131" spans="1:23" ht="12.75">
      <c r="A131" s="47">
        <v>36551</v>
      </c>
      <c r="B131" s="48" t="s">
        <v>63</v>
      </c>
      <c r="C131" s="48" t="s">
        <v>28</v>
      </c>
      <c r="D131" s="49"/>
      <c r="E131" s="48">
        <v>1</v>
      </c>
      <c r="F131" s="48"/>
      <c r="G131" s="48"/>
      <c r="H131" s="48">
        <v>17</v>
      </c>
      <c r="I131" s="48"/>
      <c r="J131" s="48">
        <f t="shared" si="119"/>
        <v>18</v>
      </c>
      <c r="K131" s="48">
        <v>5.5</v>
      </c>
      <c r="L131" s="50">
        <f t="shared" si="120"/>
        <v>0</v>
      </c>
      <c r="M131" s="51">
        <f t="shared" si="118"/>
        <v>0</v>
      </c>
      <c r="N131" s="52">
        <f t="shared" si="121"/>
        <v>5.5</v>
      </c>
      <c r="O131" s="51">
        <f t="shared" si="122"/>
        <v>110</v>
      </c>
      <c r="P131" s="48">
        <f t="shared" si="123"/>
        <v>0</v>
      </c>
      <c r="Q131" s="48"/>
      <c r="R131" s="48">
        <f t="shared" si="124"/>
        <v>0</v>
      </c>
      <c r="S131" s="51">
        <f t="shared" si="125"/>
        <v>0</v>
      </c>
      <c r="T131" s="48">
        <f t="shared" si="126"/>
        <v>93.5</v>
      </c>
      <c r="U131" s="51">
        <v>50</v>
      </c>
      <c r="V131" s="53">
        <f t="shared" si="127"/>
        <v>0</v>
      </c>
      <c r="W131" s="52">
        <f t="shared" si="128"/>
        <v>99</v>
      </c>
    </row>
    <row r="132" spans="1:23" ht="12.75">
      <c r="A132" s="47">
        <v>36733</v>
      </c>
      <c r="B132" s="48" t="s">
        <v>63</v>
      </c>
      <c r="C132" s="48" t="s">
        <v>28</v>
      </c>
      <c r="D132" s="49">
        <v>1</v>
      </c>
      <c r="E132" s="48"/>
      <c r="F132" s="48"/>
      <c r="G132" s="48"/>
      <c r="H132" s="48"/>
      <c r="I132" s="48"/>
      <c r="J132" s="48">
        <f t="shared" si="119"/>
        <v>1</v>
      </c>
      <c r="K132" s="48">
        <v>2</v>
      </c>
      <c r="L132" s="50">
        <f t="shared" si="120"/>
        <v>2</v>
      </c>
      <c r="M132" s="51" t="s">
        <v>80</v>
      </c>
      <c r="N132" s="52">
        <f t="shared" si="121"/>
        <v>0</v>
      </c>
      <c r="O132" s="51">
        <f t="shared" si="122"/>
        <v>0</v>
      </c>
      <c r="P132" s="48">
        <f t="shared" si="123"/>
        <v>0</v>
      </c>
      <c r="Q132" s="48"/>
      <c r="R132" s="48">
        <f t="shared" si="124"/>
        <v>0</v>
      </c>
      <c r="S132" s="51">
        <f t="shared" si="125"/>
        <v>0</v>
      </c>
      <c r="T132" s="48">
        <f t="shared" si="126"/>
        <v>0</v>
      </c>
      <c r="U132" s="51"/>
      <c r="V132" s="53">
        <f t="shared" si="127"/>
        <v>0</v>
      </c>
      <c r="W132" s="52">
        <f t="shared" si="128"/>
        <v>2</v>
      </c>
    </row>
    <row r="133" spans="1:23" ht="12.75">
      <c r="A133" s="47">
        <v>36684</v>
      </c>
      <c r="B133" s="48" t="s">
        <v>73</v>
      </c>
      <c r="C133" s="48" t="s">
        <v>28</v>
      </c>
      <c r="D133" s="49">
        <v>1</v>
      </c>
      <c r="E133" s="48"/>
      <c r="F133" s="48"/>
      <c r="G133" s="48"/>
      <c r="H133" s="48">
        <v>16</v>
      </c>
      <c r="I133" s="48"/>
      <c r="J133" s="48">
        <f t="shared" si="119"/>
        <v>17</v>
      </c>
      <c r="K133" s="48">
        <v>5</v>
      </c>
      <c r="L133" s="50">
        <f t="shared" si="120"/>
        <v>5</v>
      </c>
      <c r="M133" s="51">
        <f aca="true" t="shared" si="129" ref="M133:M140">(L133*17)</f>
        <v>85</v>
      </c>
      <c r="N133" s="52">
        <f t="shared" si="121"/>
        <v>0</v>
      </c>
      <c r="O133" s="51">
        <f t="shared" si="122"/>
        <v>0</v>
      </c>
      <c r="P133" s="48">
        <f t="shared" si="123"/>
        <v>0</v>
      </c>
      <c r="Q133" s="48"/>
      <c r="R133" s="48">
        <f t="shared" si="124"/>
        <v>0</v>
      </c>
      <c r="S133" s="51">
        <f t="shared" si="125"/>
        <v>0</v>
      </c>
      <c r="T133" s="48">
        <f t="shared" si="126"/>
        <v>80</v>
      </c>
      <c r="U133" s="51">
        <v>50</v>
      </c>
      <c r="V133" s="53">
        <f t="shared" si="127"/>
        <v>0</v>
      </c>
      <c r="W133" s="52">
        <f t="shared" si="128"/>
        <v>85</v>
      </c>
    </row>
    <row r="134" spans="1:23" ht="12.75">
      <c r="A134" s="47">
        <v>36745</v>
      </c>
      <c r="B134" s="48" t="s">
        <v>40</v>
      </c>
      <c r="C134" s="48" t="s">
        <v>27</v>
      </c>
      <c r="D134" s="49">
        <v>1</v>
      </c>
      <c r="E134" s="48"/>
      <c r="F134" s="48"/>
      <c r="G134" s="48"/>
      <c r="H134" s="48"/>
      <c r="I134" s="48">
        <v>12</v>
      </c>
      <c r="J134" s="48">
        <f t="shared" si="119"/>
        <v>13</v>
      </c>
      <c r="K134" s="48">
        <v>2</v>
      </c>
      <c r="L134" s="50">
        <f t="shared" si="120"/>
        <v>2</v>
      </c>
      <c r="M134" s="51">
        <f t="shared" si="129"/>
        <v>34</v>
      </c>
      <c r="N134" s="52">
        <f t="shared" si="121"/>
        <v>0</v>
      </c>
      <c r="O134" s="51">
        <f t="shared" si="122"/>
        <v>0</v>
      </c>
      <c r="P134" s="48">
        <f t="shared" si="123"/>
        <v>0</v>
      </c>
      <c r="Q134" s="48"/>
      <c r="R134" s="48">
        <f t="shared" si="124"/>
        <v>0</v>
      </c>
      <c r="S134" s="51">
        <f t="shared" si="125"/>
        <v>0</v>
      </c>
      <c r="T134" s="48">
        <f t="shared" si="126"/>
        <v>0</v>
      </c>
      <c r="U134" s="51"/>
      <c r="V134" s="53">
        <f t="shared" si="127"/>
        <v>24</v>
      </c>
      <c r="W134" s="52">
        <f t="shared" si="128"/>
        <v>26</v>
      </c>
    </row>
    <row r="135" spans="1:23" ht="12.75">
      <c r="A135" s="47">
        <v>36508</v>
      </c>
      <c r="B135" s="48" t="s">
        <v>64</v>
      </c>
      <c r="C135" s="48" t="s">
        <v>30</v>
      </c>
      <c r="D135" s="49">
        <v>1</v>
      </c>
      <c r="E135" s="48"/>
      <c r="F135" s="48"/>
      <c r="G135" s="48"/>
      <c r="H135" s="48">
        <v>17</v>
      </c>
      <c r="I135" s="48"/>
      <c r="J135" s="48">
        <f t="shared" si="119"/>
        <v>18</v>
      </c>
      <c r="K135" s="48">
        <v>6</v>
      </c>
      <c r="L135" s="50">
        <f t="shared" si="120"/>
        <v>6</v>
      </c>
      <c r="M135" s="51">
        <f t="shared" si="129"/>
        <v>102</v>
      </c>
      <c r="N135" s="52">
        <f t="shared" si="121"/>
        <v>0</v>
      </c>
      <c r="O135" s="51">
        <f t="shared" si="122"/>
        <v>0</v>
      </c>
      <c r="P135" s="48">
        <f t="shared" si="123"/>
        <v>0</v>
      </c>
      <c r="Q135" s="48"/>
      <c r="R135" s="48">
        <f t="shared" si="124"/>
        <v>0</v>
      </c>
      <c r="S135" s="51">
        <f t="shared" si="125"/>
        <v>0</v>
      </c>
      <c r="T135" s="48">
        <f t="shared" si="126"/>
        <v>102</v>
      </c>
      <c r="U135" s="51">
        <v>50</v>
      </c>
      <c r="V135" s="53">
        <f t="shared" si="127"/>
        <v>0</v>
      </c>
      <c r="W135" s="52">
        <f t="shared" si="128"/>
        <v>108</v>
      </c>
    </row>
    <row r="136" spans="1:23" ht="12.75">
      <c r="A136" s="47">
        <v>36514</v>
      </c>
      <c r="B136" s="48" t="s">
        <v>64</v>
      </c>
      <c r="C136" s="48" t="s">
        <v>30</v>
      </c>
      <c r="D136" s="49">
        <v>1</v>
      </c>
      <c r="E136" s="48"/>
      <c r="F136" s="48"/>
      <c r="G136" s="48"/>
      <c r="H136" s="48">
        <v>17</v>
      </c>
      <c r="I136" s="48"/>
      <c r="J136" s="48">
        <f t="shared" si="119"/>
        <v>18</v>
      </c>
      <c r="K136" s="48">
        <v>6</v>
      </c>
      <c r="L136" s="50">
        <f t="shared" si="120"/>
        <v>6</v>
      </c>
      <c r="M136" s="51">
        <f t="shared" si="129"/>
        <v>102</v>
      </c>
      <c r="N136" s="52">
        <f t="shared" si="121"/>
        <v>0</v>
      </c>
      <c r="O136" s="51">
        <f t="shared" si="122"/>
        <v>0</v>
      </c>
      <c r="P136" s="48">
        <f t="shared" si="123"/>
        <v>0</v>
      </c>
      <c r="Q136" s="48"/>
      <c r="R136" s="48">
        <f t="shared" si="124"/>
        <v>0</v>
      </c>
      <c r="S136" s="51">
        <f t="shared" si="125"/>
        <v>0</v>
      </c>
      <c r="T136" s="48">
        <f t="shared" si="126"/>
        <v>102</v>
      </c>
      <c r="U136" s="51">
        <v>50</v>
      </c>
      <c r="V136" s="53">
        <f t="shared" si="127"/>
        <v>0</v>
      </c>
      <c r="W136" s="52">
        <f t="shared" si="128"/>
        <v>108</v>
      </c>
    </row>
    <row r="137" spans="1:23" ht="12.75">
      <c r="A137" s="47">
        <v>36537</v>
      </c>
      <c r="B137" s="48" t="s">
        <v>64</v>
      </c>
      <c r="C137" s="48" t="s">
        <v>30</v>
      </c>
      <c r="D137" s="49"/>
      <c r="E137" s="48">
        <v>1</v>
      </c>
      <c r="F137" s="48"/>
      <c r="G137" s="48"/>
      <c r="H137" s="48">
        <v>17</v>
      </c>
      <c r="I137" s="48"/>
      <c r="J137" s="48">
        <f t="shared" si="119"/>
        <v>18</v>
      </c>
      <c r="K137" s="48">
        <v>5.5</v>
      </c>
      <c r="L137" s="50">
        <f t="shared" si="120"/>
        <v>0</v>
      </c>
      <c r="M137" s="51">
        <f t="shared" si="129"/>
        <v>0</v>
      </c>
      <c r="N137" s="52">
        <f t="shared" si="121"/>
        <v>5.5</v>
      </c>
      <c r="O137" s="51">
        <f t="shared" si="122"/>
        <v>110</v>
      </c>
      <c r="P137" s="48">
        <f t="shared" si="123"/>
        <v>0</v>
      </c>
      <c r="Q137" s="48"/>
      <c r="R137" s="48">
        <f t="shared" si="124"/>
        <v>0</v>
      </c>
      <c r="S137" s="51">
        <f t="shared" si="125"/>
        <v>0</v>
      </c>
      <c r="T137" s="48">
        <f t="shared" si="126"/>
        <v>93.5</v>
      </c>
      <c r="U137" s="51">
        <v>50</v>
      </c>
      <c r="V137" s="53">
        <f t="shared" si="127"/>
        <v>0</v>
      </c>
      <c r="W137" s="52">
        <f t="shared" si="128"/>
        <v>99</v>
      </c>
    </row>
    <row r="138" spans="1:23" ht="12.75">
      <c r="A138" s="47">
        <v>36592</v>
      </c>
      <c r="B138" s="48" t="s">
        <v>64</v>
      </c>
      <c r="C138" s="48" t="s">
        <v>30</v>
      </c>
      <c r="D138" s="49">
        <v>1</v>
      </c>
      <c r="E138" s="48"/>
      <c r="F138" s="48"/>
      <c r="G138" s="48"/>
      <c r="H138" s="48">
        <v>16</v>
      </c>
      <c r="I138" s="48"/>
      <c r="J138" s="48">
        <f t="shared" si="119"/>
        <v>17</v>
      </c>
      <c r="K138" s="48">
        <v>5.5</v>
      </c>
      <c r="L138" s="50">
        <f t="shared" si="120"/>
        <v>5.5</v>
      </c>
      <c r="M138" s="51">
        <f t="shared" si="129"/>
        <v>93.5</v>
      </c>
      <c r="N138" s="52">
        <f t="shared" si="121"/>
        <v>0</v>
      </c>
      <c r="O138" s="51">
        <f t="shared" si="122"/>
        <v>0</v>
      </c>
      <c r="P138" s="48">
        <f t="shared" si="123"/>
        <v>0</v>
      </c>
      <c r="Q138" s="48"/>
      <c r="R138" s="48">
        <f t="shared" si="124"/>
        <v>0</v>
      </c>
      <c r="S138" s="51">
        <f t="shared" si="125"/>
        <v>0</v>
      </c>
      <c r="T138" s="48">
        <f t="shared" si="126"/>
        <v>88</v>
      </c>
      <c r="U138" s="51">
        <v>50</v>
      </c>
      <c r="V138" s="53">
        <f t="shared" si="127"/>
        <v>0</v>
      </c>
      <c r="W138" s="52">
        <f t="shared" si="128"/>
        <v>93.5</v>
      </c>
    </row>
    <row r="139" spans="1:23" ht="12.75">
      <c r="A139" s="47">
        <v>36605</v>
      </c>
      <c r="B139" s="48" t="s">
        <v>64</v>
      </c>
      <c r="C139" s="48" t="s">
        <v>30</v>
      </c>
      <c r="D139" s="49">
        <v>1</v>
      </c>
      <c r="E139" s="48"/>
      <c r="F139" s="48"/>
      <c r="G139" s="48"/>
      <c r="H139" s="48">
        <v>16</v>
      </c>
      <c r="I139" s="48"/>
      <c r="J139" s="48">
        <f t="shared" si="119"/>
        <v>17</v>
      </c>
      <c r="K139" s="48">
        <v>5.5</v>
      </c>
      <c r="L139" s="50">
        <f t="shared" si="120"/>
        <v>5.5</v>
      </c>
      <c r="M139" s="51">
        <f t="shared" si="129"/>
        <v>93.5</v>
      </c>
      <c r="N139" s="52">
        <f t="shared" si="121"/>
        <v>0</v>
      </c>
      <c r="O139" s="51">
        <f t="shared" si="122"/>
        <v>0</v>
      </c>
      <c r="P139" s="48">
        <f t="shared" si="123"/>
        <v>0</v>
      </c>
      <c r="Q139" s="48"/>
      <c r="R139" s="48">
        <f t="shared" si="124"/>
        <v>0</v>
      </c>
      <c r="S139" s="51">
        <f t="shared" si="125"/>
        <v>0</v>
      </c>
      <c r="T139" s="48">
        <f t="shared" si="126"/>
        <v>88</v>
      </c>
      <c r="U139" s="51">
        <v>50</v>
      </c>
      <c r="V139" s="53">
        <f t="shared" si="127"/>
        <v>0</v>
      </c>
      <c r="W139" s="52">
        <f t="shared" si="128"/>
        <v>93.5</v>
      </c>
    </row>
    <row r="140" spans="1:23" ht="12.75">
      <c r="A140" s="47">
        <v>36661</v>
      </c>
      <c r="B140" s="48" t="s">
        <v>64</v>
      </c>
      <c r="C140" s="48" t="s">
        <v>30</v>
      </c>
      <c r="D140" s="49">
        <v>1</v>
      </c>
      <c r="E140" s="48"/>
      <c r="F140" s="48"/>
      <c r="G140" s="48"/>
      <c r="H140" s="48">
        <v>16</v>
      </c>
      <c r="I140" s="48"/>
      <c r="J140" s="48">
        <f t="shared" si="119"/>
        <v>17</v>
      </c>
      <c r="K140" s="48">
        <v>5</v>
      </c>
      <c r="L140" s="50">
        <f t="shared" si="120"/>
        <v>5</v>
      </c>
      <c r="M140" s="51">
        <f t="shared" si="129"/>
        <v>85</v>
      </c>
      <c r="N140" s="52">
        <f t="shared" si="121"/>
        <v>0</v>
      </c>
      <c r="O140" s="51">
        <f t="shared" si="122"/>
        <v>0</v>
      </c>
      <c r="P140" s="48">
        <f t="shared" si="123"/>
        <v>0</v>
      </c>
      <c r="Q140" s="48"/>
      <c r="R140" s="48">
        <f t="shared" si="124"/>
        <v>0</v>
      </c>
      <c r="S140" s="51">
        <f t="shared" si="125"/>
        <v>0</v>
      </c>
      <c r="T140" s="48">
        <f t="shared" si="126"/>
        <v>80</v>
      </c>
      <c r="U140" s="51">
        <v>50</v>
      </c>
      <c r="V140" s="53">
        <f t="shared" si="127"/>
        <v>0</v>
      </c>
      <c r="W140" s="52">
        <f t="shared" si="128"/>
        <v>85</v>
      </c>
    </row>
    <row r="141" spans="1:23" s="22" customFormat="1" ht="13.5" thickBot="1">
      <c r="A141" s="48"/>
      <c r="B141" s="48"/>
      <c r="C141" s="48"/>
      <c r="D141" s="49"/>
      <c r="E141" s="48"/>
      <c r="F141" s="48"/>
      <c r="G141" s="50"/>
      <c r="H141" s="50"/>
      <c r="I141" s="51"/>
      <c r="J141" s="52"/>
      <c r="K141" s="51"/>
      <c r="L141" s="48"/>
      <c r="M141" s="48"/>
      <c r="N141" s="48"/>
      <c r="O141" s="51"/>
      <c r="P141" s="48"/>
      <c r="Q141" s="53"/>
      <c r="R141" s="51"/>
      <c r="S141" s="48"/>
      <c r="T141" s="48"/>
      <c r="U141" s="48"/>
      <c r="V141" s="48"/>
      <c r="W141" s="48"/>
    </row>
    <row r="142" spans="1:23" ht="13.5" thickBot="1">
      <c r="A142" s="40"/>
      <c r="B142" s="41" t="s">
        <v>44</v>
      </c>
      <c r="C142" s="41"/>
      <c r="D142" s="41"/>
      <c r="E142" s="41"/>
      <c r="F142" s="41"/>
      <c r="G142" s="41"/>
      <c r="H142" s="41"/>
      <c r="I142" s="42"/>
      <c r="J142" s="41"/>
      <c r="K142" s="42"/>
      <c r="L142" s="45">
        <f>SUM(L2:L140)</f>
        <v>430.85</v>
      </c>
      <c r="M142" s="45">
        <f aca="true" t="shared" si="130" ref="M142:W142">SUM(M2:M140)</f>
        <v>7290.45</v>
      </c>
      <c r="N142" s="45">
        <f t="shared" si="130"/>
        <v>188.5</v>
      </c>
      <c r="O142" s="45">
        <f t="shared" si="130"/>
        <v>3770</v>
      </c>
      <c r="P142" s="45">
        <f t="shared" si="130"/>
        <v>326</v>
      </c>
      <c r="Q142" s="45">
        <f t="shared" si="130"/>
        <v>43</v>
      </c>
      <c r="R142" s="45">
        <f t="shared" si="130"/>
        <v>350.5</v>
      </c>
      <c r="S142" s="45">
        <f t="shared" si="130"/>
        <v>2866.5</v>
      </c>
      <c r="T142" s="45">
        <f t="shared" si="130"/>
        <v>4751.25</v>
      </c>
      <c r="U142" s="45">
        <f t="shared" si="130"/>
        <v>4650</v>
      </c>
      <c r="V142" s="45">
        <f t="shared" si="130"/>
        <v>241.5</v>
      </c>
      <c r="W142" s="45">
        <f t="shared" si="130"/>
        <v>6331.6</v>
      </c>
    </row>
    <row r="143" spans="1:23" ht="12.75">
      <c r="A143" s="32"/>
      <c r="B143" s="32"/>
      <c r="C143" s="32"/>
      <c r="D143" s="32"/>
      <c r="E143" s="32"/>
      <c r="F143" s="32"/>
      <c r="G143" s="32"/>
      <c r="H143" s="32"/>
      <c r="I143" s="33"/>
      <c r="J143" s="32"/>
      <c r="K143" s="33"/>
      <c r="L143" s="34"/>
      <c r="M143" s="32"/>
      <c r="N143" s="34"/>
      <c r="O143" s="33"/>
      <c r="P143" s="34"/>
      <c r="Q143" s="33"/>
      <c r="R143" s="35"/>
      <c r="S143" s="32"/>
      <c r="T143" s="34"/>
      <c r="U143" s="32"/>
      <c r="V143" s="36"/>
      <c r="W143" s="36"/>
    </row>
    <row r="144" spans="1:23" ht="12.75">
      <c r="A144" s="48"/>
      <c r="B144" s="48"/>
      <c r="C144" s="48"/>
      <c r="D144" s="49"/>
      <c r="E144" s="48"/>
      <c r="F144" s="48"/>
      <c r="G144" s="50"/>
      <c r="H144" s="50"/>
      <c r="I144" s="51"/>
      <c r="J144" s="52"/>
      <c r="K144" s="29" t="s">
        <v>11</v>
      </c>
      <c r="L144" s="27"/>
      <c r="M144" s="37">
        <f>U142</f>
        <v>4650</v>
      </c>
      <c r="N144" s="48"/>
      <c r="O144" s="51"/>
      <c r="P144" s="48"/>
      <c r="Q144" s="53"/>
      <c r="R144" s="51"/>
      <c r="S144" s="48"/>
      <c r="T144" s="48"/>
      <c r="U144" s="48"/>
      <c r="V144" s="48"/>
      <c r="W144" s="48"/>
    </row>
    <row r="145" spans="1:23" ht="12.75">
      <c r="A145" s="48" t="s">
        <v>89</v>
      </c>
      <c r="B145" s="48"/>
      <c r="C145" s="48"/>
      <c r="D145" s="49"/>
      <c r="E145" s="48"/>
      <c r="F145" s="48"/>
      <c r="G145" s="50"/>
      <c r="H145" s="50"/>
      <c r="I145" s="51"/>
      <c r="J145" s="52"/>
      <c r="K145" s="29" t="s">
        <v>83</v>
      </c>
      <c r="L145" s="38"/>
      <c r="M145" s="32">
        <f>SUM(O142+M142)</f>
        <v>11060.45</v>
      </c>
      <c r="N145" s="48"/>
      <c r="O145" s="51"/>
      <c r="P145" s="48"/>
      <c r="Q145" s="53"/>
      <c r="R145" s="51"/>
      <c r="S145" s="48"/>
      <c r="T145" s="48"/>
      <c r="U145" s="48"/>
      <c r="V145" s="48"/>
      <c r="W145" s="48"/>
    </row>
    <row r="146" spans="2:23" s="24" customFormat="1" ht="13.5" thickBot="1">
      <c r="B146" s="48" t="s">
        <v>84</v>
      </c>
      <c r="C146" s="48"/>
      <c r="D146" s="49"/>
      <c r="E146" s="48"/>
      <c r="F146" s="48"/>
      <c r="G146" s="50"/>
      <c r="H146" s="50"/>
      <c r="I146" s="51"/>
      <c r="J146" s="52"/>
      <c r="K146" s="30" t="s">
        <v>85</v>
      </c>
      <c r="L146" s="28"/>
      <c r="M146" s="39">
        <f>S142</f>
        <v>2866.5</v>
      </c>
      <c r="N146" s="48"/>
      <c r="O146" s="51"/>
      <c r="P146" s="48"/>
      <c r="Q146" s="53"/>
      <c r="R146" s="51"/>
      <c r="S146" s="48"/>
      <c r="T146" s="48"/>
      <c r="U146" s="48"/>
      <c r="V146" s="48"/>
      <c r="W146" s="48"/>
    </row>
    <row r="147" spans="1:23" s="23" customFormat="1" ht="12.75">
      <c r="A147" s="48"/>
      <c r="B147" s="48"/>
      <c r="C147" s="48"/>
      <c r="D147" s="49"/>
      <c r="E147" s="48"/>
      <c r="F147" s="48"/>
      <c r="G147" s="50"/>
      <c r="H147" s="50"/>
      <c r="I147" s="51"/>
      <c r="J147" s="52"/>
      <c r="K147" s="29" t="s">
        <v>86</v>
      </c>
      <c r="L147" s="27"/>
      <c r="M147" s="37">
        <f>SUM(M144:M146)</f>
        <v>18576.95</v>
      </c>
      <c r="N147" s="48"/>
      <c r="O147" s="51"/>
      <c r="P147" s="48"/>
      <c r="Q147" s="53"/>
      <c r="R147" s="51"/>
      <c r="S147" s="48"/>
      <c r="T147" s="48"/>
      <c r="U147" s="48"/>
      <c r="V147" s="48"/>
      <c r="W147" s="48"/>
    </row>
    <row r="148" spans="1:23" s="22" customFormat="1" ht="12.75">
      <c r="A148" s="48"/>
      <c r="B148" s="48"/>
      <c r="C148" s="48"/>
      <c r="D148" s="49"/>
      <c r="E148" s="48"/>
      <c r="F148" s="48"/>
      <c r="G148" s="50"/>
      <c r="H148" s="50"/>
      <c r="I148" s="51"/>
      <c r="J148" s="52"/>
      <c r="K148" s="51"/>
      <c r="L148" s="48"/>
      <c r="M148" s="48"/>
      <c r="N148" s="48"/>
      <c r="O148" s="51"/>
      <c r="P148" s="48"/>
      <c r="Q148" s="53"/>
      <c r="R148" s="51"/>
      <c r="S148" s="48"/>
      <c r="T148" s="48"/>
      <c r="U148" s="48"/>
      <c r="V148" s="48"/>
      <c r="W148" s="48"/>
    </row>
    <row r="149" spans="1:17" s="22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</sheetData>
  <printOptions gridLines="1"/>
  <pageMargins left="0.5" right="0.5" top="0.75" bottom="0.75" header="0.5" footer="0.5"/>
  <pageSetup horizontalDpi="600" verticalDpi="600" orientation="landscape" paperSize="5" r:id="rId1"/>
  <headerFooter alignWithMargins="0">
    <oddHeader>&amp;L&amp;F&amp;C&amp;A&amp;R&amp;D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Redwood National and State Parks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Exotic Plant Control Worksheet</dc:title>
  <dc:subject>Exotic Plant Control Activities - FY2000</dc:subject>
  <dc:creator>Exotic Plant Coordinator</dc:creator>
  <cp:keywords/>
  <dc:description/>
  <cp:lastModifiedBy>Biological Technician</cp:lastModifiedBy>
  <cp:lastPrinted>2000-10-17T07:18:10Z</cp:lastPrinted>
  <dcterms:created xsi:type="dcterms:W3CDTF">1998-10-29T01:02:44Z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