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<sst xmlns="http://schemas.openxmlformats.org/spreadsheetml/2006/main" count="155" uniqueCount="100">
  <si>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</si>
  <si>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</si>
  <si>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</si>
  <si>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</si>
  <si>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</si>
  <si>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</si>
  <si>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</si>
  <si>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</si>
  <si>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</si>
  <si>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</si>
  <si>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</si>
  <si>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</si>
  <si>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</si>
  <si>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</si>
  <si>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</si>
  <si>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</si>
  <si>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</si>
  <si>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</si>
  <si>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</si>
  <si>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</si>
  <si>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</si>
  <si>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</si>
  <si>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</si>
  <si>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</si>
  <si>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</si>
  <si>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</si>
  <si>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</si>
  <si>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</si>
  <si>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</si>
  <si>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</si>
  <si>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</si>
  <si>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</si>
  <si>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</si>
  <si>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</si>
  <si>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</si>
  <si>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</si>
  <si>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</si>
  <si>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</si>
  <si>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</si>
  <si>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</si>
  <si>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</si>
  <si>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</si>
  <si>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</si>
  <si>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</si>
  <si>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</si>
  <si>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</si>
  <si>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</si>
  <si>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</si>
  <si>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</si>
  <si>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</si>
  <si>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N/A</t>
  </si>
  <si>
    <t>99% of operating expenses are obligated in the first year.  Virtually all acquisition, communication, and improvement funds are obligated prior to expiring.</t>
  </si>
  <si>
    <t>CG uses an activity-based costing model developed by KPMG that significantly exceeds the requirements of the Federal Accounting Standards Advisory Board.   The system is based on reliable cost data that is reconciled to CG's audited financial statements.</t>
  </si>
  <si>
    <t>Authorizing language states that CG shall operate SAR facilities and may render aid to distressed persons and save property in U.S. seas and waters.  One of the CG's five missions is to save lives and property at sea.</t>
  </si>
  <si>
    <t>14 U.S.C. 2, 88, and 141; Coast Guard Strategic Plan.</t>
  </si>
  <si>
    <t>The problem is people drowning and property lost in U.S. seas and waters.</t>
  </si>
  <si>
    <t xml:space="preserve">SAR is conducted by CG personnel and vessels also engaged in inherently governmental functions, such as law enforcement (drug and migrant interdiction).  CG infrastructure costs are mostly fixed, regardless of SAR activity.     </t>
  </si>
  <si>
    <t>It is more efficient to use CG resources, which are already deployed for border patrol, etc., than to provide additional funds for a contractor or grantee to deploy separate vessels and personnel for SAR.</t>
  </si>
  <si>
    <t>SAR has clear annual performance goals.</t>
  </si>
  <si>
    <t>No program partners.</t>
  </si>
  <si>
    <t xml:space="preserve">     ___</t>
  </si>
  <si>
    <t>CG collects SAR data from all units and conducts a mid-year and end-of-year analysis.  Through this analysis, adjustments are made to program priorities and resource reallocations.</t>
  </si>
  <si>
    <t>Personnel decisions regarding individuals are not directly determined by  whether the program achieves its goals.</t>
  </si>
  <si>
    <t>CG's long-term goal of saving 100% of mariners is not realistic. SAR's performance is based on many factors far outside CG's control. Also, success of other CG programs to prevent maritime accidents can drive down SAR performance by leaving only hard cases.</t>
  </si>
  <si>
    <t>CG does have a long-term goal; however, there is no clear time frame for accomplishing it.  This question's weighting was lowered because CG faces pressure to maintain an unrealistic long-term goal.</t>
  </si>
  <si>
    <t>2000: 83%.  2001: 84%.</t>
  </si>
  <si>
    <t>Large Extent</t>
  </si>
  <si>
    <t xml:space="preserve">CG has set ambitious goals for SAR.  The goals have been reached or very nearly reached in recent years.  </t>
  </si>
  <si>
    <t>85% (every year)</t>
  </si>
  <si>
    <t>Percent of all mariners in imminent danger rescued</t>
  </si>
  <si>
    <t>No other programs have similar purpose and goals.</t>
  </si>
  <si>
    <t>CG acts as SAR coordinator for multiple federal, state, and local SAR authorities.</t>
  </si>
  <si>
    <t>No significant management deficiencies were identified in the June PART review of SAR.</t>
  </si>
  <si>
    <t>CG believes measurements are resource arguments and not personnel performance assessments.</t>
  </si>
  <si>
    <t>The program uses competitive sourcing strategies in the area of SAR planning and response and in its capital acquisitions.</t>
  </si>
  <si>
    <t>Current contracts for products include response boats and locator beacons; contracts for services include development of the new Computer-Assisted Search Planning Program.</t>
  </si>
  <si>
    <t>CG has not taken steps to address the deficiencies identified in the first PART review of this program in June, i.e. no real long-term goal and no evaluations.</t>
  </si>
  <si>
    <t>In 2001, the DOT IG issued an audit of the Small Boat Station Search and Rescue Program.  The report focused on readiness.</t>
  </si>
  <si>
    <t>The IG audit of the small boat program identified "serious staffing, training, and equipment problems in the SAR program."</t>
  </si>
  <si>
    <t>FY 2004 Budget request to OMB.</t>
  </si>
  <si>
    <t>In 2001, there were 39,000 seach and rescue cases in the U.S., over 700 lives lost, and over $400 million in property lost.  http://www.uscg.mil/hq/g-o/g-opr/SAR%20Sum%20Stats%2064-01.htm</t>
  </si>
  <si>
    <t xml:space="preserve"> http://www.uscg.mil/hq/g-o/g-opr/sar.htm</t>
  </si>
  <si>
    <t>http://www.oig.dot.gov/item_details.php?item=585</t>
  </si>
  <si>
    <t>CG's Mission Cost Program model provides comprehensive cost information for individual programs, including overhead and other indirect costs as well as direct costs.</t>
  </si>
  <si>
    <t>FY 2004 Budget request to OMB; CG Mission Cost Program model</t>
  </si>
  <si>
    <t>1) Estimated obligations by quarter in apportionments.                                                  2) Actual obligations by quarter.</t>
  </si>
  <si>
    <t>Coast Guard activity-based costing model.</t>
  </si>
  <si>
    <t>The program has no internal control weaknesses.</t>
  </si>
  <si>
    <t>Three consecutive CFO audits.  http://www.oig.dot.gov/show_pdf.php?id=713   http://www.oig.dot.gov/show_pdf.php?id=206</t>
  </si>
  <si>
    <t xml:space="preserve">FY 2004 Budget request to OMB; OST Office of Performance Planning. http://www.uscg.mil/hq/g-o/g-opr/92-01summary.htm  </t>
  </si>
  <si>
    <t>SAR Summary Statistics with Performance Measures report.  http://www.uscg.mil/hq/g-o/g-opr/U_S_%20Coast%20Guard%20SAR%20Statistics%20Introduction.htm#Scope</t>
  </si>
  <si>
    <t xml:space="preserve">No other entity provides comprehensive maritime SAR services.  To the extent that other agencies and entities can contribute, their efforts are coordinated and leveraged by CG. </t>
  </si>
  <si>
    <t xml:space="preserve"> http://www.uscg.mil/hq/g-o/g-opr/nsarc/nsp.htm (UNITED STATES
NATIONAL SEARCH AND RESCUE PLAN)
</t>
  </si>
  <si>
    <t xml:space="preserve">CG's long-term performance goal is to save all mariners in imminent danger.  FY 2004 Budget request to OMB. </t>
  </si>
  <si>
    <t>CG's annual performance goals are: save 85% of all mariners in distress; save 93% of mariners in distress after CG has been notified.  FY 2004 Budget request to OMB; DOT 2004 Performance Plan.</t>
  </si>
  <si>
    <t>CG has established partnerships with all state and local SAR authorities, as well as with private companies engaged in commercial towing, salvage, and other marine assistance.  http://www.uscg.mil/hq/g-o/g-opr/nsarc/nsarc.htm; http://www.uscg.mil/hq/g-o/g-opr/sarpart.htm.</t>
  </si>
  <si>
    <t>http://www.uscg.mil/hq/g%2Da/ndrsmp/descript.htm</t>
  </si>
  <si>
    <t>National Distress Response System Modernization Project (Rescue 21) is currently being implemented to improve communication and information-sharing for Coast Guard and its SAR partners.</t>
  </si>
  <si>
    <t>CG's role is pre-eminent in conducting SAR in coastal and Federal waterways.  It is responsible for SAR across state boundaries and acts as SAR coordinator for multiple Federal, state, and local authorities.  No state, local, or private entity has the 24-7 capability or responsibility for SAR of the Coast Guard.</t>
  </si>
  <si>
    <t>Name of Program: Search and Rescue (SAR)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</si>
</sst>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3" fillId="0" borderId="0" xfId="0" applyFont="1" applyBorder="1" applyAlignment="1">
      <alignment horizontal="left" vertical="top" wrapText="1"/>
    </xf>
    <xf numFmtId="0" fontId="21" fillId="0" borderId="0" xfId="20" applyAlignment="1" applyProtection="1">
      <alignment horizontal="left" vertical="top" wrapText="1"/>
      <protection locked="0"/>
    </xf>
    <xf numFmtId="0" fontId="13" fillId="0" borderId="0" xfId="0" applyFont="1" applyAlignment="1">
      <alignment horizontal="left" vertical="top"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3" fillId="2" borderId="0" xfId="0" applyFont="1" applyFill="1" applyAlignment="1">
      <alignment horizontal="center" wrapText="1"/>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9" fontId="12" fillId="0" borderId="0" xfId="0" applyNumberFormat="1" applyFont="1" applyBorder="1" applyAlignment="1" applyProtection="1">
      <alignment horizontal="center" vertical="top"/>
      <protection locked="0"/>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9" fontId="13" fillId="0" borderId="0" xfId="0" applyNumberFormat="1" applyFont="1" applyBorder="1" applyAlignment="1" applyProtection="1">
      <alignment horizontal="center" vertical="top"/>
      <protection locked="0"/>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0"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ig.dot.gov/item_details.php?item=585" TargetMode="External" /><Relationship Id="rId2" Type="http://schemas.openxmlformats.org/officeDocument/2006/relationships/hyperlink" Target="http://www.oig.dot.gov/item_details.php?item=585"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67" t="s">
        <v>7</v>
      </c>
      <c r="B1" s="67"/>
      <c r="C1" s="68"/>
      <c r="D1" s="68"/>
      <c r="E1" s="68"/>
      <c r="F1" s="68"/>
      <c r="G1" s="68"/>
    </row>
    <row r="2" spans="1:7" ht="21" customHeight="1">
      <c r="A2" s="52" t="s">
        <v>8</v>
      </c>
      <c r="B2" s="52"/>
      <c r="C2" s="53"/>
      <c r="D2" s="53"/>
      <c r="E2" s="53"/>
      <c r="F2" s="53"/>
      <c r="G2" s="53"/>
    </row>
    <row r="3" spans="1:7" ht="25.5" customHeight="1">
      <c r="A3" s="54" t="s">
        <v>99</v>
      </c>
      <c r="B3" s="55"/>
      <c r="C3" s="55"/>
      <c r="D3" s="55"/>
      <c r="E3" s="55"/>
      <c r="F3" s="55"/>
      <c r="G3" s="55"/>
    </row>
    <row r="4" spans="1:7" ht="24" customHeight="1">
      <c r="A4" s="43" t="s">
        <v>47</v>
      </c>
      <c r="B4" s="30"/>
      <c r="C4" s="31"/>
      <c r="D4" s="32"/>
      <c r="E4" s="32"/>
      <c r="F4" s="33"/>
      <c r="G4" s="33"/>
    </row>
    <row r="5" spans="1:7" ht="30.75" customHeight="1">
      <c r="A5" s="56" t="s">
        <v>1</v>
      </c>
      <c r="B5" s="56"/>
      <c r="C5" s="3" t="s">
        <v>2</v>
      </c>
      <c r="D5" s="3" t="s">
        <v>32</v>
      </c>
      <c r="E5" s="3" t="s">
        <v>40</v>
      </c>
      <c r="F5" s="2" t="s">
        <v>20</v>
      </c>
      <c r="G5" s="2" t="s">
        <v>0</v>
      </c>
    </row>
    <row r="6" spans="1:7" ht="72">
      <c r="A6" s="4">
        <v>1</v>
      </c>
      <c r="B6" s="5" t="s">
        <v>3</v>
      </c>
      <c r="C6" s="16" t="s">
        <v>48</v>
      </c>
      <c r="D6" s="17" t="s">
        <v>53</v>
      </c>
      <c r="E6" s="17" t="s">
        <v>54</v>
      </c>
      <c r="F6" s="18">
        <v>0.2</v>
      </c>
      <c r="G6" s="6">
        <f>IF(C6="yes",(1*F6),IF(C6="no",(0*F6),""))</f>
        <v>0.2</v>
      </c>
    </row>
    <row r="7" spans="1:7" ht="84">
      <c r="A7" s="4">
        <v>2</v>
      </c>
      <c r="B7" s="5" t="s">
        <v>33</v>
      </c>
      <c r="C7" s="16" t="s">
        <v>48</v>
      </c>
      <c r="D7" s="17" t="s">
        <v>55</v>
      </c>
      <c r="E7" s="17" t="s">
        <v>80</v>
      </c>
      <c r="F7" s="18">
        <v>0.2</v>
      </c>
      <c r="G7" s="6">
        <f>IF(C7="yes",(1*F7),IF(C7="no",(0*F7),""))</f>
        <v>0.2</v>
      </c>
    </row>
    <row r="8" spans="1:7" ht="108">
      <c r="A8" s="4">
        <v>3</v>
      </c>
      <c r="B8" s="5" t="s">
        <v>23</v>
      </c>
      <c r="C8" s="16" t="s">
        <v>48</v>
      </c>
      <c r="D8" s="17" t="s">
        <v>98</v>
      </c>
      <c r="E8" s="17" t="s">
        <v>81</v>
      </c>
      <c r="F8" s="18">
        <v>0.2</v>
      </c>
      <c r="G8" s="6">
        <f>IF(C8="yes",(1*F8),IF(C8="no",(0*F8),""))</f>
        <v>0.2</v>
      </c>
    </row>
    <row r="9" spans="1:7" ht="84">
      <c r="A9" s="4">
        <v>4</v>
      </c>
      <c r="B9" s="5" t="s">
        <v>39</v>
      </c>
      <c r="C9" s="16" t="s">
        <v>48</v>
      </c>
      <c r="D9" s="17" t="s">
        <v>91</v>
      </c>
      <c r="E9" s="17" t="s">
        <v>92</v>
      </c>
      <c r="F9" s="18">
        <v>0.2</v>
      </c>
      <c r="G9" s="6">
        <f>IF(C9="yes",(1*F9),IF(C9="no",(0*F9),""))</f>
        <v>0.2</v>
      </c>
    </row>
    <row r="10" spans="1:7" ht="84">
      <c r="A10" s="4">
        <v>5</v>
      </c>
      <c r="B10" s="5" t="s">
        <v>34</v>
      </c>
      <c r="C10" s="16" t="s">
        <v>48</v>
      </c>
      <c r="D10" s="17" t="s">
        <v>56</v>
      </c>
      <c r="E10" s="17" t="s">
        <v>57</v>
      </c>
      <c r="F10" s="18">
        <v>0.2</v>
      </c>
      <c r="G10" s="6">
        <f>IF(C10="yes",(1*F10),IF(C10="no",(0*F10),""))</f>
        <v>0.2</v>
      </c>
    </row>
    <row r="11" spans="1:7" ht="12.75">
      <c r="A11" s="7"/>
      <c r="B11" s="8"/>
      <c r="C11" s="9"/>
      <c r="D11" s="10"/>
      <c r="E11" s="10"/>
      <c r="F11" s="11"/>
      <c r="G11" s="11"/>
    </row>
    <row r="12" spans="1:7" ht="15">
      <c r="A12" s="44" t="s">
        <v>4</v>
      </c>
      <c r="B12" s="34"/>
      <c r="C12" s="35"/>
      <c r="D12" s="36"/>
      <c r="E12" s="36"/>
      <c r="F12" s="45" t="str">
        <f>IF(SUM(F6:F10)&lt;&gt;100%,"ERROR","100%")</f>
        <v>100%</v>
      </c>
      <c r="G12" s="45">
        <f>SUM(G6:G10)</f>
        <v>1</v>
      </c>
    </row>
    <row r="13" spans="1:7" ht="14.25">
      <c r="A13" s="12"/>
      <c r="B13" s="13"/>
      <c r="C13" s="1"/>
      <c r="D13" s="14"/>
      <c r="E13" s="14"/>
      <c r="F13" s="12"/>
      <c r="G13" s="12"/>
    </row>
    <row r="14" spans="1:7" ht="24" customHeight="1">
      <c r="A14" s="43" t="s">
        <v>44</v>
      </c>
      <c r="B14" s="37"/>
      <c r="C14" s="38"/>
      <c r="D14" s="39"/>
      <c r="E14" s="39"/>
      <c r="F14" s="40"/>
      <c r="G14" s="40"/>
    </row>
    <row r="15" spans="1:7" ht="30.75" customHeight="1">
      <c r="A15" s="56" t="s">
        <v>1</v>
      </c>
      <c r="B15" s="56"/>
      <c r="C15" s="3" t="s">
        <v>2</v>
      </c>
      <c r="D15" s="3" t="s">
        <v>32</v>
      </c>
      <c r="E15" s="3" t="s">
        <v>40</v>
      </c>
      <c r="F15" s="2" t="s">
        <v>20</v>
      </c>
      <c r="G15" s="2" t="s">
        <v>0</v>
      </c>
    </row>
    <row r="16" spans="1:7" ht="84">
      <c r="A16" s="4">
        <v>1</v>
      </c>
      <c r="B16" s="5" t="s">
        <v>14</v>
      </c>
      <c r="C16" s="16" t="s">
        <v>49</v>
      </c>
      <c r="D16" s="17" t="s">
        <v>64</v>
      </c>
      <c r="E16" s="17" t="s">
        <v>93</v>
      </c>
      <c r="F16" s="18">
        <v>0.15</v>
      </c>
      <c r="G16" s="6">
        <f aca="true" t="shared" si="0" ref="G16:G22">IF(C16="yes",(1*F16),IF(C16="no",(0*F16),""))</f>
        <v>0</v>
      </c>
    </row>
    <row r="17" spans="1:7" ht="72">
      <c r="A17" s="4">
        <v>2</v>
      </c>
      <c r="B17" s="5" t="s">
        <v>22</v>
      </c>
      <c r="C17" s="16" t="s">
        <v>48</v>
      </c>
      <c r="D17" s="17" t="s">
        <v>58</v>
      </c>
      <c r="E17" s="17" t="s">
        <v>94</v>
      </c>
      <c r="F17" s="18">
        <v>0.25</v>
      </c>
      <c r="G17" s="6">
        <f t="shared" si="0"/>
        <v>0.25</v>
      </c>
    </row>
    <row r="18" spans="1:7" ht="99.75" customHeight="1">
      <c r="A18" s="4">
        <v>3</v>
      </c>
      <c r="B18" s="5" t="s">
        <v>24</v>
      </c>
      <c r="C18" s="16" t="s">
        <v>50</v>
      </c>
      <c r="D18" s="17" t="s">
        <v>59</v>
      </c>
      <c r="E18" s="17" t="s">
        <v>60</v>
      </c>
      <c r="F18" s="18">
        <v>0</v>
      </c>
      <c r="G18" s="6">
        <f t="shared" si="0"/>
      </c>
    </row>
    <row r="19" spans="1:7" ht="120">
      <c r="A19" s="4">
        <v>4</v>
      </c>
      <c r="B19" s="5" t="s">
        <v>42</v>
      </c>
      <c r="C19" s="16" t="s">
        <v>48</v>
      </c>
      <c r="D19" s="17" t="s">
        <v>71</v>
      </c>
      <c r="E19" s="17" t="s">
        <v>95</v>
      </c>
      <c r="F19" s="18">
        <v>0.2</v>
      </c>
      <c r="G19" s="6">
        <f t="shared" si="0"/>
        <v>0.2</v>
      </c>
    </row>
    <row r="20" spans="1:7" ht="99.75" customHeight="1">
      <c r="A20" s="4">
        <v>5</v>
      </c>
      <c r="B20" s="5" t="s">
        <v>43</v>
      </c>
      <c r="C20" s="16" t="s">
        <v>48</v>
      </c>
      <c r="D20" s="17" t="s">
        <v>77</v>
      </c>
      <c r="E20" s="50" t="s">
        <v>82</v>
      </c>
      <c r="F20" s="18">
        <v>0.2</v>
      </c>
      <c r="G20" s="6">
        <f t="shared" si="0"/>
        <v>0.2</v>
      </c>
    </row>
    <row r="21" spans="1:7" ht="99.75" customHeight="1">
      <c r="A21" s="4">
        <v>6</v>
      </c>
      <c r="B21" s="5" t="s">
        <v>5</v>
      </c>
      <c r="C21" s="16" t="s">
        <v>48</v>
      </c>
      <c r="D21" s="17" t="s">
        <v>83</v>
      </c>
      <c r="E21" s="17" t="s">
        <v>84</v>
      </c>
      <c r="F21" s="18">
        <v>0.2</v>
      </c>
      <c r="G21" s="6">
        <f t="shared" si="0"/>
        <v>0.2</v>
      </c>
    </row>
    <row r="22" spans="1:7" ht="82.5" customHeight="1">
      <c r="A22" s="4">
        <v>7</v>
      </c>
      <c r="B22" s="5" t="s">
        <v>11</v>
      </c>
      <c r="C22" s="16" t="s">
        <v>49</v>
      </c>
      <c r="D22" s="17" t="s">
        <v>76</v>
      </c>
      <c r="E22" s="17" t="s">
        <v>79</v>
      </c>
      <c r="F22" s="18">
        <v>0</v>
      </c>
      <c r="G22" s="6">
        <f t="shared" si="0"/>
        <v>0</v>
      </c>
    </row>
    <row r="23" spans="1:7" ht="12.75">
      <c r="A23" s="11"/>
      <c r="B23" s="15"/>
      <c r="C23" s="9"/>
      <c r="D23" s="10"/>
      <c r="E23" s="10"/>
      <c r="F23" s="11"/>
      <c r="G23" s="11"/>
    </row>
    <row r="24" spans="1:7" ht="15">
      <c r="A24" s="44" t="s">
        <v>4</v>
      </c>
      <c r="B24" s="34"/>
      <c r="C24" s="35"/>
      <c r="D24" s="36"/>
      <c r="E24" s="36"/>
      <c r="F24" s="45">
        <v>1</v>
      </c>
      <c r="G24" s="45">
        <f>SUM(G16:G22)</f>
        <v>0.8500000000000001</v>
      </c>
    </row>
    <row r="25" spans="1:7" ht="14.25">
      <c r="A25" s="12"/>
      <c r="B25" s="13"/>
      <c r="C25" s="1"/>
      <c r="D25" s="14"/>
      <c r="E25" s="14"/>
      <c r="F25" s="12"/>
      <c r="G25" s="12"/>
    </row>
    <row r="26" spans="1:7" ht="24" customHeight="1">
      <c r="A26" s="43" t="s">
        <v>45</v>
      </c>
      <c r="B26" s="37"/>
      <c r="C26" s="38"/>
      <c r="D26" s="39"/>
      <c r="E26" s="39"/>
      <c r="F26" s="40"/>
      <c r="G26" s="40"/>
    </row>
    <row r="27" spans="1:7" ht="30.75" customHeight="1">
      <c r="A27" s="56" t="s">
        <v>1</v>
      </c>
      <c r="B27" s="56"/>
      <c r="C27" s="3" t="s">
        <v>2</v>
      </c>
      <c r="D27" s="3" t="s">
        <v>32</v>
      </c>
      <c r="E27" s="3" t="s">
        <v>40</v>
      </c>
      <c r="F27" s="2" t="s">
        <v>20</v>
      </c>
      <c r="G27" s="2" t="s">
        <v>0</v>
      </c>
    </row>
    <row r="28" spans="1:7" ht="88.5" customHeight="1">
      <c r="A28" s="4">
        <v>1</v>
      </c>
      <c r="B28" s="5" t="s">
        <v>35</v>
      </c>
      <c r="C28" s="16" t="s">
        <v>48</v>
      </c>
      <c r="D28" s="17" t="s">
        <v>61</v>
      </c>
      <c r="E28" s="17" t="s">
        <v>90</v>
      </c>
      <c r="F28" s="18">
        <v>0.1667</v>
      </c>
      <c r="G28" s="6">
        <f aca="true" t="shared" si="1" ref="G28:G33">IF(C28="yes",(1*F28),IF(C28="no",(0*F28),""))</f>
        <v>0.1667</v>
      </c>
    </row>
    <row r="29" spans="1:7" ht="81" customHeight="1">
      <c r="A29" s="4">
        <v>2</v>
      </c>
      <c r="B29" s="5" t="s">
        <v>25</v>
      </c>
      <c r="C29" s="16" t="s">
        <v>49</v>
      </c>
      <c r="D29" s="17" t="s">
        <v>62</v>
      </c>
      <c r="E29" s="17" t="s">
        <v>73</v>
      </c>
      <c r="F29" s="18">
        <v>0.1667</v>
      </c>
      <c r="G29" s="6">
        <f t="shared" si="1"/>
        <v>0</v>
      </c>
    </row>
    <row r="30" spans="1:7" ht="60">
      <c r="A30" s="4">
        <v>3</v>
      </c>
      <c r="B30" s="5" t="s">
        <v>9</v>
      </c>
      <c r="C30" s="16" t="s">
        <v>48</v>
      </c>
      <c r="D30" s="17" t="s">
        <v>51</v>
      </c>
      <c r="E30" s="51" t="s">
        <v>85</v>
      </c>
      <c r="F30" s="18">
        <v>0.1667</v>
      </c>
      <c r="G30" s="6">
        <f t="shared" si="1"/>
        <v>0.1667</v>
      </c>
    </row>
    <row r="31" spans="1:7" ht="102" customHeight="1">
      <c r="A31" s="4">
        <v>4</v>
      </c>
      <c r="B31" s="5" t="s">
        <v>36</v>
      </c>
      <c r="C31" s="16" t="s">
        <v>48</v>
      </c>
      <c r="D31" s="17" t="s">
        <v>74</v>
      </c>
      <c r="E31" s="17" t="s">
        <v>75</v>
      </c>
      <c r="F31" s="18">
        <v>0.1667</v>
      </c>
      <c r="G31" s="6">
        <f t="shared" si="1"/>
        <v>0.1667</v>
      </c>
    </row>
    <row r="32" spans="1:7" ht="111.75" customHeight="1">
      <c r="A32" s="4">
        <v>5</v>
      </c>
      <c r="B32" s="5" t="s">
        <v>21</v>
      </c>
      <c r="C32" s="16" t="s">
        <v>48</v>
      </c>
      <c r="D32" s="17" t="s">
        <v>52</v>
      </c>
      <c r="E32" s="17" t="s">
        <v>86</v>
      </c>
      <c r="F32" s="18">
        <v>0.1667</v>
      </c>
      <c r="G32" s="6">
        <f t="shared" si="1"/>
        <v>0.1667</v>
      </c>
    </row>
    <row r="33" spans="1:7" ht="50.25" customHeight="1">
      <c r="A33" s="4">
        <v>6</v>
      </c>
      <c r="B33" s="5" t="s">
        <v>6</v>
      </c>
      <c r="C33" s="16" t="s">
        <v>48</v>
      </c>
      <c r="D33" s="17" t="s">
        <v>87</v>
      </c>
      <c r="E33" s="17" t="s">
        <v>88</v>
      </c>
      <c r="F33" s="18">
        <v>0.1667</v>
      </c>
      <c r="G33" s="6">
        <f t="shared" si="1"/>
        <v>0.1667</v>
      </c>
    </row>
    <row r="34" spans="1:7" ht="51.75" customHeight="1">
      <c r="A34" s="4">
        <v>7</v>
      </c>
      <c r="B34" s="5" t="s">
        <v>10</v>
      </c>
      <c r="C34" s="16" t="s">
        <v>50</v>
      </c>
      <c r="D34" s="17" t="s">
        <v>72</v>
      </c>
      <c r="E34" s="17" t="s">
        <v>60</v>
      </c>
      <c r="F34" s="18">
        <v>0</v>
      </c>
      <c r="G34" s="6"/>
    </row>
    <row r="35" spans="1:7" ht="12.75">
      <c r="A35" s="11"/>
      <c r="B35" s="15"/>
      <c r="C35" s="9"/>
      <c r="D35" s="10"/>
      <c r="E35" s="10"/>
      <c r="F35" s="11"/>
      <c r="G35" s="11"/>
    </row>
    <row r="36" spans="1:7" ht="15">
      <c r="A36" s="44" t="s">
        <v>4</v>
      </c>
      <c r="B36" s="34"/>
      <c r="C36" s="35"/>
      <c r="D36" s="36"/>
      <c r="E36" s="36"/>
      <c r="F36" s="45">
        <v>1</v>
      </c>
      <c r="G36" s="45">
        <f>SUM(G28:G34)</f>
        <v>0.8334999999999999</v>
      </c>
    </row>
    <row r="37" spans="1:7" ht="14.25">
      <c r="A37" s="12"/>
      <c r="B37" s="13"/>
      <c r="C37" s="1"/>
      <c r="D37" s="14"/>
      <c r="E37" s="14"/>
      <c r="F37" s="12"/>
      <c r="G37" s="12"/>
    </row>
    <row r="38" spans="1:7" ht="24" customHeight="1">
      <c r="A38" s="43" t="s">
        <v>46</v>
      </c>
      <c r="B38" s="37"/>
      <c r="C38" s="41"/>
      <c r="D38" s="42"/>
      <c r="E38" s="39"/>
      <c r="F38" s="40"/>
      <c r="G38" s="40"/>
    </row>
    <row r="39" spans="1:7" ht="30.75" customHeight="1">
      <c r="A39" s="56" t="s">
        <v>1</v>
      </c>
      <c r="B39" s="56"/>
      <c r="C39" s="3" t="s">
        <v>2</v>
      </c>
      <c r="D39" s="3" t="s">
        <v>32</v>
      </c>
      <c r="E39" s="3" t="s">
        <v>40</v>
      </c>
      <c r="F39" s="2" t="s">
        <v>20</v>
      </c>
      <c r="G39" s="2" t="s">
        <v>0</v>
      </c>
    </row>
    <row r="40" spans="1:7" ht="96">
      <c r="A40" s="4">
        <v>1</v>
      </c>
      <c r="B40" s="19" t="s">
        <v>12</v>
      </c>
      <c r="C40" s="16" t="s">
        <v>49</v>
      </c>
      <c r="D40" s="17" t="s">
        <v>63</v>
      </c>
      <c r="E40" s="17" t="s">
        <v>89</v>
      </c>
      <c r="F40" s="18">
        <v>0.2</v>
      </c>
      <c r="G40" s="6">
        <f>IF(C40="yes",(1*F40),IF(C40="no",(0*F40),IF(C40="small extent",(0.33*F40),IF(C40="large extent",(0.67*F40),""))))</f>
        <v>0</v>
      </c>
    </row>
    <row r="41" spans="1:7" ht="13.5" customHeight="1">
      <c r="A41" s="4"/>
      <c r="B41" s="26" t="s">
        <v>29</v>
      </c>
      <c r="C41" s="57" t="s">
        <v>69</v>
      </c>
      <c r="D41" s="58"/>
      <c r="E41" s="58"/>
      <c r="F41" s="58"/>
      <c r="G41" s="59"/>
    </row>
    <row r="42" spans="1:7" ht="13.5" customHeight="1">
      <c r="A42" s="4"/>
      <c r="B42" s="27" t="s">
        <v>18</v>
      </c>
      <c r="C42" s="64">
        <v>1</v>
      </c>
      <c r="D42" s="61"/>
      <c r="E42" s="61"/>
      <c r="F42" s="62"/>
      <c r="G42" s="63"/>
    </row>
    <row r="43" spans="1:7" ht="24.75" customHeight="1">
      <c r="A43" s="4"/>
      <c r="B43" s="28" t="s">
        <v>37</v>
      </c>
      <c r="C43" s="70" t="s">
        <v>65</v>
      </c>
      <c r="D43" s="71"/>
      <c r="E43" s="71"/>
      <c r="F43" s="71"/>
      <c r="G43" s="72"/>
    </row>
    <row r="44" spans="1:7" ht="12.75" customHeight="1">
      <c r="A44" s="4"/>
      <c r="B44" s="26" t="s">
        <v>30</v>
      </c>
      <c r="C44" s="57"/>
      <c r="D44" s="58"/>
      <c r="E44" s="58"/>
      <c r="F44" s="58"/>
      <c r="G44" s="59"/>
    </row>
    <row r="45" spans="1:7" ht="13.5" customHeight="1">
      <c r="A45" s="4"/>
      <c r="B45" s="27" t="s">
        <v>18</v>
      </c>
      <c r="C45" s="60"/>
      <c r="D45" s="61"/>
      <c r="E45" s="61"/>
      <c r="F45" s="62"/>
      <c r="G45" s="63"/>
    </row>
    <row r="46" spans="1:7" ht="24" customHeight="1">
      <c r="A46" s="4"/>
      <c r="B46" s="28" t="s">
        <v>37</v>
      </c>
      <c r="C46" s="70"/>
      <c r="D46" s="71"/>
      <c r="E46" s="71"/>
      <c r="F46" s="71"/>
      <c r="G46" s="72"/>
    </row>
    <row r="47" spans="1:7" ht="15" customHeight="1">
      <c r="A47" s="4"/>
      <c r="B47" s="26" t="s">
        <v>31</v>
      </c>
      <c r="C47" s="57"/>
      <c r="D47" s="58"/>
      <c r="E47" s="58"/>
      <c r="F47" s="58"/>
      <c r="G47" s="59"/>
    </row>
    <row r="48" spans="1:8" ht="14.25" customHeight="1">
      <c r="A48" s="4"/>
      <c r="B48" s="27" t="s">
        <v>18</v>
      </c>
      <c r="C48" s="60"/>
      <c r="D48" s="61"/>
      <c r="E48" s="61"/>
      <c r="F48" s="62"/>
      <c r="G48" s="63"/>
      <c r="H48" s="24"/>
    </row>
    <row r="49" spans="1:7" ht="24.75" customHeight="1">
      <c r="A49" s="4"/>
      <c r="B49" s="28" t="s">
        <v>37</v>
      </c>
      <c r="C49" s="70"/>
      <c r="D49" s="71"/>
      <c r="E49" s="71"/>
      <c r="F49" s="71"/>
      <c r="G49" s="72"/>
    </row>
    <row r="50" spans="1:7" ht="60">
      <c r="A50" s="23">
        <v>2</v>
      </c>
      <c r="B50" s="22" t="s">
        <v>13</v>
      </c>
      <c r="C50" s="21" t="s">
        <v>66</v>
      </c>
      <c r="D50" s="17" t="s">
        <v>67</v>
      </c>
      <c r="E50" s="17" t="s">
        <v>89</v>
      </c>
      <c r="F50" s="18">
        <v>0.3</v>
      </c>
      <c r="G50" s="6">
        <f>IF(C50="yes",(1*F50),IF(C50="no",(0*F50),IF(C50="small extent",(0.33*F50),IF(C50="large extent",(0.67*F50),""))))</f>
        <v>0.201</v>
      </c>
    </row>
    <row r="51" spans="1:7" ht="12" customHeight="1">
      <c r="A51" s="4"/>
      <c r="B51" s="26" t="s">
        <v>26</v>
      </c>
      <c r="C51" s="57" t="s">
        <v>69</v>
      </c>
      <c r="D51" s="58"/>
      <c r="E51" s="58"/>
      <c r="F51" s="58"/>
      <c r="G51" s="59"/>
    </row>
    <row r="52" spans="1:7" ht="12.75" customHeight="1">
      <c r="A52" s="4"/>
      <c r="B52" s="27" t="s">
        <v>17</v>
      </c>
      <c r="C52" s="60" t="s">
        <v>68</v>
      </c>
      <c r="D52" s="61"/>
      <c r="E52" s="61"/>
      <c r="F52" s="62"/>
      <c r="G52" s="63"/>
    </row>
    <row r="53" spans="1:7" ht="10.5" customHeight="1">
      <c r="A53" s="4"/>
      <c r="B53" s="28" t="s">
        <v>19</v>
      </c>
      <c r="C53" s="70" t="s">
        <v>65</v>
      </c>
      <c r="D53" s="71"/>
      <c r="E53" s="71"/>
      <c r="F53" s="71"/>
      <c r="G53" s="72"/>
    </row>
    <row r="54" spans="1:7" ht="12" customHeight="1">
      <c r="A54" s="4"/>
      <c r="B54" s="27" t="s">
        <v>27</v>
      </c>
      <c r="C54" s="73"/>
      <c r="D54" s="61"/>
      <c r="E54" s="61"/>
      <c r="F54" s="61"/>
      <c r="G54" s="63"/>
    </row>
    <row r="55" spans="1:7" ht="12.75" customHeight="1">
      <c r="A55" s="4"/>
      <c r="B55" s="27" t="s">
        <v>17</v>
      </c>
      <c r="C55" s="69"/>
      <c r="D55" s="61"/>
      <c r="E55" s="61"/>
      <c r="F55" s="61"/>
      <c r="G55" s="63"/>
    </row>
    <row r="56" spans="1:7" ht="14.25" customHeight="1">
      <c r="A56" s="4"/>
      <c r="B56" s="28" t="s">
        <v>19</v>
      </c>
      <c r="C56" s="73"/>
      <c r="D56" s="61"/>
      <c r="E56" s="61"/>
      <c r="F56" s="61"/>
      <c r="G56" s="63"/>
    </row>
    <row r="57" spans="1:7" ht="15" customHeight="1">
      <c r="A57" s="4"/>
      <c r="B57" s="27" t="s">
        <v>28</v>
      </c>
      <c r="C57" s="73"/>
      <c r="D57" s="61"/>
      <c r="E57" s="61"/>
      <c r="F57" s="61"/>
      <c r="G57" s="63"/>
    </row>
    <row r="58" spans="1:7" ht="12.75" customHeight="1">
      <c r="A58" s="4"/>
      <c r="B58" s="27" t="s">
        <v>17</v>
      </c>
      <c r="C58" s="73"/>
      <c r="D58" s="61"/>
      <c r="E58" s="61"/>
      <c r="F58" s="61"/>
      <c r="G58" s="63"/>
    </row>
    <row r="59" spans="1:7" ht="15.75" customHeight="1">
      <c r="A59" s="4"/>
      <c r="B59" s="28" t="s">
        <v>19</v>
      </c>
      <c r="C59" s="74"/>
      <c r="D59" s="71"/>
      <c r="E59" s="71"/>
      <c r="F59" s="71"/>
      <c r="G59" s="72"/>
    </row>
    <row r="60" spans="1:7" ht="17.25" customHeight="1">
      <c r="A60" s="4"/>
      <c r="B60" s="29"/>
      <c r="C60" s="65" t="s">
        <v>41</v>
      </c>
      <c r="D60" s="66"/>
      <c r="E60" s="66"/>
      <c r="F60" s="66"/>
      <c r="G60" s="66"/>
    </row>
    <row r="61" spans="1:7" ht="76.5">
      <c r="A61" s="4">
        <v>3</v>
      </c>
      <c r="B61" s="5" t="s">
        <v>38</v>
      </c>
      <c r="C61" s="20" t="s">
        <v>48</v>
      </c>
      <c r="D61" s="49" t="s">
        <v>97</v>
      </c>
      <c r="E61" s="17" t="s">
        <v>96</v>
      </c>
      <c r="F61" s="18">
        <v>0.25</v>
      </c>
      <c r="G61" s="6">
        <f>IF(C61="yes",(1*F61),IF(C61="no",(0*F61),IF(C61="small extent",(0.33*F61),IF(C61="large extent",(0.67*F61),""))))</f>
        <v>0.25</v>
      </c>
    </row>
    <row r="62" spans="1:7" ht="48">
      <c r="A62" s="4">
        <v>4</v>
      </c>
      <c r="B62" s="5" t="s">
        <v>16</v>
      </c>
      <c r="C62" s="16" t="s">
        <v>50</v>
      </c>
      <c r="D62" s="17" t="s">
        <v>70</v>
      </c>
      <c r="E62" s="17" t="s">
        <v>60</v>
      </c>
      <c r="F62" s="18">
        <v>0</v>
      </c>
      <c r="G62" s="6">
        <f>IF(C62="yes",(1*F62),IF(C62="no",(0*F62),IF(C62="small extent",(0.33*F62),IF(C62="large extent",(0.67*F62),""))))</f>
      </c>
    </row>
    <row r="63" spans="1:7" ht="63" customHeight="1">
      <c r="A63" s="25">
        <v>5</v>
      </c>
      <c r="B63" s="5" t="s">
        <v>15</v>
      </c>
      <c r="C63" s="16" t="s">
        <v>49</v>
      </c>
      <c r="D63" s="17" t="s">
        <v>78</v>
      </c>
      <c r="E63" s="50" t="s">
        <v>82</v>
      </c>
      <c r="F63" s="18">
        <v>0.25</v>
      </c>
      <c r="G63" s="6">
        <f>IF(C63="yes",(1*F63),IF(C63="no",(0*F63),IF(C63="small extent",(0.33*F63),IF(C63="large extent",(0.67*F63),""))))</f>
        <v>0</v>
      </c>
    </row>
    <row r="64" spans="1:7" ht="12.75">
      <c r="A64" s="11"/>
      <c r="B64" s="5"/>
      <c r="C64" s="9"/>
      <c r="D64" s="10"/>
      <c r="E64" s="10"/>
      <c r="F64" s="11"/>
      <c r="G64" s="11"/>
    </row>
    <row r="65" spans="1:7" ht="15">
      <c r="A65" s="44" t="s">
        <v>4</v>
      </c>
      <c r="B65" s="46"/>
      <c r="C65" s="47"/>
      <c r="D65" s="48"/>
      <c r="E65" s="48"/>
      <c r="F65" s="45" t="str">
        <f>IF(SUM(F40:F63)&lt;&gt;100%,"ERROR","100%")</f>
        <v>100%</v>
      </c>
      <c r="G65" s="45">
        <f>SUM(G40:G63)</f>
        <v>0.451</v>
      </c>
    </row>
  </sheetData>
  <sheetProtection formatCells="0" formatColumns="0" formatRows="0" insertColumns="0" insertRows="0" insertHyperlinks="0" deleteColumns="0" deleteRows="0" sort="0" autoFilter="0" pivotTables="0"/>
  <mergeCells count="26">
    <mergeCell ref="C54:G54"/>
    <mergeCell ref="C45:G45"/>
    <mergeCell ref="C58:G58"/>
    <mergeCell ref="C59:G59"/>
    <mergeCell ref="C57:G57"/>
    <mergeCell ref="C56:G56"/>
    <mergeCell ref="C52:G52"/>
    <mergeCell ref="C53:G53"/>
    <mergeCell ref="C49:G49"/>
    <mergeCell ref="C46:G46"/>
    <mergeCell ref="C60:G60"/>
    <mergeCell ref="A1:G1"/>
    <mergeCell ref="A5:B5"/>
    <mergeCell ref="A15:B15"/>
    <mergeCell ref="A27:B27"/>
    <mergeCell ref="A2:G2"/>
    <mergeCell ref="A3:G3"/>
    <mergeCell ref="C55:G55"/>
    <mergeCell ref="C43:G43"/>
    <mergeCell ref="C44:G44"/>
    <mergeCell ref="A39:B39"/>
    <mergeCell ref="C51:G51"/>
    <mergeCell ref="C47:G47"/>
    <mergeCell ref="C48:G48"/>
    <mergeCell ref="C41:G41"/>
    <mergeCell ref="C42:G42"/>
  </mergeCells>
  <hyperlinks>
    <hyperlink ref="E20" r:id="rId1" display="http://www.oig.dot.gov/item_details.php?item=585"/>
    <hyperlink ref="E63" r:id="rId2" display="http://www.oig.dot.gov/item_details.php?item=585"/>
  </hyperlinks>
  <printOptions/>
  <pageMargins left="0.75" right="0.75" top="1" bottom="1" header="0.5" footer="0.5"/>
  <pageSetup horizontalDpi="600" verticalDpi="600" orientation="landscape" scale="90" r:id="rId5"/>
  <headerFooter alignWithMargins="0">
    <oddFooter>&amp;C&amp;P&amp;R&amp;"Arial,Bold"FY  2004 Budget
Fall Review</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2002-07-11T18:42:30Z</cp:lastPrinted>
  <dcterms:created xsi:type="dcterms:W3CDTF">2002-04-18T17:14:40Z</dcterms:created>
  <dcterms:modified xsi:type="dcterms:W3CDTF">2003-01-24T21:09:59Z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