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<sst xmlns="http://schemas.openxmlformats.org/spreadsheetml/2006/main" count="156" uniqueCount="99">
  <si>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</si>
  <si>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</si>
  <si>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</si>
  <si>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</si>
  <si>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</si>
  <si>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</si>
  <si>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</si>
  <si>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</si>
  <si>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</si>
  <si>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</si>
  <si>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</si>
  <si>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</si>
  <si>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</si>
  <si>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</si>
  <si>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</si>
  <si>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</si>
  <si>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</si>
  <si>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</si>
  <si>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</si>
  <si>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</si>
  <si>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</si>
  <si>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</si>
  <si>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</si>
  <si>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</si>
  <si>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</si>
  <si>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</si>
  <si>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</si>
  <si>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</si>
  <si>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</si>
  <si>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</si>
  <si>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</si>
  <si>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</si>
  <si>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</si>
  <si>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</si>
  <si>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</si>
  <si>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</si>
  <si>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</si>
  <si>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</si>
  <si>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</si>
  <si>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</si>
  <si>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</si>
  <si>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</si>
  <si>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</si>
  <si>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</si>
  <si>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</si>
  <si>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</si>
  <si>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</si>
  <si>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</si>
  <si>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</si>
  <si>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N/A</t>
  </si>
  <si>
    <t>Program has no grantees, sub-grantees, or contractors.</t>
  </si>
  <si>
    <t>On radionavigation programs, CG works closely with DOD (which operates GPS) and FAA (aviation radionavigation).  On short-range aids, CG works with Army Corps of Engineers (dredging -- buoys align with channels), DOD mapping, and NOAA.</t>
  </si>
  <si>
    <t>No independent, quality evaluations of program performance are conducted regularly.</t>
  </si>
  <si>
    <t>Waterways Analysis Management System (WAMS) reports.</t>
  </si>
  <si>
    <t>CG's Waterways Analysis and Management System (WAMS) reviews each waterway and analyzes the aid system on a regular schedule to help servicing units and program managers better allocate resources and promote safety.</t>
  </si>
  <si>
    <t>Performance measures are used as resource arguments and not personnel performance assessments.</t>
  </si>
  <si>
    <t>99% of operating expenses are obligated in the first year.  Virtually all acquisition, communication, and improvement funds are obligated prior to expiring.</t>
  </si>
  <si>
    <t>CG uses an activity-based costing model developed by KPMG that significantly exceeds the requirements of the Federal Accounting Standards Advisory Board.   The system is based on reliable cost data that is reconciled to CG's audited financial statements.</t>
  </si>
  <si>
    <t>The program has no internal control weaknesses.</t>
  </si>
  <si>
    <t xml:space="preserve">International ATON programs share the 99.7% aid-availability target.  </t>
  </si>
  <si>
    <t>2001: 1,677</t>
  </si>
  <si>
    <t xml:space="preserve">FY 2004 Budget request to OMB; OST Office of Performance Planning.  </t>
  </si>
  <si>
    <t>_____</t>
  </si>
  <si>
    <t>DOT has been working with CG to improve its performance measures.  Coast Guard also uses an agency-wide Business Planning Process to collect data and develop goals and strategies.</t>
  </si>
  <si>
    <t>Large extent</t>
  </si>
  <si>
    <t>No management deficiencies have been identified.</t>
  </si>
  <si>
    <t>The program does not have long-term goals.</t>
  </si>
  <si>
    <t>2004: 98%</t>
  </si>
  <si>
    <t>1989 report on Aids to Navigation Servicing Trial Contracts; 1990 DOT Evaluation of Contracting the Servicing of SRA.</t>
  </si>
  <si>
    <t>2001: 2,261     2002: 2,098     2003: 2,010</t>
  </si>
  <si>
    <t>CG has examples of efficiency gains: transition from primary batteries to solar power systems; Loran-C recapitalization project maintains performance while reducing maintenance.</t>
  </si>
  <si>
    <t xml:space="preserve">ATON allows large ships, barges, and fishing vessels to navigate safely and efficiently through US waters.   </t>
  </si>
  <si>
    <t xml:space="preserve">No independent, quality evaluations of program performance are conducted regularly.  ATON has had various in-house and other evaluations conducted to assess major processes, facilities, and program management.  </t>
  </si>
  <si>
    <t>DOT and CG performance reports; CG Business Plan.  http://www.uscg.mil/hq/g-m/nmc/gendoc/fy2001pp.pdf</t>
  </si>
  <si>
    <t>Coast Guard activity-based costing model.</t>
  </si>
  <si>
    <t>DOT goal: Percentage of time waterways are available for commerce.</t>
  </si>
  <si>
    <t>CG goal: Total number of commercial vessel collisions, allisions, and groundings.</t>
  </si>
  <si>
    <t>1) Estimated obligations by quarter in apportionments.                                                  2) Actual obligations by quarter.</t>
  </si>
  <si>
    <t xml:space="preserve">Decisions are decentralized to the district level to delayer the organization.  The program allows for flexible local sourcing for site management.  CG continually looks to improve efficiency through IT and technological advances.  As an example, the short-range aids program transitioned from primary batteries to solar power systems to reduce costs and improve signal performance.  </t>
  </si>
  <si>
    <t>The Northwest European Loran System had availability of 99.60% in 2001, compared to the Coast Guard Loran availability rate of 99.81%.  www.nels.org</t>
  </si>
  <si>
    <t>14 USC 2 requires Coast Guard to operate aids to navigation for the promotion of safety in US waters; 14 USC 81 provides more details on the program.  US Code available at www4.law.cornell.edu/uscode.</t>
  </si>
  <si>
    <t>Many buoys and ranges are put in place by CG specifically in response to accidents or complaints. When aids are removed in winter to avoid icing, mobility in those areas is reduced.  Waterways Analysis Management System (WAMS) reports.  http://www.uscg.mil/d13/oan/wams/</t>
  </si>
  <si>
    <t>CG's Mission Cost Program model provides comprehensive cost information for individual programs, including overhead and other indirect costs as well as direct costs.</t>
  </si>
  <si>
    <t>FY 2004 Budget request to OMB; CG Mission Cost Program model</t>
  </si>
  <si>
    <t>Three consecutive CFO audits.  http://www.oig.dot.gov/show_pdf.php?id=713   http://www.oig.dot.gov/show_pdf.php?id=206</t>
  </si>
  <si>
    <t xml:space="preserve">http://www.volpe.dot.gov/gps/gpsvuln.html (Vulnerability Assessment of the Transportation Infrastructure Relying on the Global Positioning System); http://www.uscg.mil/hq/g%2Dcp/comrel/factfile/factcards/dgps.html (summary of DGPS); </t>
  </si>
  <si>
    <t>Does the program have a limited number of annual performance goals that demonstrate progress toward achieving the long-term goals?</t>
  </si>
  <si>
    <t>FY 2004 Budget request to OMB; OST Office of Performance Planning.</t>
  </si>
  <si>
    <t>The ATON program has no long-term goals.</t>
  </si>
  <si>
    <t>The DOT goal is new for 2004.  Data on performance are not yet available.  The program did achieve the Coast Guard goal.</t>
  </si>
  <si>
    <t>The program purpose is to establish, operate, and maintain radio and short-range aids to navigation to provide positioning capability to mariners and promote safety.</t>
  </si>
  <si>
    <t xml:space="preserve">The Federal government is the only provider of radionavigation services (DOD provides GPS; CG provides DGPS and Loran-C). It maintains over half of US short-range aids; non-Federal aids are at the fringes of the system, not in primary waterways.  </t>
  </si>
  <si>
    <t>Short-range aids system includes: 35,000 CG aids, 15,000 CG river buoys, and about 50,000 non-Federal aids.       http://www.uscg.mil/hq/g-cp/comrel/factfile/index.htm (Short Range Aids to Navigation)</t>
  </si>
  <si>
    <t xml:space="preserve">Radionavigation systems are sometimes purposefully redundant to back up other Federal systems: DGPS augments GPS by improving its accuracy and providing to users an integrity warning of any detected faults in the GPS service, and Loran-C is less vulnerable than GPS.  No other Federal agency provides short-range aids.  State and local entities maintain short-range aids only at the fringes of the navigation system.  </t>
  </si>
  <si>
    <t xml:space="preserve">DOT's measure is the percentage of days waterways are available for commerce (2004 goal 98%).  Coast Guard's measure is the number of collisions, allisions, and groundings (2004 goal 1,923).  Collision is when two moving objects hit each other; allision is when a vessel hits a stationary object.  Coast Guard also tracks the percentage of time aids are available, but that measure is an ouput rather than an outcome.  </t>
  </si>
  <si>
    <t>http://www.navcen.uscg.gov/pubs/frp2001/FRP2001.pdf   (Federal Radionavigation Plan)</t>
  </si>
  <si>
    <t xml:space="preserve">http://www.uscg.mil/news/reportsandbudget/rolesandmissions/R&amp;M.html (Roles and Missions Report) </t>
  </si>
  <si>
    <t>Previous studies have not demonstrated conclusively that other program designs would not be more efficient or effective, including capital assets and service acquisition; competitive grants; and block/formula grants.</t>
  </si>
  <si>
    <t>Name of Program: Aids to Navigation (ATON)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</si>
</sst>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i/>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Alignment="1">
      <alignment horizontal="left" vertical="top" wrapText="1"/>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12" fillId="0" borderId="0" xfId="0" applyNumberFormat="1"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13" fillId="0" borderId="0" xfId="0" applyFont="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4" xfId="0" applyBorder="1" applyAlignment="1">
      <alignment vertical="top"/>
    </xf>
    <xf numFmtId="0" fontId="12" fillId="0" borderId="0" xfId="0" applyFont="1" applyBorder="1" applyAlignment="1" applyProtection="1">
      <alignment horizontal="center" vertical="top"/>
      <protection locked="0"/>
    </xf>
    <xf numFmtId="0" fontId="0" fillId="0" borderId="0" xfId="0" applyAlignment="1">
      <alignment vertical="top"/>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5" xfId="0" applyFont="1" applyBorder="1" applyAlignment="1" applyProtection="1">
      <alignment horizontal="center" vertical="top"/>
      <protection locked="0"/>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30"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55" t="s">
        <v>7</v>
      </c>
      <c r="B1" s="55"/>
      <c r="C1" s="56"/>
      <c r="D1" s="56"/>
      <c r="E1" s="56"/>
      <c r="F1" s="56"/>
      <c r="G1" s="56"/>
    </row>
    <row r="2" spans="1:7" ht="21" customHeight="1">
      <c r="A2" s="58" t="s">
        <v>8</v>
      </c>
      <c r="B2" s="58"/>
      <c r="C2" s="70"/>
      <c r="D2" s="70"/>
      <c r="E2" s="70"/>
      <c r="F2" s="70"/>
      <c r="G2" s="70"/>
    </row>
    <row r="3" spans="1:7" ht="25.5" customHeight="1">
      <c r="A3" s="71" t="s">
        <v>98</v>
      </c>
      <c r="B3" s="72"/>
      <c r="C3" s="72"/>
      <c r="D3" s="72"/>
      <c r="E3" s="72"/>
      <c r="F3" s="72"/>
      <c r="G3" s="72"/>
    </row>
    <row r="4" spans="1:7" ht="24" customHeight="1">
      <c r="A4" s="43" t="s">
        <v>46</v>
      </c>
      <c r="B4" s="30"/>
      <c r="C4" s="31"/>
      <c r="D4" s="32"/>
      <c r="E4" s="32"/>
      <c r="F4" s="33"/>
      <c r="G4" s="33"/>
    </row>
    <row r="5" spans="1:7" ht="30.75" customHeight="1">
      <c r="A5" s="57" t="s">
        <v>1</v>
      </c>
      <c r="B5" s="57"/>
      <c r="C5" s="3" t="s">
        <v>2</v>
      </c>
      <c r="D5" s="3" t="s">
        <v>31</v>
      </c>
      <c r="E5" s="3" t="s">
        <v>39</v>
      </c>
      <c r="F5" s="2" t="s">
        <v>20</v>
      </c>
      <c r="G5" s="2" t="s">
        <v>0</v>
      </c>
    </row>
    <row r="6" spans="1:7" ht="84">
      <c r="A6" s="4">
        <v>1</v>
      </c>
      <c r="B6" s="5" t="s">
        <v>3</v>
      </c>
      <c r="C6" s="16" t="s">
        <v>47</v>
      </c>
      <c r="D6" s="17" t="s">
        <v>90</v>
      </c>
      <c r="E6" s="17" t="s">
        <v>80</v>
      </c>
      <c r="F6" s="18">
        <v>0.2</v>
      </c>
      <c r="G6" s="6">
        <f>IF(C6="yes",(1*F6),IF(C6="no",(0*F6),""))</f>
        <v>0.2</v>
      </c>
    </row>
    <row r="7" spans="1:7" ht="120">
      <c r="A7" s="4">
        <v>2</v>
      </c>
      <c r="B7" s="5" t="s">
        <v>32</v>
      </c>
      <c r="C7" s="16" t="s">
        <v>47</v>
      </c>
      <c r="D7" s="17" t="s">
        <v>71</v>
      </c>
      <c r="E7" s="17" t="s">
        <v>81</v>
      </c>
      <c r="F7" s="18">
        <v>0.2</v>
      </c>
      <c r="G7" s="6">
        <f>IF(C7="yes",(1*F7),IF(C7="no",(0*F7),""))</f>
        <v>0.2</v>
      </c>
    </row>
    <row r="8" spans="1:7" ht="84">
      <c r="A8" s="4">
        <v>3</v>
      </c>
      <c r="B8" s="5" t="s">
        <v>22</v>
      </c>
      <c r="C8" s="16" t="s">
        <v>47</v>
      </c>
      <c r="D8" s="17" t="s">
        <v>91</v>
      </c>
      <c r="E8" s="17" t="s">
        <v>92</v>
      </c>
      <c r="F8" s="18">
        <v>0.2</v>
      </c>
      <c r="G8" s="6">
        <f>IF(C8="yes",(1*F8),IF(C8="no",(0*F8),""))</f>
        <v>0.2</v>
      </c>
    </row>
    <row r="9" spans="1:7" ht="144">
      <c r="A9" s="4">
        <v>4</v>
      </c>
      <c r="B9" s="5" t="s">
        <v>38</v>
      </c>
      <c r="C9" s="16" t="s">
        <v>47</v>
      </c>
      <c r="D9" s="17" t="s">
        <v>93</v>
      </c>
      <c r="E9" s="54" t="s">
        <v>85</v>
      </c>
      <c r="F9" s="18">
        <v>0.2</v>
      </c>
      <c r="G9" s="6">
        <f>IF(C9="yes",(1*F9),IF(C9="no",(0*F9),""))</f>
        <v>0.2</v>
      </c>
    </row>
    <row r="10" spans="1:7" ht="84">
      <c r="A10" s="4">
        <v>5</v>
      </c>
      <c r="B10" s="5" t="s">
        <v>33</v>
      </c>
      <c r="C10" s="16" t="s">
        <v>48</v>
      </c>
      <c r="D10" s="17" t="s">
        <v>97</v>
      </c>
      <c r="E10" s="17" t="s">
        <v>68</v>
      </c>
      <c r="F10" s="18">
        <v>0.2</v>
      </c>
      <c r="G10" s="6">
        <f>IF(C10="yes",(1*F10),IF(C10="no",(0*F10),""))</f>
        <v>0</v>
      </c>
    </row>
    <row r="11" spans="1:7" ht="12.75">
      <c r="A11" s="7"/>
      <c r="B11" s="8"/>
      <c r="C11" s="9"/>
      <c r="D11" s="10"/>
      <c r="E11" s="10"/>
      <c r="F11" s="11"/>
      <c r="G11" s="11"/>
    </row>
    <row r="12" spans="1:7" ht="15">
      <c r="A12" s="44" t="s">
        <v>4</v>
      </c>
      <c r="B12" s="34"/>
      <c r="C12" s="35"/>
      <c r="D12" s="36"/>
      <c r="E12" s="36"/>
      <c r="F12" s="45" t="str">
        <f>IF(SUM(F6:F10)&lt;&gt;100%,"ERROR","100%")</f>
        <v>100%</v>
      </c>
      <c r="G12" s="45">
        <f>SUM(G6:G10)</f>
        <v>0.8</v>
      </c>
    </row>
    <row r="13" spans="1:7" ht="14.25">
      <c r="A13" s="12"/>
      <c r="B13" s="13"/>
      <c r="C13" s="1"/>
      <c r="D13" s="14"/>
      <c r="E13" s="14"/>
      <c r="F13" s="12"/>
      <c r="G13" s="12"/>
    </row>
    <row r="14" spans="1:7" ht="24" customHeight="1">
      <c r="A14" s="43" t="s">
        <v>43</v>
      </c>
      <c r="B14" s="37"/>
      <c r="C14" s="38"/>
      <c r="D14" s="39"/>
      <c r="E14" s="39"/>
      <c r="F14" s="40"/>
      <c r="G14" s="40"/>
    </row>
    <row r="15" spans="1:7" ht="30.75" customHeight="1">
      <c r="A15" s="57" t="s">
        <v>1</v>
      </c>
      <c r="B15" s="57"/>
      <c r="C15" s="3" t="s">
        <v>2</v>
      </c>
      <c r="D15" s="3" t="s">
        <v>31</v>
      </c>
      <c r="E15" s="3" t="s">
        <v>39</v>
      </c>
      <c r="F15" s="2" t="s">
        <v>20</v>
      </c>
      <c r="G15" s="2" t="s">
        <v>0</v>
      </c>
    </row>
    <row r="16" spans="1:7" ht="84">
      <c r="A16" s="4">
        <v>1</v>
      </c>
      <c r="B16" s="5" t="s">
        <v>14</v>
      </c>
      <c r="C16" s="16" t="s">
        <v>48</v>
      </c>
      <c r="D16" s="17" t="s">
        <v>88</v>
      </c>
      <c r="E16" s="17" t="s">
        <v>61</v>
      </c>
      <c r="F16" s="18">
        <v>0.17</v>
      </c>
      <c r="G16" s="6">
        <f aca="true" t="shared" si="0" ref="G16:G22">IF(C16="yes",(1*F16),IF(C16="no",(0*F16),""))</f>
        <v>0</v>
      </c>
    </row>
    <row r="17" spans="1:7" ht="144">
      <c r="A17" s="4">
        <v>2</v>
      </c>
      <c r="B17" s="5" t="s">
        <v>86</v>
      </c>
      <c r="C17" s="16" t="s">
        <v>47</v>
      </c>
      <c r="D17" s="52" t="s">
        <v>94</v>
      </c>
      <c r="E17" s="17" t="s">
        <v>87</v>
      </c>
      <c r="F17" s="18">
        <v>0.17</v>
      </c>
      <c r="G17" s="6">
        <f t="shared" si="0"/>
        <v>0.17</v>
      </c>
    </row>
    <row r="18" spans="1:7" ht="99.75" customHeight="1">
      <c r="A18" s="4">
        <v>3</v>
      </c>
      <c r="B18" s="5" t="s">
        <v>23</v>
      </c>
      <c r="C18" s="16" t="s">
        <v>49</v>
      </c>
      <c r="D18" s="17" t="s">
        <v>50</v>
      </c>
      <c r="E18" s="53" t="s">
        <v>62</v>
      </c>
      <c r="F18" s="18">
        <v>0</v>
      </c>
      <c r="G18" s="6"/>
    </row>
    <row r="19" spans="1:7" ht="82.5" customHeight="1">
      <c r="A19" s="4">
        <v>4</v>
      </c>
      <c r="B19" s="5" t="s">
        <v>41</v>
      </c>
      <c r="C19" s="16" t="s">
        <v>47</v>
      </c>
      <c r="D19" s="17" t="s">
        <v>51</v>
      </c>
      <c r="E19" s="54" t="s">
        <v>95</v>
      </c>
      <c r="F19" s="18">
        <v>0.17</v>
      </c>
      <c r="G19" s="6">
        <f t="shared" si="0"/>
        <v>0.17</v>
      </c>
    </row>
    <row r="20" spans="1:7" ht="99.75" customHeight="1">
      <c r="A20" s="4">
        <v>5</v>
      </c>
      <c r="B20" s="5" t="s">
        <v>42</v>
      </c>
      <c r="C20" s="16" t="s">
        <v>48</v>
      </c>
      <c r="D20" s="17" t="s">
        <v>72</v>
      </c>
      <c r="E20" s="54" t="s">
        <v>96</v>
      </c>
      <c r="F20" s="18">
        <v>0.17</v>
      </c>
      <c r="G20" s="6">
        <f t="shared" si="0"/>
        <v>0</v>
      </c>
    </row>
    <row r="21" spans="1:7" ht="99.75" customHeight="1">
      <c r="A21" s="4">
        <v>6</v>
      </c>
      <c r="B21" s="5" t="s">
        <v>5</v>
      </c>
      <c r="C21" s="16" t="s">
        <v>47</v>
      </c>
      <c r="D21" s="17" t="s">
        <v>82</v>
      </c>
      <c r="E21" s="17" t="s">
        <v>83</v>
      </c>
      <c r="F21" s="18">
        <v>0.16</v>
      </c>
      <c r="G21" s="6">
        <f t="shared" si="0"/>
        <v>0.16</v>
      </c>
    </row>
    <row r="22" spans="1:7" ht="82.5" customHeight="1">
      <c r="A22" s="4">
        <v>7</v>
      </c>
      <c r="B22" s="5" t="s">
        <v>11</v>
      </c>
      <c r="C22" s="16" t="s">
        <v>47</v>
      </c>
      <c r="D22" s="17" t="s">
        <v>63</v>
      </c>
      <c r="E22" s="17" t="s">
        <v>73</v>
      </c>
      <c r="F22" s="18">
        <v>0.16</v>
      </c>
      <c r="G22" s="6">
        <f t="shared" si="0"/>
        <v>0.16</v>
      </c>
    </row>
    <row r="23" spans="1:7" ht="12.75">
      <c r="A23" s="11"/>
      <c r="B23" s="15"/>
      <c r="C23" s="9"/>
      <c r="D23" s="10"/>
      <c r="E23" s="10"/>
      <c r="F23" s="11"/>
      <c r="G23" s="11"/>
    </row>
    <row r="24" spans="1:7" ht="15">
      <c r="A24" s="44" t="s">
        <v>4</v>
      </c>
      <c r="B24" s="34"/>
      <c r="C24" s="35"/>
      <c r="D24" s="36"/>
      <c r="E24" s="36"/>
      <c r="F24" s="45">
        <v>1</v>
      </c>
      <c r="G24" s="45">
        <f>SUM(G16:G22)</f>
        <v>0.66</v>
      </c>
    </row>
    <row r="25" spans="1:7" ht="14.25">
      <c r="A25" s="12"/>
      <c r="B25" s="13"/>
      <c r="C25" s="1"/>
      <c r="D25" s="14"/>
      <c r="E25" s="14"/>
      <c r="F25" s="12"/>
      <c r="G25" s="12"/>
    </row>
    <row r="26" spans="1:7" ht="24" customHeight="1">
      <c r="A26" s="43" t="s">
        <v>44</v>
      </c>
      <c r="B26" s="37"/>
      <c r="C26" s="38"/>
      <c r="D26" s="39"/>
      <c r="E26" s="39"/>
      <c r="F26" s="40"/>
      <c r="G26" s="40"/>
    </row>
    <row r="27" spans="1:7" ht="30.75" customHeight="1">
      <c r="A27" s="57" t="s">
        <v>1</v>
      </c>
      <c r="B27" s="57"/>
      <c r="C27" s="3" t="s">
        <v>2</v>
      </c>
      <c r="D27" s="3" t="s">
        <v>31</v>
      </c>
      <c r="E27" s="3" t="s">
        <v>39</v>
      </c>
      <c r="F27" s="2" t="s">
        <v>20</v>
      </c>
      <c r="G27" s="2" t="s">
        <v>0</v>
      </c>
    </row>
    <row r="28" spans="1:7" ht="88.5" customHeight="1">
      <c r="A28" s="4">
        <v>1</v>
      </c>
      <c r="B28" s="5" t="s">
        <v>34</v>
      </c>
      <c r="C28" s="16" t="s">
        <v>47</v>
      </c>
      <c r="D28" s="49" t="s">
        <v>54</v>
      </c>
      <c r="E28" s="17" t="s">
        <v>53</v>
      </c>
      <c r="F28" s="18">
        <v>0.1667</v>
      </c>
      <c r="G28" s="6">
        <f aca="true" t="shared" si="1" ref="G28:G33">IF(C28="yes",(1*F28),IF(C28="no",(0*F28),""))</f>
        <v>0.1667</v>
      </c>
    </row>
    <row r="29" spans="1:7" ht="81" customHeight="1">
      <c r="A29" s="4">
        <v>2</v>
      </c>
      <c r="B29" s="5" t="s">
        <v>24</v>
      </c>
      <c r="C29" s="16" t="s">
        <v>48</v>
      </c>
      <c r="D29" s="17" t="s">
        <v>55</v>
      </c>
      <c r="E29" s="53" t="s">
        <v>62</v>
      </c>
      <c r="F29" s="18">
        <v>0.1667</v>
      </c>
      <c r="G29" s="6">
        <f t="shared" si="1"/>
        <v>0</v>
      </c>
    </row>
    <row r="30" spans="1:7" ht="60">
      <c r="A30" s="4">
        <v>3</v>
      </c>
      <c r="B30" s="5" t="s">
        <v>9</v>
      </c>
      <c r="C30" s="16" t="s">
        <v>47</v>
      </c>
      <c r="D30" s="17" t="s">
        <v>56</v>
      </c>
      <c r="E30" s="54" t="s">
        <v>77</v>
      </c>
      <c r="F30" s="18">
        <v>0.1667</v>
      </c>
      <c r="G30" s="6">
        <f t="shared" si="1"/>
        <v>0.1667</v>
      </c>
    </row>
    <row r="31" spans="1:7" ht="132">
      <c r="A31" s="4">
        <v>4</v>
      </c>
      <c r="B31" s="5" t="s">
        <v>35</v>
      </c>
      <c r="C31" s="16" t="s">
        <v>47</v>
      </c>
      <c r="D31" s="17" t="s">
        <v>78</v>
      </c>
      <c r="E31" s="53" t="s">
        <v>62</v>
      </c>
      <c r="F31" s="18">
        <v>0.1667</v>
      </c>
      <c r="G31" s="6">
        <f t="shared" si="1"/>
        <v>0.1667</v>
      </c>
    </row>
    <row r="32" spans="1:7" ht="111.75" customHeight="1">
      <c r="A32" s="4">
        <v>5</v>
      </c>
      <c r="B32" s="5" t="s">
        <v>21</v>
      </c>
      <c r="C32" s="16" t="s">
        <v>47</v>
      </c>
      <c r="D32" s="17" t="s">
        <v>57</v>
      </c>
      <c r="E32" s="17" t="s">
        <v>74</v>
      </c>
      <c r="F32" s="18">
        <v>0.16</v>
      </c>
      <c r="G32" s="6">
        <f t="shared" si="1"/>
        <v>0.16</v>
      </c>
    </row>
    <row r="33" spans="1:7" ht="60">
      <c r="A33" s="4">
        <v>6</v>
      </c>
      <c r="B33" s="5" t="s">
        <v>6</v>
      </c>
      <c r="C33" s="16" t="s">
        <v>47</v>
      </c>
      <c r="D33" s="17" t="s">
        <v>58</v>
      </c>
      <c r="E33" s="17" t="s">
        <v>84</v>
      </c>
      <c r="F33" s="18">
        <v>0.16</v>
      </c>
      <c r="G33" s="6">
        <f t="shared" si="1"/>
        <v>0.16</v>
      </c>
    </row>
    <row r="34" spans="1:7" ht="51.75" customHeight="1">
      <c r="A34" s="4">
        <v>7</v>
      </c>
      <c r="B34" s="5" t="s">
        <v>10</v>
      </c>
      <c r="C34" s="16" t="s">
        <v>49</v>
      </c>
      <c r="D34" s="17" t="s">
        <v>65</v>
      </c>
      <c r="E34" s="53" t="s">
        <v>62</v>
      </c>
      <c r="F34" s="18">
        <v>0</v>
      </c>
      <c r="G34" s="6"/>
    </row>
    <row r="35" spans="1:7" ht="12.75">
      <c r="A35" s="11"/>
      <c r="B35" s="15"/>
      <c r="C35" s="9"/>
      <c r="D35" s="10"/>
      <c r="E35" s="10"/>
      <c r="F35" s="11"/>
      <c r="G35" s="11"/>
    </row>
    <row r="36" spans="1:7" ht="15">
      <c r="A36" s="44" t="s">
        <v>4</v>
      </c>
      <c r="B36" s="34"/>
      <c r="C36" s="35"/>
      <c r="D36" s="36"/>
      <c r="E36" s="36"/>
      <c r="F36" s="45">
        <v>1</v>
      </c>
      <c r="G36" s="45">
        <f>SUM(G28:G34)</f>
        <v>0.8201</v>
      </c>
    </row>
    <row r="37" spans="1:7" ht="14.25">
      <c r="A37" s="12"/>
      <c r="B37" s="13"/>
      <c r="C37" s="1"/>
      <c r="D37" s="14"/>
      <c r="E37" s="14"/>
      <c r="F37" s="12"/>
      <c r="G37" s="12"/>
    </row>
    <row r="38" spans="1:7" ht="24" customHeight="1">
      <c r="A38" s="43" t="s">
        <v>45</v>
      </c>
      <c r="B38" s="37"/>
      <c r="C38" s="41"/>
      <c r="D38" s="42"/>
      <c r="E38" s="39"/>
      <c r="F38" s="40"/>
      <c r="G38" s="40"/>
    </row>
    <row r="39" spans="1:7" ht="30.75" customHeight="1">
      <c r="A39" s="57" t="s">
        <v>1</v>
      </c>
      <c r="B39" s="57"/>
      <c r="C39" s="3" t="s">
        <v>2</v>
      </c>
      <c r="D39" s="3" t="s">
        <v>31</v>
      </c>
      <c r="E39" s="3" t="s">
        <v>39</v>
      </c>
      <c r="F39" s="2" t="s">
        <v>20</v>
      </c>
      <c r="G39" s="2" t="s">
        <v>0</v>
      </c>
    </row>
    <row r="40" spans="1:7" ht="58.5" customHeight="1">
      <c r="A40" s="4">
        <v>1</v>
      </c>
      <c r="B40" s="19" t="s">
        <v>12</v>
      </c>
      <c r="C40" s="16" t="s">
        <v>48</v>
      </c>
      <c r="D40" s="17" t="s">
        <v>66</v>
      </c>
      <c r="E40" s="17" t="s">
        <v>61</v>
      </c>
      <c r="F40" s="18">
        <v>0.2</v>
      </c>
      <c r="G40" s="6">
        <f>IF(C40="yes",(1*F40),IF(C40="no",(0*F40),IF(C40="small extent",(0.33*F40),IF(C40="large extent",(0.67*F40),""))))</f>
        <v>0</v>
      </c>
    </row>
    <row r="41" spans="1:7" ht="13.5" customHeight="1">
      <c r="A41" s="4"/>
      <c r="B41" s="26" t="s">
        <v>28</v>
      </c>
      <c r="C41" s="76"/>
      <c r="D41" s="74"/>
      <c r="E41" s="74"/>
      <c r="F41" s="74"/>
      <c r="G41" s="75"/>
    </row>
    <row r="42" spans="1:7" ht="13.5" customHeight="1">
      <c r="A42" s="4"/>
      <c r="B42" s="27" t="s">
        <v>18</v>
      </c>
      <c r="C42" s="62"/>
      <c r="D42" s="60"/>
      <c r="E42" s="60"/>
      <c r="F42" s="63"/>
      <c r="G42" s="61"/>
    </row>
    <row r="43" spans="1:7" ht="24.75" customHeight="1">
      <c r="A43" s="4"/>
      <c r="B43" s="28" t="s">
        <v>36</v>
      </c>
      <c r="C43" s="67"/>
      <c r="D43" s="65"/>
      <c r="E43" s="65"/>
      <c r="F43" s="65"/>
      <c r="G43" s="66"/>
    </row>
    <row r="44" spans="1:7" ht="12.75" customHeight="1">
      <c r="A44" s="4"/>
      <c r="B44" s="26" t="s">
        <v>29</v>
      </c>
      <c r="C44" s="73"/>
      <c r="D44" s="74"/>
      <c r="E44" s="74"/>
      <c r="F44" s="74"/>
      <c r="G44" s="75"/>
    </row>
    <row r="45" spans="1:7" ht="13.5" customHeight="1">
      <c r="A45" s="4"/>
      <c r="B45" s="27" t="s">
        <v>18</v>
      </c>
      <c r="C45" s="62"/>
      <c r="D45" s="60"/>
      <c r="E45" s="60"/>
      <c r="F45" s="63"/>
      <c r="G45" s="61"/>
    </row>
    <row r="46" spans="1:7" ht="24" customHeight="1">
      <c r="A46" s="4"/>
      <c r="B46" s="28" t="s">
        <v>36</v>
      </c>
      <c r="C46" s="67"/>
      <c r="D46" s="65"/>
      <c r="E46" s="65"/>
      <c r="F46" s="65"/>
      <c r="G46" s="66"/>
    </row>
    <row r="47" spans="1:7" ht="15" customHeight="1">
      <c r="A47" s="4"/>
      <c r="B47" s="26" t="s">
        <v>30</v>
      </c>
      <c r="C47" s="73"/>
      <c r="D47" s="74"/>
      <c r="E47" s="74"/>
      <c r="F47" s="74"/>
      <c r="G47" s="75"/>
    </row>
    <row r="48" spans="1:8" ht="14.25" customHeight="1">
      <c r="A48" s="4"/>
      <c r="B48" s="27" t="s">
        <v>18</v>
      </c>
      <c r="C48" s="62"/>
      <c r="D48" s="60"/>
      <c r="E48" s="60"/>
      <c r="F48" s="63"/>
      <c r="G48" s="61"/>
      <c r="H48" s="24"/>
    </row>
    <row r="49" spans="1:7" ht="24.75" customHeight="1">
      <c r="A49" s="4"/>
      <c r="B49" s="28" t="s">
        <v>36</v>
      </c>
      <c r="C49" s="67"/>
      <c r="D49" s="65"/>
      <c r="E49" s="65"/>
      <c r="F49" s="65"/>
      <c r="G49" s="66"/>
    </row>
    <row r="50" spans="1:7" ht="51">
      <c r="A50" s="23">
        <v>2</v>
      </c>
      <c r="B50" s="22" t="s">
        <v>13</v>
      </c>
      <c r="C50" s="21" t="s">
        <v>64</v>
      </c>
      <c r="D50" s="51" t="s">
        <v>89</v>
      </c>
      <c r="E50" s="17" t="s">
        <v>61</v>
      </c>
      <c r="F50" s="18">
        <v>0.2</v>
      </c>
      <c r="G50" s="6">
        <f>IF(C50="yes",(1*F50),IF(C50="no",(0*F50),IF(C50="small extent",(0.33*F50),IF(C50="large extent",(0.67*F50),""))))</f>
        <v>0.134</v>
      </c>
    </row>
    <row r="51" spans="1:7" ht="12" customHeight="1">
      <c r="A51" s="4"/>
      <c r="B51" s="26" t="s">
        <v>25</v>
      </c>
      <c r="C51" s="59" t="s">
        <v>75</v>
      </c>
      <c r="D51" s="60"/>
      <c r="E51" s="60"/>
      <c r="F51" s="60"/>
      <c r="G51" s="61"/>
    </row>
    <row r="52" spans="1:7" ht="12.75" customHeight="1">
      <c r="A52" s="4"/>
      <c r="B52" s="27" t="s">
        <v>17</v>
      </c>
      <c r="C52" s="62" t="s">
        <v>67</v>
      </c>
      <c r="D52" s="60"/>
      <c r="E52" s="60"/>
      <c r="F52" s="63"/>
      <c r="G52" s="61"/>
    </row>
    <row r="53" spans="1:7" ht="10.5" customHeight="1">
      <c r="A53" s="4"/>
      <c r="B53" s="28" t="s">
        <v>19</v>
      </c>
      <c r="C53" s="67" t="s">
        <v>49</v>
      </c>
      <c r="D53" s="65"/>
      <c r="E53" s="65"/>
      <c r="F53" s="65"/>
      <c r="G53" s="66"/>
    </row>
    <row r="54" spans="1:7" ht="12" customHeight="1">
      <c r="A54" s="4"/>
      <c r="B54" s="27" t="s">
        <v>26</v>
      </c>
      <c r="C54" s="59" t="s">
        <v>76</v>
      </c>
      <c r="D54" s="60"/>
      <c r="E54" s="60"/>
      <c r="F54" s="60"/>
      <c r="G54" s="61"/>
    </row>
    <row r="55" spans="1:7" ht="12.75" customHeight="1">
      <c r="A55" s="4"/>
      <c r="B55" s="27" t="s">
        <v>17</v>
      </c>
      <c r="C55" s="59" t="s">
        <v>69</v>
      </c>
      <c r="D55" s="60"/>
      <c r="E55" s="60"/>
      <c r="F55" s="60"/>
      <c r="G55" s="61"/>
    </row>
    <row r="56" spans="1:7" ht="14.25" customHeight="1">
      <c r="A56" s="4"/>
      <c r="B56" s="28" t="s">
        <v>19</v>
      </c>
      <c r="C56" s="59" t="s">
        <v>60</v>
      </c>
      <c r="D56" s="60"/>
      <c r="E56" s="60"/>
      <c r="F56" s="60"/>
      <c r="G56" s="61"/>
    </row>
    <row r="57" spans="1:7" ht="15" customHeight="1">
      <c r="A57" s="4"/>
      <c r="B57" s="27" t="s">
        <v>27</v>
      </c>
      <c r="C57" s="59"/>
      <c r="D57" s="60"/>
      <c r="E57" s="60"/>
      <c r="F57" s="60"/>
      <c r="G57" s="61"/>
    </row>
    <row r="58" spans="1:7" ht="12.75" customHeight="1">
      <c r="A58" s="4"/>
      <c r="B58" s="27" t="s">
        <v>17</v>
      </c>
      <c r="C58" s="59"/>
      <c r="D58" s="60"/>
      <c r="E58" s="60"/>
      <c r="F58" s="60"/>
      <c r="G58" s="61"/>
    </row>
    <row r="59" spans="1:7" ht="15.75" customHeight="1">
      <c r="A59" s="4"/>
      <c r="B59" s="28" t="s">
        <v>19</v>
      </c>
      <c r="C59" s="64"/>
      <c r="D59" s="65"/>
      <c r="E59" s="65"/>
      <c r="F59" s="65"/>
      <c r="G59" s="66"/>
    </row>
    <row r="60" spans="1:7" ht="17.25" customHeight="1">
      <c r="A60" s="4"/>
      <c r="B60" s="29"/>
      <c r="C60" s="68" t="s">
        <v>40</v>
      </c>
      <c r="D60" s="69"/>
      <c r="E60" s="69"/>
      <c r="F60" s="69"/>
      <c r="G60" s="69"/>
    </row>
    <row r="61" spans="1:7" ht="76.5">
      <c r="A61" s="4">
        <v>3</v>
      </c>
      <c r="B61" s="5" t="s">
        <v>37</v>
      </c>
      <c r="C61" s="20" t="s">
        <v>47</v>
      </c>
      <c r="D61" s="50" t="s">
        <v>70</v>
      </c>
      <c r="E61" s="53" t="s">
        <v>62</v>
      </c>
      <c r="F61" s="18">
        <v>0.2</v>
      </c>
      <c r="G61" s="6">
        <f>IF(C61="yes",(1*F61),IF(C61="no",(0*F61),IF(C61="small extent",(0.33*F61),IF(C61="large extent",(0.67*F61),""))))</f>
        <v>0.2</v>
      </c>
    </row>
    <row r="62" spans="1:7" ht="60">
      <c r="A62" s="4">
        <v>4</v>
      </c>
      <c r="B62" s="5" t="s">
        <v>16</v>
      </c>
      <c r="C62" s="16" t="s">
        <v>47</v>
      </c>
      <c r="D62" s="17" t="s">
        <v>59</v>
      </c>
      <c r="E62" s="17" t="s">
        <v>79</v>
      </c>
      <c r="F62" s="18">
        <v>0.2</v>
      </c>
      <c r="G62" s="6">
        <f>IF(C62="yes",(1*F62),IF(C62="no",(0*F62),IF(C62="small extent",(0.33*F62),IF(C62="large extent",(0.67*F62),""))))</f>
        <v>0.2</v>
      </c>
    </row>
    <row r="63" spans="1:7" ht="63" customHeight="1">
      <c r="A63" s="25">
        <v>5</v>
      </c>
      <c r="B63" s="5" t="s">
        <v>15</v>
      </c>
      <c r="C63" s="16" t="s">
        <v>48</v>
      </c>
      <c r="D63" s="17" t="s">
        <v>52</v>
      </c>
      <c r="E63" s="53" t="s">
        <v>62</v>
      </c>
      <c r="F63" s="18">
        <v>0.2</v>
      </c>
      <c r="G63" s="6">
        <f>IF(C63="yes",(1*F63),IF(C63="no",(0*F63),IF(C63="small extent",(0.33*F63),IF(C63="large extent",(0.67*F63),""))))</f>
        <v>0</v>
      </c>
    </row>
    <row r="64" spans="1:7" ht="12.75">
      <c r="A64" s="11"/>
      <c r="B64" s="5"/>
      <c r="C64" s="9"/>
      <c r="D64" s="10"/>
      <c r="E64" s="10"/>
      <c r="F64" s="11"/>
      <c r="G64" s="11"/>
    </row>
    <row r="65" spans="1:7" ht="15">
      <c r="A65" s="44" t="s">
        <v>4</v>
      </c>
      <c r="B65" s="46"/>
      <c r="C65" s="47"/>
      <c r="D65" s="48"/>
      <c r="E65" s="48"/>
      <c r="F65" s="45" t="str">
        <f>IF(SUM(F40:F63)&lt;&gt;100%,"ERROR","100%")</f>
        <v>100%</v>
      </c>
      <c r="G65" s="45">
        <f>SUM(G40:G63)</f>
        <v>0.534</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2:G52"/>
    <mergeCell ref="C53:G53"/>
    <mergeCell ref="C49:G49"/>
    <mergeCell ref="C46:G46"/>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2002-07-11T18:42:30Z</cp:lastPrinted>
  <dcterms:created xsi:type="dcterms:W3CDTF">2002-04-18T17:14:40Z</dcterms:created>
  <dcterms:modified xsi:type="dcterms:W3CDTF">2003-01-24T21:11:15Z</dcterms:modified>
  <cp:category/>
  <cp:version/>
  <cp:contentType/>
  <cp:contentStatus/>
</cp:coreProperties>
</file>