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081607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<sst xmlns="http://schemas.openxmlformats.org/spreadsheetml/2006/main" count="33" uniqueCount="33">
  <si>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Applicant Summary by Parish</t>
  </si>
  <si>
    <t>Jefferson</t>
  </si>
  <si>
    <t>Orleans</t>
  </si>
  <si>
    <t>Plaquemines</t>
  </si>
  <si>
    <t>St. Bernard</t>
  </si>
  <si>
    <t>St. Charles</t>
  </si>
  <si>
    <t>St. John</t>
  </si>
  <si>
    <t>St. Tammany</t>
  </si>
  <si>
    <t>Total Eligible Applicants</t>
  </si>
  <si>
    <t>Number of Projected Small PWs</t>
  </si>
  <si>
    <t>Number of Projected Large PWs</t>
  </si>
  <si>
    <t>Total Projected PWs</t>
  </si>
  <si>
    <t>Amount of Projected Small PWs</t>
  </si>
  <si>
    <t>Amount of Projected Large PWs</t>
  </si>
  <si>
    <t>Total Amount of Projected PWs</t>
  </si>
  <si>
    <t>Obligation Summary</t>
  </si>
  <si>
    <t>Total Eligible</t>
  </si>
  <si>
    <t>Federal Share Eligible</t>
  </si>
  <si>
    <t>GNO</t>
  </si>
  <si>
    <t>Projected Project Worksheet (PW) Summary</t>
  </si>
  <si>
    <t>Actual Project Worksheet (PW) Summary</t>
  </si>
  <si>
    <t xml:space="preserve">Number of Small PWs </t>
  </si>
  <si>
    <t xml:space="preserve">Number of Large PWs </t>
  </si>
  <si>
    <t xml:space="preserve">Total PWs </t>
  </si>
  <si>
    <t xml:space="preserve">Amount of Small PWs </t>
  </si>
  <si>
    <t xml:space="preserve">Amount of Large PWs </t>
  </si>
  <si>
    <t xml:space="preserve">Total Amount of PWs </t>
  </si>
  <si>
    <t>PWs Obligated in NEMIS</t>
  </si>
  <si>
    <t>August 16, 2007</t>
  </si>
  <si>
    <t>Disaster Summary for FEMA Public Assistance Program, Greater New Orleans</t>
  </si>
  <si>
    <t xml:space="preserve">Note: GNO - Greater New Orleans </t>
  </si>
  <si>
    <t>Source:  FEMA 1603-DR-LA Public Assistance Program, as of 16 August 2007</t>
  </si>
  <si>
    <t xml:space="preserve">           The information on actual Project Worksheets and obligated amounts changes daily.  The figures presented on this table are current as of August 16,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</si>
</sst>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_);[Red]\(&quot;$&quot;#,##0.0\)"/>
  </numFmts>
  <fonts count="4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color indexed="1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10" xfId="0" applyFont="1" applyFill="1" applyBorder="1" applyAlignment="1">
      <alignment vertical="top"/>
    </xf>
    <xf numFmtId="6" fontId="2" fillId="33" borderId="11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 vertical="top"/>
    </xf>
    <xf numFmtId="6" fontId="2" fillId="33" borderId="13" xfId="0" applyNumberFormat="1" applyFont="1" applyFill="1" applyBorder="1" applyAlignment="1">
      <alignment horizontal="right" vertical="top"/>
    </xf>
    <xf numFmtId="6" fontId="2" fillId="33" borderId="14" xfId="0" applyNumberFormat="1" applyFont="1" applyFill="1" applyBorder="1" applyAlignment="1">
      <alignment horizontal="right" vertical="top"/>
    </xf>
    <xf numFmtId="0" fontId="0" fillId="34" borderId="0" xfId="0" applyFill="1" applyAlignment="1">
      <alignment/>
    </xf>
    <xf numFmtId="0" fontId="1" fillId="34" borderId="15" xfId="0" applyFont="1" applyFill="1" applyBorder="1" applyAlignment="1">
      <alignment vertical="top"/>
    </xf>
    <xf numFmtId="0" fontId="1" fillId="34" borderId="14" xfId="0" applyFont="1" applyFill="1" applyBorder="1" applyAlignment="1">
      <alignment horizontal="right" vertical="top"/>
    </xf>
    <xf numFmtId="0" fontId="2" fillId="34" borderId="16" xfId="0" applyFont="1" applyFill="1" applyBorder="1" applyAlignment="1">
      <alignment vertical="top"/>
    </xf>
    <xf numFmtId="0" fontId="2" fillId="34" borderId="17" xfId="0" applyFont="1" applyFill="1" applyBorder="1" applyAlignment="1">
      <alignment horizontal="right" vertical="top"/>
    </xf>
    <xf numFmtId="0" fontId="1" fillId="34" borderId="16" xfId="0" applyFont="1" applyFill="1" applyBorder="1" applyAlignment="1">
      <alignment vertical="top"/>
    </xf>
    <xf numFmtId="6" fontId="2" fillId="34" borderId="17" xfId="0" applyNumberFormat="1" applyFont="1" applyFill="1" applyBorder="1" applyAlignment="1">
      <alignment horizontal="right" vertical="top"/>
    </xf>
    <xf numFmtId="6" fontId="2" fillId="34" borderId="15" xfId="0" applyNumberFormat="1" applyFont="1" applyFill="1" applyBorder="1" applyAlignment="1">
      <alignment horizontal="right" vertical="top"/>
    </xf>
    <xf numFmtId="1" fontId="2" fillId="34" borderId="17" xfId="0" applyNumberFormat="1" applyFont="1" applyFill="1" applyBorder="1" applyAlignment="1">
      <alignment horizontal="right" vertical="top"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4" fillId="35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00390625" style="6" bestFit="1" customWidth="1"/>
    <col min="2" max="2" width="13.7109375" style="6" bestFit="1" customWidth="1"/>
    <col min="3" max="3" width="15.421875" style="6" bestFit="1" customWidth="1"/>
    <col min="4" max="4" width="14.140625" style="6" bestFit="1" customWidth="1"/>
    <col min="5" max="5" width="15.57421875" style="6" bestFit="1" customWidth="1"/>
    <col min="6" max="6" width="13.28125" style="6" bestFit="1" customWidth="1"/>
    <col min="7" max="7" width="11.28125" style="6" bestFit="1" customWidth="1"/>
    <col min="8" max="8" width="13.421875" style="6" bestFit="1" customWidth="1"/>
    <col min="9" max="9" width="16.28125" style="6" bestFit="1" customWidth="1"/>
    <col min="10" max="16384" width="9.140625" style="20" customWidth="1"/>
  </cols>
  <sheetData>
    <row r="1" spans="1:9" s="19" customFormat="1" ht="15.75">
      <c r="A1" s="15" t="s">
        <v>29</v>
      </c>
      <c r="B1" s="16"/>
      <c r="C1" s="17"/>
      <c r="D1" s="16"/>
      <c r="E1" s="16"/>
      <c r="F1" s="16"/>
      <c r="G1" s="16"/>
      <c r="H1" s="16"/>
      <c r="I1" s="16"/>
    </row>
    <row r="2" spans="1:9" s="19" customFormat="1" ht="16.5" thickBot="1">
      <c r="A2" s="18" t="s">
        <v>28</v>
      </c>
      <c r="B2" s="16"/>
      <c r="C2" s="17"/>
      <c r="D2" s="16"/>
      <c r="E2" s="16"/>
      <c r="F2" s="16"/>
      <c r="G2" s="16"/>
      <c r="H2" s="16"/>
      <c r="I2" s="16"/>
    </row>
    <row r="3" spans="1:9" ht="13.5" thickBo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18</v>
      </c>
    </row>
    <row r="4" spans="1:10" ht="13.5" thickBot="1">
      <c r="A4" s="9" t="s">
        <v>8</v>
      </c>
      <c r="B4" s="10">
        <v>71</v>
      </c>
      <c r="C4" s="10">
        <v>171</v>
      </c>
      <c r="D4" s="10">
        <v>18</v>
      </c>
      <c r="E4" s="10">
        <v>17</v>
      </c>
      <c r="F4" s="10">
        <v>17</v>
      </c>
      <c r="G4" s="10">
        <v>8</v>
      </c>
      <c r="H4" s="10">
        <v>72</v>
      </c>
      <c r="I4" s="10">
        <f>SUM(B4:H4)</f>
        <v>374</v>
      </c>
      <c r="J4" s="21"/>
    </row>
    <row r="5" spans="1:10" ht="13.5" thickBot="1">
      <c r="A5" s="11" t="s">
        <v>19</v>
      </c>
      <c r="B5" s="10"/>
      <c r="C5" s="10"/>
      <c r="D5" s="10"/>
      <c r="E5" s="10"/>
      <c r="F5" s="10"/>
      <c r="G5" s="10"/>
      <c r="H5" s="10"/>
      <c r="I5" s="10"/>
      <c r="J5" s="21"/>
    </row>
    <row r="6" spans="1:10" ht="13.5" thickBot="1">
      <c r="A6" s="9" t="s">
        <v>9</v>
      </c>
      <c r="B6" s="10">
        <v>1800</v>
      </c>
      <c r="C6" s="10">
        <v>6409</v>
      </c>
      <c r="D6" s="10">
        <v>723</v>
      </c>
      <c r="E6" s="10">
        <v>580</v>
      </c>
      <c r="F6" s="10">
        <v>171</v>
      </c>
      <c r="G6" s="10">
        <v>89</v>
      </c>
      <c r="H6" s="10">
        <v>987</v>
      </c>
      <c r="I6" s="10">
        <f aca="true" t="shared" si="0" ref="I6:I11">SUM(B6:H6)</f>
        <v>10759</v>
      </c>
      <c r="J6" s="21"/>
    </row>
    <row r="7" spans="1:10" ht="13.5" thickBot="1">
      <c r="A7" s="9" t="s">
        <v>10</v>
      </c>
      <c r="B7" s="10">
        <v>728</v>
      </c>
      <c r="C7" s="10">
        <v>3687</v>
      </c>
      <c r="D7" s="10">
        <v>798</v>
      </c>
      <c r="E7" s="10">
        <v>962</v>
      </c>
      <c r="F7" s="10">
        <v>36</v>
      </c>
      <c r="G7" s="10">
        <v>14</v>
      </c>
      <c r="H7" s="10">
        <v>465</v>
      </c>
      <c r="I7" s="10">
        <f t="shared" si="0"/>
        <v>6690</v>
      </c>
      <c r="J7" s="21"/>
    </row>
    <row r="8" spans="1:10" ht="13.5" thickBot="1">
      <c r="A8" s="9" t="s">
        <v>11</v>
      </c>
      <c r="B8" s="10">
        <v>2528</v>
      </c>
      <c r="C8" s="10">
        <v>10096</v>
      </c>
      <c r="D8" s="10">
        <v>1521</v>
      </c>
      <c r="E8" s="10">
        <v>1542</v>
      </c>
      <c r="F8" s="10">
        <v>207</v>
      </c>
      <c r="G8" s="10">
        <v>103</v>
      </c>
      <c r="H8" s="10">
        <v>1452</v>
      </c>
      <c r="I8" s="10">
        <f t="shared" si="0"/>
        <v>17449</v>
      </c>
      <c r="J8" s="21"/>
    </row>
    <row r="9" spans="1:10" ht="13.5" thickBot="1">
      <c r="A9" s="9" t="s">
        <v>12</v>
      </c>
      <c r="B9" s="12">
        <v>26249102</v>
      </c>
      <c r="C9" s="12">
        <v>2679429</v>
      </c>
      <c r="D9" s="12">
        <v>13744441</v>
      </c>
      <c r="E9" s="12">
        <v>4280257</v>
      </c>
      <c r="F9" s="12">
        <v>278644</v>
      </c>
      <c r="G9" s="12">
        <v>605374</v>
      </c>
      <c r="H9" s="12">
        <v>8927027</v>
      </c>
      <c r="I9" s="12">
        <f t="shared" si="0"/>
        <v>56764274</v>
      </c>
      <c r="J9" s="21"/>
    </row>
    <row r="10" spans="1:10" ht="13.5" thickBot="1">
      <c r="A10" s="9" t="s">
        <v>13</v>
      </c>
      <c r="B10" s="12">
        <v>341480129</v>
      </c>
      <c r="C10" s="12">
        <v>1703296747</v>
      </c>
      <c r="D10" s="12">
        <v>485449233</v>
      </c>
      <c r="E10" s="12">
        <v>1008610860</v>
      </c>
      <c r="F10" s="12">
        <v>27932497</v>
      </c>
      <c r="G10" s="12">
        <v>2810931</v>
      </c>
      <c r="H10" s="12">
        <v>407748014</v>
      </c>
      <c r="I10" s="12">
        <f t="shared" si="0"/>
        <v>3977328411</v>
      </c>
      <c r="J10" s="21"/>
    </row>
    <row r="11" spans="1:10" ht="13.5" thickBot="1">
      <c r="A11" s="9" t="s">
        <v>14</v>
      </c>
      <c r="B11" s="12">
        <v>367729231</v>
      </c>
      <c r="C11" s="12">
        <v>1700617318</v>
      </c>
      <c r="D11" s="12">
        <v>499193674</v>
      </c>
      <c r="E11" s="12">
        <v>1012891117</v>
      </c>
      <c r="F11" s="12">
        <v>27653853</v>
      </c>
      <c r="G11" s="12">
        <v>3416305</v>
      </c>
      <c r="H11" s="12">
        <v>416675041</v>
      </c>
      <c r="I11" s="12">
        <f t="shared" si="0"/>
        <v>4028176539</v>
      </c>
      <c r="J11" s="21"/>
    </row>
    <row r="12" spans="1:10" s="23" customFormat="1" ht="13.5" thickBot="1">
      <c r="A12" s="1"/>
      <c r="B12" s="2"/>
      <c r="C12" s="2"/>
      <c r="D12" s="2"/>
      <c r="E12" s="2"/>
      <c r="F12" s="2"/>
      <c r="G12" s="2"/>
      <c r="H12" s="2"/>
      <c r="I12" s="2"/>
      <c r="J12" s="22"/>
    </row>
    <row r="13" spans="1:10" s="23" customFormat="1" ht="13.5" thickBot="1">
      <c r="A13" s="7" t="s">
        <v>20</v>
      </c>
      <c r="B13" s="13"/>
      <c r="C13" s="13"/>
      <c r="D13" s="13"/>
      <c r="E13" s="13"/>
      <c r="F13" s="13"/>
      <c r="G13" s="13"/>
      <c r="H13" s="13"/>
      <c r="I13" s="13"/>
      <c r="J13" s="22"/>
    </row>
    <row r="14" spans="1:10" ht="13.5" thickBot="1">
      <c r="A14" s="9" t="s">
        <v>21</v>
      </c>
      <c r="B14" s="10">
        <v>1845</v>
      </c>
      <c r="C14" s="10">
        <v>6354</v>
      </c>
      <c r="D14" s="10">
        <v>712</v>
      </c>
      <c r="E14" s="10">
        <v>513</v>
      </c>
      <c r="F14" s="10">
        <v>228</v>
      </c>
      <c r="G14" s="10">
        <v>144</v>
      </c>
      <c r="H14" s="10">
        <v>1117</v>
      </c>
      <c r="I14" s="10">
        <f aca="true" t="shared" si="1" ref="I14:I19">SUM(B14:H14)</f>
        <v>10913</v>
      </c>
      <c r="J14" s="21"/>
    </row>
    <row r="15" spans="1:10" ht="13.5" thickBot="1">
      <c r="A15" s="9" t="s">
        <v>22</v>
      </c>
      <c r="B15" s="10">
        <v>720</v>
      </c>
      <c r="C15" s="10">
        <v>3247</v>
      </c>
      <c r="D15" s="10">
        <v>664</v>
      </c>
      <c r="E15" s="10">
        <v>774</v>
      </c>
      <c r="F15" s="10">
        <v>39</v>
      </c>
      <c r="G15" s="10">
        <v>18</v>
      </c>
      <c r="H15" s="10">
        <v>461</v>
      </c>
      <c r="I15" s="10">
        <f t="shared" si="1"/>
        <v>5923</v>
      </c>
      <c r="J15" s="21"/>
    </row>
    <row r="16" spans="1:10" ht="13.5" thickBot="1">
      <c r="A16" s="9" t="s">
        <v>23</v>
      </c>
      <c r="B16" s="10">
        <v>2565</v>
      </c>
      <c r="C16" s="10">
        <v>9601</v>
      </c>
      <c r="D16" s="10">
        <v>1376</v>
      </c>
      <c r="E16" s="10">
        <v>1287</v>
      </c>
      <c r="F16" s="10">
        <v>267</v>
      </c>
      <c r="G16" s="10">
        <v>162</v>
      </c>
      <c r="H16" s="10">
        <v>1578</v>
      </c>
      <c r="I16" s="10">
        <f t="shared" si="1"/>
        <v>16836</v>
      </c>
      <c r="J16" s="21"/>
    </row>
    <row r="17" spans="1:10" ht="13.5" thickBot="1">
      <c r="A17" s="9" t="s">
        <v>24</v>
      </c>
      <c r="B17" s="12">
        <v>11533290</v>
      </c>
      <c r="C17" s="12">
        <v>51407389</v>
      </c>
      <c r="D17" s="12">
        <v>5842901</v>
      </c>
      <c r="E17" s="12">
        <v>4579884</v>
      </c>
      <c r="F17" s="12">
        <v>2739060</v>
      </c>
      <c r="G17" s="12">
        <v>1322101</v>
      </c>
      <c r="H17" s="12">
        <v>8234677</v>
      </c>
      <c r="I17" s="12">
        <f t="shared" si="1"/>
        <v>85659302</v>
      </c>
      <c r="J17" s="24"/>
    </row>
    <row r="18" spans="1:10" ht="13.5" thickBot="1">
      <c r="A18" s="9" t="s">
        <v>25</v>
      </c>
      <c r="B18" s="12">
        <v>374385128</v>
      </c>
      <c r="C18" s="12">
        <v>1798183826</v>
      </c>
      <c r="D18" s="12">
        <v>473147322</v>
      </c>
      <c r="E18" s="12">
        <v>1254449941</v>
      </c>
      <c r="F18" s="12">
        <v>26354550</v>
      </c>
      <c r="G18" s="12">
        <v>3213420</v>
      </c>
      <c r="H18" s="12">
        <v>412952602</v>
      </c>
      <c r="I18" s="12">
        <f t="shared" si="1"/>
        <v>4342686789</v>
      </c>
      <c r="J18" s="24"/>
    </row>
    <row r="19" spans="1:10" ht="13.5" thickBot="1">
      <c r="A19" s="9" t="s">
        <v>26</v>
      </c>
      <c r="B19" s="12">
        <v>385918418</v>
      </c>
      <c r="C19" s="12">
        <v>1746776437</v>
      </c>
      <c r="D19" s="12">
        <v>478990223</v>
      </c>
      <c r="E19" s="12">
        <v>1259029825</v>
      </c>
      <c r="F19" s="12">
        <v>29093610</v>
      </c>
      <c r="G19" s="12">
        <v>4535521</v>
      </c>
      <c r="H19" s="12">
        <v>421187279</v>
      </c>
      <c r="I19" s="12">
        <f t="shared" si="1"/>
        <v>4325531313</v>
      </c>
      <c r="J19" s="21"/>
    </row>
    <row r="20" spans="1:10" ht="13.5" thickBot="1">
      <c r="A20" s="3"/>
      <c r="B20" s="4"/>
      <c r="C20" s="4"/>
      <c r="D20" s="4"/>
      <c r="E20" s="4"/>
      <c r="F20" s="4"/>
      <c r="G20" s="4"/>
      <c r="H20" s="4"/>
      <c r="I20" s="5"/>
      <c r="J20" s="21"/>
    </row>
    <row r="21" spans="1:10" ht="13.5" thickBot="1">
      <c r="A21" s="11" t="s">
        <v>15</v>
      </c>
      <c r="B21" s="10"/>
      <c r="C21" s="10"/>
      <c r="D21" s="10"/>
      <c r="E21" s="10"/>
      <c r="F21" s="10"/>
      <c r="G21" s="10"/>
      <c r="H21" s="10"/>
      <c r="I21" s="10"/>
      <c r="J21" s="21"/>
    </row>
    <row r="22" spans="1:10" ht="13.5" thickBot="1">
      <c r="A22" s="9" t="s">
        <v>27</v>
      </c>
      <c r="B22" s="14">
        <f>B16*53%</f>
        <v>1359.45</v>
      </c>
      <c r="C22" s="14">
        <f>0.49*C16</f>
        <v>4704.49</v>
      </c>
      <c r="D22" s="14">
        <f>0.44*D16</f>
        <v>605.44</v>
      </c>
      <c r="E22" s="14">
        <f>0.5*E16</f>
        <v>643.5</v>
      </c>
      <c r="F22" s="14">
        <f>0.57*F16</f>
        <v>152.19</v>
      </c>
      <c r="G22" s="14">
        <f>0.55*G16</f>
        <v>89.10000000000001</v>
      </c>
      <c r="H22" s="14">
        <f>0.56*H16</f>
        <v>883.6800000000001</v>
      </c>
      <c r="I22" s="14">
        <f>SUM(B22:H22)</f>
        <v>8437.849999999999</v>
      </c>
      <c r="J22" s="21"/>
    </row>
    <row r="23" spans="1:10" ht="13.5" thickBot="1">
      <c r="A23" s="9" t="s">
        <v>16</v>
      </c>
      <c r="B23" s="12">
        <v>282967079</v>
      </c>
      <c r="C23" s="12">
        <v>1131245925</v>
      </c>
      <c r="D23" s="12">
        <v>323969692</v>
      </c>
      <c r="E23" s="12">
        <v>835975840</v>
      </c>
      <c r="F23" s="12">
        <v>23891922</v>
      </c>
      <c r="G23" s="12">
        <v>3329772</v>
      </c>
      <c r="H23" s="12">
        <v>346996876</v>
      </c>
      <c r="I23" s="12">
        <f>SUM(B23:H23)</f>
        <v>2948377106</v>
      </c>
      <c r="J23" s="21"/>
    </row>
    <row r="24" spans="1:10" ht="13.5" thickBot="1">
      <c r="A24" s="9" t="s">
        <v>17</v>
      </c>
      <c r="B24" s="12">
        <v>282775118</v>
      </c>
      <c r="C24" s="12">
        <v>1128936146</v>
      </c>
      <c r="D24" s="12">
        <v>323067481</v>
      </c>
      <c r="E24" s="12">
        <v>833403307</v>
      </c>
      <c r="F24" s="12">
        <v>23891922</v>
      </c>
      <c r="G24" s="12">
        <v>3329772</v>
      </c>
      <c r="H24" s="12">
        <v>346676149</v>
      </c>
      <c r="I24" s="12">
        <f>SUM(B24:H24)</f>
        <v>2942079895</v>
      </c>
      <c r="J24" s="21"/>
    </row>
    <row r="25" ht="12" customHeight="1">
      <c r="J25" s="21"/>
    </row>
    <row r="26" spans="1:9" s="19" customFormat="1" ht="12">
      <c r="A26" s="16" t="s">
        <v>30</v>
      </c>
      <c r="B26" s="16"/>
      <c r="C26" s="16"/>
      <c r="D26" s="16"/>
      <c r="E26" s="16"/>
      <c r="F26" s="16"/>
      <c r="G26" s="16"/>
      <c r="H26" s="16"/>
      <c r="I26" s="16"/>
    </row>
    <row r="27" spans="1:9" s="19" customFormat="1" ht="12">
      <c r="A27" s="16" t="s">
        <v>32</v>
      </c>
      <c r="B27" s="16"/>
      <c r="C27" s="16"/>
      <c r="D27" s="16"/>
      <c r="E27" s="16"/>
      <c r="F27" s="16"/>
      <c r="G27" s="16"/>
      <c r="H27" s="16"/>
      <c r="I27" s="16"/>
    </row>
    <row r="28" spans="1:9" s="19" customFormat="1" ht="12">
      <c r="A28" s="16" t="s">
        <v>31</v>
      </c>
      <c r="B28" s="16"/>
      <c r="C28" s="17"/>
      <c r="D28" s="16"/>
      <c r="E28" s="16"/>
      <c r="F28" s="16"/>
      <c r="G28" s="16"/>
      <c r="H28" s="16"/>
      <c r="I28" s="16"/>
    </row>
  </sheetData>
  <sheetProtection/>
  <printOptions/>
  <pageMargins left="0.75" right="0.75" top="1" bottom="1" header="0.5" footer="0.5"/>
  <pageSetup horizontalDpi="300" verticalDpi="3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dvanhorn</dc:creator>
  <cp:keywords/>
  <dc:description/>
  <cp:lastModifiedBy>URS</cp:lastModifiedBy>
  <dcterms:created xsi:type="dcterms:W3CDTF">2007-05-16T16:17:18Z</dcterms:created>
  <dcterms:modified xsi:type="dcterms:W3CDTF">2007-10-10T13:42:31Z</dcterms:modified>
  <cp:category/>
  <cp:version/>
  <cp:contentType/>
  <cp:contentStatus/>
</cp:coreProperties>
</file>