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875" windowHeight="4500" activeTab="0"/>
  </bookViews>
  <sheets>
    <sheet name="Exhibit Q" sheetId="1" r:id="rId1"/>
  </sheets>
  <definedNames>
    <definedName name="_xlnm.Print_Area" localSheetId="0">'Exhibit Q'!$A$8:$F$52</definedName>
    <definedName name="_xlnm.Print_Titles" localSheetId="0">'Exhibit Q'!$1:$7</definedName>
    <definedName name="Print_Titles_MI" localSheetId="0">'Exhibit Q'!$1:$7</definedName>
  </definedNames>
  <calcPr fullCalcOnLoad="1"/>
</workbook>
</file>

<file path=xl/sharedStrings.xml><?xml version="1.0" encoding="utf-8"?>
<sst xmlns="http://schemas.openxmlformats.org/spreadsheetml/2006/main" count="73" uniqueCount="57">
  <si>
    <t>INDIAN HEALTH SERVICE</t>
  </si>
  <si>
    <t>DETAIL OF PERMANENT POSITIONS</t>
  </si>
  <si>
    <t>/FTE</t>
  </si>
  <si>
    <t>Average</t>
  </si>
  <si>
    <t>Actual</t>
  </si>
  <si>
    <t>Grade</t>
  </si>
  <si>
    <t>Estimate</t>
  </si>
  <si>
    <t>GM 13-15</t>
  </si>
  <si>
    <t>CC 05-06</t>
  </si>
  <si>
    <t>TOTAL</t>
  </si>
  <si>
    <t>Remainder of total positions</t>
  </si>
  <si>
    <t>% of GM 13-15/CC 05-06 of total</t>
  </si>
  <si>
    <t>% of total positions</t>
  </si>
  <si>
    <t>New Staffing</t>
  </si>
  <si>
    <t>ES-04.......................................................</t>
  </si>
  <si>
    <t>ES-03.......................................................</t>
  </si>
  <si>
    <t>ES-02.......................................................</t>
  </si>
  <si>
    <t>ES-01.......................................................</t>
  </si>
  <si>
    <t>Subtotal..................................................</t>
  </si>
  <si>
    <t>GS/GM-15...............................................</t>
  </si>
  <si>
    <t>GS/GM-14...............................................</t>
  </si>
  <si>
    <t>GS/GM-13...............................................</t>
  </si>
  <si>
    <t>GS-12.......................................................</t>
  </si>
  <si>
    <t>GS-11.......................................................</t>
  </si>
  <si>
    <t>GS-10.......................................................</t>
  </si>
  <si>
    <t>GS-9.........................................................</t>
  </si>
  <si>
    <t>GS-8.........................................................</t>
  </si>
  <si>
    <t>GS-7..........................................................</t>
  </si>
  <si>
    <t>GS-6............................................................</t>
  </si>
  <si>
    <t>GS-5.........................................................</t>
  </si>
  <si>
    <t>GS-4..........................................................</t>
  </si>
  <si>
    <t>GS-3.........................................................</t>
  </si>
  <si>
    <t>GS-2..........................................................</t>
  </si>
  <si>
    <t>GS-1.........................................................</t>
  </si>
  <si>
    <t>Subtotal...................................................</t>
  </si>
  <si>
    <t>Assistant Surgeon General CO-08......</t>
  </si>
  <si>
    <t>Assistant Surgeon General CO-07......</t>
  </si>
  <si>
    <t>Director Grade CO-06............................</t>
  </si>
  <si>
    <t>Senior Grade CO-05...............................</t>
  </si>
  <si>
    <t>Full Grade CO-04....................................</t>
  </si>
  <si>
    <t>Senior Assistant Grade CO-03.............</t>
  </si>
  <si>
    <t>Assistant Grade CO-02.........................</t>
  </si>
  <si>
    <t>Junior Grade CO-01...............................</t>
  </si>
  <si>
    <t>Ungraded.................................................</t>
  </si>
  <si>
    <t>ES-05.......................................................</t>
  </si>
  <si>
    <t xml:space="preserve">% of FTE addition </t>
  </si>
  <si>
    <t>Addition</t>
  </si>
  <si>
    <t>FY 2004</t>
  </si>
  <si>
    <t>$</t>
  </si>
  <si>
    <t>Total - ES Salaries.......................</t>
  </si>
  <si>
    <t>Total - GS Salaries..................................</t>
  </si>
  <si>
    <t>Total - CO Salaries</t>
  </si>
  <si>
    <t>Total - Ungraded Salaries</t>
  </si>
  <si>
    <t>Average ES level..................................</t>
  </si>
  <si>
    <t>Average ES salary...............................</t>
  </si>
  <si>
    <t>Average GS grade................................</t>
  </si>
  <si>
    <t>Average GS salary..............................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</si>
</sst>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0.0%"/>
  </numFmts>
  <fonts count="7">
    <font>
      <sz val="8"/>
      <name val="Arial MT"/>
      <family val="0"/>
    </font>
    <font>
      <sz val="12"/>
      <name val="CG Times"/>
      <family val="0"/>
    </font>
    <font>
      <b/>
      <sz val="12"/>
      <name val="CG Times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CG Times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 applyProtection="1">
      <alignment horizontal="right"/>
      <protection/>
    </xf>
    <xf numFmtId="164" fontId="1" fillId="0" borderId="1" xfId="0" applyFont="1" applyBorder="1" applyAlignment="1" applyProtection="1">
      <alignment horizontal="right"/>
      <protection/>
    </xf>
    <xf numFmtId="164" fontId="1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164" fontId="1" fillId="0" borderId="2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9" fontId="1" fillId="0" borderId="0" xfId="19" applyFont="1" applyAlignment="1" applyProtection="1">
      <alignment/>
      <protection/>
    </xf>
    <xf numFmtId="167" fontId="1" fillId="0" borderId="0" xfId="15" applyNumberFormat="1" applyFont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164" fontId="1" fillId="0" borderId="0" xfId="0" applyFont="1" applyBorder="1" applyAlignment="1">
      <alignment/>
    </xf>
    <xf numFmtId="167" fontId="1" fillId="0" borderId="0" xfId="15" applyNumberFormat="1" applyFont="1" applyAlignment="1" applyProtection="1">
      <alignment/>
      <protection/>
    </xf>
    <xf numFmtId="164" fontId="3" fillId="0" borderId="0" xfId="0" applyFont="1" applyAlignment="1" applyProtection="1">
      <alignment horizontal="centerContinuous"/>
      <protection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/>
      <protection/>
    </xf>
    <xf numFmtId="0" fontId="4" fillId="0" borderId="0" xfId="15" applyNumberFormat="1" applyFont="1" applyAlignment="1" applyProtection="1" quotePrefix="1">
      <alignment horizontal="right"/>
      <protection/>
    </xf>
    <xf numFmtId="164" fontId="4" fillId="0" borderId="0" xfId="0" applyFont="1" applyAlignment="1" applyProtection="1">
      <alignment horizontal="right"/>
      <protection/>
    </xf>
    <xf numFmtId="0" fontId="4" fillId="0" borderId="0" xfId="15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right"/>
      <protection/>
    </xf>
    <xf numFmtId="164" fontId="4" fillId="0" borderId="1" xfId="0" applyFont="1" applyBorder="1" applyAlignment="1" applyProtection="1">
      <alignment/>
      <protection/>
    </xf>
    <xf numFmtId="164" fontId="4" fillId="0" borderId="1" xfId="0" applyFont="1" applyBorder="1" applyAlignment="1" applyProtection="1">
      <alignment horizontal="right"/>
      <protection/>
    </xf>
    <xf numFmtId="167" fontId="4" fillId="0" borderId="0" xfId="15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right"/>
      <protection/>
    </xf>
    <xf numFmtId="164" fontId="3" fillId="0" borderId="0" xfId="0" applyFont="1" applyAlignment="1" applyProtection="1">
      <alignment horizontal="centerContinuous" vertical="center"/>
      <protection/>
    </xf>
    <xf numFmtId="37" fontId="3" fillId="0" borderId="0" xfId="0" applyNumberFormat="1" applyFont="1" applyAlignment="1" applyProtection="1">
      <alignment horizontal="centerContinuous" vertical="center"/>
      <protection/>
    </xf>
    <xf numFmtId="164" fontId="4" fillId="0" borderId="0" xfId="0" applyFont="1" applyAlignment="1" applyProtection="1">
      <alignment horizontal="centerContinuous" vertical="center"/>
      <protection/>
    </xf>
    <xf numFmtId="164" fontId="5" fillId="0" borderId="0" xfId="0" applyFont="1" applyAlignment="1" applyProtection="1">
      <alignment horizontal="centerContinuous"/>
      <protection/>
    </xf>
    <xf numFmtId="164" fontId="4" fillId="0" borderId="2" xfId="0" applyFont="1" applyBorder="1" applyAlignment="1" applyProtection="1">
      <alignment/>
      <protection/>
    </xf>
    <xf numFmtId="164" fontId="3" fillId="0" borderId="2" xfId="0" applyFont="1" applyBorder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37" fontId="4" fillId="0" borderId="1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I282"/>
  <sheetViews>
    <sheetView tabSelected="1" defaultGridColor="0" zoomScale="75" zoomScaleNormal="75" colorId="22" workbookViewId="0" topLeftCell="A1">
      <selection activeCell="D56" sqref="D56"/>
    </sheetView>
  </sheetViews>
  <sheetFormatPr defaultColWidth="13.83203125" defaultRowHeight="24" customHeight="1"/>
  <cols>
    <col min="1" max="1" width="55.33203125" style="3" customWidth="1"/>
    <col min="2" max="2" width="26.66015625" style="3" customWidth="1"/>
    <col min="3" max="3" width="18" style="3" hidden="1" customWidth="1"/>
    <col min="4" max="4" width="29.5" style="3" customWidth="1"/>
    <col min="5" max="5" width="21.5" style="3" hidden="1" customWidth="1"/>
    <col min="6" max="6" width="29.16015625" style="3" customWidth="1"/>
    <col min="7" max="7" width="9.83203125" style="3" hidden="1" customWidth="1"/>
    <col min="8" max="8" width="3.83203125" style="3" hidden="1" customWidth="1"/>
    <col min="9" max="9" width="12.66015625" style="3" hidden="1" customWidth="1"/>
    <col min="10" max="10" width="1.83203125" style="3" customWidth="1"/>
    <col min="11" max="11" width="7.83203125" style="3" customWidth="1"/>
    <col min="12" max="12" width="1.83203125" style="3" customWidth="1"/>
    <col min="13" max="13" width="7.83203125" style="3" customWidth="1"/>
    <col min="14" max="14" width="1.83203125" style="3" customWidth="1"/>
    <col min="15" max="15" width="6.83203125" style="3" customWidth="1"/>
    <col min="16" max="16" width="7.83203125" style="3" customWidth="1"/>
    <col min="17" max="17" width="3.83203125" style="3" customWidth="1"/>
    <col min="18" max="18" width="7.83203125" style="3" customWidth="1"/>
    <col min="19" max="19" width="1.83203125" style="3" customWidth="1"/>
    <col min="20" max="20" width="6.83203125" style="3" customWidth="1"/>
    <col min="21" max="21" width="1.83203125" style="3" customWidth="1"/>
    <col min="22" max="22" width="7.83203125" style="3" customWidth="1"/>
    <col min="23" max="16384" width="13.83203125" style="3" customWidth="1"/>
  </cols>
  <sheetData>
    <row r="1" spans="1:6" ht="24" customHeight="1">
      <c r="A1" s="33" t="s">
        <v>0</v>
      </c>
      <c r="B1" s="16"/>
      <c r="C1" s="16"/>
      <c r="D1" s="16"/>
      <c r="E1" s="16"/>
      <c r="F1" s="16"/>
    </row>
    <row r="2" spans="1:6" ht="24" customHeight="1">
      <c r="A2" s="33" t="s">
        <v>1</v>
      </c>
      <c r="B2" s="16"/>
      <c r="C2" s="16"/>
      <c r="D2" s="16"/>
      <c r="E2" s="16"/>
      <c r="F2" s="16"/>
    </row>
    <row r="3" spans="1:15" ht="15.75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6"/>
    </row>
    <row r="4" spans="1:35" ht="16.5" thickBot="1">
      <c r="A4" s="34"/>
      <c r="B4" s="35"/>
      <c r="C4" s="35"/>
      <c r="D4" s="35"/>
      <c r="E4" s="35"/>
      <c r="F4" s="34"/>
      <c r="G4" s="7"/>
      <c r="H4" s="7"/>
      <c r="I4" s="7"/>
      <c r="J4" s="7"/>
      <c r="K4" s="12"/>
      <c r="L4" s="12"/>
      <c r="M4" s="12"/>
      <c r="N4" s="12"/>
      <c r="O4" s="1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4"/>
      <c r="AH4" s="14"/>
      <c r="AI4" s="14"/>
    </row>
    <row r="5" spans="1:35" ht="16.5" thickTop="1">
      <c r="A5" s="18"/>
      <c r="B5" s="19"/>
      <c r="C5" s="20" t="s">
        <v>2</v>
      </c>
      <c r="D5" s="21"/>
      <c r="E5" s="20" t="s">
        <v>2</v>
      </c>
      <c r="F5" s="22"/>
      <c r="G5" s="5"/>
      <c r="H5" s="5"/>
      <c r="I5" s="1" t="s">
        <v>3</v>
      </c>
      <c r="J5" s="5"/>
      <c r="K5" s="12"/>
      <c r="L5" s="12"/>
      <c r="M5" s="12"/>
      <c r="N5" s="12"/>
      <c r="O5" s="13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5.75">
      <c r="A6" s="18"/>
      <c r="B6" s="19">
        <v>2003</v>
      </c>
      <c r="C6" s="20"/>
      <c r="D6" s="21" t="s">
        <v>47</v>
      </c>
      <c r="E6" s="20"/>
      <c r="F6" s="22">
        <v>2005</v>
      </c>
      <c r="G6" s="5"/>
      <c r="H6" s="5"/>
      <c r="I6" s="1"/>
      <c r="J6" s="5"/>
      <c r="K6" s="12"/>
      <c r="L6" s="12"/>
      <c r="M6" s="12"/>
      <c r="N6" s="12"/>
      <c r="O6" s="1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5.75">
      <c r="A7" s="23"/>
      <c r="B7" s="24" t="s">
        <v>4</v>
      </c>
      <c r="C7" s="24" t="s">
        <v>46</v>
      </c>
      <c r="D7" s="24" t="s">
        <v>6</v>
      </c>
      <c r="E7" s="24" t="s">
        <v>46</v>
      </c>
      <c r="F7" s="24" t="s">
        <v>6</v>
      </c>
      <c r="G7" s="8"/>
      <c r="H7" s="8"/>
      <c r="I7" s="2" t="s">
        <v>5</v>
      </c>
      <c r="J7" s="8"/>
      <c r="K7" s="12"/>
      <c r="L7" s="12"/>
      <c r="M7" s="12"/>
      <c r="N7" s="12"/>
      <c r="O7" s="13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4"/>
      <c r="AH7" s="14"/>
      <c r="AI7" s="14"/>
    </row>
    <row r="8" spans="1:35" ht="15.75">
      <c r="A8" s="18" t="s">
        <v>44</v>
      </c>
      <c r="B8" s="25">
        <v>2</v>
      </c>
      <c r="C8" s="18"/>
      <c r="D8" s="26">
        <f>SUM(B8:C8)</f>
        <v>2</v>
      </c>
      <c r="E8" s="18"/>
      <c r="F8" s="26">
        <f>SUM(D8:E8)</f>
        <v>2</v>
      </c>
      <c r="G8" s="5"/>
      <c r="H8" s="5"/>
      <c r="I8" s="5"/>
      <c r="J8" s="5"/>
      <c r="K8" s="12"/>
      <c r="L8" s="12"/>
      <c r="M8" s="12"/>
      <c r="N8" s="12"/>
      <c r="O8" s="1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3" ht="15.75">
      <c r="A9" s="18" t="s">
        <v>14</v>
      </c>
      <c r="B9" s="26">
        <v>3</v>
      </c>
      <c r="C9" s="26"/>
      <c r="D9" s="26">
        <f>SUM(B9:C9)</f>
        <v>3</v>
      </c>
      <c r="E9" s="26"/>
      <c r="F9" s="26">
        <f>SUM(D9:E9)</f>
        <v>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.75">
      <c r="A10" s="18" t="s">
        <v>15</v>
      </c>
      <c r="B10" s="26">
        <v>4</v>
      </c>
      <c r="C10" s="26"/>
      <c r="D10" s="26">
        <f>SUM(B10:C10)</f>
        <v>4</v>
      </c>
      <c r="E10" s="26"/>
      <c r="F10" s="26">
        <f>SUM(D10:E10)</f>
        <v>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.75">
      <c r="A11" s="18" t="s">
        <v>16</v>
      </c>
      <c r="B11" s="26">
        <v>6</v>
      </c>
      <c r="C11" s="26"/>
      <c r="D11" s="26">
        <f>SUM(B11:C11)</f>
        <v>6</v>
      </c>
      <c r="E11" s="26"/>
      <c r="F11" s="26">
        <f>SUM(D11:E11)</f>
        <v>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5.75">
      <c r="A12" s="18" t="s">
        <v>17</v>
      </c>
      <c r="B12" s="27">
        <v>1</v>
      </c>
      <c r="C12" s="27"/>
      <c r="D12" s="27">
        <f>SUM(B12:C12)</f>
        <v>1</v>
      </c>
      <c r="E12" s="27"/>
      <c r="F12" s="27">
        <f>SUM(D12:E12)</f>
        <v>1</v>
      </c>
      <c r="G12" s="6"/>
      <c r="H12" s="6"/>
      <c r="I12" s="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5.75">
      <c r="A13" s="18" t="s">
        <v>18</v>
      </c>
      <c r="B13" s="26">
        <f>SUM(B8:B12)</f>
        <v>16</v>
      </c>
      <c r="C13" s="26"/>
      <c r="D13" s="26">
        <f>SUM(D8:D12)</f>
        <v>16</v>
      </c>
      <c r="E13" s="26"/>
      <c r="F13" s="26">
        <f>SUM(F8:F12)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5.75">
      <c r="A14" s="18" t="s">
        <v>49</v>
      </c>
      <c r="B14" s="29" t="s">
        <v>48</v>
      </c>
      <c r="C14" s="26"/>
      <c r="D14" s="29" t="s">
        <v>48</v>
      </c>
      <c r="E14" s="26"/>
      <c r="F14" s="29" t="s">
        <v>48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24" customHeight="1">
      <c r="A15" s="18"/>
      <c r="B15" s="26"/>
      <c r="C15" s="26"/>
      <c r="D15" s="26"/>
      <c r="E15" s="26"/>
      <c r="F15" s="2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5.75">
      <c r="A16" s="18" t="s">
        <v>19</v>
      </c>
      <c r="B16" s="26">
        <v>355</v>
      </c>
      <c r="C16" s="26">
        <v>5</v>
      </c>
      <c r="D16" s="26">
        <f aca="true" t="shared" si="0" ref="D16:D30">SUM(B16:C16)</f>
        <v>360</v>
      </c>
      <c r="E16" s="26">
        <v>1</v>
      </c>
      <c r="F16" s="26">
        <f aca="true" t="shared" si="1" ref="F16:F30">SUM(D16:E16)</f>
        <v>361</v>
      </c>
      <c r="G16" s="6">
        <v>15</v>
      </c>
      <c r="H16" s="6"/>
      <c r="I16" s="6">
        <f aca="true" t="shared" si="2" ref="I16:I30">ROUND(F16*G16,0)</f>
        <v>5415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5.75">
      <c r="A17" s="18" t="s">
        <v>20</v>
      </c>
      <c r="B17" s="26">
        <v>391</v>
      </c>
      <c r="C17" s="26">
        <v>5</v>
      </c>
      <c r="D17" s="26">
        <f t="shared" si="0"/>
        <v>396</v>
      </c>
      <c r="E17" s="26">
        <v>2</v>
      </c>
      <c r="F17" s="26">
        <f t="shared" si="1"/>
        <v>398</v>
      </c>
      <c r="G17" s="6">
        <v>14</v>
      </c>
      <c r="H17" s="6"/>
      <c r="I17" s="6">
        <f t="shared" si="2"/>
        <v>5572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5.75">
      <c r="A18" s="18" t="s">
        <v>21</v>
      </c>
      <c r="B18" s="26">
        <v>373</v>
      </c>
      <c r="C18" s="26">
        <v>50</v>
      </c>
      <c r="D18" s="26">
        <f t="shared" si="0"/>
        <v>423</v>
      </c>
      <c r="E18" s="26">
        <v>10</v>
      </c>
      <c r="F18" s="26">
        <f t="shared" si="1"/>
        <v>433</v>
      </c>
      <c r="G18" s="6">
        <v>13</v>
      </c>
      <c r="H18" s="6"/>
      <c r="I18" s="6">
        <f t="shared" si="2"/>
        <v>5629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5.75">
      <c r="A19" s="18" t="s">
        <v>22</v>
      </c>
      <c r="B19" s="26">
        <v>723</v>
      </c>
      <c r="C19" s="26">
        <v>40</v>
      </c>
      <c r="D19" s="26">
        <f t="shared" si="0"/>
        <v>763</v>
      </c>
      <c r="E19" s="26">
        <v>3</v>
      </c>
      <c r="F19" s="26">
        <f t="shared" si="1"/>
        <v>766</v>
      </c>
      <c r="G19" s="6">
        <v>12</v>
      </c>
      <c r="H19" s="6"/>
      <c r="I19" s="6">
        <f t="shared" si="2"/>
        <v>9192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5.75">
      <c r="A20" s="18" t="s">
        <v>23</v>
      </c>
      <c r="B20" s="26">
        <v>1301</v>
      </c>
      <c r="C20" s="26">
        <v>60</v>
      </c>
      <c r="D20" s="26">
        <f t="shared" si="0"/>
        <v>1361</v>
      </c>
      <c r="E20" s="26">
        <v>3</v>
      </c>
      <c r="F20" s="26">
        <f t="shared" si="1"/>
        <v>1364</v>
      </c>
      <c r="G20" s="6">
        <v>11</v>
      </c>
      <c r="H20" s="6"/>
      <c r="I20" s="6">
        <f t="shared" si="2"/>
        <v>15004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5.75">
      <c r="A21" s="18" t="s">
        <v>24</v>
      </c>
      <c r="B21" s="26">
        <v>480</v>
      </c>
      <c r="C21" s="26">
        <f>B21/$B$31*837</f>
        <v>38.44961240310078</v>
      </c>
      <c r="D21" s="26">
        <f t="shared" si="0"/>
        <v>518.4496124031008</v>
      </c>
      <c r="E21" s="26">
        <v>3</v>
      </c>
      <c r="F21" s="26">
        <f t="shared" si="1"/>
        <v>521.4496124031008</v>
      </c>
      <c r="G21" s="6">
        <v>10</v>
      </c>
      <c r="H21" s="6"/>
      <c r="I21" s="6">
        <f t="shared" si="2"/>
        <v>5214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5.75">
      <c r="A22" s="18" t="s">
        <v>25</v>
      </c>
      <c r="B22" s="26">
        <v>1499</v>
      </c>
      <c r="C22" s="26">
        <v>140</v>
      </c>
      <c r="D22" s="26">
        <f t="shared" si="0"/>
        <v>1639</v>
      </c>
      <c r="E22" s="26">
        <v>12</v>
      </c>
      <c r="F22" s="26">
        <f t="shared" si="1"/>
        <v>1651</v>
      </c>
      <c r="G22" s="6">
        <v>9</v>
      </c>
      <c r="H22" s="6"/>
      <c r="I22" s="6">
        <f t="shared" si="2"/>
        <v>14859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5.75">
      <c r="A23" s="18" t="s">
        <v>26</v>
      </c>
      <c r="B23" s="26">
        <v>202</v>
      </c>
      <c r="C23" s="26">
        <v>85</v>
      </c>
      <c r="D23" s="26">
        <f t="shared" si="0"/>
        <v>287</v>
      </c>
      <c r="E23" s="26">
        <v>8</v>
      </c>
      <c r="F23" s="26">
        <f t="shared" si="1"/>
        <v>295</v>
      </c>
      <c r="G23" s="6">
        <v>8</v>
      </c>
      <c r="H23" s="6"/>
      <c r="I23" s="6">
        <f t="shared" si="2"/>
        <v>2360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5.75">
      <c r="A24" s="18" t="s">
        <v>27</v>
      </c>
      <c r="B24" s="26">
        <v>767</v>
      </c>
      <c r="C24" s="26">
        <v>160</v>
      </c>
      <c r="D24" s="26">
        <f t="shared" si="0"/>
        <v>927</v>
      </c>
      <c r="E24" s="26">
        <v>12</v>
      </c>
      <c r="F24" s="26">
        <f t="shared" si="1"/>
        <v>939</v>
      </c>
      <c r="G24" s="6">
        <v>7</v>
      </c>
      <c r="H24" s="6"/>
      <c r="I24" s="6">
        <f t="shared" si="2"/>
        <v>6573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5.75">
      <c r="A25" s="18" t="s">
        <v>28</v>
      </c>
      <c r="B25" s="26">
        <v>1076</v>
      </c>
      <c r="C25" s="26">
        <v>85</v>
      </c>
      <c r="D25" s="26">
        <f t="shared" si="0"/>
        <v>1161</v>
      </c>
      <c r="E25" s="26">
        <v>6</v>
      </c>
      <c r="F25" s="26">
        <f t="shared" si="1"/>
        <v>1167</v>
      </c>
      <c r="G25" s="6">
        <v>6</v>
      </c>
      <c r="H25" s="6"/>
      <c r="I25" s="6">
        <f t="shared" si="2"/>
        <v>7002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5.75">
      <c r="A26" s="18" t="s">
        <v>29</v>
      </c>
      <c r="B26" s="26">
        <v>1855</v>
      </c>
      <c r="C26" s="26">
        <v>100</v>
      </c>
      <c r="D26" s="26">
        <f t="shared" si="0"/>
        <v>1955</v>
      </c>
      <c r="E26" s="26">
        <v>6</v>
      </c>
      <c r="F26" s="26">
        <f t="shared" si="1"/>
        <v>1961</v>
      </c>
      <c r="G26" s="6">
        <v>5</v>
      </c>
      <c r="H26" s="6"/>
      <c r="I26" s="6">
        <f t="shared" si="2"/>
        <v>9805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5.75">
      <c r="A27" s="18" t="s">
        <v>30</v>
      </c>
      <c r="B27" s="26">
        <v>1137</v>
      </c>
      <c r="C27" s="26">
        <v>85</v>
      </c>
      <c r="D27" s="26">
        <f t="shared" si="0"/>
        <v>1222</v>
      </c>
      <c r="E27" s="26">
        <v>6</v>
      </c>
      <c r="F27" s="26">
        <f t="shared" si="1"/>
        <v>1228</v>
      </c>
      <c r="G27" s="6">
        <v>4</v>
      </c>
      <c r="H27" s="6"/>
      <c r="I27" s="6">
        <f t="shared" si="2"/>
        <v>4912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.75">
      <c r="A28" s="18" t="s">
        <v>31</v>
      </c>
      <c r="B28" s="26">
        <v>260</v>
      </c>
      <c r="C28" s="26">
        <v>46</v>
      </c>
      <c r="D28" s="26">
        <f t="shared" si="0"/>
        <v>306</v>
      </c>
      <c r="E28" s="26">
        <v>6</v>
      </c>
      <c r="F28" s="26">
        <f t="shared" si="1"/>
        <v>312</v>
      </c>
      <c r="G28" s="6">
        <v>3</v>
      </c>
      <c r="H28" s="6"/>
      <c r="I28" s="6">
        <f t="shared" si="2"/>
        <v>936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5.75">
      <c r="A29" s="18" t="s">
        <v>32</v>
      </c>
      <c r="B29" s="26">
        <v>29</v>
      </c>
      <c r="C29" s="26">
        <f>B29/$B$31*837</f>
        <v>2.322997416020672</v>
      </c>
      <c r="D29" s="26">
        <f t="shared" si="0"/>
        <v>31.322997416020673</v>
      </c>
      <c r="E29" s="26">
        <v>3</v>
      </c>
      <c r="F29" s="26">
        <f t="shared" si="1"/>
        <v>34.32299741602067</v>
      </c>
      <c r="G29" s="6">
        <v>2</v>
      </c>
      <c r="H29" s="6"/>
      <c r="I29" s="6">
        <f t="shared" si="2"/>
        <v>69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5.75">
      <c r="A30" s="18" t="s">
        <v>33</v>
      </c>
      <c r="B30" s="27">
        <v>1</v>
      </c>
      <c r="C30" s="26">
        <f>B30/$B$31*837</f>
        <v>0.08010335917312662</v>
      </c>
      <c r="D30" s="27">
        <f t="shared" si="0"/>
        <v>1.0801033591731266</v>
      </c>
      <c r="E30" s="26">
        <v>1</v>
      </c>
      <c r="F30" s="27">
        <f t="shared" si="1"/>
        <v>2.0801033591731266</v>
      </c>
      <c r="G30" s="6">
        <v>1</v>
      </c>
      <c r="H30" s="6"/>
      <c r="I30" s="6">
        <f t="shared" si="2"/>
        <v>2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5.75">
      <c r="A31" s="18" t="s">
        <v>34</v>
      </c>
      <c r="B31" s="26">
        <f>SUM(B16:B30)</f>
        <v>10449</v>
      </c>
      <c r="C31" s="26">
        <f>SUM(C16:C30)</f>
        <v>901.8527131782946</v>
      </c>
      <c r="D31" s="26">
        <f>SUM(D16:D30)</f>
        <v>11350.852713178294</v>
      </c>
      <c r="E31" s="26">
        <f>SUM(E16:E30)</f>
        <v>82</v>
      </c>
      <c r="F31" s="26">
        <f>SUM(F16:F30)</f>
        <v>11432.852713178294</v>
      </c>
      <c r="G31" s="6"/>
      <c r="H31" s="6"/>
      <c r="I31" s="6">
        <f>SUM(I16:I30)</f>
        <v>92544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8" customHeight="1">
      <c r="A32" s="18" t="s">
        <v>50</v>
      </c>
      <c r="B32" s="29" t="s">
        <v>48</v>
      </c>
      <c r="C32" s="26"/>
      <c r="D32" s="29" t="s">
        <v>48</v>
      </c>
      <c r="E32" s="26"/>
      <c r="F32" s="29" t="s">
        <v>48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8" customHeight="1">
      <c r="A33" s="18"/>
      <c r="B33" s="26"/>
      <c r="C33" s="26"/>
      <c r="D33" s="26"/>
      <c r="E33" s="26"/>
      <c r="F33" s="2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.75">
      <c r="A34" s="18" t="s">
        <v>35</v>
      </c>
      <c r="B34" s="26">
        <v>5</v>
      </c>
      <c r="C34" s="26"/>
      <c r="D34" s="26">
        <f aca="true" t="shared" si="3" ref="D34:D41">SUM(B34:C34)</f>
        <v>5</v>
      </c>
      <c r="E34" s="26"/>
      <c r="F34" s="26">
        <f aca="true" t="shared" si="4" ref="F34:F41">SUM(D34:E34)</f>
        <v>5</v>
      </c>
      <c r="G34" s="6">
        <v>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.75">
      <c r="A35" s="18" t="s">
        <v>36</v>
      </c>
      <c r="B35" s="26">
        <v>3</v>
      </c>
      <c r="C35" s="26"/>
      <c r="D35" s="26">
        <f t="shared" si="3"/>
        <v>3</v>
      </c>
      <c r="E35" s="26"/>
      <c r="F35" s="26">
        <f t="shared" si="4"/>
        <v>3</v>
      </c>
      <c r="G35" s="6">
        <v>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5.75">
      <c r="A36" s="18" t="s">
        <v>37</v>
      </c>
      <c r="B36" s="26">
        <v>462</v>
      </c>
      <c r="C36" s="26">
        <v>20</v>
      </c>
      <c r="D36" s="26">
        <f t="shared" si="3"/>
        <v>482</v>
      </c>
      <c r="E36" s="26">
        <v>1</v>
      </c>
      <c r="F36" s="26">
        <f t="shared" si="4"/>
        <v>483</v>
      </c>
      <c r="G36" s="6">
        <v>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.75">
      <c r="A37" s="18" t="s">
        <v>38</v>
      </c>
      <c r="B37" s="26">
        <v>611</v>
      </c>
      <c r="C37" s="26">
        <v>30</v>
      </c>
      <c r="D37" s="26">
        <f t="shared" si="3"/>
        <v>641</v>
      </c>
      <c r="E37" s="26">
        <v>3</v>
      </c>
      <c r="F37" s="26">
        <f t="shared" si="4"/>
        <v>644</v>
      </c>
      <c r="G37" s="6">
        <v>5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5.75">
      <c r="A38" s="18" t="s">
        <v>39</v>
      </c>
      <c r="B38" s="26">
        <v>515</v>
      </c>
      <c r="C38" s="26">
        <v>65</v>
      </c>
      <c r="D38" s="26">
        <f t="shared" si="3"/>
        <v>580</v>
      </c>
      <c r="E38" s="26">
        <v>6</v>
      </c>
      <c r="F38" s="26">
        <f t="shared" si="4"/>
        <v>586</v>
      </c>
      <c r="G38" s="6">
        <v>4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5.75">
      <c r="A39" s="18" t="s">
        <v>40</v>
      </c>
      <c r="B39" s="26">
        <v>358</v>
      </c>
      <c r="C39" s="26">
        <v>50</v>
      </c>
      <c r="D39" s="26">
        <f t="shared" si="3"/>
        <v>408</v>
      </c>
      <c r="E39" s="26">
        <v>8</v>
      </c>
      <c r="F39" s="26">
        <f t="shared" si="4"/>
        <v>416</v>
      </c>
      <c r="G39" s="6">
        <v>3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5.75">
      <c r="A40" s="18" t="s">
        <v>41</v>
      </c>
      <c r="B40" s="26">
        <v>98</v>
      </c>
      <c r="C40" s="26">
        <v>25</v>
      </c>
      <c r="D40" s="26">
        <f t="shared" si="3"/>
        <v>123</v>
      </c>
      <c r="E40" s="26">
        <v>2</v>
      </c>
      <c r="F40" s="26">
        <f t="shared" si="4"/>
        <v>125</v>
      </c>
      <c r="G40" s="6">
        <v>2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5.75">
      <c r="A41" s="18" t="s">
        <v>42</v>
      </c>
      <c r="B41" s="27">
        <v>16</v>
      </c>
      <c r="C41" s="26"/>
      <c r="D41" s="27">
        <f t="shared" si="3"/>
        <v>16</v>
      </c>
      <c r="E41" s="26"/>
      <c r="F41" s="27">
        <f t="shared" si="4"/>
        <v>16</v>
      </c>
      <c r="G41" s="6">
        <v>1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5.75">
      <c r="A42" s="18" t="s">
        <v>34</v>
      </c>
      <c r="B42" s="26">
        <f>SUM(B34:B41)</f>
        <v>2068</v>
      </c>
      <c r="C42" s="26">
        <f>SUM(C34:C41)</f>
        <v>190</v>
      </c>
      <c r="D42" s="26">
        <f>SUM(D34:D41)</f>
        <v>2258</v>
      </c>
      <c r="E42" s="26">
        <f>SUM(E34:E41)</f>
        <v>20</v>
      </c>
      <c r="F42" s="26">
        <f>SUM(F34:F41)</f>
        <v>2278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3.5" customHeight="1">
      <c r="A43" s="17"/>
      <c r="B43" s="28"/>
      <c r="C43" s="28"/>
      <c r="D43" s="28"/>
      <c r="E43" s="28"/>
      <c r="F43" s="2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3.5" customHeight="1">
      <c r="A44" s="17" t="s">
        <v>51</v>
      </c>
      <c r="B44" s="29" t="s">
        <v>48</v>
      </c>
      <c r="C44" s="29"/>
      <c r="D44" s="29" t="s">
        <v>48</v>
      </c>
      <c r="E44" s="29"/>
      <c r="F44" s="29" t="s">
        <v>48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3.5" customHeight="1">
      <c r="A45" s="17"/>
      <c r="B45" s="28"/>
      <c r="C45" s="28"/>
      <c r="D45" s="28"/>
      <c r="E45" s="28"/>
      <c r="F45" s="2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5.75">
      <c r="A46" s="18" t="s">
        <v>43</v>
      </c>
      <c r="B46" s="26">
        <v>1284</v>
      </c>
      <c r="C46" s="26">
        <v>15</v>
      </c>
      <c r="D46" s="26">
        <f>SUM(B46:C46)</f>
        <v>1299</v>
      </c>
      <c r="E46" s="26">
        <v>4</v>
      </c>
      <c r="F46" s="26">
        <f>SUM(D46:E46)</f>
        <v>1303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5.75">
      <c r="A47" s="23" t="s">
        <v>52</v>
      </c>
      <c r="B47" s="40" t="s">
        <v>48</v>
      </c>
      <c r="C47" s="40"/>
      <c r="D47" s="40" t="s">
        <v>48</v>
      </c>
      <c r="E47" s="40"/>
      <c r="F47" s="40" t="s">
        <v>48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8" customHeight="1">
      <c r="A48" s="18"/>
      <c r="B48" s="26"/>
      <c r="C48" s="26"/>
      <c r="D48" s="26"/>
      <c r="E48" s="26"/>
      <c r="F48" s="2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5.75">
      <c r="A49" s="18" t="s">
        <v>53</v>
      </c>
      <c r="B49" s="26"/>
      <c r="C49" s="26"/>
      <c r="D49" s="26"/>
      <c r="E49" s="26"/>
      <c r="F49" s="29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5.75">
      <c r="A50" s="18" t="s">
        <v>54</v>
      </c>
      <c r="B50" s="26"/>
      <c r="C50" s="26"/>
      <c r="D50" s="26"/>
      <c r="E50" s="26"/>
      <c r="F50" s="2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5.75">
      <c r="A51" s="18" t="s">
        <v>55</v>
      </c>
      <c r="B51" s="26"/>
      <c r="C51" s="26"/>
      <c r="D51" s="26"/>
      <c r="E51" s="26"/>
      <c r="F51" s="29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5.75">
      <c r="A52" s="17" t="s">
        <v>56</v>
      </c>
      <c r="B52" s="30"/>
      <c r="C52" s="31"/>
      <c r="D52" s="31"/>
      <c r="E52" s="31"/>
      <c r="F52" s="32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24" customHeight="1">
      <c r="A53" s="36"/>
      <c r="B53" s="37"/>
      <c r="C53" s="38"/>
      <c r="D53" s="37"/>
      <c r="E53" s="37"/>
      <c r="F53" s="3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24" customHeight="1">
      <c r="A54" s="36"/>
      <c r="B54" s="37"/>
      <c r="C54" s="38"/>
      <c r="D54" s="37"/>
      <c r="E54" s="37"/>
      <c r="F54" s="3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24" customHeight="1">
      <c r="A55" s="36"/>
      <c r="B55" s="37"/>
      <c r="C55" s="38"/>
      <c r="D55" s="37"/>
      <c r="E55" s="37"/>
      <c r="F55" s="3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24" customHeight="1">
      <c r="A56" s="36"/>
      <c r="B56" s="37"/>
      <c r="C56" s="38"/>
      <c r="D56" s="37"/>
      <c r="E56" s="37"/>
      <c r="F56" s="3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24" customHeight="1">
      <c r="A57" s="36"/>
      <c r="B57" s="37"/>
      <c r="C57" s="38"/>
      <c r="D57" s="37"/>
      <c r="E57" s="37"/>
      <c r="F57" s="3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24" customHeight="1">
      <c r="A58" s="36"/>
      <c r="B58" s="37"/>
      <c r="C58" s="38"/>
      <c r="D58" s="37"/>
      <c r="E58" s="37"/>
      <c r="F58" s="3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24" customHeight="1">
      <c r="A59" s="36"/>
      <c r="B59" s="37"/>
      <c r="C59" s="38"/>
      <c r="D59" s="37"/>
      <c r="E59" s="37"/>
      <c r="F59" s="3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24" customHeight="1">
      <c r="A60" s="36"/>
      <c r="B60" s="37"/>
      <c r="C60" s="38"/>
      <c r="D60" s="37"/>
      <c r="E60" s="37"/>
      <c r="F60" s="3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24" customHeight="1">
      <c r="A61" s="36"/>
      <c r="B61" s="37"/>
      <c r="C61" s="38"/>
      <c r="D61" s="37"/>
      <c r="E61" s="37"/>
      <c r="F61" s="3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24" customHeight="1">
      <c r="A62" s="36"/>
      <c r="B62" s="37"/>
      <c r="C62" s="38"/>
      <c r="D62" s="37"/>
      <c r="E62" s="37"/>
      <c r="F62" s="3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24" customHeight="1">
      <c r="A63" s="39"/>
      <c r="B63" s="39"/>
      <c r="C63" s="39"/>
      <c r="D63" s="39"/>
      <c r="E63" s="39"/>
      <c r="F63" s="39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24" customHeight="1">
      <c r="A64" s="5" t="s">
        <v>7</v>
      </c>
      <c r="B64" s="6">
        <f>B16+B17+B18</f>
        <v>1119</v>
      </c>
      <c r="C64" s="6"/>
      <c r="D64" s="6">
        <f>D16+D17+D18</f>
        <v>1179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24" customHeight="1">
      <c r="A65" s="5" t="s">
        <v>8</v>
      </c>
      <c r="B65" s="6">
        <f>B36+B37</f>
        <v>1073</v>
      </c>
      <c r="C65" s="6"/>
      <c r="D65" s="6">
        <f>D36+D37</f>
        <v>1123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24" customHeight="1">
      <c r="A66" s="5" t="s">
        <v>9</v>
      </c>
      <c r="B66" s="6">
        <f>SUM(B64:B65)</f>
        <v>2192</v>
      </c>
      <c r="C66" s="6"/>
      <c r="D66" s="6">
        <f>SUM(D64:D65)</f>
        <v>2302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24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24" customHeight="1">
      <c r="A68" s="5" t="s">
        <v>11</v>
      </c>
      <c r="B68" s="10">
        <f>B66/C69</f>
        <v>0.16517217994122524</v>
      </c>
      <c r="C68" s="6"/>
      <c r="D68" s="10">
        <f>D66/E69</f>
        <v>0.17043014733101355</v>
      </c>
      <c r="E68" s="1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24" customHeight="1">
      <c r="A69" s="5" t="s">
        <v>45</v>
      </c>
      <c r="B69" s="15">
        <v>99</v>
      </c>
      <c r="C69" s="6">
        <f>B66+B72</f>
        <v>13271</v>
      </c>
      <c r="D69" s="11">
        <v>0</v>
      </c>
      <c r="E69" s="6">
        <f>D66+D72</f>
        <v>13507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24" customHeight="1">
      <c r="A70" s="5"/>
      <c r="B70" s="11">
        <f>B68*B69</f>
        <v>16.3520458141813</v>
      </c>
      <c r="C70" s="6"/>
      <c r="D70" s="11">
        <f>D68*D69</f>
        <v>0</v>
      </c>
      <c r="E70" s="1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24" customHeight="1">
      <c r="A71" s="5"/>
      <c r="B71" s="5"/>
      <c r="C71" s="6"/>
      <c r="D71" s="5"/>
      <c r="E71" s="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24" customHeight="1">
      <c r="A72" s="5" t="s">
        <v>10</v>
      </c>
      <c r="B72" s="6">
        <v>11079</v>
      </c>
      <c r="C72" s="6"/>
      <c r="D72" s="6">
        <v>11205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24" customHeight="1">
      <c r="A73" s="5" t="s">
        <v>12</v>
      </c>
      <c r="B73" s="10">
        <f>B72/C69</f>
        <v>0.8348278200587748</v>
      </c>
      <c r="C73" s="6"/>
      <c r="D73" s="10">
        <f>D72/E69</f>
        <v>0.8295698526689864</v>
      </c>
      <c r="E73" s="10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24" customHeight="1">
      <c r="A74" s="5" t="s">
        <v>45</v>
      </c>
      <c r="B74" s="11">
        <f>B69*B73</f>
        <v>82.6479541858187</v>
      </c>
      <c r="C74" s="6"/>
      <c r="D74" s="11">
        <f>D69*D73</f>
        <v>0</v>
      </c>
      <c r="E74" s="1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24" customHeight="1">
      <c r="A75" s="5"/>
      <c r="B75" s="5"/>
      <c r="C75" s="6"/>
      <c r="D75" s="5"/>
      <c r="E75" s="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24" customHeight="1">
      <c r="A76" s="5" t="s">
        <v>13</v>
      </c>
      <c r="B76" s="11">
        <v>51</v>
      </c>
      <c r="C76" s="6"/>
      <c r="D76" s="11">
        <v>134</v>
      </c>
      <c r="E76" s="11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24" customHeight="1">
      <c r="A77" s="5"/>
      <c r="B77" s="1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24" customHeight="1">
      <c r="A78" s="5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24" customHeight="1">
      <c r="A79" s="5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24" customHeight="1">
      <c r="A80" s="5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24" customHeight="1">
      <c r="A81" s="5"/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24" customHeight="1">
      <c r="A82" s="5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24" customHeight="1">
      <c r="A83" s="5"/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24" customHeight="1">
      <c r="A84" s="5"/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24" customHeight="1">
      <c r="A85" s="5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24" customHeight="1">
      <c r="A86" s="5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24" customHeight="1">
      <c r="A87" s="5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24" customHeight="1">
      <c r="A88" s="5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24" customHeight="1">
      <c r="A89" s="5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24" customHeight="1">
      <c r="A90" s="5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24" customHeight="1">
      <c r="A91" s="5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24" customHeight="1">
      <c r="A92" s="5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24" customHeight="1">
      <c r="A93" s="5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24" customHeight="1">
      <c r="A94" s="5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24" customHeight="1">
      <c r="A95" s="5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24" customHeight="1">
      <c r="A96" s="5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24" customHeight="1">
      <c r="A97" s="5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24" customHeight="1">
      <c r="A98" s="5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24" customHeight="1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24" customHeight="1">
      <c r="A100" s="5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24" customHeight="1">
      <c r="A101" s="5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24" customHeight="1">
      <c r="A102" s="5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24" customHeight="1">
      <c r="A103" s="5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24" customHeight="1">
      <c r="A104" s="5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24" customHeight="1">
      <c r="A105" s="5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24" customHeight="1">
      <c r="A106" s="5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24" customHeight="1">
      <c r="A107" s="5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24" customHeight="1">
      <c r="A108" s="5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24" customHeight="1">
      <c r="A109" s="5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24" customHeight="1">
      <c r="A110" s="5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24" customHeight="1">
      <c r="A111" s="5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24" customHeight="1">
      <c r="A112" s="5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24" customHeight="1">
      <c r="A113" s="5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24" customHeight="1">
      <c r="A114" s="5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24" customHeight="1">
      <c r="A115" s="5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24" customHeight="1">
      <c r="A116" s="5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24" customHeight="1">
      <c r="A117" s="5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ht="24" customHeight="1">
      <c r="A118" s="5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24" customHeight="1">
      <c r="A119" s="5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24" customHeight="1">
      <c r="A120" s="5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ht="24" customHeight="1">
      <c r="A121" s="5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24" customHeight="1">
      <c r="A122" s="5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ht="24" customHeight="1">
      <c r="A123" s="5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ht="24" customHeight="1">
      <c r="A124" s="5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ht="24" customHeight="1">
      <c r="A125" s="5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24" customHeight="1">
      <c r="A126" s="5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24" customHeight="1">
      <c r="A127" s="5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ht="24" customHeight="1">
      <c r="A128" s="5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ht="24" customHeight="1">
      <c r="A129" s="5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24" customHeight="1">
      <c r="A130" s="5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 ht="24" customHeight="1">
      <c r="A131" s="5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 ht="24" customHeight="1">
      <c r="A132" s="5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24" customHeight="1">
      <c r="A133" s="5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ht="24" customHeight="1">
      <c r="A134" s="5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ht="24" customHeight="1">
      <c r="A135" s="5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24" customHeight="1">
      <c r="A136" s="5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 ht="24" customHeight="1">
      <c r="A137" s="5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 ht="24" customHeight="1">
      <c r="A138" s="5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3" ht="24" customHeight="1">
      <c r="A139" s="5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ht="24" customHeight="1">
      <c r="A140" s="5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24" customHeight="1">
      <c r="A141" s="5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ht="24" customHeight="1">
      <c r="A142" s="5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ht="24" customHeight="1">
      <c r="A143" s="5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 ht="24" customHeight="1">
      <c r="A144" s="5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1:33" ht="24" customHeight="1">
      <c r="A145" s="5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1:33" ht="24" customHeight="1">
      <c r="A146" s="5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1:33" ht="24" customHeight="1">
      <c r="A147" s="5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1:33" ht="24" customHeight="1">
      <c r="A148" s="5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33" ht="24" customHeight="1">
      <c r="A149" s="5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1:33" ht="24" customHeight="1">
      <c r="A150" s="5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1:33" ht="24" customHeight="1">
      <c r="A151" s="5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33" ht="24" customHeight="1">
      <c r="A152" s="5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 ht="24" customHeight="1">
      <c r="A153" s="5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1:33" ht="24" customHeight="1">
      <c r="A154" s="5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 ht="24" customHeight="1">
      <c r="A155" s="5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33" ht="24" customHeight="1">
      <c r="A156" s="5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1:33" ht="24" customHeight="1">
      <c r="A157" s="5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1:33" ht="24" customHeight="1">
      <c r="A158" s="5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1:33" ht="24" customHeight="1">
      <c r="A159" s="5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33" ht="24" customHeight="1">
      <c r="A160" s="5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1:33" ht="24" customHeight="1">
      <c r="A161" s="5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ht="24" customHeight="1">
      <c r="A162" s="5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 ht="24" customHeight="1">
      <c r="A163" s="5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 ht="24" customHeight="1">
      <c r="A164" s="5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 ht="24" customHeight="1">
      <c r="A165" s="5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 ht="24" customHeight="1">
      <c r="A166" s="5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ht="24" customHeight="1">
      <c r="A167" s="5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 ht="24" customHeight="1">
      <c r="A168" s="5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 ht="24" customHeight="1">
      <c r="A169" s="5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24" customHeight="1">
      <c r="A170" s="5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 ht="24" customHeight="1">
      <c r="A171" s="5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 ht="24" customHeight="1">
      <c r="A172" s="5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ht="24" customHeight="1">
      <c r="A173" s="5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 ht="24" customHeight="1">
      <c r="A174" s="5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 ht="24" customHeight="1">
      <c r="A175" s="5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24" customHeight="1">
      <c r="A176" s="5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ht="24" customHeight="1">
      <c r="A177" s="5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ht="24" customHeight="1">
      <c r="A178" s="5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 ht="24" customHeight="1">
      <c r="A179" s="5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 ht="24" customHeight="1">
      <c r="A180" s="5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 ht="24" customHeight="1">
      <c r="A181" s="5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 ht="24" customHeight="1">
      <c r="A182" s="5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 ht="24" customHeight="1">
      <c r="A183" s="5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 ht="24" customHeight="1">
      <c r="A184" s="5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 ht="24" customHeight="1">
      <c r="A185" s="5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 ht="24" customHeight="1">
      <c r="A186" s="5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 ht="24" customHeight="1">
      <c r="A187" s="5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 ht="24" customHeight="1">
      <c r="A188" s="5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 ht="24" customHeight="1">
      <c r="A189" s="5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 ht="24" customHeight="1">
      <c r="A190" s="5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24" customHeight="1">
      <c r="A191" s="5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 ht="24" customHeight="1">
      <c r="A192" s="5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24" customHeight="1">
      <c r="A193" s="5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 ht="24" customHeight="1">
      <c r="A194" s="5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24" customHeight="1">
      <c r="A195" s="5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 ht="24" customHeight="1">
      <c r="A196" s="5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 ht="24" customHeight="1">
      <c r="A197" s="5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 ht="24" customHeight="1">
      <c r="A198" s="5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 ht="24" customHeight="1">
      <c r="A199" s="5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1:33" ht="24" customHeight="1">
      <c r="A200" s="5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 ht="24" customHeight="1">
      <c r="A201" s="5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 ht="24" customHeight="1">
      <c r="A202" s="5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 ht="24" customHeight="1">
      <c r="A203" s="5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 ht="24" customHeight="1">
      <c r="A204" s="5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1:33" ht="24" customHeight="1">
      <c r="A205" s="5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1:33" ht="24" customHeight="1">
      <c r="A206" s="5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 ht="24" customHeight="1">
      <c r="A207" s="5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 ht="24" customHeight="1">
      <c r="A208" s="5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1:33" ht="24" customHeight="1">
      <c r="A209" s="5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1:33" ht="24" customHeight="1">
      <c r="A210" s="5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1:33" ht="24" customHeight="1">
      <c r="A211" s="5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1:33" ht="24" customHeight="1">
      <c r="A212" s="5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1:33" ht="24" customHeight="1">
      <c r="A213" s="5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1:33" ht="24" customHeight="1">
      <c r="A214" s="5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1:33" ht="24" customHeight="1">
      <c r="A215" s="5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 ht="24" customHeight="1">
      <c r="A216" s="5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 ht="24" customHeight="1">
      <c r="A217" s="5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1:33" ht="24" customHeight="1">
      <c r="A218" s="5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1:33" ht="24" customHeight="1">
      <c r="A219" s="5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1:33" ht="24" customHeight="1">
      <c r="A220" s="5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1:33" ht="24" customHeight="1">
      <c r="A221" s="5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1:33" ht="24" customHeight="1">
      <c r="A222" s="5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1:33" ht="24" customHeight="1">
      <c r="A223" s="5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1:33" ht="24" customHeight="1">
      <c r="A224" s="5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1:33" ht="24" customHeight="1">
      <c r="A225" s="5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1:33" ht="24" customHeight="1">
      <c r="A226" s="5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1:33" ht="24" customHeight="1">
      <c r="A227" s="5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1:33" ht="24" customHeight="1">
      <c r="A228" s="5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 ht="24" customHeight="1">
      <c r="A229" s="5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1:33" ht="24" customHeight="1">
      <c r="A230" s="5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 ht="24" customHeight="1">
      <c r="A231" s="5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3" ht="24" customHeight="1">
      <c r="A232" s="5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 ht="24" customHeight="1">
      <c r="A233" s="5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1:33" ht="24" customHeight="1">
      <c r="A234" s="5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1:33" ht="24" customHeight="1">
      <c r="A235" s="5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1:33" ht="24" customHeight="1">
      <c r="A236" s="5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1:33" ht="24" customHeight="1">
      <c r="A237" s="5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1:33" ht="24" customHeight="1">
      <c r="A238" s="5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1:33" ht="24" customHeight="1">
      <c r="A239" s="5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1:33" ht="24" customHeight="1">
      <c r="A240" s="5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1:33" ht="24" customHeight="1">
      <c r="A241" s="5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1:33" ht="24" customHeight="1">
      <c r="A242" s="5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1:33" ht="24" customHeight="1">
      <c r="A243" s="5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1:33" ht="24" customHeight="1">
      <c r="A244" s="5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1:33" ht="24" customHeight="1">
      <c r="A245" s="5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1:33" ht="24" customHeight="1">
      <c r="A246" s="5"/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1:33" ht="24" customHeight="1">
      <c r="A247" s="5"/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1:33" ht="24" customHeight="1">
      <c r="A248" s="5"/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1:33" ht="24" customHeight="1">
      <c r="A249" s="5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1:33" ht="24" customHeight="1">
      <c r="A250" s="5"/>
      <c r="B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1:33" ht="24" customHeight="1">
      <c r="A251" s="5"/>
      <c r="B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1:33" ht="24" customHeight="1">
      <c r="A252" s="5"/>
      <c r="B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1:33" ht="24" customHeight="1">
      <c r="A253" s="5"/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1:33" ht="24" customHeight="1">
      <c r="A254" s="5"/>
      <c r="B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1:33" ht="24" customHeight="1">
      <c r="A255" s="5"/>
      <c r="B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1:33" ht="24" customHeight="1">
      <c r="A256" s="5"/>
      <c r="B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1:33" ht="24" customHeight="1">
      <c r="A257" s="5"/>
      <c r="B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1:33" ht="24" customHeight="1">
      <c r="A258" s="5"/>
      <c r="B258" s="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1:33" ht="24" customHeight="1">
      <c r="A259" s="5"/>
      <c r="B259" s="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1:33" ht="24" customHeight="1">
      <c r="A260" s="5"/>
      <c r="B260" s="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1:33" ht="24" customHeight="1">
      <c r="A261" s="5"/>
      <c r="B261" s="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1:33" ht="24" customHeight="1">
      <c r="A262" s="5"/>
      <c r="B262" s="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1:33" ht="24" customHeight="1">
      <c r="A263" s="5"/>
      <c r="B263" s="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1:33" ht="24" customHeight="1">
      <c r="A264" s="5"/>
      <c r="B264" s="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1:33" ht="24" customHeight="1">
      <c r="A265" s="5"/>
      <c r="B265" s="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1:33" ht="24" customHeight="1">
      <c r="A266" s="5"/>
      <c r="B266" s="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1:33" ht="24" customHeight="1">
      <c r="A267" s="5"/>
      <c r="B267" s="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1:33" ht="24" customHeight="1">
      <c r="A268" s="5"/>
      <c r="B268" s="5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1:33" ht="24" customHeight="1">
      <c r="A269" s="5"/>
      <c r="B269" s="5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1:33" ht="24" customHeight="1">
      <c r="A270" s="5"/>
      <c r="B270" s="5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1:33" ht="24" customHeight="1">
      <c r="A271" s="5"/>
      <c r="B271" s="5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spans="1:33" ht="24" customHeight="1">
      <c r="A272" s="5"/>
      <c r="B272" s="5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spans="1:33" ht="24" customHeight="1">
      <c r="A273" s="5"/>
      <c r="B273" s="5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1:33" ht="24" customHeight="1">
      <c r="A274" s="5"/>
      <c r="B274" s="5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1:33" ht="24" customHeight="1">
      <c r="A275" s="5"/>
      <c r="B275" s="5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1:33" ht="24" customHeight="1">
      <c r="A276" s="5"/>
      <c r="B276" s="5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1:33" ht="24" customHeight="1">
      <c r="A277" s="5"/>
      <c r="B277" s="5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spans="1:33" ht="24" customHeight="1">
      <c r="A278" s="5"/>
      <c r="B278" s="5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1:33" ht="24" customHeight="1">
      <c r="A279" s="5"/>
      <c r="B279" s="5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1:33" ht="24" customHeight="1">
      <c r="A280" s="5"/>
      <c r="B280" s="5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1:33" ht="24" customHeight="1">
      <c r="A281" s="5"/>
      <c r="B281" s="5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1:33" ht="24" customHeight="1">
      <c r="A282" s="5"/>
      <c r="B282" s="5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</sheetData>
  <printOptions horizontalCentered="1"/>
  <pageMargins left="1.25" right="1" top="1" bottom="0.5" header="1" footer="0.75"/>
  <pageSetup firstPageNumber="67" useFirstPageNumber="1" fitToHeight="1" fitToWidth="1" horizontalDpi="300" verticalDpi="300" orientation="portrait" scale="71" r:id="rId1"/>
  <headerFooter alignWithMargins="0">
    <oddHeader>&amp;R&amp;"Times New Roman,Regular"&amp;14EXHIBIT P</oddHeader>
    <oddFooter>&amp;C&amp;"Times New Roman,Regular"&amp;16SUP-62</oddFooter>
  </headerFooter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E. Long</dc:creator>
  <cp:keywords/>
  <dc:description/>
  <cp:lastModifiedBy>Clabelle</cp:lastModifiedBy>
  <cp:lastPrinted>2004-01-28T21:05:37Z</cp:lastPrinted>
  <dcterms:created xsi:type="dcterms:W3CDTF">1998-01-14T22:59:50Z</dcterms:created>
  <dcterms:modified xsi:type="dcterms:W3CDTF">2004-01-28T21:05:59Z</dcterms:modified>
  <cp:category/>
  <cp:version/>
  <cp:contentType/>
  <cp:contentStatus/>
</cp:coreProperties>
</file>