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580" windowHeight="5010" activeTab="1"/>
  </bookViews>
  <sheets>
    <sheet name="storedEmittance" sheetId="1" r:id="rId1"/>
    <sheet name="Stored beam" sheetId="2" r:id="rId2"/>
    <sheet name="Stored beam plot" sheetId="3" r:id="rId3"/>
    <sheet name="transfers plot" sheetId="4" r:id="rId4"/>
    <sheet name="Transfers (emittance)" sheetId="5" r:id="rId5"/>
    <sheet name="Transfers data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<sst xmlns="http://schemas.openxmlformats.org/spreadsheetml/2006/main" count="35" uniqueCount="17">
  <si>
    <t>T:SQA0</t>
  </si>
  <si>
    <t>VE11 sig</t>
  </si>
  <si>
    <t>HE11 sig</t>
  </si>
  <si>
    <t>HE17 sig</t>
  </si>
  <si>
    <t>raised vertical tune</t>
  </si>
  <si>
    <t>Noticed poor transfer efficiency</t>
  </si>
  <si>
    <t>SQA0 = 15</t>
  </si>
  <si>
    <t>SQD0=5.5</t>
  </si>
  <si>
    <t>SQA0 = 20</t>
  </si>
  <si>
    <t>SQD0=-5</t>
  </si>
  <si>
    <t>Changed tunes and T:SQA0(out of the mult).  Also did -3mm bump on F0HPOS</t>
  </si>
  <si>
    <t>Changed SQA0 out of the mult to bring tunes back together after SQD0 change</t>
  </si>
  <si>
    <t>SQD0 = 0</t>
  </si>
  <si>
    <t>SQD0 = 5</t>
  </si>
  <si>
    <t>SQD0 = -5</t>
  </si>
  <si>
    <t>Vert Emit</t>
  </si>
  <si>
    <t>emittance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</si>
</sst>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 Emit vs skew mult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'Stored beam'!$B$27</c:f>
              <c:strCache>
                <c:ptCount val="1"/>
                <c:pt idx="0">
                  <c:v>Vert Emit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'Stored beam'!$A$28:$A$49</c:f>
              <c:numCache>
                <c:ptCount val="22"/>
                <c:pt idx="1">
                  <c:v>6.052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</c:numCache>
            </c:numRef>
          </c:xVal>
          <c:yVal>
            <c:numRef>
              <c:f>'Stored beam'!$B$28:$B$49</c:f>
              <c:numCache>
                <c:ptCount val="22"/>
                <c:pt idx="1">
                  <c:v>34.8174</c:v>
                </c:pt>
                <c:pt idx="2">
                  <c:v>35.21875</c:v>
                </c:pt>
                <c:pt idx="3">
                  <c:v>38.512350000000005</c:v>
                </c:pt>
                <c:pt idx="4">
                  <c:v>35.6224</c:v>
                </c:pt>
                <c:pt idx="5">
                  <c:v>40.645599999999995</c:v>
                </c:pt>
                <c:pt idx="6">
                  <c:v>38.092600000000004</c:v>
                </c:pt>
                <c:pt idx="7">
                  <c:v>46</c:v>
                </c:pt>
                <c:pt idx="8">
                  <c:v>46</c:v>
                </c:pt>
                <c:pt idx="9">
                  <c:v>53.6544</c:v>
                </c:pt>
                <c:pt idx="10">
                  <c:v>44.178399999999996</c:v>
                </c:pt>
                <c:pt idx="11">
                  <c:v>36.84715</c:v>
                </c:pt>
                <c:pt idx="12">
                  <c:v>35.6224</c:v>
                </c:pt>
                <c:pt idx="13">
                  <c:v>39.35875</c:v>
                </c:pt>
                <c:pt idx="14">
                  <c:v>36.02835</c:v>
                </c:pt>
                <c:pt idx="15">
                  <c:v>31.6894</c:v>
                </c:pt>
                <c:pt idx="16">
                  <c:v>32.45759999999999</c:v>
                </c:pt>
                <c:pt idx="17">
                  <c:v>29.809150000000002</c:v>
                </c:pt>
                <c:pt idx="18">
                  <c:v>29.440000000000005</c:v>
                </c:pt>
                <c:pt idx="19">
                  <c:v>30.180600000000005</c:v>
                </c:pt>
                <c:pt idx="20">
                  <c:v>31.308749999999996</c:v>
                </c:pt>
                <c:pt idx="21">
                  <c:v>31.6894</c:v>
                </c:pt>
              </c:numCache>
            </c:numRef>
          </c:yVal>
          <c:smooth val="0"/>
        </c:ser>
        <c:axId val="41644069"/>
        <c:axId val="39252302"/>
      </c:scatterChart>
      <c:valAx>
        <c:axId val="41644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SQA0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crossBetween val="midCat"/>
        <c:dispUnits/>
      </c:valAx>
      <c:valAx>
        <c:axId val="392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Emittance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FW sigma vs SQA0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'Stored beam'!$B$1</c:f>
              <c:strCache>
                <c:ptCount val="1"/>
                <c:pt idx="0">
                  <c:v>VE11 sig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'Stored beam'!$A$2:$A$23</c:f>
              <c:numCache>
                <c:ptCount val="22"/>
                <c:pt idx="1">
                  <c:v>6.052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</c:numCache>
            </c:numRef>
          </c:xVal>
          <c:yVal>
            <c:numRef>
              <c:f>'Stored beam'!$B$2:$B$23</c:f>
              <c:numCache>
                <c:ptCount val="22"/>
                <c:pt idx="1">
                  <c:v>1.74</c:v>
                </c:pt>
                <c:pt idx="2">
                  <c:v>1.75</c:v>
                </c:pt>
                <c:pt idx="3">
                  <c:v>1.83</c:v>
                </c:pt>
                <c:pt idx="4">
                  <c:v>1.76</c:v>
                </c:pt>
                <c:pt idx="5">
                  <c:v>1.88</c:v>
                </c:pt>
                <c:pt idx="6">
                  <c:v>1.82</c:v>
                </c:pt>
                <c:pt idx="7">
                  <c:v>2</c:v>
                </c:pt>
                <c:pt idx="8">
                  <c:v>2</c:v>
                </c:pt>
                <c:pt idx="9">
                  <c:v>2.16</c:v>
                </c:pt>
                <c:pt idx="10">
                  <c:v>1.96</c:v>
                </c:pt>
                <c:pt idx="11">
                  <c:v>1.79</c:v>
                </c:pt>
                <c:pt idx="12">
                  <c:v>1.76</c:v>
                </c:pt>
                <c:pt idx="13">
                  <c:v>1.85</c:v>
                </c:pt>
                <c:pt idx="14">
                  <c:v>1.77</c:v>
                </c:pt>
                <c:pt idx="15">
                  <c:v>1.66</c:v>
                </c:pt>
                <c:pt idx="16">
                  <c:v>1.68</c:v>
                </c:pt>
                <c:pt idx="17">
                  <c:v>1.61</c:v>
                </c:pt>
                <c:pt idx="18">
                  <c:v>1.6</c:v>
                </c:pt>
                <c:pt idx="19">
                  <c:v>1.62</c:v>
                </c:pt>
                <c:pt idx="20">
                  <c:v>1.65</c:v>
                </c:pt>
                <c:pt idx="21">
                  <c:v>1.66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'Stored beam'!$C$1</c:f>
              <c:strCache>
                <c:ptCount val="1"/>
                <c:pt idx="0">
                  <c:v>HE11 sig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'Stored beam'!$A$2:$A$23</c:f>
              <c:numCache>
                <c:ptCount val="22"/>
                <c:pt idx="1">
                  <c:v>6.052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</c:numCache>
            </c:numRef>
          </c:xVal>
          <c:yVal>
            <c:numRef>
              <c:f>'Stored beam'!$C$2:$C$23</c:f>
              <c:numCache>
                <c:ptCount val="22"/>
                <c:pt idx="1">
                  <c:v>1.97</c:v>
                </c:pt>
                <c:pt idx="2">
                  <c:v>2.21</c:v>
                </c:pt>
                <c:pt idx="3">
                  <c:v>2.14</c:v>
                </c:pt>
                <c:pt idx="4">
                  <c:v>2.14</c:v>
                </c:pt>
                <c:pt idx="5">
                  <c:v>2.27</c:v>
                </c:pt>
                <c:pt idx="6">
                  <c:v>2.35</c:v>
                </c:pt>
                <c:pt idx="7">
                  <c:v>2.27</c:v>
                </c:pt>
                <c:pt idx="8">
                  <c:v>2.52</c:v>
                </c:pt>
                <c:pt idx="9">
                  <c:v>2.59</c:v>
                </c:pt>
                <c:pt idx="10">
                  <c:v>2.4</c:v>
                </c:pt>
                <c:pt idx="11">
                  <c:v>2.13</c:v>
                </c:pt>
                <c:pt idx="12">
                  <c:v>2.2</c:v>
                </c:pt>
                <c:pt idx="13">
                  <c:v>2.18</c:v>
                </c:pt>
                <c:pt idx="14">
                  <c:v>2.14</c:v>
                </c:pt>
                <c:pt idx="15">
                  <c:v>2.01</c:v>
                </c:pt>
                <c:pt idx="16">
                  <c:v>2.12</c:v>
                </c:pt>
                <c:pt idx="17">
                  <c:v>2.02</c:v>
                </c:pt>
                <c:pt idx="18">
                  <c:v>2.02</c:v>
                </c:pt>
                <c:pt idx="19">
                  <c:v>1.98</c:v>
                </c:pt>
                <c:pt idx="20">
                  <c:v>2.11</c:v>
                </c:pt>
                <c:pt idx="21">
                  <c:v>1.99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'Stored beam'!$D$1</c:f>
              <c:strCache>
                <c:ptCount val="1"/>
                <c:pt idx="0">
                  <c:v>HE17 sig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'Stored beam'!$A$2:$A$23</c:f>
              <c:numCache>
                <c:ptCount val="22"/>
                <c:pt idx="1">
                  <c:v>6.052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</c:numCache>
            </c:numRef>
          </c:xVal>
          <c:yVal>
            <c:numRef>
              <c:f>'Stored beam'!$D$2:$D$23</c:f>
              <c:numCache>
                <c:ptCount val="22"/>
                <c:pt idx="1">
                  <c:v>3</c:v>
                </c:pt>
                <c:pt idx="2">
                  <c:v>2.93</c:v>
                </c:pt>
                <c:pt idx="3">
                  <c:v>3.2</c:v>
                </c:pt>
                <c:pt idx="4">
                  <c:v>2.91</c:v>
                </c:pt>
                <c:pt idx="5">
                  <c:v>2.89</c:v>
                </c:pt>
                <c:pt idx="6">
                  <c:v>3.14</c:v>
                </c:pt>
                <c:pt idx="7">
                  <c:v>3.14</c:v>
                </c:pt>
                <c:pt idx="8">
                  <c:v>3.07</c:v>
                </c:pt>
                <c:pt idx="9">
                  <c:v>3.25</c:v>
                </c:pt>
                <c:pt idx="10">
                  <c:v>3.08</c:v>
                </c:pt>
                <c:pt idx="11">
                  <c:v>3.17</c:v>
                </c:pt>
                <c:pt idx="12">
                  <c:v>2.92</c:v>
                </c:pt>
                <c:pt idx="13">
                  <c:v>3.11</c:v>
                </c:pt>
                <c:pt idx="14">
                  <c:v>2.78</c:v>
                </c:pt>
                <c:pt idx="15">
                  <c:v>2.81</c:v>
                </c:pt>
                <c:pt idx="16">
                  <c:v>3.04</c:v>
                </c:pt>
                <c:pt idx="17">
                  <c:v>3.07</c:v>
                </c:pt>
                <c:pt idx="18">
                  <c:v>2.97</c:v>
                </c:pt>
                <c:pt idx="19">
                  <c:v>2.98</c:v>
                </c:pt>
                <c:pt idx="20">
                  <c:v>2.95</c:v>
                </c:pt>
                <c:pt idx="21">
                  <c:v>2.68</c:v>
                </c:pt>
              </c:numCache>
            </c:numRef>
          </c:yVal>
          <c:smooth val="0"/>
        </c:ser>
        <c:axId val="17726399"/>
        <c:axId val="25319864"/>
      </c:scatterChart>
      <c:valAx>
        <c:axId val="1772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SQA0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crossBetween val="midCat"/>
        <c:dispUnits/>
      </c:valAx>
      <c:valAx>
        <c:axId val="2531986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FW sigma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'Transfers data'!$B$1</c:f>
              <c:strCache>
                <c:ptCount val="1"/>
                <c:pt idx="0">
                  <c:v>VE11 sig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'Transfers data'!$A$2:$A$23</c:f>
              <c:numCache>
                <c:ptCount val="22"/>
                <c:pt idx="1">
                  <c:v>6.052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7">
                  <c:v>18.7</c:v>
                </c:pt>
                <c:pt idx="19">
                  <c:v>15</c:v>
                </c:pt>
                <c:pt idx="20">
                  <c:v>20</c:v>
                </c:pt>
              </c:numCache>
            </c:numRef>
          </c:xVal>
          <c:yVal>
            <c:numRef>
              <c:f>'Transfers data'!$B$2:$B$23</c:f>
              <c:numCache>
                <c:ptCount val="22"/>
                <c:pt idx="1">
                  <c:v>1.41</c:v>
                </c:pt>
                <c:pt idx="2">
                  <c:v>1.46</c:v>
                </c:pt>
                <c:pt idx="3">
                  <c:v>1.55</c:v>
                </c:pt>
                <c:pt idx="4">
                  <c:v>1.71</c:v>
                </c:pt>
                <c:pt idx="5">
                  <c:v>1.39</c:v>
                </c:pt>
                <c:pt idx="6">
                  <c:v>1.39</c:v>
                </c:pt>
                <c:pt idx="7">
                  <c:v>1.31</c:v>
                </c:pt>
                <c:pt idx="8">
                  <c:v>1.31</c:v>
                </c:pt>
                <c:pt idx="9">
                  <c:v>1.32</c:v>
                </c:pt>
                <c:pt idx="10">
                  <c:v>1.19</c:v>
                </c:pt>
                <c:pt idx="11">
                  <c:v>1.16</c:v>
                </c:pt>
                <c:pt idx="12">
                  <c:v>1.25</c:v>
                </c:pt>
                <c:pt idx="13">
                  <c:v>1.2</c:v>
                </c:pt>
                <c:pt idx="14">
                  <c:v>1.09</c:v>
                </c:pt>
                <c:pt idx="15">
                  <c:v>1.1</c:v>
                </c:pt>
                <c:pt idx="17">
                  <c:v>1.43</c:v>
                </c:pt>
                <c:pt idx="19">
                  <c:v>1.77</c:v>
                </c:pt>
                <c:pt idx="20">
                  <c:v>1.32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'Transfers data'!$C$1</c:f>
              <c:strCache>
                <c:ptCount val="1"/>
                <c:pt idx="0">
                  <c:v>HE11 sig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'Transfers data'!$A$2:$A$23</c:f>
              <c:numCache>
                <c:ptCount val="22"/>
                <c:pt idx="1">
                  <c:v>6.052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7">
                  <c:v>18.7</c:v>
                </c:pt>
                <c:pt idx="19">
                  <c:v>15</c:v>
                </c:pt>
                <c:pt idx="20">
                  <c:v>20</c:v>
                </c:pt>
              </c:numCache>
            </c:numRef>
          </c:xVal>
          <c:yVal>
            <c:numRef>
              <c:f>'Transfers data'!$C$2:$C$23</c:f>
              <c:numCache>
                <c:ptCount val="22"/>
                <c:pt idx="1">
                  <c:v>2.14</c:v>
                </c:pt>
                <c:pt idx="2">
                  <c:v>2.01</c:v>
                </c:pt>
                <c:pt idx="3">
                  <c:v>1.98</c:v>
                </c:pt>
                <c:pt idx="4">
                  <c:v>2.2</c:v>
                </c:pt>
                <c:pt idx="5">
                  <c:v>1.98</c:v>
                </c:pt>
                <c:pt idx="6">
                  <c:v>2.02</c:v>
                </c:pt>
                <c:pt idx="7">
                  <c:v>1.98</c:v>
                </c:pt>
                <c:pt idx="8">
                  <c:v>1.88</c:v>
                </c:pt>
                <c:pt idx="9">
                  <c:v>1.83</c:v>
                </c:pt>
                <c:pt idx="10">
                  <c:v>1.85</c:v>
                </c:pt>
                <c:pt idx="11">
                  <c:v>1.79</c:v>
                </c:pt>
                <c:pt idx="12">
                  <c:v>1.65</c:v>
                </c:pt>
                <c:pt idx="13">
                  <c:v>1.73</c:v>
                </c:pt>
                <c:pt idx="14">
                  <c:v>1.55</c:v>
                </c:pt>
                <c:pt idx="15">
                  <c:v>1.56</c:v>
                </c:pt>
                <c:pt idx="17">
                  <c:v>1.92</c:v>
                </c:pt>
                <c:pt idx="19">
                  <c:v>2.14</c:v>
                </c:pt>
                <c:pt idx="20">
                  <c:v>1.81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'Transfers data'!$D$1</c:f>
              <c:strCache>
                <c:ptCount val="1"/>
                <c:pt idx="0">
                  <c:v>HE17 sig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'Transfers data'!$A$2:$A$23</c:f>
              <c:numCache>
                <c:ptCount val="22"/>
                <c:pt idx="1">
                  <c:v>6.052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7">
                  <c:v>18.7</c:v>
                </c:pt>
                <c:pt idx="19">
                  <c:v>15</c:v>
                </c:pt>
                <c:pt idx="20">
                  <c:v>20</c:v>
                </c:pt>
              </c:numCache>
            </c:numRef>
          </c:xVal>
          <c:yVal>
            <c:numRef>
              <c:f>'Transfers data'!$D$2:$D$23</c:f>
              <c:numCache>
                <c:ptCount val="22"/>
                <c:pt idx="1">
                  <c:v>3.41</c:v>
                </c:pt>
                <c:pt idx="2">
                  <c:v>3.13</c:v>
                </c:pt>
                <c:pt idx="3">
                  <c:v>3.02</c:v>
                </c:pt>
                <c:pt idx="4">
                  <c:v>3.14</c:v>
                </c:pt>
                <c:pt idx="5">
                  <c:v>3</c:v>
                </c:pt>
                <c:pt idx="6">
                  <c:v>3.03</c:v>
                </c:pt>
                <c:pt idx="7">
                  <c:v>3.07</c:v>
                </c:pt>
                <c:pt idx="8">
                  <c:v>2.91</c:v>
                </c:pt>
                <c:pt idx="9">
                  <c:v>2.92</c:v>
                </c:pt>
                <c:pt idx="10">
                  <c:v>2.72</c:v>
                </c:pt>
                <c:pt idx="11">
                  <c:v>3.52</c:v>
                </c:pt>
                <c:pt idx="12">
                  <c:v>2.62</c:v>
                </c:pt>
                <c:pt idx="13">
                  <c:v>2.53</c:v>
                </c:pt>
                <c:pt idx="14">
                  <c:v>2.6</c:v>
                </c:pt>
                <c:pt idx="15">
                  <c:v>2.51</c:v>
                </c:pt>
                <c:pt idx="17">
                  <c:v>2.84</c:v>
                </c:pt>
                <c:pt idx="19">
                  <c:v>3.37</c:v>
                </c:pt>
                <c:pt idx="20">
                  <c:v>2.71</c:v>
                </c:pt>
              </c:numCache>
            </c:numRef>
          </c:yVal>
          <c:smooth val="0"/>
        </c:ser>
        <c:axId val="26552185"/>
        <c:axId val="37643074"/>
      </c:scatterChart>
      <c:val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crossBetween val="midCat"/>
        <c:dispUnits/>
      </c:valAx>
      <c:valAx>
        <c:axId val="37643074"/>
        <c:scaling>
          <c:orientation val="minMax"/>
          <c:max val="3.5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 emittance vs SQA0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'Transfers data'!$F$33</c:f>
              <c:strCache>
                <c:ptCount val="1"/>
                <c:pt idx="0">
                  <c:v>SQD0 = 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'Transfers data'!$E$34:$E$56</c:f>
              <c:numCache>
                <c:ptCount val="23"/>
                <c:pt idx="1">
                  <c:v>6.052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7">
                  <c:v>18.7</c:v>
                </c:pt>
                <c:pt idx="20">
                  <c:v>15</c:v>
                </c:pt>
                <c:pt idx="22">
                  <c:v>20</c:v>
                </c:pt>
              </c:numCache>
            </c:numRef>
          </c:xVal>
          <c:yVal>
            <c:numRef>
              <c:f>'Transfers data'!$F$34:$F$56</c:f>
              <c:numCache>
                <c:ptCount val="23"/>
                <c:pt idx="1">
                  <c:v>22.8</c:v>
                </c:pt>
                <c:pt idx="2">
                  <c:v>24.7</c:v>
                </c:pt>
                <c:pt idx="3">
                  <c:v>27.6</c:v>
                </c:pt>
                <c:pt idx="4">
                  <c:v>33.7</c:v>
                </c:pt>
                <c:pt idx="5">
                  <c:v>22.4</c:v>
                </c:pt>
                <c:pt idx="6">
                  <c:v>22.4</c:v>
                </c:pt>
                <c:pt idx="7">
                  <c:v>19.7</c:v>
                </c:pt>
                <c:pt idx="8">
                  <c:v>19.8</c:v>
                </c:pt>
                <c:pt idx="9">
                  <c:v>20.1</c:v>
                </c:pt>
                <c:pt idx="10">
                  <c:v>16.4</c:v>
                </c:pt>
                <c:pt idx="11">
                  <c:v>15.5</c:v>
                </c:pt>
                <c:pt idx="12">
                  <c:v>18.1</c:v>
                </c:pt>
                <c:pt idx="13">
                  <c:v>16.6</c:v>
                </c:pt>
                <c:pt idx="14">
                  <c:v>13.6</c:v>
                </c:pt>
                <c:pt idx="15">
                  <c:v>13.9</c:v>
                </c:pt>
                <c:pt idx="17">
                  <c:v>23.5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'Transfers data'!$G$33</c:f>
              <c:strCache>
                <c:ptCount val="1"/>
                <c:pt idx="0">
                  <c:v>SQD0 =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'Transfers data'!$E$34:$E$56</c:f>
              <c:numCache>
                <c:ptCount val="23"/>
                <c:pt idx="1">
                  <c:v>6.052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7">
                  <c:v>18.7</c:v>
                </c:pt>
                <c:pt idx="20">
                  <c:v>15</c:v>
                </c:pt>
                <c:pt idx="22">
                  <c:v>20</c:v>
                </c:pt>
              </c:numCache>
            </c:numRef>
          </c:xVal>
          <c:yVal>
            <c:numRef>
              <c:f>'Transfers data'!$G$34:$G$56</c:f>
              <c:numCache>
                <c:ptCount val="23"/>
                <c:pt idx="20">
                  <c:v>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'Transfers data'!$H$33</c:f>
              <c:strCache>
                <c:ptCount val="1"/>
                <c:pt idx="0">
                  <c:v>SQD0 = -5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'Transfers data'!$E$34:$E$56</c:f>
              <c:numCache>
                <c:ptCount val="23"/>
                <c:pt idx="1">
                  <c:v>6.052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7">
                  <c:v>18.7</c:v>
                </c:pt>
                <c:pt idx="20">
                  <c:v>15</c:v>
                </c:pt>
                <c:pt idx="22">
                  <c:v>20</c:v>
                </c:pt>
              </c:numCache>
            </c:numRef>
          </c:xVal>
          <c:yVal>
            <c:numRef>
              <c:f>'Transfers data'!$H$34:$H$56</c:f>
              <c:numCache>
                <c:ptCount val="23"/>
                <c:pt idx="22">
                  <c:v>20</c:v>
                </c:pt>
              </c:numCache>
            </c:numRef>
          </c:yVal>
          <c:smooth val="0"/>
        </c:ser>
        <c:axId val="3243347"/>
        <c:axId val="29190124"/>
      </c:scatterChart>
      <c:valAx>
        <c:axId val="32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SQA0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crossBetween val="midCat"/>
        <c:dispUnits/>
      </c:valAx>
      <c:valAx>
        <c:axId val="29190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 Emittance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355" verticalDpi="35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55" verticalDpi="35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571500</xdr:colOff>
      <xdr:row>5</xdr:row>
      <xdr:rowOff>142875</xdr:rowOff>
    </xdr:from>
    <xdr:ext cx="2514600" cy="200025"/>
    <xdr:sp>
      <xdr:nvSpPr>
        <xdr:cNvPr id="1" name="TextBox 1"/>
        <xdr:cNvSpPr txBox="1">
          <a:spLocks noChangeArrowheads="1"/>
        </xdr:cNvSpPr>
      </xdr:nvSpPr>
      <xdr:spPr>
        <a:xfrm>
          <a:off x="3619500" y="952500"/>
          <a:ext cx="2514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data uses 1st mult on T55&lt;annala&gt;&lt;5&gt;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9">
      <selection activeCell="A27" sqref="A27:B49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3" spans="1:4" ht="12.75">
      <c r="A3">
        <v>6.052</v>
      </c>
      <c r="B3">
        <v>1.74</v>
      </c>
      <c r="C3">
        <v>1.97</v>
      </c>
      <c r="D3">
        <v>3</v>
      </c>
    </row>
    <row r="4" spans="1:4" ht="12.75">
      <c r="A4">
        <v>5</v>
      </c>
      <c r="B4">
        <v>1.75</v>
      </c>
      <c r="C4">
        <v>2.21</v>
      </c>
      <c r="D4">
        <v>2.93</v>
      </c>
    </row>
    <row r="5" spans="1:4" ht="12.75">
      <c r="A5">
        <v>4</v>
      </c>
      <c r="B5">
        <v>1.83</v>
      </c>
      <c r="C5">
        <v>2.14</v>
      </c>
      <c r="D5">
        <v>3.2</v>
      </c>
    </row>
    <row r="6" spans="1:4" ht="12.75">
      <c r="A6">
        <v>3</v>
      </c>
      <c r="B6">
        <v>1.76</v>
      </c>
      <c r="C6">
        <v>2.14</v>
      </c>
      <c r="D6">
        <v>2.91</v>
      </c>
    </row>
    <row r="7" spans="1:4" ht="12.75">
      <c r="A7">
        <v>2</v>
      </c>
      <c r="B7">
        <v>1.88</v>
      </c>
      <c r="C7">
        <v>2.27</v>
      </c>
      <c r="D7">
        <v>2.89</v>
      </c>
    </row>
    <row r="8" spans="1:4" ht="12.75">
      <c r="A8">
        <v>1</v>
      </c>
      <c r="B8">
        <v>1.82</v>
      </c>
      <c r="C8">
        <v>2.35</v>
      </c>
      <c r="D8">
        <v>3.14</v>
      </c>
    </row>
    <row r="9" spans="1:4" ht="12.75">
      <c r="A9">
        <v>0</v>
      </c>
      <c r="B9">
        <v>2</v>
      </c>
      <c r="C9">
        <v>2.27</v>
      </c>
      <c r="D9">
        <v>3.14</v>
      </c>
    </row>
    <row r="10" spans="1:4" ht="12.75">
      <c r="A10">
        <v>-1</v>
      </c>
      <c r="B10">
        <v>2</v>
      </c>
      <c r="C10">
        <v>2.52</v>
      </c>
      <c r="D10">
        <v>3.07</v>
      </c>
    </row>
    <row r="11" spans="1:4" ht="12.75">
      <c r="A11">
        <v>-2</v>
      </c>
      <c r="B11">
        <v>2.16</v>
      </c>
      <c r="C11">
        <v>2.59</v>
      </c>
      <c r="D11">
        <v>3.25</v>
      </c>
    </row>
    <row r="12" spans="1:4" ht="12.75">
      <c r="A12">
        <v>0</v>
      </c>
      <c r="B12">
        <v>1.96</v>
      </c>
      <c r="C12">
        <v>2.4</v>
      </c>
      <c r="D12">
        <v>3.08</v>
      </c>
    </row>
    <row r="13" spans="1:4" ht="12.75">
      <c r="A13">
        <v>2</v>
      </c>
      <c r="B13">
        <v>1.79</v>
      </c>
      <c r="C13">
        <v>2.13</v>
      </c>
      <c r="D13">
        <v>3.17</v>
      </c>
    </row>
    <row r="14" spans="1:4" ht="12.75">
      <c r="A14">
        <v>3</v>
      </c>
      <c r="B14">
        <v>1.76</v>
      </c>
      <c r="C14">
        <v>2.2</v>
      </c>
      <c r="D14">
        <v>2.92</v>
      </c>
    </row>
    <row r="15" spans="1:4" ht="12.75">
      <c r="A15">
        <v>4</v>
      </c>
      <c r="B15">
        <v>1.85</v>
      </c>
      <c r="C15">
        <v>2.18</v>
      </c>
      <c r="D15">
        <v>3.11</v>
      </c>
    </row>
    <row r="16" spans="1:4" ht="12.75">
      <c r="A16">
        <v>5</v>
      </c>
      <c r="B16">
        <v>1.77</v>
      </c>
      <c r="C16">
        <v>2.14</v>
      </c>
      <c r="D16">
        <v>2.78</v>
      </c>
    </row>
    <row r="17" spans="1:4" ht="12.75">
      <c r="A17">
        <v>6</v>
      </c>
      <c r="B17">
        <v>1.66</v>
      </c>
      <c r="C17">
        <v>2.01</v>
      </c>
      <c r="D17">
        <v>2.81</v>
      </c>
    </row>
    <row r="18" spans="1:4" ht="12.75">
      <c r="A18">
        <v>7</v>
      </c>
      <c r="B18">
        <v>1.68</v>
      </c>
      <c r="C18">
        <v>2.12</v>
      </c>
      <c r="D18">
        <v>3.04</v>
      </c>
    </row>
    <row r="19" spans="1:4" ht="12.75">
      <c r="A19">
        <v>8</v>
      </c>
      <c r="B19">
        <v>1.61</v>
      </c>
      <c r="C19">
        <v>2.02</v>
      </c>
      <c r="D19">
        <v>3.07</v>
      </c>
    </row>
    <row r="20" spans="1:4" ht="12.75">
      <c r="A20">
        <v>9</v>
      </c>
      <c r="B20">
        <v>1.6</v>
      </c>
      <c r="C20">
        <v>2.02</v>
      </c>
      <c r="D20">
        <v>2.97</v>
      </c>
    </row>
    <row r="21" spans="1:4" ht="12.75">
      <c r="A21">
        <v>10</v>
      </c>
      <c r="B21">
        <v>1.62</v>
      </c>
      <c r="C21">
        <v>1.98</v>
      </c>
      <c r="D21">
        <v>2.98</v>
      </c>
    </row>
    <row r="22" spans="1:4" ht="12.75">
      <c r="A22">
        <v>8</v>
      </c>
      <c r="B22">
        <v>1.65</v>
      </c>
      <c r="C22">
        <v>2.11</v>
      </c>
      <c r="D22">
        <v>2.95</v>
      </c>
    </row>
    <row r="23" spans="1:4" ht="12.75">
      <c r="A23">
        <v>6</v>
      </c>
      <c r="B23">
        <v>1.66</v>
      </c>
      <c r="C23">
        <v>1.99</v>
      </c>
      <c r="D23">
        <v>2.68</v>
      </c>
    </row>
    <row r="27" spans="1:4" ht="12.75">
      <c r="A27" t="s">
        <v>0</v>
      </c>
      <c r="B27" t="s">
        <v>15</v>
      </c>
      <c r="D27" t="s">
        <v>1</v>
      </c>
    </row>
    <row r="28" ht="12.75"/>
    <row r="29" spans="1:4" ht="12.75">
      <c r="A29">
        <v>6.052</v>
      </c>
      <c r="B29">
        <f>D29*D29*11.5</f>
        <v>34.8174</v>
      </c>
      <c r="D29">
        <v>1.74</v>
      </c>
    </row>
    <row r="30" spans="1:4" ht="12.75">
      <c r="A30">
        <v>5</v>
      </c>
      <c r="B30">
        <f aca="true" t="shared" si="0" ref="B30:B49">D30*D30*11.5</f>
        <v>35.21875</v>
      </c>
      <c r="D30">
        <v>1.75</v>
      </c>
    </row>
    <row r="31" spans="1:4" ht="12.75">
      <c r="A31">
        <v>4</v>
      </c>
      <c r="B31">
        <f t="shared" si="0"/>
        <v>38.512350000000005</v>
      </c>
      <c r="D31">
        <v>1.83</v>
      </c>
    </row>
    <row r="32" spans="1:4" ht="12.75">
      <c r="A32">
        <v>3</v>
      </c>
      <c r="B32">
        <f t="shared" si="0"/>
        <v>35.6224</v>
      </c>
      <c r="D32">
        <v>1.76</v>
      </c>
    </row>
    <row r="33" spans="1:4" ht="12.75">
      <c r="A33">
        <v>2</v>
      </c>
      <c r="B33">
        <f t="shared" si="0"/>
        <v>40.645599999999995</v>
      </c>
      <c r="D33">
        <v>1.88</v>
      </c>
    </row>
    <row r="34" spans="1:4" ht="12.75">
      <c r="A34">
        <v>1</v>
      </c>
      <c r="B34">
        <f t="shared" si="0"/>
        <v>38.092600000000004</v>
      </c>
      <c r="D34">
        <v>1.82</v>
      </c>
    </row>
    <row r="35" spans="1:4" ht="12.75">
      <c r="A35">
        <v>0</v>
      </c>
      <c r="B35">
        <f t="shared" si="0"/>
        <v>46</v>
      </c>
      <c r="D35">
        <v>2</v>
      </c>
    </row>
    <row r="36" spans="1:4" ht="12.75">
      <c r="A36">
        <v>-1</v>
      </c>
      <c r="B36">
        <f t="shared" si="0"/>
        <v>46</v>
      </c>
      <c r="D36">
        <v>2</v>
      </c>
    </row>
    <row r="37" spans="1:4" ht="12.75">
      <c r="A37">
        <v>-2</v>
      </c>
      <c r="B37">
        <f t="shared" si="0"/>
        <v>53.6544</v>
      </c>
      <c r="D37">
        <v>2.16</v>
      </c>
    </row>
    <row r="38" spans="1:4" ht="12.75">
      <c r="A38">
        <v>0</v>
      </c>
      <c r="B38">
        <f t="shared" si="0"/>
        <v>44.178399999999996</v>
      </c>
      <c r="D38">
        <v>1.96</v>
      </c>
    </row>
    <row r="39" spans="1:4" ht="12.75">
      <c r="A39">
        <v>2</v>
      </c>
      <c r="B39">
        <f t="shared" si="0"/>
        <v>36.84715</v>
      </c>
      <c r="D39">
        <v>1.79</v>
      </c>
    </row>
    <row r="40" spans="1:4" ht="12.75">
      <c r="A40">
        <v>3</v>
      </c>
      <c r="B40">
        <f t="shared" si="0"/>
        <v>35.6224</v>
      </c>
      <c r="D40">
        <v>1.76</v>
      </c>
    </row>
    <row r="41" spans="1:4" ht="12.75">
      <c r="A41">
        <v>4</v>
      </c>
      <c r="B41">
        <f t="shared" si="0"/>
        <v>39.35875</v>
      </c>
      <c r="D41">
        <v>1.85</v>
      </c>
    </row>
    <row r="42" spans="1:4" ht="12.75">
      <c r="A42">
        <v>5</v>
      </c>
      <c r="B42">
        <f t="shared" si="0"/>
        <v>36.02835</v>
      </c>
      <c r="D42">
        <v>1.77</v>
      </c>
    </row>
    <row r="43" spans="1:4" ht="12.75">
      <c r="A43">
        <v>6</v>
      </c>
      <c r="B43">
        <f t="shared" si="0"/>
        <v>31.6894</v>
      </c>
      <c r="D43">
        <v>1.66</v>
      </c>
    </row>
    <row r="44" spans="1:4" ht="12.75">
      <c r="A44">
        <v>7</v>
      </c>
      <c r="B44">
        <f t="shared" si="0"/>
        <v>32.45759999999999</v>
      </c>
      <c r="D44">
        <v>1.68</v>
      </c>
    </row>
    <row r="45" spans="1:4" ht="12.75">
      <c r="A45">
        <v>8</v>
      </c>
      <c r="B45">
        <f t="shared" si="0"/>
        <v>29.809150000000002</v>
      </c>
      <c r="D45">
        <v>1.61</v>
      </c>
    </row>
    <row r="46" spans="1:4" ht="12.75">
      <c r="A46">
        <v>9</v>
      </c>
      <c r="B46">
        <f t="shared" si="0"/>
        <v>29.440000000000005</v>
      </c>
      <c r="D46">
        <v>1.6</v>
      </c>
    </row>
    <row r="47" spans="1:4" ht="12.75">
      <c r="A47">
        <v>10</v>
      </c>
      <c r="B47">
        <f t="shared" si="0"/>
        <v>30.180600000000005</v>
      </c>
      <c r="D47">
        <v>1.62</v>
      </c>
    </row>
    <row r="48" spans="1:4" ht="12.75">
      <c r="A48">
        <v>8</v>
      </c>
      <c r="B48">
        <f t="shared" si="0"/>
        <v>31.308749999999996</v>
      </c>
      <c r="D48">
        <v>1.65</v>
      </c>
    </row>
    <row r="49" spans="1:4" ht="12.75">
      <c r="A49">
        <v>6</v>
      </c>
      <c r="B49">
        <f t="shared" si="0"/>
        <v>31.6894</v>
      </c>
      <c r="D49">
        <v>1.66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D23" sqref="D23"/>
    </sheetView>
  </sheetViews>
  <sheetFormatPr defaultColWidth="9.140625" defaultRowHeight="12.75"/>
  <cols>
    <col min="1" max="1" width="10.14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ht="12.75"/>
    <row r="3" spans="1:4" ht="12.75">
      <c r="A3">
        <v>6.052</v>
      </c>
      <c r="B3">
        <v>1.41</v>
      </c>
      <c r="C3">
        <v>2.14</v>
      </c>
      <c r="D3">
        <v>3.41</v>
      </c>
    </row>
    <row r="4" spans="1:4" ht="12.75">
      <c r="A4">
        <v>4</v>
      </c>
      <c r="B4">
        <v>1.46</v>
      </c>
      <c r="C4">
        <v>2.01</v>
      </c>
      <c r="D4">
        <v>3.13</v>
      </c>
    </row>
    <row r="5" spans="1:4" ht="12.75">
      <c r="A5">
        <v>2</v>
      </c>
      <c r="B5">
        <v>1.55</v>
      </c>
      <c r="C5">
        <v>1.98</v>
      </c>
      <c r="D5">
        <v>3.02</v>
      </c>
    </row>
    <row r="6" spans="1:4" ht="12.75">
      <c r="A6">
        <v>0</v>
      </c>
      <c r="B6">
        <v>1.71</v>
      </c>
      <c r="C6">
        <v>2.2</v>
      </c>
      <c r="D6">
        <v>3.14</v>
      </c>
    </row>
    <row r="7" spans="1:4" ht="12.75">
      <c r="A7">
        <v>6</v>
      </c>
      <c r="B7">
        <v>1.39</v>
      </c>
      <c r="C7">
        <v>1.98</v>
      </c>
      <c r="D7">
        <v>3</v>
      </c>
    </row>
    <row r="8" spans="1:4" ht="12.75">
      <c r="A8">
        <v>8</v>
      </c>
      <c r="B8">
        <v>1.39</v>
      </c>
      <c r="C8">
        <v>2.02</v>
      </c>
      <c r="D8">
        <v>3.03</v>
      </c>
    </row>
    <row r="9" spans="1:4" ht="12.75">
      <c r="A9">
        <v>10</v>
      </c>
      <c r="B9">
        <v>1.31</v>
      </c>
      <c r="C9">
        <v>1.98</v>
      </c>
      <c r="D9">
        <v>3.07</v>
      </c>
    </row>
    <row r="10" spans="1:4" ht="12.75">
      <c r="A10">
        <v>10</v>
      </c>
      <c r="B10">
        <v>1.31</v>
      </c>
      <c r="C10">
        <v>1.88</v>
      </c>
      <c r="D10">
        <v>2.91</v>
      </c>
    </row>
    <row r="11" spans="1:4" ht="12.75">
      <c r="A11">
        <v>12</v>
      </c>
      <c r="B11">
        <v>1.32</v>
      </c>
      <c r="C11">
        <v>1.83</v>
      </c>
      <c r="D11">
        <v>2.92</v>
      </c>
    </row>
    <row r="12" spans="1:4" ht="12.75">
      <c r="A12">
        <v>14</v>
      </c>
      <c r="B12">
        <v>1.19</v>
      </c>
      <c r="C12">
        <v>1.85</v>
      </c>
      <c r="D12">
        <v>2.72</v>
      </c>
    </row>
    <row r="13" spans="1:4" ht="12.75">
      <c r="A13">
        <v>16</v>
      </c>
      <c r="B13">
        <v>1.16</v>
      </c>
      <c r="C13">
        <v>1.79</v>
      </c>
      <c r="D13">
        <v>3.52</v>
      </c>
    </row>
    <row r="14" spans="1:4" ht="12.75">
      <c r="A14">
        <v>16</v>
      </c>
      <c r="B14">
        <v>1.25</v>
      </c>
      <c r="C14">
        <v>1.65</v>
      </c>
      <c r="D14">
        <v>2.62</v>
      </c>
    </row>
    <row r="15" spans="1:5" ht="12.75">
      <c r="A15">
        <v>16</v>
      </c>
      <c r="B15">
        <v>1.2</v>
      </c>
      <c r="C15">
        <v>1.73</v>
      </c>
      <c r="D15">
        <v>2.53</v>
      </c>
      <c r="E15" t="s">
        <v>4</v>
      </c>
    </row>
    <row r="16" spans="1:4" ht="12.75">
      <c r="A16">
        <v>18</v>
      </c>
      <c r="B16">
        <v>1.09</v>
      </c>
      <c r="C16">
        <v>1.55</v>
      </c>
      <c r="D16">
        <v>2.6</v>
      </c>
    </row>
    <row r="17" spans="1:4" ht="12.75">
      <c r="A17">
        <v>20</v>
      </c>
      <c r="B17">
        <v>1.1</v>
      </c>
      <c r="C17">
        <v>1.56</v>
      </c>
      <c r="D17">
        <v>2.51</v>
      </c>
    </row>
    <row r="18" spans="1:5" ht="12.75">
      <c r="E18" t="s">
        <v>5</v>
      </c>
    </row>
    <row r="19" spans="1:5" ht="12.75">
      <c r="A19">
        <v>18.7</v>
      </c>
      <c r="B19">
        <v>1.43</v>
      </c>
      <c r="C19">
        <v>1.92</v>
      </c>
      <c r="D19">
        <v>2.84</v>
      </c>
      <c r="E19" t="s">
        <v>10</v>
      </c>
    </row>
    <row r="20" ht="12.75"/>
    <row r="21" spans="1:4" ht="12.75">
      <c r="A21">
        <v>15</v>
      </c>
      <c r="B21" s="5">
        <v>1.77</v>
      </c>
      <c r="C21" s="5">
        <v>2.14</v>
      </c>
      <c r="D21" s="6">
        <v>3.37</v>
      </c>
    </row>
    <row r="22" spans="1:4" ht="12.75">
      <c r="A22">
        <v>20</v>
      </c>
      <c r="B22" s="2">
        <v>1.32</v>
      </c>
      <c r="C22" s="2">
        <v>1.81</v>
      </c>
      <c r="D22" s="3">
        <v>2.71</v>
      </c>
    </row>
    <row r="23" ht="12.75"/>
    <row r="24" spans="1:5" ht="12.75">
      <c r="A24" s="1" t="s">
        <v>6</v>
      </c>
      <c r="B24" s="2"/>
      <c r="C24" s="2"/>
      <c r="D24" s="3"/>
      <c r="E24" t="s">
        <v>11</v>
      </c>
    </row>
    <row r="25" spans="1:4" ht="12.75">
      <c r="A25" s="4" t="s">
        <v>7</v>
      </c>
      <c r="B25" s="5">
        <v>1.77</v>
      </c>
      <c r="C25" s="5">
        <v>2.14</v>
      </c>
      <c r="D25" s="6">
        <v>3.37</v>
      </c>
    </row>
    <row r="27" spans="1:5" ht="12.75">
      <c r="A27" s="1" t="s">
        <v>8</v>
      </c>
      <c r="B27" s="2">
        <v>1.32</v>
      </c>
      <c r="C27" s="2">
        <v>1.81</v>
      </c>
      <c r="D27" s="3">
        <v>2.71</v>
      </c>
      <c r="E27" t="s">
        <v>11</v>
      </c>
    </row>
    <row r="28" spans="1:4" ht="12.75">
      <c r="A28" s="4" t="s">
        <v>9</v>
      </c>
      <c r="B28" s="5"/>
      <c r="C28" s="5"/>
      <c r="D28" s="6"/>
    </row>
    <row r="32" spans="6:8" ht="12.75">
      <c r="F32" t="s">
        <v>16</v>
      </c>
      <c r="G32" t="s">
        <v>16</v>
      </c>
      <c r="H32" t="s">
        <v>16</v>
      </c>
    </row>
    <row r="33" spans="1:8" ht="12.75">
      <c r="A33" t="s">
        <v>0</v>
      </c>
      <c r="B33" t="s">
        <v>1</v>
      </c>
      <c r="C33" t="s">
        <v>2</v>
      </c>
      <c r="D33" t="s">
        <v>3</v>
      </c>
      <c r="E33" t="s">
        <v>0</v>
      </c>
      <c r="F33" t="s">
        <v>12</v>
      </c>
      <c r="G33" t="s">
        <v>13</v>
      </c>
      <c r="H33" t="s">
        <v>14</v>
      </c>
    </row>
    <row r="34" ht="12.75"/>
    <row r="35" spans="1:12" ht="12.75">
      <c r="A35">
        <v>6.052</v>
      </c>
      <c r="B35">
        <v>1.41</v>
      </c>
      <c r="C35">
        <v>2.14</v>
      </c>
      <c r="D35">
        <v>3.41</v>
      </c>
      <c r="E35">
        <v>6.052</v>
      </c>
      <c r="F35">
        <v>22.8</v>
      </c>
      <c r="I35">
        <f>B35*B35*11.4</f>
        <v>22.66434</v>
      </c>
      <c r="J35">
        <f>F35/(B35*B35)</f>
        <v>11.468236004225142</v>
      </c>
      <c r="L35">
        <f>I35-F35</f>
        <v>-0.13566000000000145</v>
      </c>
    </row>
    <row r="36" spans="1:12" ht="12.75">
      <c r="A36">
        <v>4</v>
      </c>
      <c r="B36">
        <v>1.46</v>
      </c>
      <c r="C36">
        <v>2.01</v>
      </c>
      <c r="D36">
        <v>3.13</v>
      </c>
      <c r="E36">
        <v>4</v>
      </c>
      <c r="F36">
        <v>24.7</v>
      </c>
      <c r="I36">
        <f aca="true" t="shared" si="0" ref="I36:I51">B36*B36*11.4</f>
        <v>24.30024</v>
      </c>
      <c r="J36">
        <f aca="true" t="shared" si="1" ref="J36:J51">F36/(B36*B36)</f>
        <v>11.587539876149373</v>
      </c>
      <c r="L36">
        <f aca="true" t="shared" si="2" ref="L36:L51">I36-F36</f>
        <v>-0.39976000000000056</v>
      </c>
    </row>
    <row r="37" spans="1:12" ht="12.75">
      <c r="A37">
        <v>2</v>
      </c>
      <c r="B37">
        <v>1.55</v>
      </c>
      <c r="C37">
        <v>1.98</v>
      </c>
      <c r="D37">
        <v>3.02</v>
      </c>
      <c r="E37">
        <v>2</v>
      </c>
      <c r="F37">
        <v>27.6</v>
      </c>
      <c r="I37">
        <f t="shared" si="0"/>
        <v>27.388500000000004</v>
      </c>
      <c r="J37">
        <f t="shared" si="1"/>
        <v>11.488033298647242</v>
      </c>
      <c r="L37">
        <f t="shared" si="2"/>
        <v>-0.21149999999999736</v>
      </c>
    </row>
    <row r="38" spans="1:12" ht="12.75">
      <c r="A38">
        <v>0</v>
      </c>
      <c r="B38">
        <v>1.71</v>
      </c>
      <c r="C38">
        <v>2.2</v>
      </c>
      <c r="D38">
        <v>3.14</v>
      </c>
      <c r="E38">
        <v>0</v>
      </c>
      <c r="F38">
        <v>33.7</v>
      </c>
      <c r="I38">
        <f t="shared" si="0"/>
        <v>33.33474</v>
      </c>
      <c r="J38">
        <f t="shared" si="1"/>
        <v>11.524913648644029</v>
      </c>
      <c r="L38">
        <f t="shared" si="2"/>
        <v>-0.36526000000000636</v>
      </c>
    </row>
    <row r="39" spans="1:12" ht="12.75">
      <c r="A39">
        <v>6</v>
      </c>
      <c r="B39">
        <v>1.39</v>
      </c>
      <c r="C39">
        <v>1.98</v>
      </c>
      <c r="D39">
        <v>3</v>
      </c>
      <c r="E39">
        <v>6</v>
      </c>
      <c r="F39">
        <v>22.4</v>
      </c>
      <c r="I39">
        <f t="shared" si="0"/>
        <v>22.02594</v>
      </c>
      <c r="J39">
        <f t="shared" si="1"/>
        <v>11.593602815589255</v>
      </c>
      <c r="L39">
        <f t="shared" si="2"/>
        <v>-0.37406000000000006</v>
      </c>
    </row>
    <row r="40" spans="1:12" ht="12.75">
      <c r="A40">
        <v>8</v>
      </c>
      <c r="B40">
        <v>1.39</v>
      </c>
      <c r="C40">
        <v>2.02</v>
      </c>
      <c r="D40">
        <v>3.03</v>
      </c>
      <c r="E40">
        <v>8</v>
      </c>
      <c r="F40">
        <v>22.4</v>
      </c>
      <c r="I40">
        <f t="shared" si="0"/>
        <v>22.02594</v>
      </c>
      <c r="J40">
        <f t="shared" si="1"/>
        <v>11.593602815589255</v>
      </c>
      <c r="L40">
        <f t="shared" si="2"/>
        <v>-0.37406000000000006</v>
      </c>
    </row>
    <row r="41" spans="1:12" ht="12.75">
      <c r="A41">
        <v>10</v>
      </c>
      <c r="B41">
        <v>1.31</v>
      </c>
      <c r="C41">
        <v>1.98</v>
      </c>
      <c r="D41">
        <v>3.07</v>
      </c>
      <c r="E41">
        <v>10</v>
      </c>
      <c r="F41">
        <v>19.7</v>
      </c>
      <c r="I41">
        <f t="shared" si="0"/>
        <v>19.563540000000003</v>
      </c>
      <c r="J41">
        <f t="shared" si="1"/>
        <v>11.479517510634576</v>
      </c>
      <c r="L41">
        <f t="shared" si="2"/>
        <v>-0.13645999999999603</v>
      </c>
    </row>
    <row r="42" spans="1:12" ht="12.75">
      <c r="A42">
        <v>10</v>
      </c>
      <c r="B42">
        <v>1.31</v>
      </c>
      <c r="C42">
        <v>1.88</v>
      </c>
      <c r="D42">
        <v>2.91</v>
      </c>
      <c r="E42">
        <v>10</v>
      </c>
      <c r="F42">
        <v>19.8</v>
      </c>
      <c r="I42">
        <f t="shared" si="0"/>
        <v>19.563540000000003</v>
      </c>
      <c r="J42">
        <f t="shared" si="1"/>
        <v>11.537789173125109</v>
      </c>
      <c r="L42">
        <f t="shared" si="2"/>
        <v>-0.23645999999999745</v>
      </c>
    </row>
    <row r="43" spans="1:12" ht="12.75">
      <c r="A43">
        <v>12</v>
      </c>
      <c r="B43">
        <v>1.32</v>
      </c>
      <c r="C43">
        <v>1.83</v>
      </c>
      <c r="D43">
        <v>2.92</v>
      </c>
      <c r="E43">
        <v>12</v>
      </c>
      <c r="F43">
        <v>20.1</v>
      </c>
      <c r="I43">
        <f t="shared" si="0"/>
        <v>19.863360000000004</v>
      </c>
      <c r="J43">
        <f t="shared" si="1"/>
        <v>11.535812672176307</v>
      </c>
      <c r="L43">
        <f t="shared" si="2"/>
        <v>-0.23663999999999774</v>
      </c>
    </row>
    <row r="44" spans="1:12" ht="12.75">
      <c r="A44">
        <v>14</v>
      </c>
      <c r="B44">
        <v>1.19</v>
      </c>
      <c r="C44">
        <v>1.85</v>
      </c>
      <c r="D44">
        <v>2.72</v>
      </c>
      <c r="E44">
        <v>14</v>
      </c>
      <c r="F44">
        <v>16.4</v>
      </c>
      <c r="I44">
        <f t="shared" si="0"/>
        <v>16.143539999999998</v>
      </c>
      <c r="J44">
        <f t="shared" si="1"/>
        <v>11.581103029447073</v>
      </c>
      <c r="L44">
        <f t="shared" si="2"/>
        <v>-0.2564600000000006</v>
      </c>
    </row>
    <row r="45" spans="1:12" ht="12.75">
      <c r="A45">
        <v>16</v>
      </c>
      <c r="B45">
        <v>1.16</v>
      </c>
      <c r="C45">
        <v>1.79</v>
      </c>
      <c r="D45">
        <v>3.52</v>
      </c>
      <c r="E45">
        <v>16</v>
      </c>
      <c r="F45">
        <v>15.5</v>
      </c>
      <c r="I45">
        <f t="shared" si="0"/>
        <v>15.339839999999999</v>
      </c>
      <c r="J45">
        <f t="shared" si="1"/>
        <v>11.519024970273485</v>
      </c>
      <c r="L45">
        <f t="shared" si="2"/>
        <v>-0.1601600000000012</v>
      </c>
    </row>
    <row r="46" spans="1:12" ht="12.75">
      <c r="A46">
        <v>16</v>
      </c>
      <c r="B46">
        <v>1.25</v>
      </c>
      <c r="C46">
        <v>1.65</v>
      </c>
      <c r="D46">
        <v>2.62</v>
      </c>
      <c r="E46">
        <v>16</v>
      </c>
      <c r="F46">
        <v>18.1</v>
      </c>
      <c r="I46">
        <f t="shared" si="0"/>
        <v>17.8125</v>
      </c>
      <c r="J46">
        <f t="shared" si="1"/>
        <v>11.584000000000001</v>
      </c>
      <c r="L46">
        <f t="shared" si="2"/>
        <v>-0.2875000000000014</v>
      </c>
    </row>
    <row r="47" spans="1:12" ht="12.75">
      <c r="A47">
        <v>16</v>
      </c>
      <c r="B47">
        <v>1.2</v>
      </c>
      <c r="C47">
        <v>1.73</v>
      </c>
      <c r="D47">
        <v>2.53</v>
      </c>
      <c r="E47">
        <v>16</v>
      </c>
      <c r="F47">
        <v>16.6</v>
      </c>
      <c r="I47">
        <f t="shared" si="0"/>
        <v>16.416</v>
      </c>
      <c r="J47">
        <f t="shared" si="1"/>
        <v>11.527777777777779</v>
      </c>
      <c r="L47">
        <f t="shared" si="2"/>
        <v>-0.18400000000000105</v>
      </c>
    </row>
    <row r="48" spans="1:12" ht="12.75">
      <c r="A48">
        <v>18</v>
      </c>
      <c r="B48">
        <v>1.09</v>
      </c>
      <c r="C48">
        <v>1.55</v>
      </c>
      <c r="D48">
        <v>2.6</v>
      </c>
      <c r="E48">
        <v>18</v>
      </c>
      <c r="F48">
        <v>13.6</v>
      </c>
      <c r="I48">
        <f t="shared" si="0"/>
        <v>13.544340000000002</v>
      </c>
      <c r="J48">
        <f t="shared" si="1"/>
        <v>11.446847908425214</v>
      </c>
      <c r="L48">
        <f t="shared" si="2"/>
        <v>-0.05565999999999782</v>
      </c>
    </row>
    <row r="49" spans="1:12" ht="12.75">
      <c r="A49">
        <v>20</v>
      </c>
      <c r="B49">
        <v>1.1</v>
      </c>
      <c r="C49">
        <v>1.56</v>
      </c>
      <c r="D49">
        <v>2.51</v>
      </c>
      <c r="E49">
        <v>20</v>
      </c>
      <c r="F49">
        <v>13.9</v>
      </c>
      <c r="I49">
        <f t="shared" si="0"/>
        <v>13.794000000000002</v>
      </c>
      <c r="J49">
        <f t="shared" si="1"/>
        <v>11.487603305785122</v>
      </c>
      <c r="L49">
        <f t="shared" si="2"/>
        <v>-0.1059999999999981</v>
      </c>
    </row>
    <row r="50" spans="5:12" ht="12.75">
      <c r="I50">
        <f t="shared" si="0"/>
        <v>0</v>
      </c>
      <c r="J50" t="e">
        <f t="shared" si="1"/>
        <v>#DIV/0!</v>
      </c>
      <c r="L50">
        <f t="shared" si="2"/>
        <v>0</v>
      </c>
    </row>
    <row r="51" spans="1:12" ht="12.75">
      <c r="A51">
        <v>18.7</v>
      </c>
      <c r="B51">
        <v>1.43</v>
      </c>
      <c r="C51">
        <v>1.92</v>
      </c>
      <c r="D51">
        <v>2.84</v>
      </c>
      <c r="E51">
        <v>18.7</v>
      </c>
      <c r="F51">
        <v>23.5</v>
      </c>
      <c r="I51">
        <f t="shared" si="0"/>
        <v>23.311859999999996</v>
      </c>
      <c r="J51">
        <f t="shared" si="1"/>
        <v>11.492004498997508</v>
      </c>
      <c r="L51">
        <f t="shared" si="2"/>
        <v>-0.1881400000000042</v>
      </c>
    </row>
    <row r="52" spans="5:9" ht="12.75">
      <c r="I52">
        <f>B52*11.4</f>
        <v>0</v>
      </c>
    </row>
    <row r="53" spans="1:9" ht="12.75">
      <c r="A53" s="1" t="s">
        <v>6</v>
      </c>
      <c r="B53" s="2"/>
      <c r="C53" s="2"/>
      <c r="D53" s="3"/>
      <c r="I53">
        <f>B53*11.4</f>
        <v>0</v>
      </c>
    </row>
    <row r="54" spans="1:9" ht="12.75">
      <c r="A54" s="4" t="s">
        <v>7</v>
      </c>
      <c r="B54" s="5">
        <v>1.77</v>
      </c>
      <c r="C54" s="5">
        <v>2.14</v>
      </c>
      <c r="D54" s="6">
        <v>3.37</v>
      </c>
      <c r="E54" s="7">
        <v>15</v>
      </c>
      <c r="G54">
        <v>36</v>
      </c>
      <c r="I54">
        <f>B54*11.4</f>
        <v>20.178</v>
      </c>
    </row>
    <row r="55" spans="5:9" ht="12.75">
      <c r="I55">
        <f>B55*16.2</f>
        <v>0</v>
      </c>
    </row>
    <row r="56" spans="1:9" ht="12.75">
      <c r="A56" s="1" t="s">
        <v>8</v>
      </c>
      <c r="B56" s="2">
        <v>1.32</v>
      </c>
      <c r="C56" s="2">
        <v>1.81</v>
      </c>
      <c r="D56" s="3">
        <v>3.37</v>
      </c>
      <c r="E56" s="7">
        <v>20</v>
      </c>
      <c r="H56">
        <v>20</v>
      </c>
      <c r="I56">
        <f>B56*16.2</f>
        <v>21.384</v>
      </c>
    </row>
    <row r="57" spans="1:4" ht="12.75">
      <c r="A57" s="4" t="s">
        <v>9</v>
      </c>
      <c r="B57" s="5"/>
      <c r="C57" s="5"/>
      <c r="D57" s="6"/>
    </row>
    <row r="83" spans="1:4" ht="12.75">
      <c r="A83" s="1"/>
      <c r="B83" s="2"/>
      <c r="C83" s="2"/>
      <c r="D83" s="3"/>
    </row>
    <row r="84" spans="1:4" ht="12.75">
      <c r="A84" s="4"/>
      <c r="B84" s="5"/>
      <c r="C84" s="5"/>
      <c r="D84" s="6"/>
    </row>
    <row r="86" spans="1:4" ht="12.75">
      <c r="A86" s="1"/>
      <c r="B86" s="2"/>
      <c r="C86" s="2"/>
      <c r="D86" s="3"/>
    </row>
    <row r="87" spans="1:4" ht="12.75">
      <c r="A87" s="4"/>
      <c r="B87" s="5"/>
      <c r="C87" s="5"/>
      <c r="D87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console7</dc:creator>
  <cp:keywords/>
  <dc:description/>
  <cp:lastModifiedBy>Jerry Annala</cp:lastModifiedBy>
  <cp:lastPrinted>2003-01-09T17:41:09Z</cp:lastPrinted>
  <dcterms:created xsi:type="dcterms:W3CDTF">2003-01-07T22:48:54Z</dcterms:created>
  <dcterms:modified xsi:type="dcterms:W3CDTF">2003-01-10T20:26:39Z</dcterms:modified>
  <cp:category/>
  <cp:version/>
  <cp:contentType/>
  <cp:contentStatus/>
</cp:coreProperties>
</file>