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225" windowHeight="12615" activeTab="0"/>
  </bookViews>
  <sheets>
    <sheet name="Sheet1" sheetId="1" r:id="rId1"/>
    <sheet name="Sheet2" sheetId="2" r:id="rId2"/>
    <sheet name="Sheet3" sheetId="3" r:id="rId3"/>
  </sheets>
  <definedNames>
    <definedName name="_xlnm.Print_Titles" localSheetId="0">'Sheet1'!$4:$14</definedName>
  </definedNames>
  <calcPr fullCalcOnLoad="1"/>
</workbook>
</file>

<file path=xl/sharedStrings.xml><?xml version="1.0" encoding="utf-8"?>
<sst xmlns="http://schemas.openxmlformats.org/spreadsheetml/2006/main" count="96" uniqueCount="74">
  <si>
    <t>GEOG RES, INVESTIGATIONS, &amp; REMOTE SENSING</t>
  </si>
  <si>
    <t xml:space="preserve">   Cooperative Topographic Mapping</t>
  </si>
  <si>
    <t xml:space="preserve">   Land Remote Sensing</t>
  </si>
  <si>
    <t xml:space="preserve">   Geographic Analysis and Monitoring</t>
  </si>
  <si>
    <t>TOTAL</t>
  </si>
  <si>
    <t>GEOLOGIC HAZ., RESOURCES, &amp; PROC.</t>
  </si>
  <si>
    <t xml:space="preserve">   Geologic Hazard Assessments</t>
  </si>
  <si>
    <t xml:space="preserve">      Earthquake Hazards </t>
  </si>
  <si>
    <t xml:space="preserve">      Volcano Hazards</t>
  </si>
  <si>
    <t xml:space="preserve">      Landslide Hazards</t>
  </si>
  <si>
    <t xml:space="preserve">      Global Seismographic Network</t>
  </si>
  <si>
    <t xml:space="preserve">      Geomagnetism</t>
  </si>
  <si>
    <t>Subtotal</t>
  </si>
  <si>
    <t xml:space="preserve">   Geologic Landscape &amp; Coastal Assessments</t>
  </si>
  <si>
    <t xml:space="preserve">      Earth Surface Dynamics</t>
  </si>
  <si>
    <t xml:space="preserve">      National Cooperative Geologic Mapping</t>
  </si>
  <si>
    <t xml:space="preserve">      Coastal and Marine Geology</t>
  </si>
  <si>
    <t xml:space="preserve">   Geologic Resource Assessments</t>
  </si>
  <si>
    <t xml:space="preserve">       Mineral Resources</t>
  </si>
  <si>
    <t xml:space="preserve">       Energy Resources</t>
  </si>
  <si>
    <t>WATER RESOURCES INVESTIGATIONS</t>
  </si>
  <si>
    <t xml:space="preserve">   Hydrologic Monitoring, Assessments &amp; Research</t>
  </si>
  <si>
    <t xml:space="preserve">      Ground-Water Resources Program</t>
  </si>
  <si>
    <t xml:space="preserve">      National Water-Quality Assessment</t>
  </si>
  <si>
    <t xml:space="preserve">      Toxic Substances Hydrology</t>
  </si>
  <si>
    <t xml:space="preserve">      Hydrologic Research &amp; Development</t>
  </si>
  <si>
    <t xml:space="preserve">      National Streamflow Information Program</t>
  </si>
  <si>
    <t xml:space="preserve">      Hydrologic Networks and Analysis</t>
  </si>
  <si>
    <t xml:space="preserve">   Cooperative Water Program</t>
  </si>
  <si>
    <t xml:space="preserve">   Water Resources Research Act Program</t>
  </si>
  <si>
    <t>BIOLOGICAL RESEARCH</t>
  </si>
  <si>
    <t xml:space="preserve">   Biological Research and Monitoring</t>
  </si>
  <si>
    <t xml:space="preserve">   Biological Information Management &amp; Delivery</t>
  </si>
  <si>
    <t xml:space="preserve">   Cooperative Research Units</t>
  </si>
  <si>
    <t>ENTERPRISE INFORMATION</t>
  </si>
  <si>
    <t xml:space="preserve">   Enterprise Information Security and Technology</t>
  </si>
  <si>
    <t xml:space="preserve">   Enterprise Information Resources</t>
  </si>
  <si>
    <t xml:space="preserve">   National Geospatial Program</t>
  </si>
  <si>
    <t>SCIENCE SUPPORT</t>
  </si>
  <si>
    <t>FACILITIES</t>
  </si>
  <si>
    <t xml:space="preserve">   Rental Payments</t>
  </si>
  <si>
    <t xml:space="preserve">   Operations &amp; Maintenance</t>
  </si>
  <si>
    <t xml:space="preserve">   Deferred Maintenance &amp; Capital Improvement</t>
  </si>
  <si>
    <t xml:space="preserve">SIR, TOTAL </t>
  </si>
  <si>
    <t>Emergency Approp. (P.L. 108-324) [2004 Hurricanes]</t>
  </si>
  <si>
    <t>DOI 101/102 Transfer [Katrina]</t>
  </si>
  <si>
    <t>Emergency Approp. (P.L. 109-148) [Katrina]</t>
  </si>
  <si>
    <t>Spectrum Relocation Costs Transfer</t>
  </si>
  <si>
    <t>FY 2005</t>
  </si>
  <si>
    <t>Actual</t>
  </si>
  <si>
    <t>FY 2006</t>
  </si>
  <si>
    <t>Enacted</t>
  </si>
  <si>
    <t>FY 2007</t>
  </si>
  <si>
    <t>Request</t>
  </si>
  <si>
    <t>Change</t>
  </si>
  <si>
    <t>FY 07</t>
  </si>
  <si>
    <t>frm FY 06</t>
  </si>
  <si>
    <t>Activity/Subactivity/Program Element</t>
  </si>
  <si>
    <t>(Dollars in thousands)</t>
  </si>
  <si>
    <t>a/</t>
  </si>
  <si>
    <t>b/</t>
  </si>
  <si>
    <t>c/</t>
  </si>
  <si>
    <t>d/</t>
  </si>
  <si>
    <r>
      <t>a/</t>
    </r>
    <r>
      <rPr>
        <sz val="9"/>
        <rFont val="Arial"/>
        <family val="2"/>
      </rPr>
      <t xml:space="preserve"> The FY 2005 Actual column includes the effects of the following changes to the Conference Action funding (in the initial SIR total):  (1) spread of a vehicle streamlining reduction; (2) spread of ATB reduction of -0.594% in P.L. 108-447; (3) spread of ATB reduction of -0.8% in P.L. 108-447; and (4) addition of supplemental funds for earthquake and tsunami warning systems of $8.1m. Amounts included in the second SIR total include: (1) addition of supplemental funds for hurricane damage of $1.0m and (2) transfer of DOI 101/102 funding for Hurricane Katrina $4.0m.</t>
    </r>
  </si>
  <si>
    <r>
      <t>b</t>
    </r>
    <r>
      <rPr>
        <sz val="9"/>
        <rFont val="Arial"/>
        <family val="2"/>
      </rPr>
      <t>/ The FY 2006 Enacted column includes the effects of the following changes to the Conference Action funding (in the initial SIR total:  (1) spread of ATB reduction of -0.476% in P.L.109-54, (2) spread of ATB reduction of -1.0% in P.L. 109-148, and (3) emergency appropriations for avian influenza in P.L. 109-148.  Amount included in the second SIR total includes emergency funding for Katrina repairs and replacement in P.L. 109-148.</t>
    </r>
  </si>
  <si>
    <r>
      <t>c/</t>
    </r>
    <r>
      <rPr>
        <sz val="9"/>
        <rFont val="Arial"/>
        <family val="2"/>
      </rPr>
      <t xml:space="preserve"> Included in Change column's funding is a one-time technical adjustment that, through a budget restructure, moves funds to the Enterprise Information Activity from the Geographic Research, Investigations, and Remote Sensing Activity related to the need to unify management and control of geospatial programs.  Specifically, the budget restructure involves:  Cooperative Topographic Mapping reduced -$68,855; Land Remote Sensing increased +$2,768; Geographic Analysis and Monitoring increased +$1,786; and National Geospatial Program increased +$64,301.</t>
    </r>
  </si>
  <si>
    <r>
      <t>d/</t>
    </r>
    <r>
      <rPr>
        <sz val="9"/>
        <rFont val="Arial"/>
        <family val="2"/>
      </rPr>
      <t xml:space="preserve"> The FY 2007 Estimate column in the second SIR total does not include the one-time supplemental funding received in FY 2006, but does include funding related to Spectrum Relocation Activity costs.</t>
    </r>
  </si>
  <si>
    <t>U.S. Geological Survey</t>
  </si>
  <si>
    <t>FY 2007 President's Budget Request</t>
  </si>
  <si>
    <t xml:space="preserve">Fixed </t>
  </si>
  <si>
    <t>Costs &amp;</t>
  </si>
  <si>
    <t>Related</t>
  </si>
  <si>
    <t>Changes</t>
  </si>
  <si>
    <t>Program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</si>
</sst>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9"/>
      <name val="Arial"/>
      <family val="2"/>
    </font>
    <font>
      <b/>
      <sz val="10"/>
      <name val="Arial"/>
      <family val="2"/>
    </font>
    <font>
      <b/>
      <u val="single"/>
      <sz val="10"/>
      <name val="Arial"/>
      <family val="2"/>
    </font>
    <font>
      <sz val="8"/>
      <name val="Arial"/>
      <family val="0"/>
    </font>
    <font>
      <u val="single"/>
      <sz val="9"/>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3" fontId="1" fillId="0" borderId="0" xfId="0" applyNumberFormat="1" applyFont="1" applyAlignment="1">
      <alignment/>
    </xf>
    <xf numFmtId="0" fontId="0" fillId="0" borderId="0" xfId="0" applyFont="1" applyAlignment="1">
      <alignment/>
    </xf>
    <xf numFmtId="0" fontId="2" fillId="0" borderId="0" xfId="0" applyFont="1" applyAlignment="1">
      <alignment horizontal="right"/>
    </xf>
    <xf numFmtId="0" fontId="0" fillId="0" borderId="0" xfId="0" applyFont="1" applyAlignment="1">
      <alignment/>
    </xf>
    <xf numFmtId="0" fontId="3" fillId="0" borderId="0" xfId="0" applyFont="1" applyAlignment="1">
      <alignment horizontal="right"/>
    </xf>
    <xf numFmtId="0" fontId="0" fillId="0" borderId="0" xfId="0" applyFont="1" applyAlignment="1">
      <alignment/>
    </xf>
    <xf numFmtId="0" fontId="2" fillId="0" borderId="0" xfId="0" applyFont="1" applyAlignment="1">
      <alignment/>
    </xf>
    <xf numFmtId="3" fontId="0" fillId="0" borderId="0" xfId="0" applyNumberFormat="1" applyFont="1" applyAlignment="1">
      <alignment/>
    </xf>
    <xf numFmtId="3" fontId="0" fillId="0" borderId="0" xfId="0" applyNumberFormat="1" applyFont="1" applyAlignment="1">
      <alignment horizontal="center"/>
    </xf>
    <xf numFmtId="3" fontId="0" fillId="0" borderId="0" xfId="0" applyNumberFormat="1" applyFont="1" applyAlignment="1" applyProtection="1">
      <alignment/>
      <protection/>
    </xf>
    <xf numFmtId="3" fontId="2" fillId="0" borderId="0" xfId="0" applyNumberFormat="1" applyFont="1" applyAlignment="1">
      <alignment/>
    </xf>
    <xf numFmtId="3" fontId="0" fillId="0" borderId="1" xfId="0" applyNumberFormat="1" applyFont="1" applyBorder="1" applyAlignment="1">
      <alignment/>
    </xf>
    <xf numFmtId="3" fontId="2" fillId="0" borderId="0" xfId="0" applyNumberFormat="1" applyFont="1" applyBorder="1" applyAlignment="1">
      <alignment/>
    </xf>
    <xf numFmtId="0" fontId="0" fillId="0" borderId="2" xfId="0" applyFont="1" applyBorder="1" applyAlignment="1">
      <alignment/>
    </xf>
    <xf numFmtId="3" fontId="0" fillId="0" borderId="2" xfId="0" applyNumberFormat="1" applyFont="1" applyBorder="1" applyAlignment="1">
      <alignment/>
    </xf>
    <xf numFmtId="0" fontId="0" fillId="0" borderId="1"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3" xfId="0" applyFont="1" applyBorder="1" applyAlignment="1">
      <alignment/>
    </xf>
    <xf numFmtId="3" fontId="0" fillId="0" borderId="3" xfId="0" applyNumberFormat="1" applyFont="1" applyBorder="1" applyAlignment="1">
      <alignment/>
    </xf>
    <xf numFmtId="0" fontId="3" fillId="0" borderId="0" xfId="0" applyFont="1" applyBorder="1" applyAlignment="1">
      <alignment horizontal="center"/>
    </xf>
    <xf numFmtId="0" fontId="0" fillId="0" borderId="0" xfId="0" applyAlignment="1" quotePrefix="1">
      <alignment/>
    </xf>
    <xf numFmtId="3" fontId="2" fillId="0" borderId="0" xfId="0" applyNumberFormat="1" applyFont="1" applyAlignment="1">
      <alignment/>
    </xf>
    <xf numFmtId="3" fontId="1" fillId="0" borderId="0" xfId="0" applyNumberFormat="1" applyFont="1" applyAlignment="1" quotePrefix="1">
      <alignment/>
    </xf>
    <xf numFmtId="3" fontId="1" fillId="0" borderId="0" xfId="0" applyNumberFormat="1" applyFont="1" applyAlignment="1" quotePrefix="1">
      <alignment horizontal="left" vertical="top" wrapText="1"/>
    </xf>
    <xf numFmtId="3" fontId="1" fillId="0" borderId="0" xfId="0" applyNumberFormat="1" applyFont="1" applyBorder="1" applyAlignment="1" quotePrefix="1">
      <alignment vertical="top" wrapText="1"/>
    </xf>
    <xf numFmtId="0" fontId="0" fillId="0" borderId="0" xfId="0"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xf>
    <xf numFmtId="0" fontId="5" fillId="0" borderId="0" xfId="0" applyFont="1" applyAlignment="1" quotePrefix="1">
      <alignment horizontal="left" vertical="top" wrapText="1"/>
    </xf>
    <xf numFmtId="0" fontId="5" fillId="0" borderId="0" xfId="0" applyFont="1" applyAlignment="1" quotePrefix="1">
      <alignment horizontal="left" wrapText="1"/>
    </xf>
    <xf numFmtId="0" fontId="1" fillId="0" borderId="0" xfId="0" applyFont="1" applyAlignment="1">
      <alignment horizontal="left" wrapText="1"/>
    </xf>
    <xf numFmtId="0" fontId="0" fillId="0" borderId="0" xfId="0" applyAlignment="1" quotePrefix="1">
      <alignment horizontal="center"/>
    </xf>
    <xf numFmtId="3" fontId="5" fillId="0" borderId="0" xfId="0" applyNumberFormat="1" applyFont="1" applyBorder="1" applyAlignment="1" quotePrefix="1">
      <alignment horizontal="left" vertical="top" wrapText="1"/>
    </xf>
    <xf numFmtId="3" fontId="1" fillId="0" borderId="0" xfId="0" applyNumberFormat="1" applyFont="1" applyBorder="1" applyAlignment="1" quotePrefix="1">
      <alignment horizontal="left" vertical="top" wrapText="1"/>
    </xf>
    <xf numFmtId="3" fontId="5" fillId="0" borderId="0" xfId="0" applyNumberFormat="1" applyFont="1" applyAlignment="1" quotePrefix="1">
      <alignment horizontal="left" vertical="top" wrapText="1"/>
    </xf>
    <xf numFmtId="0" fontId="1" fillId="0" borderId="0" xfId="0" applyFont="1" applyAlignment="1">
      <alignment horizontal="left" vertical="top" wrapText="1"/>
    </xf>
    <xf numFmtId="0" fontId="2" fillId="0" borderId="0" xfId="0" applyFont="1" applyAlignment="1">
      <alignment horizontal="center"/>
    </xf>
    <xf numFmtId="3" fontId="3" fillId="0" borderId="0" xfId="0" applyNumberFormat="1"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AK114"/>
  <sheetViews>
    <sheetView tabSelected="1" workbookViewId="0" topLeftCell="A1">
      <selection activeCell="N109" sqref="A15:N109"/>
    </sheetView>
  </sheetViews>
  <sheetFormatPr defaultColWidth="9.140625" defaultRowHeight="12.75"/>
  <cols>
    <col min="1" max="1" width="47.7109375" style="0" customWidth="1"/>
    <col min="2" max="2" width="3.7109375" style="0" customWidth="1"/>
    <col min="4" max="4" width="3.7109375" style="0" customWidth="1"/>
    <col min="6" max="6" width="3.7109375" style="0" customWidth="1"/>
    <col min="7" max="7" width="9.140625" style="0" customWidth="1"/>
    <col min="8" max="8" width="3.7109375" style="0" customWidth="1"/>
    <col min="9" max="9" width="9.140625" style="0" customWidth="1"/>
    <col min="10" max="10" width="3.7109375" style="0" customWidth="1"/>
    <col min="12" max="12" width="3.7109375" style="0" customWidth="1"/>
    <col min="14" max="14" width="3.7109375" style="0" customWidth="1"/>
  </cols>
  <sheetData>
    <row r="4" spans="1:14" ht="12.75">
      <c r="A4" s="39" t="s">
        <v>67</v>
      </c>
      <c r="B4" s="39"/>
      <c r="C4" s="39"/>
      <c r="D4" s="39"/>
      <c r="E4" s="39"/>
      <c r="F4" s="39"/>
      <c r="G4" s="39"/>
      <c r="H4" s="39"/>
      <c r="I4" s="39"/>
      <c r="J4" s="39"/>
      <c r="K4" s="39"/>
      <c r="L4" s="39"/>
      <c r="M4" s="39"/>
      <c r="N4" s="39"/>
    </row>
    <row r="5" spans="1:14" ht="12.75">
      <c r="A5" s="39" t="s">
        <v>68</v>
      </c>
      <c r="B5" s="39"/>
      <c r="C5" s="39"/>
      <c r="D5" s="39"/>
      <c r="E5" s="39"/>
      <c r="F5" s="39"/>
      <c r="G5" s="39"/>
      <c r="H5" s="39"/>
      <c r="I5" s="39"/>
      <c r="J5" s="39"/>
      <c r="K5" s="39"/>
      <c r="L5" s="39"/>
      <c r="M5" s="39"/>
      <c r="N5" s="39"/>
    </row>
    <row r="6" spans="1:37" ht="12.75">
      <c r="A6" s="34" t="s">
        <v>58</v>
      </c>
      <c r="B6" s="34"/>
      <c r="C6" s="34"/>
      <c r="D6" s="34"/>
      <c r="E6" s="34"/>
      <c r="F6" s="34"/>
      <c r="G6" s="34"/>
      <c r="H6" s="34"/>
      <c r="I6" s="34"/>
      <c r="J6" s="34"/>
      <c r="K6" s="34"/>
      <c r="L6" s="34"/>
      <c r="M6" s="34"/>
      <c r="N6" s="22"/>
      <c r="O6" s="22"/>
      <c r="P6" s="22"/>
      <c r="Q6" s="22"/>
      <c r="R6" s="22"/>
      <c r="S6" s="22"/>
      <c r="T6" s="22"/>
      <c r="U6" s="22"/>
      <c r="V6" s="22"/>
      <c r="W6" s="22"/>
      <c r="X6" s="22"/>
      <c r="Y6" s="22"/>
      <c r="Z6" s="22"/>
      <c r="AA6" s="22"/>
      <c r="AB6" s="22"/>
      <c r="AC6" s="22"/>
      <c r="AD6" s="22"/>
      <c r="AE6" s="22"/>
      <c r="AF6" s="22"/>
      <c r="AG6" s="22"/>
      <c r="AH6" s="22"/>
      <c r="AI6" s="22"/>
      <c r="AJ6" s="22"/>
      <c r="AK6" s="22"/>
    </row>
    <row r="10" ht="12.75">
      <c r="G10" s="3" t="s">
        <v>69</v>
      </c>
    </row>
    <row r="11" spans="1:19" ht="12.75">
      <c r="A11" s="2"/>
      <c r="B11" s="2"/>
      <c r="C11" s="3"/>
      <c r="D11" s="3"/>
      <c r="E11" s="3"/>
      <c r="F11" s="3"/>
      <c r="G11" s="3" t="s">
        <v>70</v>
      </c>
      <c r="H11" s="3"/>
      <c r="I11" s="3"/>
      <c r="J11" s="3"/>
      <c r="K11" s="3"/>
      <c r="L11" s="3"/>
      <c r="M11" s="3" t="s">
        <v>54</v>
      </c>
      <c r="N11" s="4"/>
      <c r="O11" s="4"/>
      <c r="P11" s="4"/>
      <c r="Q11" s="4"/>
      <c r="R11" s="4"/>
      <c r="S11" s="4"/>
    </row>
    <row r="12" spans="1:19" ht="12.75">
      <c r="A12" s="4"/>
      <c r="B12" s="4"/>
      <c r="C12" s="3" t="s">
        <v>48</v>
      </c>
      <c r="D12" s="3"/>
      <c r="E12" s="3" t="s">
        <v>50</v>
      </c>
      <c r="F12" s="3"/>
      <c r="G12" s="3" t="s">
        <v>71</v>
      </c>
      <c r="H12" s="3"/>
      <c r="I12" s="3" t="s">
        <v>73</v>
      </c>
      <c r="J12" s="3"/>
      <c r="K12" s="3" t="s">
        <v>52</v>
      </c>
      <c r="L12" s="3"/>
      <c r="M12" s="3" t="s">
        <v>55</v>
      </c>
      <c r="N12" s="4"/>
      <c r="O12" s="4"/>
      <c r="P12" s="4"/>
      <c r="Q12" s="4"/>
      <c r="R12" s="4"/>
      <c r="S12" s="4"/>
    </row>
    <row r="13" spans="1:19" ht="12.75">
      <c r="A13" s="21" t="s">
        <v>57</v>
      </c>
      <c r="B13" s="4"/>
      <c r="C13" s="5" t="s">
        <v>49</v>
      </c>
      <c r="D13" s="5" t="s">
        <v>59</v>
      </c>
      <c r="E13" s="5" t="s">
        <v>51</v>
      </c>
      <c r="F13" s="5" t="s">
        <v>60</v>
      </c>
      <c r="G13" s="5" t="s">
        <v>72</v>
      </c>
      <c r="H13" s="5"/>
      <c r="I13" s="5" t="s">
        <v>72</v>
      </c>
      <c r="J13" s="5"/>
      <c r="K13" s="5" t="s">
        <v>53</v>
      </c>
      <c r="L13" s="5"/>
      <c r="M13" s="5" t="s">
        <v>56</v>
      </c>
      <c r="N13" s="6"/>
      <c r="O13" s="6"/>
      <c r="P13" s="6"/>
      <c r="Q13" s="6"/>
      <c r="R13" s="6"/>
      <c r="S13" s="6"/>
    </row>
    <row r="14" spans="1:19" ht="12.75">
      <c r="A14" s="6"/>
      <c r="B14" s="6"/>
      <c r="C14" s="6"/>
      <c r="D14" s="6"/>
      <c r="E14" s="6"/>
      <c r="F14" s="6"/>
      <c r="G14" s="6"/>
      <c r="H14" s="6"/>
      <c r="I14" s="6"/>
      <c r="J14" s="6"/>
      <c r="K14" s="6"/>
      <c r="L14" s="6"/>
      <c r="M14" s="6"/>
      <c r="N14" s="6"/>
      <c r="O14" s="6"/>
      <c r="P14" s="6"/>
      <c r="Q14" s="6"/>
      <c r="R14" s="6"/>
      <c r="S14" s="6"/>
    </row>
    <row r="15" spans="1:19" ht="12.75">
      <c r="A15" s="7" t="s">
        <v>0</v>
      </c>
      <c r="B15" s="4"/>
      <c r="C15" s="4"/>
      <c r="D15" s="4"/>
      <c r="E15" s="4"/>
      <c r="F15" s="4"/>
      <c r="G15" s="4"/>
      <c r="H15" s="4"/>
      <c r="I15" s="4"/>
      <c r="J15" s="4"/>
      <c r="K15" s="4"/>
      <c r="L15" s="4"/>
      <c r="M15" s="4"/>
      <c r="N15" s="4"/>
      <c r="O15" s="4"/>
      <c r="P15" s="4"/>
      <c r="Q15" s="4"/>
      <c r="R15" s="4"/>
      <c r="S15" s="4"/>
    </row>
    <row r="16" spans="1:19" ht="12.75">
      <c r="A16" s="8" t="s">
        <v>1</v>
      </c>
      <c r="B16" s="4"/>
      <c r="C16" s="8">
        <v>71393</v>
      </c>
      <c r="D16" s="8"/>
      <c r="E16" s="8">
        <v>68855</v>
      </c>
      <c r="F16" s="8"/>
      <c r="G16" s="8">
        <v>-68855</v>
      </c>
      <c r="H16" s="5" t="s">
        <v>61</v>
      </c>
      <c r="I16" s="8">
        <v>0</v>
      </c>
      <c r="J16" s="8"/>
      <c r="K16" s="8">
        <f>SUM(E16:I16)</f>
        <v>0</v>
      </c>
      <c r="L16" s="8"/>
      <c r="M16" s="8">
        <f>+K16-E16</f>
        <v>-68855</v>
      </c>
      <c r="N16" s="5" t="s">
        <v>61</v>
      </c>
      <c r="O16" s="4"/>
      <c r="P16" s="4"/>
      <c r="Q16" s="4"/>
      <c r="R16" s="4"/>
      <c r="S16" s="4"/>
    </row>
    <row r="17" spans="1:19" ht="12.75">
      <c r="A17" s="8" t="s">
        <v>2</v>
      </c>
      <c r="B17" s="4"/>
      <c r="C17" s="8">
        <v>32730</v>
      </c>
      <c r="D17" s="8"/>
      <c r="E17" s="8">
        <v>45713</v>
      </c>
      <c r="F17" s="8"/>
      <c r="G17" s="8">
        <v>3061</v>
      </c>
      <c r="H17" s="5" t="s">
        <v>61</v>
      </c>
      <c r="I17" s="8">
        <v>12980</v>
      </c>
      <c r="J17" s="8"/>
      <c r="K17" s="8">
        <f>SUM(E17:I17)</f>
        <v>61754</v>
      </c>
      <c r="L17" s="8"/>
      <c r="M17" s="8">
        <f>+K17-E17</f>
        <v>16041</v>
      </c>
      <c r="N17" s="5" t="s">
        <v>61</v>
      </c>
      <c r="O17" s="4"/>
      <c r="P17" s="4"/>
      <c r="Q17" s="4"/>
      <c r="R17" s="4"/>
      <c r="S17" s="4"/>
    </row>
    <row r="18" spans="1:19" ht="12.75">
      <c r="A18" s="8" t="s">
        <v>3</v>
      </c>
      <c r="B18" s="17"/>
      <c r="C18" s="18">
        <v>14628</v>
      </c>
      <c r="D18" s="18"/>
      <c r="E18" s="18">
        <v>14705</v>
      </c>
      <c r="F18" s="18"/>
      <c r="G18" s="18">
        <v>2155</v>
      </c>
      <c r="H18" s="5" t="s">
        <v>61</v>
      </c>
      <c r="I18" s="18">
        <v>-2000</v>
      </c>
      <c r="J18" s="18"/>
      <c r="K18" s="8">
        <f>SUM(E18:I18)</f>
        <v>14860</v>
      </c>
      <c r="L18" s="18"/>
      <c r="M18" s="18">
        <f>+K18-E18</f>
        <v>155</v>
      </c>
      <c r="N18" s="5" t="s">
        <v>61</v>
      </c>
      <c r="O18" s="4"/>
      <c r="P18" s="4"/>
      <c r="Q18" s="4"/>
      <c r="R18" s="4"/>
      <c r="S18" s="4"/>
    </row>
    <row r="19" spans="1:19" ht="13.5" thickBot="1">
      <c r="A19" s="8"/>
      <c r="B19" s="14"/>
      <c r="C19" s="15"/>
      <c r="D19" s="15"/>
      <c r="E19" s="15"/>
      <c r="F19" s="15"/>
      <c r="G19" s="15"/>
      <c r="H19" s="15"/>
      <c r="I19" s="15"/>
      <c r="J19" s="15"/>
      <c r="K19" s="15"/>
      <c r="L19" s="15"/>
      <c r="M19" s="15"/>
      <c r="O19" s="4"/>
      <c r="P19" s="4"/>
      <c r="Q19" s="4"/>
      <c r="R19" s="4"/>
      <c r="S19" s="4"/>
    </row>
    <row r="20" spans="1:19" ht="12.75">
      <c r="A20" s="9" t="s">
        <v>4</v>
      </c>
      <c r="B20" s="4"/>
      <c r="C20" s="10">
        <f aca="true" t="shared" si="0" ref="C20:M20">SUM(C16:C18)</f>
        <v>118751</v>
      </c>
      <c r="D20" s="10"/>
      <c r="E20" s="10">
        <f t="shared" si="0"/>
        <v>129273</v>
      </c>
      <c r="F20" s="10"/>
      <c r="G20" s="10">
        <f t="shared" si="0"/>
        <v>-63639</v>
      </c>
      <c r="H20" s="10"/>
      <c r="I20" s="10">
        <f t="shared" si="0"/>
        <v>10980</v>
      </c>
      <c r="J20" s="10"/>
      <c r="K20" s="10">
        <f t="shared" si="0"/>
        <v>76614</v>
      </c>
      <c r="L20" s="10"/>
      <c r="M20" s="10">
        <f t="shared" si="0"/>
        <v>-52659</v>
      </c>
      <c r="O20" s="4"/>
      <c r="P20" s="4"/>
      <c r="Q20" s="4"/>
      <c r="R20" s="4"/>
      <c r="S20" s="4"/>
    </row>
    <row r="21" spans="1:19" ht="12.75">
      <c r="A21" s="4"/>
      <c r="B21" s="4"/>
      <c r="C21" s="8"/>
      <c r="D21" s="8"/>
      <c r="E21" s="8"/>
      <c r="F21" s="8"/>
      <c r="G21" s="8"/>
      <c r="H21" s="8"/>
      <c r="I21" s="8"/>
      <c r="J21" s="8"/>
      <c r="K21" s="8"/>
      <c r="L21" s="8"/>
      <c r="M21" s="8"/>
      <c r="O21" s="4"/>
      <c r="P21" s="4"/>
      <c r="Q21" s="4"/>
      <c r="R21" s="4"/>
      <c r="S21" s="4"/>
    </row>
    <row r="22" spans="1:19" ht="12.75">
      <c r="A22" s="8"/>
      <c r="B22" s="4"/>
      <c r="C22" s="8"/>
      <c r="D22" s="8"/>
      <c r="E22" s="8"/>
      <c r="F22" s="8"/>
      <c r="G22" s="8"/>
      <c r="H22" s="8"/>
      <c r="I22" s="8"/>
      <c r="J22" s="8"/>
      <c r="K22" s="8"/>
      <c r="L22" s="8"/>
      <c r="M22" s="8"/>
      <c r="O22" s="4"/>
      <c r="P22" s="4"/>
      <c r="Q22" s="4"/>
      <c r="R22" s="4"/>
      <c r="S22" s="4"/>
    </row>
    <row r="23" spans="1:19" ht="12.75">
      <c r="A23" s="11" t="s">
        <v>5</v>
      </c>
      <c r="B23" s="4"/>
      <c r="C23" s="8"/>
      <c r="D23" s="8"/>
      <c r="E23" s="8"/>
      <c r="F23" s="8"/>
      <c r="G23" s="8"/>
      <c r="H23" s="8"/>
      <c r="I23" s="8"/>
      <c r="J23" s="8"/>
      <c r="K23" s="8"/>
      <c r="L23" s="8"/>
      <c r="M23" s="8"/>
      <c r="O23" s="4"/>
      <c r="P23" s="4"/>
      <c r="Q23" s="4"/>
      <c r="R23" s="4"/>
      <c r="S23" s="4"/>
    </row>
    <row r="24" spans="1:19" ht="12.75">
      <c r="A24" s="8" t="s">
        <v>6</v>
      </c>
      <c r="B24" s="4"/>
      <c r="C24" s="8"/>
      <c r="D24" s="8"/>
      <c r="E24" s="8"/>
      <c r="F24" s="8"/>
      <c r="G24" s="8"/>
      <c r="H24" s="8"/>
      <c r="I24" s="8"/>
      <c r="J24" s="8"/>
      <c r="K24" s="8"/>
      <c r="L24" s="8"/>
      <c r="M24" s="8"/>
      <c r="O24" s="4"/>
      <c r="P24" s="4"/>
      <c r="Q24" s="4"/>
      <c r="R24" s="4"/>
      <c r="S24" s="4"/>
    </row>
    <row r="25" spans="1:19" ht="12.75">
      <c r="A25" s="8" t="s">
        <v>7</v>
      </c>
      <c r="B25" s="4"/>
      <c r="C25" s="8">
        <v>50864</v>
      </c>
      <c r="D25" s="8"/>
      <c r="E25" s="8">
        <v>50583</v>
      </c>
      <c r="F25" s="8"/>
      <c r="G25" s="8">
        <v>578</v>
      </c>
      <c r="H25" s="8"/>
      <c r="I25" s="8">
        <v>300</v>
      </c>
      <c r="J25" s="8"/>
      <c r="K25" s="8">
        <f>SUM(E25:I25)</f>
        <v>51461</v>
      </c>
      <c r="L25" s="8"/>
      <c r="M25" s="8">
        <f>+K25-E25</f>
        <v>878</v>
      </c>
      <c r="O25" s="4"/>
      <c r="P25" s="4"/>
      <c r="Q25" s="4"/>
      <c r="R25" s="4"/>
      <c r="S25" s="4"/>
    </row>
    <row r="26" spans="1:19" ht="12.75">
      <c r="A26" s="8" t="s">
        <v>8</v>
      </c>
      <c r="B26" s="4"/>
      <c r="C26" s="8">
        <v>20714</v>
      </c>
      <c r="D26" s="8"/>
      <c r="E26" s="8">
        <v>21466</v>
      </c>
      <c r="F26" s="8"/>
      <c r="G26" s="8">
        <v>206</v>
      </c>
      <c r="H26" s="8"/>
      <c r="I26" s="8">
        <v>0</v>
      </c>
      <c r="J26" s="8"/>
      <c r="K26" s="8">
        <f>SUM(E26:I26)</f>
        <v>21672</v>
      </c>
      <c r="L26" s="8"/>
      <c r="M26" s="8">
        <f>+K26-E26</f>
        <v>206</v>
      </c>
      <c r="O26" s="4"/>
      <c r="P26" s="4"/>
      <c r="Q26" s="4"/>
      <c r="R26" s="4"/>
      <c r="S26" s="4"/>
    </row>
    <row r="27" spans="1:19" ht="12.75">
      <c r="A27" s="8" t="s">
        <v>9</v>
      </c>
      <c r="B27" s="4"/>
      <c r="C27" s="8">
        <v>3043</v>
      </c>
      <c r="D27" s="8"/>
      <c r="E27" s="8">
        <v>3042</v>
      </c>
      <c r="F27" s="8"/>
      <c r="G27" s="8">
        <v>42</v>
      </c>
      <c r="H27" s="8"/>
      <c r="I27" s="8">
        <v>200</v>
      </c>
      <c r="J27" s="8"/>
      <c r="K27" s="8">
        <f>SUM(E27:I27)</f>
        <v>3284</v>
      </c>
      <c r="L27" s="8"/>
      <c r="M27" s="8">
        <f>+K27-E27</f>
        <v>242</v>
      </c>
      <c r="O27" s="4"/>
      <c r="P27" s="4"/>
      <c r="Q27" s="4"/>
      <c r="R27" s="4"/>
      <c r="S27" s="4"/>
    </row>
    <row r="28" spans="1:19" ht="12.75">
      <c r="A28" s="8" t="s">
        <v>10</v>
      </c>
      <c r="B28" s="4"/>
      <c r="C28" s="8">
        <v>7469</v>
      </c>
      <c r="D28" s="8"/>
      <c r="E28" s="8">
        <v>3914</v>
      </c>
      <c r="F28" s="8"/>
      <c r="G28" s="8">
        <v>35</v>
      </c>
      <c r="H28" s="8"/>
      <c r="I28" s="8">
        <v>0</v>
      </c>
      <c r="J28" s="8"/>
      <c r="K28" s="8">
        <f>SUM(E28:I28)</f>
        <v>3949</v>
      </c>
      <c r="L28" s="8"/>
      <c r="M28" s="8">
        <f>+K28-E28</f>
        <v>35</v>
      </c>
      <c r="O28" s="4"/>
      <c r="P28" s="4"/>
      <c r="Q28" s="4"/>
      <c r="R28" s="4"/>
      <c r="S28" s="4"/>
    </row>
    <row r="29" spans="1:19" ht="12.75">
      <c r="A29" s="8" t="s">
        <v>11</v>
      </c>
      <c r="B29" s="16"/>
      <c r="C29" s="12">
        <v>1989</v>
      </c>
      <c r="D29" s="12"/>
      <c r="E29" s="12">
        <v>1995</v>
      </c>
      <c r="F29" s="12"/>
      <c r="G29" s="12">
        <v>35</v>
      </c>
      <c r="H29" s="12"/>
      <c r="I29" s="12">
        <v>0</v>
      </c>
      <c r="J29" s="12"/>
      <c r="K29" s="12">
        <f>SUM(E29:I29)</f>
        <v>2030</v>
      </c>
      <c r="L29" s="12"/>
      <c r="M29" s="12">
        <f>+K29-E29</f>
        <v>35</v>
      </c>
      <c r="O29" s="4"/>
      <c r="P29" s="4"/>
      <c r="Q29" s="4"/>
      <c r="R29" s="4"/>
      <c r="S29" s="4"/>
    </row>
    <row r="30" spans="1:19" ht="12.75">
      <c r="A30" s="9" t="s">
        <v>12</v>
      </c>
      <c r="B30" s="4"/>
      <c r="C30" s="10">
        <f>SUM(C25:C29)</f>
        <v>84079</v>
      </c>
      <c r="D30" s="5"/>
      <c r="E30" s="10">
        <f>SUM(E25:E29)</f>
        <v>81000</v>
      </c>
      <c r="F30" s="10"/>
      <c r="G30" s="10">
        <f>SUM(G25:G29)</f>
        <v>896</v>
      </c>
      <c r="H30" s="10"/>
      <c r="I30" s="10">
        <f>SUM(I25:I29)</f>
        <v>500</v>
      </c>
      <c r="J30" s="10"/>
      <c r="K30" s="10">
        <f>SUM(K25:K29)</f>
        <v>82396</v>
      </c>
      <c r="L30" s="10"/>
      <c r="M30" s="10">
        <f>SUM(M25:M29)</f>
        <v>1396</v>
      </c>
      <c r="O30" s="4"/>
      <c r="P30" s="4"/>
      <c r="Q30" s="4"/>
      <c r="R30" s="4"/>
      <c r="S30" s="4"/>
    </row>
    <row r="31" spans="1:19" ht="12.75">
      <c r="A31" s="8"/>
      <c r="B31" s="4"/>
      <c r="C31" s="8"/>
      <c r="D31" s="8"/>
      <c r="E31" s="8"/>
      <c r="F31" s="8"/>
      <c r="G31" s="8"/>
      <c r="H31" s="8"/>
      <c r="I31" s="8"/>
      <c r="J31" s="8"/>
      <c r="K31" s="8"/>
      <c r="L31" s="8"/>
      <c r="M31" s="8"/>
      <c r="O31" s="4"/>
      <c r="P31" s="4"/>
      <c r="Q31" s="4"/>
      <c r="R31" s="4"/>
      <c r="S31" s="4"/>
    </row>
    <row r="32" spans="1:19" ht="12.75">
      <c r="A32" s="8" t="s">
        <v>13</v>
      </c>
      <c r="B32" s="4"/>
      <c r="C32" s="8"/>
      <c r="D32" s="8"/>
      <c r="E32" s="8"/>
      <c r="F32" s="8"/>
      <c r="G32" s="8"/>
      <c r="H32" s="8"/>
      <c r="I32" s="8"/>
      <c r="J32" s="8"/>
      <c r="K32" s="8"/>
      <c r="L32" s="8"/>
      <c r="M32" s="8"/>
      <c r="O32" s="4"/>
      <c r="P32" s="4"/>
      <c r="Q32" s="4"/>
      <c r="R32" s="4"/>
      <c r="S32" s="4"/>
    </row>
    <row r="33" spans="1:19" ht="12.75">
      <c r="A33" s="8" t="s">
        <v>14</v>
      </c>
      <c r="B33" s="4"/>
      <c r="C33" s="8">
        <v>13634</v>
      </c>
      <c r="D33" s="8"/>
      <c r="E33" s="8">
        <v>13354</v>
      </c>
      <c r="F33" s="8"/>
      <c r="G33" s="8">
        <v>159</v>
      </c>
      <c r="H33" s="8"/>
      <c r="I33" s="8">
        <v>-247</v>
      </c>
      <c r="J33" s="8"/>
      <c r="K33" s="8">
        <f>SUM(E33:I33)</f>
        <v>13266</v>
      </c>
      <c r="L33" s="8"/>
      <c r="M33" s="8">
        <f>+K33-E33</f>
        <v>-88</v>
      </c>
      <c r="O33" s="4"/>
      <c r="P33" s="4"/>
      <c r="Q33" s="4"/>
      <c r="R33" s="4"/>
      <c r="S33" s="4"/>
    </row>
    <row r="34" spans="1:19" ht="12.75">
      <c r="A34" s="8" t="s">
        <v>15</v>
      </c>
      <c r="B34" s="4"/>
      <c r="C34" s="8">
        <v>25162</v>
      </c>
      <c r="D34" s="8"/>
      <c r="E34" s="8">
        <v>25113</v>
      </c>
      <c r="F34" s="8"/>
      <c r="G34" s="8">
        <v>334</v>
      </c>
      <c r="H34" s="8"/>
      <c r="I34" s="8">
        <v>0</v>
      </c>
      <c r="J34" s="8"/>
      <c r="K34" s="18">
        <f>SUM(E34:I34)</f>
        <v>25447</v>
      </c>
      <c r="L34" s="8"/>
      <c r="M34" s="8">
        <f>+K34-E34</f>
        <v>334</v>
      </c>
      <c r="O34" s="4"/>
      <c r="P34" s="4"/>
      <c r="Q34" s="4"/>
      <c r="R34" s="4"/>
      <c r="S34" s="4"/>
    </row>
    <row r="35" spans="1:19" ht="12.75">
      <c r="A35" s="8" t="s">
        <v>16</v>
      </c>
      <c r="B35" s="16"/>
      <c r="C35" s="12">
        <v>37457</v>
      </c>
      <c r="D35" s="12"/>
      <c r="E35" s="12">
        <v>39285</v>
      </c>
      <c r="F35" s="12"/>
      <c r="G35" s="12">
        <v>499</v>
      </c>
      <c r="H35" s="12"/>
      <c r="I35" s="12">
        <v>-391</v>
      </c>
      <c r="J35" s="12"/>
      <c r="K35" s="12">
        <f>SUM(E35:I35)</f>
        <v>39393</v>
      </c>
      <c r="L35" s="12"/>
      <c r="M35" s="12">
        <f>+K35-E35</f>
        <v>108</v>
      </c>
      <c r="O35" s="4"/>
      <c r="P35" s="4"/>
      <c r="Q35" s="4"/>
      <c r="R35" s="4"/>
      <c r="S35" s="4"/>
    </row>
    <row r="36" spans="1:19" ht="12.75">
      <c r="A36" s="9" t="s">
        <v>12</v>
      </c>
      <c r="B36" s="4"/>
      <c r="C36" s="10">
        <f>SUM(C33:C35)</f>
        <v>76253</v>
      </c>
      <c r="D36" s="10"/>
      <c r="E36" s="10">
        <f>SUM(E33:E35)</f>
        <v>77752</v>
      </c>
      <c r="F36" s="10"/>
      <c r="G36" s="10">
        <f>SUM(G33:G35)</f>
        <v>992</v>
      </c>
      <c r="H36" s="10"/>
      <c r="I36" s="10">
        <f>SUM(I33:I35)</f>
        <v>-638</v>
      </c>
      <c r="J36" s="10"/>
      <c r="K36" s="10">
        <f>SUM(K33:K35)</f>
        <v>78106</v>
      </c>
      <c r="L36" s="10"/>
      <c r="M36" s="10">
        <f>SUM(M33:M35)</f>
        <v>354</v>
      </c>
      <c r="O36" s="4"/>
      <c r="P36" s="4"/>
      <c r="Q36" s="4"/>
      <c r="R36" s="4"/>
      <c r="S36" s="4"/>
    </row>
    <row r="37" spans="1:19" ht="12.75">
      <c r="A37" s="8"/>
      <c r="B37" s="4"/>
      <c r="C37" s="8"/>
      <c r="D37" s="8"/>
      <c r="E37" s="8"/>
      <c r="F37" s="8"/>
      <c r="G37" s="8"/>
      <c r="H37" s="8"/>
      <c r="I37" s="8"/>
      <c r="J37" s="8"/>
      <c r="K37" s="8"/>
      <c r="L37" s="8"/>
      <c r="M37" s="8"/>
      <c r="O37" s="4"/>
      <c r="P37" s="4"/>
      <c r="Q37" s="4"/>
      <c r="R37" s="4"/>
      <c r="S37" s="4"/>
    </row>
    <row r="38" spans="1:19" ht="12.75">
      <c r="A38" s="8" t="s">
        <v>17</v>
      </c>
      <c r="B38" s="4"/>
      <c r="C38" s="8"/>
      <c r="D38" s="8"/>
      <c r="E38" s="8"/>
      <c r="F38" s="8"/>
      <c r="G38" s="8"/>
      <c r="H38" s="8"/>
      <c r="I38" s="8"/>
      <c r="J38" s="8"/>
      <c r="K38" s="8"/>
      <c r="L38" s="8"/>
      <c r="M38" s="8"/>
      <c r="O38" s="4"/>
      <c r="P38" s="4"/>
      <c r="Q38" s="4"/>
      <c r="R38" s="4"/>
      <c r="S38" s="4"/>
    </row>
    <row r="39" spans="1:19" ht="12.75">
      <c r="A39" s="8" t="s">
        <v>18</v>
      </c>
      <c r="B39" s="4"/>
      <c r="C39" s="8">
        <v>53764</v>
      </c>
      <c r="D39" s="8"/>
      <c r="E39" s="8">
        <v>52774</v>
      </c>
      <c r="F39" s="8"/>
      <c r="G39" s="8">
        <v>954</v>
      </c>
      <c r="H39" s="8"/>
      <c r="I39" s="8">
        <v>-22943</v>
      </c>
      <c r="J39" s="8"/>
      <c r="K39" s="8">
        <f>SUM(E39:I39)</f>
        <v>30785</v>
      </c>
      <c r="L39" s="8"/>
      <c r="M39" s="8">
        <f>+K39-E39</f>
        <v>-21989</v>
      </c>
      <c r="O39" s="4"/>
      <c r="P39" s="4"/>
      <c r="Q39" s="4"/>
      <c r="R39" s="4"/>
      <c r="S39" s="4"/>
    </row>
    <row r="40" spans="1:19" ht="12.75">
      <c r="A40" s="8" t="s">
        <v>19</v>
      </c>
      <c r="B40" s="16"/>
      <c r="C40" s="12">
        <v>23250</v>
      </c>
      <c r="D40" s="12"/>
      <c r="E40" s="12">
        <v>23760</v>
      </c>
      <c r="F40" s="12"/>
      <c r="G40" s="12">
        <v>371</v>
      </c>
      <c r="H40" s="12"/>
      <c r="I40" s="12">
        <v>2000</v>
      </c>
      <c r="J40" s="12"/>
      <c r="K40" s="12">
        <f>SUM(E40:I40)</f>
        <v>26131</v>
      </c>
      <c r="L40" s="12"/>
      <c r="M40" s="12">
        <f>+K40-E40</f>
        <v>2371</v>
      </c>
      <c r="O40" s="4"/>
      <c r="P40" s="4"/>
      <c r="Q40" s="4"/>
      <c r="R40" s="4"/>
      <c r="S40" s="4"/>
    </row>
    <row r="41" spans="1:19" ht="12.75">
      <c r="A41" s="9" t="s">
        <v>12</v>
      </c>
      <c r="B41" s="4"/>
      <c r="C41" s="10">
        <f>SUM(C39:C40)</f>
        <v>77014</v>
      </c>
      <c r="D41" s="10"/>
      <c r="E41" s="10">
        <f>SUM(E39:E40)</f>
        <v>76534</v>
      </c>
      <c r="F41" s="10"/>
      <c r="G41" s="10">
        <f>SUM(G39:G40)</f>
        <v>1325</v>
      </c>
      <c r="H41" s="10"/>
      <c r="I41" s="10">
        <f>SUM(I39:I40)</f>
        <v>-20943</v>
      </c>
      <c r="J41" s="10"/>
      <c r="K41" s="10">
        <f>SUM(K39:K40)</f>
        <v>56916</v>
      </c>
      <c r="L41" s="10"/>
      <c r="M41" s="10">
        <f>SUM(M39:M40)</f>
        <v>-19618</v>
      </c>
      <c r="O41" s="4"/>
      <c r="P41" s="4"/>
      <c r="Q41" s="4"/>
      <c r="R41" s="4"/>
      <c r="S41" s="4"/>
    </row>
    <row r="42" spans="1:19" ht="13.5" thickBot="1">
      <c r="A42" s="9"/>
      <c r="B42" s="14"/>
      <c r="C42" s="15"/>
      <c r="D42" s="15"/>
      <c r="E42" s="15"/>
      <c r="F42" s="15"/>
      <c r="G42" s="15"/>
      <c r="H42" s="15"/>
      <c r="I42" s="15"/>
      <c r="J42" s="15"/>
      <c r="K42" s="15"/>
      <c r="L42" s="15"/>
      <c r="M42" s="15"/>
      <c r="O42" s="4"/>
      <c r="P42" s="4"/>
      <c r="Q42" s="4"/>
      <c r="R42" s="4"/>
      <c r="S42" s="4"/>
    </row>
    <row r="43" spans="1:19" ht="12.75">
      <c r="A43" s="9" t="s">
        <v>4</v>
      </c>
      <c r="B43" s="4"/>
      <c r="C43" s="10">
        <f>SUM(C30,C36,C41)</f>
        <v>237346</v>
      </c>
      <c r="D43" s="10"/>
      <c r="E43" s="10">
        <f>SUM(E30,E36,E41)</f>
        <v>235286</v>
      </c>
      <c r="F43" s="10"/>
      <c r="G43" s="10">
        <f>SUM(G30,G36,G41)</f>
        <v>3213</v>
      </c>
      <c r="H43" s="10"/>
      <c r="I43" s="10">
        <f>SUM(I30,I36,I41)</f>
        <v>-21081</v>
      </c>
      <c r="J43" s="10"/>
      <c r="K43" s="10">
        <f>SUM(K30,K36,K41)</f>
        <v>217418</v>
      </c>
      <c r="L43" s="10"/>
      <c r="M43" s="10">
        <f>SUM(M30,M36,M41)</f>
        <v>-17868</v>
      </c>
      <c r="O43" s="4"/>
      <c r="P43" s="4"/>
      <c r="Q43" s="4"/>
      <c r="R43" s="4"/>
      <c r="S43" s="4"/>
    </row>
    <row r="44" spans="1:19" ht="12.75">
      <c r="A44" s="4"/>
      <c r="B44" s="4"/>
      <c r="C44" s="8"/>
      <c r="D44" s="8"/>
      <c r="E44" s="8"/>
      <c r="F44" s="8"/>
      <c r="G44" s="8"/>
      <c r="H44" s="8"/>
      <c r="I44" s="8"/>
      <c r="J44" s="8"/>
      <c r="K44" s="8"/>
      <c r="L44" s="8"/>
      <c r="M44" s="8"/>
      <c r="O44" s="4"/>
      <c r="P44" s="4"/>
      <c r="Q44" s="4"/>
      <c r="R44" s="4"/>
      <c r="S44" s="4"/>
    </row>
    <row r="45" spans="1:19" ht="12.75">
      <c r="A45" s="8"/>
      <c r="B45" s="4"/>
      <c r="C45" s="8"/>
      <c r="D45" s="8"/>
      <c r="E45" s="8"/>
      <c r="F45" s="8"/>
      <c r="G45" s="8"/>
      <c r="H45" s="8"/>
      <c r="I45" s="8"/>
      <c r="J45" s="8"/>
      <c r="K45" s="8"/>
      <c r="L45" s="8"/>
      <c r="M45" s="8"/>
      <c r="O45" s="4"/>
      <c r="P45" s="4"/>
      <c r="Q45" s="4"/>
      <c r="R45" s="4"/>
      <c r="S45" s="4"/>
    </row>
    <row r="46" spans="1:19" ht="12.75">
      <c r="A46" s="11" t="s">
        <v>20</v>
      </c>
      <c r="B46" s="4"/>
      <c r="C46" s="8"/>
      <c r="D46" s="8"/>
      <c r="E46" s="8"/>
      <c r="F46" s="8"/>
      <c r="G46" s="8"/>
      <c r="H46" s="8"/>
      <c r="I46" s="8"/>
      <c r="J46" s="8"/>
      <c r="K46" s="8"/>
      <c r="L46" s="8"/>
      <c r="M46" s="8"/>
      <c r="O46" s="4"/>
      <c r="P46" s="4"/>
      <c r="Q46" s="4"/>
      <c r="R46" s="4"/>
      <c r="S46" s="4"/>
    </row>
    <row r="47" spans="1:19" ht="12.75">
      <c r="A47" s="8" t="s">
        <v>21</v>
      </c>
      <c r="B47" s="4"/>
      <c r="C47" s="8"/>
      <c r="D47" s="8"/>
      <c r="E47" s="8"/>
      <c r="F47" s="8"/>
      <c r="G47" s="8"/>
      <c r="H47" s="8"/>
      <c r="I47" s="8"/>
      <c r="J47" s="8"/>
      <c r="K47" s="8"/>
      <c r="L47" s="8"/>
      <c r="M47" s="8"/>
      <c r="O47" s="4"/>
      <c r="P47" s="4"/>
      <c r="Q47" s="4"/>
      <c r="R47" s="4"/>
      <c r="S47" s="4"/>
    </row>
    <row r="48" spans="1:19" ht="12.75">
      <c r="A48" s="8" t="s">
        <v>22</v>
      </c>
      <c r="B48" s="4"/>
      <c r="C48" s="8">
        <v>6998</v>
      </c>
      <c r="D48" s="8"/>
      <c r="E48" s="8">
        <v>8027</v>
      </c>
      <c r="F48" s="8"/>
      <c r="G48" s="8">
        <v>115</v>
      </c>
      <c r="H48" s="8"/>
      <c r="I48" s="8">
        <v>-720</v>
      </c>
      <c r="J48" s="8"/>
      <c r="K48" s="8">
        <f aca="true" t="shared" si="1" ref="K48:K53">SUM(E48:I48)</f>
        <v>7422</v>
      </c>
      <c r="L48" s="8"/>
      <c r="M48" s="8">
        <f aca="true" t="shared" si="2" ref="M48:M53">+K48-E48</f>
        <v>-605</v>
      </c>
      <c r="O48" s="4"/>
      <c r="P48" s="4"/>
      <c r="Q48" s="4"/>
      <c r="R48" s="4"/>
      <c r="S48" s="4"/>
    </row>
    <row r="49" spans="1:19" ht="12.75">
      <c r="A49" s="8" t="s">
        <v>23</v>
      </c>
      <c r="B49" s="4"/>
      <c r="C49" s="8">
        <v>61645</v>
      </c>
      <c r="D49" s="8"/>
      <c r="E49" s="8">
        <v>62203</v>
      </c>
      <c r="F49" s="8"/>
      <c r="G49" s="8">
        <v>1308</v>
      </c>
      <c r="H49" s="8"/>
      <c r="I49" s="8">
        <v>-940</v>
      </c>
      <c r="J49" s="8"/>
      <c r="K49" s="8">
        <f t="shared" si="1"/>
        <v>62571</v>
      </c>
      <c r="L49" s="8"/>
      <c r="M49" s="8">
        <f t="shared" si="2"/>
        <v>368</v>
      </c>
      <c r="O49" s="4"/>
      <c r="P49" s="4"/>
      <c r="Q49" s="4"/>
      <c r="R49" s="4"/>
      <c r="S49" s="4"/>
    </row>
    <row r="50" spans="1:19" ht="12.75">
      <c r="A50" s="8" t="s">
        <v>24</v>
      </c>
      <c r="B50" s="4"/>
      <c r="C50" s="8">
        <v>14476</v>
      </c>
      <c r="D50" s="8"/>
      <c r="E50" s="8">
        <v>14386</v>
      </c>
      <c r="F50" s="8"/>
      <c r="G50" s="8">
        <v>287</v>
      </c>
      <c r="H50" s="8"/>
      <c r="I50" s="8">
        <v>-1458</v>
      </c>
      <c r="J50" s="8"/>
      <c r="K50" s="8">
        <f t="shared" si="1"/>
        <v>13215</v>
      </c>
      <c r="L50" s="8"/>
      <c r="M50" s="8">
        <f t="shared" si="2"/>
        <v>-1171</v>
      </c>
      <c r="O50" s="4"/>
      <c r="P50" s="4"/>
      <c r="Q50" s="4"/>
      <c r="R50" s="4"/>
      <c r="S50" s="4"/>
    </row>
    <row r="51" spans="1:19" ht="12.75">
      <c r="A51" s="8" t="s">
        <v>25</v>
      </c>
      <c r="B51" s="4"/>
      <c r="C51" s="8">
        <v>15997</v>
      </c>
      <c r="D51" s="8"/>
      <c r="E51" s="8">
        <v>14609</v>
      </c>
      <c r="F51" s="8"/>
      <c r="G51" s="8">
        <v>285</v>
      </c>
      <c r="H51" s="8"/>
      <c r="I51" s="8">
        <v>-1241</v>
      </c>
      <c r="J51" s="8"/>
      <c r="K51" s="8">
        <f t="shared" si="1"/>
        <v>13653</v>
      </c>
      <c r="L51" s="8"/>
      <c r="M51" s="8">
        <f t="shared" si="2"/>
        <v>-956</v>
      </c>
      <c r="O51" s="4"/>
      <c r="P51" s="4"/>
      <c r="Q51" s="4"/>
      <c r="R51" s="4"/>
      <c r="S51" s="4"/>
    </row>
    <row r="52" spans="1:19" ht="12.75">
      <c r="A52" s="8" t="s">
        <v>26</v>
      </c>
      <c r="B52" s="4"/>
      <c r="C52" s="8">
        <v>13814</v>
      </c>
      <c r="D52" s="8"/>
      <c r="E52" s="8">
        <v>13944</v>
      </c>
      <c r="F52" s="8"/>
      <c r="G52" s="8">
        <v>295</v>
      </c>
      <c r="H52" s="8"/>
      <c r="I52" s="8">
        <v>2525</v>
      </c>
      <c r="J52" s="8"/>
      <c r="K52" s="8">
        <f t="shared" si="1"/>
        <v>16764</v>
      </c>
      <c r="L52" s="8"/>
      <c r="M52" s="8">
        <f t="shared" si="2"/>
        <v>2820</v>
      </c>
      <c r="O52" s="4"/>
      <c r="P52" s="4"/>
      <c r="Q52" s="4"/>
      <c r="R52" s="4"/>
      <c r="S52" s="4"/>
    </row>
    <row r="53" spans="1:19" ht="12.75">
      <c r="A53" s="8" t="s">
        <v>27</v>
      </c>
      <c r="B53" s="16"/>
      <c r="C53" s="12">
        <v>29524</v>
      </c>
      <c r="D53" s="12"/>
      <c r="E53" s="12">
        <v>29358</v>
      </c>
      <c r="F53" s="12"/>
      <c r="G53" s="12">
        <v>515</v>
      </c>
      <c r="H53" s="12"/>
      <c r="I53" s="12">
        <v>-1622</v>
      </c>
      <c r="J53" s="12"/>
      <c r="K53" s="12">
        <f t="shared" si="1"/>
        <v>28251</v>
      </c>
      <c r="L53" s="12"/>
      <c r="M53" s="12">
        <f t="shared" si="2"/>
        <v>-1107</v>
      </c>
      <c r="O53" s="4"/>
      <c r="P53" s="4"/>
      <c r="Q53" s="4"/>
      <c r="R53" s="4"/>
      <c r="S53" s="4"/>
    </row>
    <row r="54" spans="1:19" ht="12.75">
      <c r="A54" s="9" t="s">
        <v>12</v>
      </c>
      <c r="B54" s="4"/>
      <c r="C54" s="10">
        <f>SUM(C47:C53)</f>
        <v>142454</v>
      </c>
      <c r="D54" s="10"/>
      <c r="E54" s="10">
        <f>SUM(E47:E53)</f>
        <v>142527</v>
      </c>
      <c r="F54" s="10"/>
      <c r="G54" s="10">
        <f>SUM(G47:G53)</f>
        <v>2805</v>
      </c>
      <c r="H54" s="10"/>
      <c r="I54" s="10">
        <f>SUM(I47:I53)</f>
        <v>-3456</v>
      </c>
      <c r="J54" s="10"/>
      <c r="K54" s="10">
        <f>SUM(K47:K53)</f>
        <v>141876</v>
      </c>
      <c r="L54" s="10"/>
      <c r="M54" s="10">
        <f>SUM(M47:M53)</f>
        <v>-651</v>
      </c>
      <c r="O54" s="4"/>
      <c r="P54" s="4"/>
      <c r="Q54" s="4"/>
      <c r="R54" s="4"/>
      <c r="S54" s="4"/>
    </row>
    <row r="55" spans="1:19" ht="12.75">
      <c r="A55" s="8"/>
      <c r="B55" s="4"/>
      <c r="C55" s="8"/>
      <c r="D55" s="8"/>
      <c r="E55" s="8"/>
      <c r="F55" s="8"/>
      <c r="G55" s="8"/>
      <c r="H55" s="8"/>
      <c r="I55" s="8"/>
      <c r="J55" s="8"/>
      <c r="K55" s="8"/>
      <c r="L55" s="8"/>
      <c r="M55" s="8"/>
      <c r="O55" s="4"/>
      <c r="P55" s="4"/>
      <c r="Q55" s="4"/>
      <c r="R55" s="4"/>
      <c r="S55" s="4"/>
    </row>
    <row r="56" spans="1:19" ht="12.75">
      <c r="A56" s="8" t="s">
        <v>28</v>
      </c>
      <c r="B56" s="4"/>
      <c r="C56" s="8">
        <v>62337</v>
      </c>
      <c r="D56" s="8"/>
      <c r="E56" s="8">
        <v>62833</v>
      </c>
      <c r="F56" s="8"/>
      <c r="G56" s="8">
        <v>1338</v>
      </c>
      <c r="H56" s="8"/>
      <c r="I56" s="8">
        <v>-2000</v>
      </c>
      <c r="J56" s="8"/>
      <c r="K56" s="8">
        <f>SUM(E56:I56)</f>
        <v>62171</v>
      </c>
      <c r="L56" s="8"/>
      <c r="M56" s="8">
        <f>+K56-E56</f>
        <v>-662</v>
      </c>
      <c r="O56" s="4"/>
      <c r="P56" s="4"/>
      <c r="Q56" s="4"/>
      <c r="R56" s="4"/>
      <c r="S56" s="4"/>
    </row>
    <row r="57" spans="1:19" ht="12.75">
      <c r="A57" s="8" t="s">
        <v>29</v>
      </c>
      <c r="B57" s="4"/>
      <c r="C57" s="8">
        <v>6409</v>
      </c>
      <c r="D57" s="8"/>
      <c r="E57" s="8">
        <v>6404</v>
      </c>
      <c r="F57" s="8"/>
      <c r="G57" s="8">
        <v>0</v>
      </c>
      <c r="H57" s="8"/>
      <c r="I57" s="8">
        <v>-6404</v>
      </c>
      <c r="J57" s="8"/>
      <c r="K57" s="8">
        <f>SUM(E57:I57)</f>
        <v>0</v>
      </c>
      <c r="L57" s="8"/>
      <c r="M57" s="8">
        <f>+K57-E57</f>
        <v>-6404</v>
      </c>
      <c r="O57" s="4"/>
      <c r="P57" s="4"/>
      <c r="Q57" s="4"/>
      <c r="R57" s="4"/>
      <c r="S57" s="4"/>
    </row>
    <row r="58" spans="1:19" ht="13.5" thickBot="1">
      <c r="A58" s="8"/>
      <c r="B58" s="14"/>
      <c r="C58" s="15"/>
      <c r="D58" s="15"/>
      <c r="E58" s="15"/>
      <c r="F58" s="15"/>
      <c r="G58" s="15"/>
      <c r="H58" s="15"/>
      <c r="I58" s="15"/>
      <c r="J58" s="15"/>
      <c r="K58" s="15"/>
      <c r="L58" s="15"/>
      <c r="M58" s="15"/>
      <c r="O58" s="4"/>
      <c r="P58" s="4"/>
      <c r="Q58" s="4"/>
      <c r="R58" s="4"/>
      <c r="S58" s="4"/>
    </row>
    <row r="59" spans="1:19" ht="12.75">
      <c r="A59" s="9" t="s">
        <v>4</v>
      </c>
      <c r="B59" s="4"/>
      <c r="C59" s="10">
        <f aca="true" t="shared" si="3" ref="C59:M59">SUM(C54,C56:C57)</f>
        <v>211200</v>
      </c>
      <c r="D59" s="10"/>
      <c r="E59" s="10">
        <f t="shared" si="3"/>
        <v>211764</v>
      </c>
      <c r="F59" s="10"/>
      <c r="G59" s="10">
        <f t="shared" si="3"/>
        <v>4143</v>
      </c>
      <c r="H59" s="10"/>
      <c r="I59" s="10">
        <f t="shared" si="3"/>
        <v>-11860</v>
      </c>
      <c r="J59" s="10"/>
      <c r="K59" s="10">
        <f t="shared" si="3"/>
        <v>204047</v>
      </c>
      <c r="L59" s="10"/>
      <c r="M59" s="10">
        <f t="shared" si="3"/>
        <v>-7717</v>
      </c>
      <c r="O59" s="4"/>
      <c r="P59" s="4"/>
      <c r="Q59" s="4"/>
      <c r="R59" s="4"/>
      <c r="S59" s="4"/>
    </row>
    <row r="60" spans="1:19" ht="12.75">
      <c r="A60" s="4"/>
      <c r="B60" s="4"/>
      <c r="C60" s="8"/>
      <c r="D60" s="8"/>
      <c r="E60" s="8"/>
      <c r="F60" s="8"/>
      <c r="G60" s="8"/>
      <c r="H60" s="8"/>
      <c r="I60" s="8"/>
      <c r="J60" s="8"/>
      <c r="K60" s="8"/>
      <c r="L60" s="8"/>
      <c r="M60" s="8"/>
      <c r="O60" s="4"/>
      <c r="P60" s="4"/>
      <c r="Q60" s="4"/>
      <c r="R60" s="4"/>
      <c r="S60" s="4"/>
    </row>
    <row r="61" spans="1:19" ht="12.75">
      <c r="A61" s="8"/>
      <c r="B61" s="4"/>
      <c r="C61" s="8"/>
      <c r="D61" s="8"/>
      <c r="E61" s="8"/>
      <c r="F61" s="8"/>
      <c r="G61" s="8"/>
      <c r="H61" s="8"/>
      <c r="I61" s="8"/>
      <c r="J61" s="8"/>
      <c r="K61" s="8"/>
      <c r="L61" s="8"/>
      <c r="M61" s="8"/>
      <c r="O61" s="4"/>
      <c r="P61" s="4"/>
      <c r="Q61" s="4"/>
      <c r="R61" s="4"/>
      <c r="S61" s="4"/>
    </row>
    <row r="62" spans="1:19" ht="12.75">
      <c r="A62" s="11" t="s">
        <v>30</v>
      </c>
      <c r="B62" s="4"/>
      <c r="C62" s="8"/>
      <c r="D62" s="8"/>
      <c r="E62" s="8"/>
      <c r="F62" s="8"/>
      <c r="G62" s="8"/>
      <c r="H62" s="8"/>
      <c r="I62" s="8"/>
      <c r="J62" s="8"/>
      <c r="K62" s="8"/>
      <c r="L62" s="8"/>
      <c r="M62" s="8"/>
      <c r="O62" s="4"/>
      <c r="P62" s="4"/>
      <c r="Q62" s="4"/>
      <c r="R62" s="4"/>
      <c r="S62" s="4"/>
    </row>
    <row r="63" spans="1:19" ht="12.75">
      <c r="A63" s="8" t="s">
        <v>31</v>
      </c>
      <c r="B63" s="4"/>
      <c r="C63" s="8">
        <v>133130</v>
      </c>
      <c r="D63" s="8"/>
      <c r="E63" s="8">
        <v>140086</v>
      </c>
      <c r="F63" s="8"/>
      <c r="G63" s="8">
        <v>2036</v>
      </c>
      <c r="H63" s="8"/>
      <c r="I63" s="8">
        <v>-6430</v>
      </c>
      <c r="J63" s="8"/>
      <c r="K63" s="8">
        <f>SUM(E63:I63)</f>
        <v>135692</v>
      </c>
      <c r="L63" s="8"/>
      <c r="M63" s="8">
        <f>+K63-E63</f>
        <v>-4394</v>
      </c>
      <c r="O63" s="4"/>
      <c r="P63" s="4"/>
      <c r="Q63" s="4"/>
      <c r="R63" s="4"/>
      <c r="S63" s="4"/>
    </row>
    <row r="64" spans="1:19" ht="12.75">
      <c r="A64" s="8" t="s">
        <v>32</v>
      </c>
      <c r="B64" s="4"/>
      <c r="C64" s="8">
        <v>23999</v>
      </c>
      <c r="D64" s="8"/>
      <c r="E64" s="8">
        <v>23794</v>
      </c>
      <c r="F64" s="8"/>
      <c r="G64" s="8">
        <v>173</v>
      </c>
      <c r="H64" s="8"/>
      <c r="I64" s="8">
        <v>-2000</v>
      </c>
      <c r="J64" s="8"/>
      <c r="K64" s="8">
        <f>SUM(E64:I64)</f>
        <v>21967</v>
      </c>
      <c r="L64" s="8"/>
      <c r="M64" s="8">
        <f>+K64-E64</f>
        <v>-1827</v>
      </c>
      <c r="O64" s="4"/>
      <c r="P64" s="4"/>
      <c r="Q64" s="4"/>
      <c r="R64" s="4"/>
      <c r="S64" s="4"/>
    </row>
    <row r="65" spans="1:19" ht="12.75">
      <c r="A65" s="8" t="s">
        <v>33</v>
      </c>
      <c r="B65" s="4"/>
      <c r="C65" s="8">
        <v>14570</v>
      </c>
      <c r="D65" s="8"/>
      <c r="E65" s="8">
        <v>14664</v>
      </c>
      <c r="F65" s="8"/>
      <c r="G65" s="8">
        <v>274</v>
      </c>
      <c r="H65" s="8"/>
      <c r="I65" s="8">
        <v>0</v>
      </c>
      <c r="J65" s="8"/>
      <c r="K65" s="8">
        <f>SUM(E65:I65)</f>
        <v>14938</v>
      </c>
      <c r="L65" s="8"/>
      <c r="M65" s="8">
        <f>+K65-E65</f>
        <v>274</v>
      </c>
      <c r="O65" s="4"/>
      <c r="P65" s="4"/>
      <c r="Q65" s="4"/>
      <c r="R65" s="4"/>
      <c r="S65" s="4"/>
    </row>
    <row r="66" spans="1:19" ht="13.5" thickBot="1">
      <c r="A66" s="8"/>
      <c r="B66" s="14"/>
      <c r="C66" s="15"/>
      <c r="D66" s="15"/>
      <c r="E66" s="15"/>
      <c r="F66" s="15"/>
      <c r="G66" s="15"/>
      <c r="H66" s="15"/>
      <c r="I66" s="15"/>
      <c r="J66" s="15"/>
      <c r="K66" s="15"/>
      <c r="L66" s="15"/>
      <c r="M66" s="15"/>
      <c r="O66" s="4"/>
      <c r="P66" s="4"/>
      <c r="Q66" s="4"/>
      <c r="R66" s="4"/>
      <c r="S66" s="4"/>
    </row>
    <row r="67" spans="1:19" ht="12.75">
      <c r="A67" s="9" t="s">
        <v>4</v>
      </c>
      <c r="B67" s="4"/>
      <c r="C67" s="10">
        <f aca="true" t="shared" si="4" ref="C67:M67">SUM(C63:C65)</f>
        <v>171699</v>
      </c>
      <c r="D67" s="10"/>
      <c r="E67" s="10">
        <f t="shared" si="4"/>
        <v>178544</v>
      </c>
      <c r="F67" s="10"/>
      <c r="G67" s="10">
        <f t="shared" si="4"/>
        <v>2483</v>
      </c>
      <c r="H67" s="10"/>
      <c r="I67" s="10">
        <f t="shared" si="4"/>
        <v>-8430</v>
      </c>
      <c r="J67" s="10"/>
      <c r="K67" s="10">
        <f t="shared" si="4"/>
        <v>172597</v>
      </c>
      <c r="L67" s="10"/>
      <c r="M67" s="10">
        <f t="shared" si="4"/>
        <v>-5947</v>
      </c>
      <c r="O67" s="4"/>
      <c r="P67" s="4"/>
      <c r="Q67" s="4"/>
      <c r="R67" s="4"/>
      <c r="S67" s="4"/>
    </row>
    <row r="68" spans="1:19" ht="12.75">
      <c r="A68" s="4"/>
      <c r="B68" s="4"/>
      <c r="C68" s="8"/>
      <c r="D68" s="8"/>
      <c r="E68" s="8"/>
      <c r="F68" s="8"/>
      <c r="G68" s="8"/>
      <c r="H68" s="8"/>
      <c r="I68" s="8"/>
      <c r="J68" s="8"/>
      <c r="K68" s="8"/>
      <c r="L68" s="8"/>
      <c r="M68" s="8"/>
      <c r="O68" s="4"/>
      <c r="P68" s="4"/>
      <c r="Q68" s="4"/>
      <c r="R68" s="4"/>
      <c r="S68" s="4"/>
    </row>
    <row r="69" spans="1:19" ht="12.75">
      <c r="A69" s="9"/>
      <c r="B69" s="4"/>
      <c r="C69" s="8"/>
      <c r="D69" s="8"/>
      <c r="E69" s="8"/>
      <c r="F69" s="8"/>
      <c r="G69" s="8"/>
      <c r="H69" s="8"/>
      <c r="I69" s="8"/>
      <c r="J69" s="8"/>
      <c r="K69" s="8"/>
      <c r="L69" s="8"/>
      <c r="M69" s="8"/>
      <c r="O69" s="4"/>
      <c r="P69" s="4"/>
      <c r="Q69" s="4"/>
      <c r="R69" s="4"/>
      <c r="S69" s="4"/>
    </row>
    <row r="70" spans="1:19" ht="12.75">
      <c r="A70" s="11" t="s">
        <v>34</v>
      </c>
      <c r="B70" s="4"/>
      <c r="C70" s="8"/>
      <c r="D70" s="8"/>
      <c r="E70" s="8"/>
      <c r="F70" s="8"/>
      <c r="G70" s="8"/>
      <c r="H70" s="8"/>
      <c r="I70" s="8"/>
      <c r="J70" s="8"/>
      <c r="K70" s="8"/>
      <c r="L70" s="8"/>
      <c r="M70" s="8"/>
      <c r="O70" s="4"/>
      <c r="P70" s="4"/>
      <c r="Q70" s="4"/>
      <c r="R70" s="4"/>
      <c r="S70" s="4"/>
    </row>
    <row r="71" spans="1:19" ht="12.75">
      <c r="A71" s="8" t="s">
        <v>35</v>
      </c>
      <c r="B71" s="4"/>
      <c r="C71" s="8">
        <v>22714</v>
      </c>
      <c r="D71" s="8"/>
      <c r="E71" s="8">
        <v>24866</v>
      </c>
      <c r="F71" s="8"/>
      <c r="G71" s="8">
        <v>309</v>
      </c>
      <c r="H71" s="8"/>
      <c r="I71" s="8">
        <v>797</v>
      </c>
      <c r="J71" s="8"/>
      <c r="K71" s="8">
        <f>SUM(E71:I71)</f>
        <v>25972</v>
      </c>
      <c r="L71" s="8"/>
      <c r="M71" s="8">
        <f>+K71-E71</f>
        <v>1106</v>
      </c>
      <c r="O71" s="4"/>
      <c r="P71" s="4"/>
      <c r="Q71" s="4"/>
      <c r="R71" s="4"/>
      <c r="S71" s="4"/>
    </row>
    <row r="72" spans="1:19" ht="12.75">
      <c r="A72" s="8" t="s">
        <v>36</v>
      </c>
      <c r="B72" s="4"/>
      <c r="C72" s="8">
        <v>16989</v>
      </c>
      <c r="D72" s="8"/>
      <c r="E72" s="8">
        <v>16900</v>
      </c>
      <c r="F72" s="8"/>
      <c r="G72" s="8">
        <v>225</v>
      </c>
      <c r="H72" s="8"/>
      <c r="I72" s="8">
        <v>-489</v>
      </c>
      <c r="J72" s="8"/>
      <c r="K72" s="8">
        <f>SUM(E72:I72)</f>
        <v>16636</v>
      </c>
      <c r="L72" s="8"/>
      <c r="M72" s="8">
        <f>+K72-E72</f>
        <v>-264</v>
      </c>
      <c r="O72" s="4"/>
      <c r="P72" s="4"/>
      <c r="Q72" s="4"/>
      <c r="R72" s="4"/>
      <c r="S72" s="4"/>
    </row>
    <row r="73" spans="1:19" ht="12.75">
      <c r="A73" s="8" t="s">
        <v>37</v>
      </c>
      <c r="B73" s="4"/>
      <c r="C73" s="8">
        <v>4670</v>
      </c>
      <c r="D73" s="8"/>
      <c r="E73" s="8">
        <v>4628</v>
      </c>
      <c r="F73" s="8"/>
      <c r="G73" s="8">
        <v>65164</v>
      </c>
      <c r="H73" s="5" t="s">
        <v>61</v>
      </c>
      <c r="I73" s="8">
        <v>-1170</v>
      </c>
      <c r="J73" s="8"/>
      <c r="K73" s="8">
        <f>SUM(E73:I73)</f>
        <v>68622</v>
      </c>
      <c r="L73" s="8"/>
      <c r="M73" s="8">
        <f>+K73-E73</f>
        <v>63994</v>
      </c>
      <c r="N73" s="5" t="s">
        <v>61</v>
      </c>
      <c r="O73" s="4"/>
      <c r="P73" s="4"/>
      <c r="Q73" s="4"/>
      <c r="R73" s="4"/>
      <c r="S73" s="4"/>
    </row>
    <row r="74" spans="1:19" ht="13.5" thickBot="1">
      <c r="A74" s="8"/>
      <c r="B74" s="14"/>
      <c r="C74" s="15"/>
      <c r="D74" s="15"/>
      <c r="E74" s="15"/>
      <c r="F74" s="15"/>
      <c r="G74" s="15"/>
      <c r="H74" s="15"/>
      <c r="I74" s="15"/>
      <c r="J74" s="15"/>
      <c r="K74" s="15"/>
      <c r="L74" s="15"/>
      <c r="M74" s="15"/>
      <c r="O74" s="4"/>
      <c r="P74" s="4"/>
      <c r="Q74" s="4"/>
      <c r="R74" s="4"/>
      <c r="S74" s="4"/>
    </row>
    <row r="75" spans="1:19" ht="12.75">
      <c r="A75" s="9" t="s">
        <v>4</v>
      </c>
      <c r="B75" s="4"/>
      <c r="C75" s="10">
        <f aca="true" t="shared" si="5" ref="C75:M75">SUM(C71:C73)</f>
        <v>44373</v>
      </c>
      <c r="D75" s="10"/>
      <c r="E75" s="10">
        <f t="shared" si="5"/>
        <v>46394</v>
      </c>
      <c r="F75" s="10"/>
      <c r="G75" s="10">
        <f t="shared" si="5"/>
        <v>65698</v>
      </c>
      <c r="H75" s="10"/>
      <c r="I75" s="10">
        <f t="shared" si="5"/>
        <v>-862</v>
      </c>
      <c r="J75" s="10"/>
      <c r="K75" s="10">
        <f t="shared" si="5"/>
        <v>111230</v>
      </c>
      <c r="L75" s="10"/>
      <c r="M75" s="10">
        <f t="shared" si="5"/>
        <v>64836</v>
      </c>
      <c r="O75" s="4"/>
      <c r="P75" s="4"/>
      <c r="Q75" s="4"/>
      <c r="R75" s="4"/>
      <c r="S75" s="4"/>
    </row>
    <row r="76" spans="1:19" ht="12.75">
      <c r="A76" s="4"/>
      <c r="B76" s="4"/>
      <c r="C76" s="8"/>
      <c r="D76" s="8"/>
      <c r="E76" s="8"/>
      <c r="F76" s="8"/>
      <c r="G76" s="8"/>
      <c r="H76" s="8"/>
      <c r="I76" s="8"/>
      <c r="J76" s="8"/>
      <c r="K76" s="8"/>
      <c r="L76" s="8"/>
      <c r="M76" s="8"/>
      <c r="O76" s="4"/>
      <c r="P76" s="4"/>
      <c r="Q76" s="4"/>
      <c r="R76" s="4"/>
      <c r="S76" s="4"/>
    </row>
    <row r="77" spans="1:19" ht="12.75">
      <c r="A77" s="8"/>
      <c r="B77" s="4"/>
      <c r="C77" s="8"/>
      <c r="D77" s="8"/>
      <c r="E77" s="8"/>
      <c r="F77" s="8"/>
      <c r="G77" s="8"/>
      <c r="H77" s="8"/>
      <c r="I77" s="8"/>
      <c r="J77" s="8"/>
      <c r="K77" s="8"/>
      <c r="L77" s="8"/>
      <c r="M77" s="8"/>
      <c r="O77" s="4"/>
      <c r="P77" s="4"/>
      <c r="Q77" s="4"/>
      <c r="R77" s="4"/>
      <c r="S77" s="4"/>
    </row>
    <row r="78" spans="1:19" ht="12.75">
      <c r="A78" s="11" t="s">
        <v>38</v>
      </c>
      <c r="B78" s="4"/>
      <c r="C78" s="8">
        <v>65584</v>
      </c>
      <c r="D78" s="8"/>
      <c r="E78" s="8">
        <v>69302</v>
      </c>
      <c r="F78" s="8"/>
      <c r="G78" s="8">
        <v>2090</v>
      </c>
      <c r="H78" s="8"/>
      <c r="I78" s="8">
        <v>-4010</v>
      </c>
      <c r="J78" s="8"/>
      <c r="K78" s="8">
        <f>SUM(E78:I78)</f>
        <v>67382</v>
      </c>
      <c r="L78" s="8"/>
      <c r="M78" s="8">
        <f>+K78-E78</f>
        <v>-1920</v>
      </c>
      <c r="O78" s="4"/>
      <c r="P78" s="4"/>
      <c r="Q78" s="4"/>
      <c r="R78" s="4"/>
      <c r="S78" s="4"/>
    </row>
    <row r="79" spans="1:19" ht="12.75">
      <c r="A79" s="4"/>
      <c r="B79" s="4"/>
      <c r="C79" s="8"/>
      <c r="D79" s="8"/>
      <c r="E79" s="8"/>
      <c r="F79" s="8"/>
      <c r="G79" s="8"/>
      <c r="H79" s="8"/>
      <c r="I79" s="8"/>
      <c r="J79" s="8"/>
      <c r="K79" s="8"/>
      <c r="L79" s="8"/>
      <c r="M79" s="8"/>
      <c r="O79" s="4"/>
      <c r="P79" s="4"/>
      <c r="Q79" s="4"/>
      <c r="R79" s="4"/>
      <c r="S79" s="4"/>
    </row>
    <row r="80" spans="1:19" ht="12.75">
      <c r="A80" s="8"/>
      <c r="B80" s="4"/>
      <c r="C80" s="8"/>
      <c r="D80" s="8"/>
      <c r="E80" s="8"/>
      <c r="F80" s="8"/>
      <c r="G80" s="8"/>
      <c r="H80" s="8"/>
      <c r="I80" s="8"/>
      <c r="J80" s="8"/>
      <c r="K80" s="8"/>
      <c r="L80" s="8"/>
      <c r="M80" s="8"/>
      <c r="O80" s="4"/>
      <c r="P80" s="4"/>
      <c r="Q80" s="4"/>
      <c r="R80" s="4"/>
      <c r="S80" s="4"/>
    </row>
    <row r="81" spans="1:19" ht="12.75">
      <c r="A81" s="11" t="s">
        <v>39</v>
      </c>
      <c r="B81" s="4"/>
      <c r="C81" s="8"/>
      <c r="D81" s="8"/>
      <c r="E81" s="8"/>
      <c r="F81" s="8"/>
      <c r="G81" s="8"/>
      <c r="H81" s="8"/>
      <c r="I81" s="8"/>
      <c r="J81" s="8"/>
      <c r="K81" s="8"/>
      <c r="L81" s="8"/>
      <c r="M81" s="8"/>
      <c r="O81" s="4"/>
      <c r="P81" s="4"/>
      <c r="Q81" s="4"/>
      <c r="R81" s="4"/>
      <c r="S81" s="4"/>
    </row>
    <row r="82" spans="1:19" ht="12.75">
      <c r="A82" s="8" t="s">
        <v>40</v>
      </c>
      <c r="B82" s="4"/>
      <c r="C82" s="8">
        <v>71367</v>
      </c>
      <c r="D82" s="8"/>
      <c r="E82" s="8">
        <v>71805</v>
      </c>
      <c r="F82" s="8"/>
      <c r="G82" s="8">
        <v>1123</v>
      </c>
      <c r="H82" s="8"/>
      <c r="I82" s="8">
        <v>-540</v>
      </c>
      <c r="J82" s="8"/>
      <c r="K82" s="8">
        <f>SUM(E82:I82)</f>
        <v>72388</v>
      </c>
      <c r="L82" s="8"/>
      <c r="M82" s="8">
        <f>+K82-E82</f>
        <v>583</v>
      </c>
      <c r="O82" s="4"/>
      <c r="P82" s="4"/>
      <c r="Q82" s="4"/>
      <c r="R82" s="4"/>
      <c r="S82" s="4"/>
    </row>
    <row r="83" spans="1:19" ht="12.75">
      <c r="A83" s="8" t="s">
        <v>41</v>
      </c>
      <c r="B83" s="4"/>
      <c r="C83" s="8">
        <v>19820</v>
      </c>
      <c r="D83" s="8"/>
      <c r="E83" s="8">
        <v>19604</v>
      </c>
      <c r="F83" s="8"/>
      <c r="G83" s="8">
        <v>107</v>
      </c>
      <c r="H83" s="8"/>
      <c r="I83" s="8">
        <v>0</v>
      </c>
      <c r="J83" s="8"/>
      <c r="K83" s="8">
        <f>SUM(E83:I83)</f>
        <v>19711</v>
      </c>
      <c r="L83" s="8"/>
      <c r="M83" s="8">
        <f>+K83-E83</f>
        <v>107</v>
      </c>
      <c r="O83" s="4"/>
      <c r="P83" s="4"/>
      <c r="Q83" s="4"/>
      <c r="R83" s="4"/>
      <c r="S83" s="4"/>
    </row>
    <row r="84" spans="1:19" ht="12.75">
      <c r="A84" s="8" t="s">
        <v>42</v>
      </c>
      <c r="B84" s="4"/>
      <c r="C84" s="8">
        <v>3424</v>
      </c>
      <c r="D84" s="8"/>
      <c r="E84" s="8">
        <v>3373</v>
      </c>
      <c r="F84" s="8"/>
      <c r="G84" s="8">
        <v>0</v>
      </c>
      <c r="H84" s="8"/>
      <c r="I84" s="8">
        <v>0</v>
      </c>
      <c r="J84" s="8"/>
      <c r="K84" s="8">
        <f>SUM(E84:I84)</f>
        <v>3373</v>
      </c>
      <c r="L84" s="8"/>
      <c r="M84" s="8">
        <f>+K84-E84</f>
        <v>0</v>
      </c>
      <c r="O84" s="4"/>
      <c r="P84" s="4"/>
      <c r="Q84" s="4"/>
      <c r="R84" s="4"/>
      <c r="S84" s="4"/>
    </row>
    <row r="85" spans="1:19" ht="13.5" thickBot="1">
      <c r="A85" s="8"/>
      <c r="B85" s="14"/>
      <c r="C85" s="15"/>
      <c r="D85" s="15"/>
      <c r="E85" s="15"/>
      <c r="F85" s="15"/>
      <c r="G85" s="15"/>
      <c r="H85" s="15"/>
      <c r="I85" s="15"/>
      <c r="J85" s="15"/>
      <c r="K85" s="15"/>
      <c r="L85" s="15"/>
      <c r="M85" s="15"/>
      <c r="O85" s="4"/>
      <c r="P85" s="4"/>
      <c r="Q85" s="4"/>
      <c r="R85" s="4"/>
      <c r="S85" s="4"/>
    </row>
    <row r="86" spans="1:19" ht="12.75">
      <c r="A86" s="9" t="s">
        <v>4</v>
      </c>
      <c r="B86" s="4"/>
      <c r="C86" s="10">
        <f>C82+C83+C84</f>
        <v>94611</v>
      </c>
      <c r="D86" s="10"/>
      <c r="E86" s="10">
        <f>E82+E83+E84</f>
        <v>94782</v>
      </c>
      <c r="F86" s="10"/>
      <c r="G86" s="10">
        <f>G82+G83+G84</f>
        <v>1230</v>
      </c>
      <c r="H86" s="10"/>
      <c r="I86" s="10">
        <f>I82+I83+I84</f>
        <v>-540</v>
      </c>
      <c r="J86" s="10"/>
      <c r="K86" s="10">
        <f>K82+K83+K84</f>
        <v>95472</v>
      </c>
      <c r="L86" s="10"/>
      <c r="M86" s="10">
        <f>M82+M83+M84</f>
        <v>690</v>
      </c>
      <c r="O86" s="4"/>
      <c r="P86" s="4"/>
      <c r="Q86" s="4"/>
      <c r="R86" s="4"/>
      <c r="S86" s="4"/>
    </row>
    <row r="87" spans="1:19" ht="12.75">
      <c r="A87" s="4"/>
      <c r="B87" s="4"/>
      <c r="C87" s="8"/>
      <c r="D87" s="8"/>
      <c r="E87" s="8"/>
      <c r="F87" s="8"/>
      <c r="G87" s="8"/>
      <c r="H87" s="8"/>
      <c r="I87" s="8"/>
      <c r="J87" s="8"/>
      <c r="K87" s="8"/>
      <c r="L87" s="8"/>
      <c r="M87" s="8"/>
      <c r="O87" s="4"/>
      <c r="P87" s="4"/>
      <c r="Q87" s="4"/>
      <c r="R87" s="4"/>
      <c r="S87" s="4"/>
    </row>
    <row r="88" spans="1:19" ht="13.5" thickBot="1">
      <c r="A88" s="8"/>
      <c r="B88" s="19"/>
      <c r="C88" s="20"/>
      <c r="D88" s="20"/>
      <c r="E88" s="20"/>
      <c r="F88" s="20"/>
      <c r="G88" s="20"/>
      <c r="H88" s="20"/>
      <c r="I88" s="20"/>
      <c r="J88" s="20"/>
      <c r="K88" s="20"/>
      <c r="L88" s="20"/>
      <c r="M88" s="20"/>
      <c r="O88" s="4"/>
      <c r="P88" s="4"/>
      <c r="Q88" s="4"/>
      <c r="R88" s="4"/>
      <c r="S88" s="4"/>
    </row>
    <row r="89" spans="1:19" ht="13.5" thickTop="1">
      <c r="A89" s="23" t="s">
        <v>43</v>
      </c>
      <c r="B89" s="4"/>
      <c r="C89" s="13">
        <f>SUM(C20,C43,C59,C67,C75,C78,C86)</f>
        <v>943564</v>
      </c>
      <c r="D89" s="5" t="s">
        <v>59</v>
      </c>
      <c r="E89" s="13">
        <f>SUM(E20,E43,E59,E67,E75,E78,E86)</f>
        <v>965345</v>
      </c>
      <c r="F89" s="5" t="s">
        <v>60</v>
      </c>
      <c r="G89" s="13">
        <f>SUM(G20,G43,G59,G67,G75,G78,G86)</f>
        <v>15218</v>
      </c>
      <c r="H89" s="40"/>
      <c r="I89" s="13">
        <f>SUM(I20,I43,I59,I67,I75,I78,I86)</f>
        <v>-35803</v>
      </c>
      <c r="J89" s="5"/>
      <c r="K89" s="13">
        <f>SUM(K20,K43,K59,K67,K75,K78,K86)</f>
        <v>944760</v>
      </c>
      <c r="L89" s="13"/>
      <c r="M89" s="13">
        <f>SUM(M20,M43,M59,M67,M75,M78,M86)</f>
        <v>-20585</v>
      </c>
      <c r="O89" s="4"/>
      <c r="P89" s="4"/>
      <c r="Q89" s="4"/>
      <c r="R89" s="4"/>
      <c r="S89" s="4"/>
    </row>
    <row r="90" spans="1:19" ht="12.75">
      <c r="A90" s="8"/>
      <c r="B90" s="4"/>
      <c r="C90" s="8"/>
      <c r="D90" s="8"/>
      <c r="E90" s="8"/>
      <c r="F90" s="8"/>
      <c r="G90" s="8"/>
      <c r="H90" s="8"/>
      <c r="I90" s="8"/>
      <c r="J90" s="8"/>
      <c r="K90" s="8"/>
      <c r="L90" s="8"/>
      <c r="M90" s="8"/>
      <c r="O90" s="4"/>
      <c r="P90" s="4"/>
      <c r="Q90" s="4"/>
      <c r="R90" s="4"/>
      <c r="S90" s="4"/>
    </row>
    <row r="91" spans="1:19" ht="12.75">
      <c r="A91" s="23" t="s">
        <v>44</v>
      </c>
      <c r="B91" s="4"/>
      <c r="C91" s="8">
        <v>1000</v>
      </c>
      <c r="D91" s="8"/>
      <c r="E91" s="8"/>
      <c r="F91" s="8"/>
      <c r="G91" s="8"/>
      <c r="H91" s="8"/>
      <c r="I91" s="8"/>
      <c r="J91" s="8"/>
      <c r="K91" s="8"/>
      <c r="L91" s="8"/>
      <c r="M91" s="8"/>
      <c r="O91" s="4"/>
      <c r="P91" s="4"/>
      <c r="Q91" s="4"/>
      <c r="R91" s="4"/>
      <c r="S91" s="4"/>
    </row>
    <row r="92" spans="1:19" ht="12.75">
      <c r="A92" s="23" t="s">
        <v>45</v>
      </c>
      <c r="B92" s="4"/>
      <c r="C92" s="8">
        <v>4000</v>
      </c>
      <c r="D92" s="8"/>
      <c r="E92" s="8"/>
      <c r="F92" s="8"/>
      <c r="G92" s="8"/>
      <c r="H92" s="8"/>
      <c r="I92" s="8"/>
      <c r="J92" s="8"/>
      <c r="K92" s="8"/>
      <c r="L92" s="8"/>
      <c r="M92" s="8"/>
      <c r="O92" s="4"/>
      <c r="P92" s="4"/>
      <c r="Q92" s="4"/>
      <c r="R92" s="4"/>
      <c r="S92" s="4"/>
    </row>
    <row r="93" spans="1:19" ht="12.75">
      <c r="A93" s="23" t="s">
        <v>46</v>
      </c>
      <c r="B93" s="4"/>
      <c r="C93" s="8"/>
      <c r="D93" s="8"/>
      <c r="E93" s="8">
        <v>5300</v>
      </c>
      <c r="F93" s="8"/>
      <c r="G93" s="8"/>
      <c r="H93" s="8"/>
      <c r="I93" s="8">
        <v>-5300</v>
      </c>
      <c r="J93" s="8"/>
      <c r="K93" s="8">
        <f>SUM(E93:I93)</f>
        <v>0</v>
      </c>
      <c r="L93" s="8"/>
      <c r="M93" s="8">
        <f>+K93-E93</f>
        <v>-5300</v>
      </c>
      <c r="O93" s="4"/>
      <c r="P93" s="4"/>
      <c r="Q93" s="4"/>
      <c r="R93" s="4"/>
      <c r="S93" s="4"/>
    </row>
    <row r="94" spans="1:19" ht="12.75">
      <c r="A94" s="23" t="s">
        <v>47</v>
      </c>
      <c r="B94" s="4"/>
      <c r="C94" s="8"/>
      <c r="D94" s="8"/>
      <c r="E94" s="8"/>
      <c r="F94" s="8"/>
      <c r="G94" s="8">
        <v>6159</v>
      </c>
      <c r="H94" s="8"/>
      <c r="I94" s="8"/>
      <c r="J94" s="8"/>
      <c r="K94" s="8">
        <f>SUM(E94:I94)</f>
        <v>6159</v>
      </c>
      <c r="L94" s="5" t="s">
        <v>62</v>
      </c>
      <c r="M94" s="8">
        <f>+K94-E94</f>
        <v>6159</v>
      </c>
      <c r="O94" s="4"/>
      <c r="P94" s="4"/>
      <c r="Q94" s="4"/>
      <c r="R94" s="4"/>
      <c r="S94" s="4"/>
    </row>
    <row r="95" spans="1:19" ht="13.5" thickBot="1">
      <c r="A95" s="8"/>
      <c r="B95" s="19"/>
      <c r="C95" s="20"/>
      <c r="D95" s="20"/>
      <c r="E95" s="20"/>
      <c r="F95" s="20"/>
      <c r="G95" s="20"/>
      <c r="H95" s="20"/>
      <c r="I95" s="20"/>
      <c r="J95" s="20"/>
      <c r="K95" s="20"/>
      <c r="L95" s="20"/>
      <c r="M95" s="20"/>
      <c r="O95" s="4"/>
      <c r="P95" s="4"/>
      <c r="Q95" s="4"/>
      <c r="R95" s="4"/>
      <c r="S95" s="4"/>
    </row>
    <row r="96" spans="1:19" ht="13.5" thickTop="1">
      <c r="A96" s="23" t="s">
        <v>43</v>
      </c>
      <c r="B96" s="4"/>
      <c r="C96" s="13">
        <f aca="true" t="shared" si="6" ref="C96:M96">+C89+C91+C92+C93+C94</f>
        <v>948564</v>
      </c>
      <c r="D96" s="5" t="s">
        <v>59</v>
      </c>
      <c r="E96" s="13">
        <f t="shared" si="6"/>
        <v>970645</v>
      </c>
      <c r="F96" s="5" t="s">
        <v>60</v>
      </c>
      <c r="G96" s="13">
        <f t="shared" si="6"/>
        <v>21377</v>
      </c>
      <c r="H96" s="40"/>
      <c r="I96" s="13">
        <f t="shared" si="6"/>
        <v>-41103</v>
      </c>
      <c r="J96" s="5"/>
      <c r="K96" s="13">
        <f t="shared" si="6"/>
        <v>950919</v>
      </c>
      <c r="L96" s="5" t="s">
        <v>62</v>
      </c>
      <c r="M96" s="13">
        <f t="shared" si="6"/>
        <v>-19726</v>
      </c>
      <c r="O96" s="4"/>
      <c r="P96" s="4"/>
      <c r="Q96" s="4"/>
      <c r="R96" s="4"/>
      <c r="S96" s="4"/>
    </row>
    <row r="97" spans="1:19" ht="12.75">
      <c r="A97" s="4"/>
      <c r="B97" s="4"/>
      <c r="C97" s="4"/>
      <c r="D97" s="4"/>
      <c r="E97" s="4"/>
      <c r="F97" s="4"/>
      <c r="G97" s="8"/>
      <c r="H97" s="8"/>
      <c r="I97" s="8"/>
      <c r="J97" s="4"/>
      <c r="K97" s="4"/>
      <c r="L97" s="4"/>
      <c r="M97" s="4"/>
      <c r="O97" s="4"/>
      <c r="P97" s="4"/>
      <c r="Q97" s="4"/>
      <c r="R97" s="4"/>
      <c r="S97" s="4"/>
    </row>
    <row r="98" spans="1:19" ht="12.75">
      <c r="A98" s="4"/>
      <c r="B98" s="4"/>
      <c r="C98" s="4"/>
      <c r="D98" s="4"/>
      <c r="E98" s="4"/>
      <c r="F98" s="4"/>
      <c r="G98" s="4"/>
      <c r="H98" s="4"/>
      <c r="I98" s="4"/>
      <c r="J98" s="4"/>
      <c r="K98" s="4"/>
      <c r="L98" s="4"/>
      <c r="M98" s="4"/>
      <c r="O98" s="4"/>
      <c r="P98" s="4"/>
      <c r="Q98" s="4"/>
      <c r="R98" s="4"/>
      <c r="S98" s="4"/>
    </row>
    <row r="99" spans="1:19" ht="12.75">
      <c r="A99" s="4"/>
      <c r="B99" s="4"/>
      <c r="C99" s="4"/>
      <c r="D99" s="4"/>
      <c r="E99" s="4"/>
      <c r="F99" s="4"/>
      <c r="G99" s="4"/>
      <c r="H99" s="4"/>
      <c r="I99" s="4"/>
      <c r="J99" s="4"/>
      <c r="K99" s="4"/>
      <c r="L99" s="4"/>
      <c r="M99" s="4"/>
      <c r="O99" s="4"/>
      <c r="P99" s="4"/>
      <c r="Q99" s="4"/>
      <c r="R99" s="4"/>
      <c r="S99" s="4"/>
    </row>
    <row r="100" spans="1:19" ht="12.75">
      <c r="A100" s="4"/>
      <c r="B100" s="4"/>
      <c r="C100" s="4"/>
      <c r="D100" s="4"/>
      <c r="E100" s="4"/>
      <c r="F100" s="4"/>
      <c r="G100" s="4"/>
      <c r="H100" s="4"/>
      <c r="I100" s="4"/>
      <c r="J100" s="4"/>
      <c r="K100" s="4"/>
      <c r="L100" s="4"/>
      <c r="M100" s="4"/>
      <c r="O100" s="4"/>
      <c r="P100" s="4"/>
      <c r="Q100" s="4"/>
      <c r="R100" s="4"/>
      <c r="S100" s="4"/>
    </row>
    <row r="101" spans="1:19" ht="12.75">
      <c r="A101" s="4"/>
      <c r="B101" s="4"/>
      <c r="C101" s="4"/>
      <c r="D101" s="4"/>
      <c r="E101" s="4"/>
      <c r="F101" s="4"/>
      <c r="G101" s="4"/>
      <c r="H101" s="4"/>
      <c r="I101" s="4"/>
      <c r="J101" s="4"/>
      <c r="K101" s="4"/>
      <c r="L101" s="4"/>
      <c r="M101" s="4"/>
      <c r="O101" s="4"/>
      <c r="P101" s="4"/>
      <c r="Q101" s="4"/>
      <c r="R101" s="4"/>
      <c r="S101" s="4"/>
    </row>
    <row r="102" spans="1:37" ht="62.25" customHeight="1">
      <c r="A102" s="35" t="s">
        <v>63</v>
      </c>
      <c r="B102" s="36"/>
      <c r="C102" s="36"/>
      <c r="D102" s="36"/>
      <c r="E102" s="36"/>
      <c r="F102" s="36"/>
      <c r="G102" s="36"/>
      <c r="H102" s="36"/>
      <c r="I102" s="36"/>
      <c r="J102" s="36"/>
      <c r="K102" s="36"/>
      <c r="L102" s="36"/>
      <c r="M102" s="3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row>
    <row r="103" spans="1:37" ht="12.75">
      <c r="A103" s="24"/>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ht="52.5" customHeight="1">
      <c r="A104" s="37" t="s">
        <v>64</v>
      </c>
      <c r="B104" s="38"/>
      <c r="C104" s="38"/>
      <c r="D104" s="38"/>
      <c r="E104" s="38"/>
      <c r="F104" s="38"/>
      <c r="G104" s="38"/>
      <c r="H104" s="38"/>
      <c r="I104" s="38"/>
      <c r="J104" s="38"/>
      <c r="K104" s="38"/>
      <c r="L104" s="38"/>
      <c r="M104" s="38"/>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row>
    <row r="105" spans="1:37" ht="12.75" customHeight="1">
      <c r="A105" s="25"/>
      <c r="B105" s="28"/>
      <c r="C105" s="28"/>
      <c r="D105" s="28"/>
      <c r="E105" s="28"/>
      <c r="F105" s="28"/>
      <c r="G105" s="28"/>
      <c r="H105" s="28"/>
      <c r="I105" s="28"/>
      <c r="J105" s="28"/>
      <c r="K105" s="28"/>
      <c r="L105" s="28"/>
      <c r="M105" s="28"/>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row>
    <row r="106" spans="1:37" ht="62.25" customHeight="1">
      <c r="A106" s="31" t="s">
        <v>65</v>
      </c>
      <c r="B106" s="31"/>
      <c r="C106" s="31"/>
      <c r="D106" s="31"/>
      <c r="E106" s="31"/>
      <c r="F106" s="31"/>
      <c r="G106" s="31"/>
      <c r="H106" s="31"/>
      <c r="I106" s="31"/>
      <c r="J106" s="31"/>
      <c r="K106" s="31"/>
      <c r="L106" s="31"/>
      <c r="M106" s="31"/>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row>
    <row r="107" spans="1:19" ht="12.75">
      <c r="A107" s="30"/>
      <c r="B107" s="30"/>
      <c r="C107" s="30"/>
      <c r="D107" s="30"/>
      <c r="E107" s="30"/>
      <c r="F107" s="30"/>
      <c r="G107" s="30"/>
      <c r="H107" s="30"/>
      <c r="I107" s="30"/>
      <c r="J107" s="30"/>
      <c r="K107" s="30"/>
      <c r="L107" s="30"/>
      <c r="M107" s="30"/>
      <c r="O107" s="4"/>
      <c r="P107" s="4"/>
      <c r="Q107" s="4"/>
      <c r="R107" s="4"/>
      <c r="S107" s="4"/>
    </row>
    <row r="108" spans="1:19" ht="27.75" customHeight="1">
      <c r="A108" s="32" t="s">
        <v>66</v>
      </c>
      <c r="B108" s="33"/>
      <c r="C108" s="33"/>
      <c r="D108" s="33"/>
      <c r="E108" s="33"/>
      <c r="F108" s="33"/>
      <c r="G108" s="33"/>
      <c r="H108" s="33"/>
      <c r="I108" s="33"/>
      <c r="J108" s="33"/>
      <c r="K108" s="33"/>
      <c r="L108" s="33"/>
      <c r="M108" s="33"/>
      <c r="O108" s="4"/>
      <c r="P108" s="4"/>
      <c r="Q108" s="4"/>
      <c r="R108" s="4"/>
      <c r="S108" s="4"/>
    </row>
    <row r="109" spans="1:19" ht="12.75">
      <c r="A109" s="4"/>
      <c r="B109" s="4"/>
      <c r="C109" s="4"/>
      <c r="D109" s="4"/>
      <c r="E109" s="4"/>
      <c r="F109" s="4"/>
      <c r="G109" s="4"/>
      <c r="H109" s="4"/>
      <c r="I109" s="4"/>
      <c r="J109" s="4"/>
      <c r="K109" s="4"/>
      <c r="L109" s="4"/>
      <c r="M109" s="4"/>
      <c r="N109" s="4"/>
      <c r="O109" s="4"/>
      <c r="P109" s="4"/>
      <c r="Q109" s="4"/>
      <c r="R109" s="4"/>
      <c r="S109" s="4"/>
    </row>
    <row r="110" spans="1:19" ht="12.75">
      <c r="A110" s="4"/>
      <c r="B110" s="4"/>
      <c r="C110" s="4"/>
      <c r="D110" s="4"/>
      <c r="E110" s="4"/>
      <c r="F110" s="4"/>
      <c r="G110" s="4"/>
      <c r="H110" s="4"/>
      <c r="I110" s="4"/>
      <c r="J110" s="4"/>
      <c r="K110" s="4"/>
      <c r="L110" s="4"/>
      <c r="M110" s="4"/>
      <c r="N110" s="4"/>
      <c r="O110" s="4"/>
      <c r="P110" s="4"/>
      <c r="Q110" s="4"/>
      <c r="R110" s="4"/>
      <c r="S110" s="4"/>
    </row>
    <row r="111" spans="14:19" ht="64.5" customHeight="1">
      <c r="N111" s="29"/>
      <c r="O111" s="29"/>
      <c r="P111" s="29"/>
      <c r="Q111" s="4"/>
      <c r="R111" s="4"/>
      <c r="S111" s="4"/>
    </row>
    <row r="112" spans="1:19" ht="12.75">
      <c r="A112" s="4"/>
      <c r="B112" s="4"/>
      <c r="C112" s="4"/>
      <c r="D112" s="4"/>
      <c r="E112" s="4"/>
      <c r="F112" s="4"/>
      <c r="G112" s="4"/>
      <c r="H112" s="4"/>
      <c r="I112" s="4"/>
      <c r="J112" s="4"/>
      <c r="K112" s="4"/>
      <c r="L112" s="4"/>
      <c r="M112" s="4"/>
      <c r="N112" s="4"/>
      <c r="O112" s="4"/>
      <c r="P112" s="4"/>
      <c r="Q112" s="4"/>
      <c r="R112" s="4"/>
      <c r="S112" s="4"/>
    </row>
    <row r="113" spans="1:19" ht="12.75">
      <c r="A113" s="4"/>
      <c r="B113" s="4"/>
      <c r="C113" s="4"/>
      <c r="D113" s="4"/>
      <c r="E113" s="4"/>
      <c r="F113" s="4"/>
      <c r="G113" s="4"/>
      <c r="H113" s="4"/>
      <c r="I113" s="4"/>
      <c r="J113" s="4"/>
      <c r="K113" s="4"/>
      <c r="L113" s="4"/>
      <c r="M113" s="4"/>
      <c r="N113" s="4"/>
      <c r="O113" s="4"/>
      <c r="P113" s="4"/>
      <c r="Q113" s="4"/>
      <c r="R113" s="4"/>
      <c r="S113" s="4"/>
    </row>
    <row r="114" spans="1:19" ht="12.75">
      <c r="A114" s="4"/>
      <c r="B114" s="4"/>
      <c r="C114" s="4"/>
      <c r="D114" s="4"/>
      <c r="E114" s="4"/>
      <c r="F114" s="4"/>
      <c r="G114" s="4"/>
      <c r="H114" s="4"/>
      <c r="I114" s="4"/>
      <c r="J114" s="4"/>
      <c r="K114" s="4"/>
      <c r="L114" s="4"/>
      <c r="M114" s="4"/>
      <c r="N114" s="4"/>
      <c r="O114" s="4"/>
      <c r="P114" s="4"/>
      <c r="Q114" s="4"/>
      <c r="R114" s="4"/>
      <c r="S114" s="4"/>
    </row>
  </sheetData>
  <mergeCells count="7">
    <mergeCell ref="A4:N4"/>
    <mergeCell ref="A5:N5"/>
    <mergeCell ref="A106:M106"/>
    <mergeCell ref="A108:M108"/>
    <mergeCell ref="A6:M6"/>
    <mergeCell ref="A102:M102"/>
    <mergeCell ref="A104:M104"/>
  </mergeCells>
  <printOptions/>
  <pageMargins left="0.25" right="0.25" top="0.5" bottom="0.5" header="0.5" footer="0.5"/>
  <pageSetup horizontalDpi="600" verticalDpi="600" orientation="portrait" scale="80" r:id="rId1"/>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rhill</dc:creator>
  <cp:keywords/>
  <dc:description/>
  <cp:lastModifiedBy>rhill</cp:lastModifiedBy>
  <cp:lastPrinted>2006-05-31T18:11:29Z</cp:lastPrinted>
  <dcterms:created xsi:type="dcterms:W3CDTF">2006-01-25T19:03:51Z</dcterms:created>
  <dcterms:modified xsi:type="dcterms:W3CDTF">2006-05-31T19:51:54Z</dcterms:modified>
  <cp:category/>
  <cp:version/>
  <cp:contentType/>
  <cp:contentStatus/>
</cp:coreProperties>
</file>