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800" windowHeight="3630" tabRatio="759" activeTab="0"/>
  </bookViews>
  <sheets>
    <sheet name="Chart_SGA" sheetId="1" r:id="rId1"/>
    <sheet name="SGA" sheetId="2" r:id="rId2"/>
    <sheet name="Chart_SG(all)" sheetId="3" r:id="rId3"/>
    <sheet name="SURFRAD_GDAS" sheetId="4" r:id="rId4"/>
    <sheet name="Chart_SA(all)" sheetId="5" r:id="rId5"/>
    <sheet name="SURFRAD_AGRMET" sheetId="6" r:id="rId6"/>
    <sheet name="SURFRAD" sheetId="7" r:id="rId7"/>
    <sheet name="AGRMET" sheetId="8" r:id="rId8"/>
    <sheet name="GDAS" sheetId="9" r:id="rId9"/>
  </sheets>
  <definedNames/>
  <calcPr fullCalcOnLoad="1"/>
</workbook>
</file>

<file path=xl/sharedStrings.xml><?xml version="1.0" encoding="utf-8"?>
<sst xmlns="http://schemas.openxmlformats.org/spreadsheetml/2006/main" count="87" uniqueCount="19">
  <si>
    <t>BON</t>
  </si>
  <si>
    <t>PSU</t>
  </si>
  <si>
    <t>TBL</t>
  </si>
  <si>
    <t>DRA</t>
  </si>
  <si>
    <t>GWN</t>
  </si>
  <si>
    <t>FPK</t>
  </si>
  <si>
    <t>AVE(6)</t>
  </si>
  <si>
    <t>AVE(5)</t>
  </si>
  <si>
    <t>GDAS</t>
  </si>
  <si>
    <t xml:space="preserve"> </t>
  </si>
  <si>
    <t>SURFRAD</t>
  </si>
  <si>
    <t>AGRMET</t>
  </si>
  <si>
    <t>AVE(LAST 12)</t>
  </si>
  <si>
    <t>f = AGRMET / SURFRAD</t>
  </si>
  <si>
    <t>f = GDAS / SURFRAD</t>
  </si>
  <si>
    <t>AGRMET/SURFRAD</t>
  </si>
  <si>
    <t>GDAS/SURFRAD</t>
  </si>
  <si>
    <t>SXF</t>
  </si>
  <si>
    <t>AVE(Mar01-Feb04)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</si>
</sst>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mm\-yy"/>
    <numFmt numFmtId="166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32"/>
      <name val="Arial"/>
      <family val="2"/>
    </font>
    <font>
      <b/>
      <sz val="13"/>
      <color indexed="33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6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6" fontId="1" fillId="2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Ratio of GDAS and AGRMET to SURFRAD (6 SURFRAD Sites)
</a:t>
            </a:r>
            <a:r>
              <a:rPr lang="en-US" cap="none" sz="16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Monthly Means, MAR2001 to FEB2004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7625"/>
          <c:h val="0.8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SGA!$A$4:$A$39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SGA!$B$4:$B$39</c:f>
              <c:numCache>
                <c:ptCount val="36"/>
                <c:pt idx="0">
                  <c:v>1.2257233872576065</c:v>
                </c:pt>
                <c:pt idx="1">
                  <c:v>1.2127047437426288</c:v>
                </c:pt>
                <c:pt idx="2">
                  <c:v>1.0377932471822684</c:v>
                </c:pt>
                <c:pt idx="3">
                  <c:v>1.0194636068686294</c:v>
                </c:pt>
                <c:pt idx="4">
                  <c:v>1.002583421541255</c:v>
                </c:pt>
                <c:pt idx="5">
                  <c:v>1.0693205225374343</c:v>
                </c:pt>
                <c:pt idx="6">
                  <c:v>1.0579226448845116</c:v>
                </c:pt>
                <c:pt idx="7">
                  <c:v>1.0543519503196923</c:v>
                </c:pt>
                <c:pt idx="8">
                  <c:v>1.0453541215343594</c:v>
                </c:pt>
                <c:pt idx="9">
                  <c:v>1.108114210151886</c:v>
                </c:pt>
                <c:pt idx="10">
                  <c:v>1.2096972691947343</c:v>
                </c:pt>
                <c:pt idx="11">
                  <c:v>1.0655332557723642</c:v>
                </c:pt>
                <c:pt idx="12">
                  <c:v>1.0061825403795621</c:v>
                </c:pt>
                <c:pt idx="13">
                  <c:v>1.0817859541021122</c:v>
                </c:pt>
                <c:pt idx="14">
                  <c:v>1.079610377303552</c:v>
                </c:pt>
                <c:pt idx="15">
                  <c:v>1.0697736065743861</c:v>
                </c:pt>
                <c:pt idx="16">
                  <c:v>1.1183626606503385</c:v>
                </c:pt>
                <c:pt idx="17">
                  <c:v>1.0953397701596737</c:v>
                </c:pt>
                <c:pt idx="18">
                  <c:v>1.0798291464644094</c:v>
                </c:pt>
                <c:pt idx="19">
                  <c:v>1.1206898885996093</c:v>
                </c:pt>
                <c:pt idx="20">
                  <c:v>1.1077539815596595</c:v>
                </c:pt>
                <c:pt idx="21">
                  <c:v>1.1471898034955947</c:v>
                </c:pt>
                <c:pt idx="22">
                  <c:v>1.1523728280955419</c:v>
                </c:pt>
                <c:pt idx="23">
                  <c:v>1.2008878329806605</c:v>
                </c:pt>
                <c:pt idx="24">
                  <c:v>1.0975653582813438</c:v>
                </c:pt>
                <c:pt idx="25">
                  <c:v>1.0899838021903034</c:v>
                </c:pt>
                <c:pt idx="26">
                  <c:v>1.1549348609783046</c:v>
                </c:pt>
                <c:pt idx="27">
                  <c:v>1.1339038430869712</c:v>
                </c:pt>
                <c:pt idx="28">
                  <c:v>1.106953379982216</c:v>
                </c:pt>
                <c:pt idx="29">
                  <c:v>1.1221606285501629</c:v>
                </c:pt>
                <c:pt idx="30">
                  <c:v>1.0764318595087696</c:v>
                </c:pt>
                <c:pt idx="31">
                  <c:v>1.0598993706187894</c:v>
                </c:pt>
                <c:pt idx="32">
                  <c:v>1.120435546699324</c:v>
                </c:pt>
                <c:pt idx="33">
                  <c:v>1.169857901655649</c:v>
                </c:pt>
                <c:pt idx="34">
                  <c:v>1.1654604559243735</c:v>
                </c:pt>
                <c:pt idx="35">
                  <c:v>1.1056038019149494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SGA!$A$4:$A$39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SGA!$C$4:$C$39</c:f>
              <c:numCache>
                <c:ptCount val="36"/>
                <c:pt idx="0">
                  <c:v>1.0700866531966957</c:v>
                </c:pt>
                <c:pt idx="1">
                  <c:v>1.119467592687781</c:v>
                </c:pt>
                <c:pt idx="2">
                  <c:v>1.092840007197105</c:v>
                </c:pt>
                <c:pt idx="3">
                  <c:v>1.1028793248714308</c:v>
                </c:pt>
                <c:pt idx="4">
                  <c:v>1.1029376678452463</c:v>
                </c:pt>
                <c:pt idx="5">
                  <c:v>1.1485837895764366</c:v>
                </c:pt>
                <c:pt idx="6">
                  <c:v>1.0490792959318145</c:v>
                </c:pt>
                <c:pt idx="7">
                  <c:v>1.0709985951921437</c:v>
                </c:pt>
                <c:pt idx="8">
                  <c:v>1.0447204218350243</c:v>
                </c:pt>
                <c:pt idx="9">
                  <c:v>1.0618623770420292</c:v>
                </c:pt>
                <c:pt idx="10">
                  <c:v>1.0981488953399066</c:v>
                </c:pt>
                <c:pt idx="11">
                  <c:v>0.9764912235086841</c:v>
                </c:pt>
                <c:pt idx="12">
                  <c:v>0.988848064561861</c:v>
                </c:pt>
                <c:pt idx="13">
                  <c:v>1.0444740440803237</c:v>
                </c:pt>
                <c:pt idx="14">
                  <c:v>1.109902555187503</c:v>
                </c:pt>
                <c:pt idx="15">
                  <c:v>1.0846121858646056</c:v>
                </c:pt>
                <c:pt idx="16">
                  <c:v>1.0878263047156083</c:v>
                </c:pt>
                <c:pt idx="17">
                  <c:v>1.0719960410690945</c:v>
                </c:pt>
                <c:pt idx="18">
                  <c:v>1.0507808271917711</c:v>
                </c:pt>
                <c:pt idx="19">
                  <c:v>1.117150022605749</c:v>
                </c:pt>
                <c:pt idx="20">
                  <c:v>1.0627171647562108</c:v>
                </c:pt>
                <c:pt idx="21">
                  <c:v>1.0865080891972185</c:v>
                </c:pt>
                <c:pt idx="22">
                  <c:v>1.0560262375490967</c:v>
                </c:pt>
                <c:pt idx="23">
                  <c:v>1.1137279076205477</c:v>
                </c:pt>
                <c:pt idx="24">
                  <c:v>1.05911747964606</c:v>
                </c:pt>
                <c:pt idx="25">
                  <c:v>1.0003424974599768</c:v>
                </c:pt>
                <c:pt idx="26">
                  <c:v>1.1691499770824536</c:v>
                </c:pt>
                <c:pt idx="27">
                  <c:v>1.1455873209496465</c:v>
                </c:pt>
                <c:pt idx="28">
                  <c:v>1.071660997579202</c:v>
                </c:pt>
                <c:pt idx="29">
                  <c:v>1.0814724233431743</c:v>
                </c:pt>
                <c:pt idx="30">
                  <c:v>1.0104982740948145</c:v>
                </c:pt>
                <c:pt idx="31">
                  <c:v>1.0578337605186654</c:v>
                </c:pt>
                <c:pt idx="32">
                  <c:v>1.0028644712130192</c:v>
                </c:pt>
                <c:pt idx="33">
                  <c:v>1.066662072484945</c:v>
                </c:pt>
                <c:pt idx="34">
                  <c:v>1.1111516363234577</c:v>
                </c:pt>
                <c:pt idx="35">
                  <c:v>1.0225598800916817</c:v>
                </c:pt>
              </c:numCache>
            </c:numRef>
          </c:val>
          <c:smooth val="0"/>
        </c:ser>
        <c:marker val="1"/>
        <c:axId val="16548098"/>
        <c:axId val="14715155"/>
      </c:lineChart>
      <c:dateAx>
        <c:axId val="1654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715155"/>
        <c:crosses val="autoZero"/>
        <c:auto val="0"/>
        <c:majorUnit val="3"/>
        <c:majorTimeUnit val="months"/>
        <c:noMultiLvlLbl val="0"/>
      </c:dateAx>
      <c:valAx>
        <c:axId val="14715155"/>
        <c:scaling>
          <c:orientation val="minMax"/>
          <c:max val="1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548098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Ratio of GDAS to SURFRAD (MAR2001 to FEB2004)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SURFRAD_GDAS!$B$2</c:f>
              <c:strCache>
                <c:ptCount val="1"/>
                <c:pt idx="0">
                  <c:v>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SURFRAD_GDAS!$B$5:$B$40</c:f>
              <c:numCache>
                <c:ptCount val="36"/>
                <c:pt idx="0">
                  <c:v>1.1105990783410138</c:v>
                </c:pt>
                <c:pt idx="1">
                  <c:v>1.0795847750865053</c:v>
                </c:pt>
                <c:pt idx="2">
                  <c:v>0.9798270893371758</c:v>
                </c:pt>
                <c:pt idx="3">
                  <c:v>0.994579945799458</c:v>
                </c:pt>
                <c:pt idx="4">
                  <c:v>0.9735294117647059</c:v>
                </c:pt>
                <c:pt idx="5">
                  <c:v>1.009375</c:v>
                </c:pt>
                <c:pt idx="6">
                  <c:v>1.0111940298507462</c:v>
                </c:pt>
                <c:pt idx="7">
                  <c:v>1.0153846153846153</c:v>
                </c:pt>
                <c:pt idx="8">
                  <c:v>0.9705882352941176</c:v>
                </c:pt>
                <c:pt idx="9">
                  <c:v>1.0091743119266054</c:v>
                </c:pt>
                <c:pt idx="10">
                  <c:v>1.089430894308943</c:v>
                </c:pt>
                <c:pt idx="11">
                  <c:v>0.9893617021276596</c:v>
                </c:pt>
                <c:pt idx="12">
                  <c:v>0.967741935483871</c:v>
                </c:pt>
                <c:pt idx="13">
                  <c:v>1.0199335548172757</c:v>
                </c:pt>
                <c:pt idx="14">
                  <c:v>1.0232558139534884</c:v>
                </c:pt>
                <c:pt idx="15">
                  <c:v>1.011111111111111</c:v>
                </c:pt>
                <c:pt idx="16">
                  <c:v>1.0638297872340425</c:v>
                </c:pt>
                <c:pt idx="17">
                  <c:v>1.0125391849529781</c:v>
                </c:pt>
                <c:pt idx="18">
                  <c:v>1.0238095238095237</c:v>
                </c:pt>
                <c:pt idx="19">
                  <c:v>1.0888888888888888</c:v>
                </c:pt>
                <c:pt idx="20">
                  <c:v>1.0215827338129497</c:v>
                </c:pt>
                <c:pt idx="21">
                  <c:v>1.0666666666666667</c:v>
                </c:pt>
                <c:pt idx="22">
                  <c:v>1.040983606557377</c:v>
                </c:pt>
                <c:pt idx="23">
                  <c:v>1.0774193548387097</c:v>
                </c:pt>
                <c:pt idx="24">
                  <c:v>1.0434782608695652</c:v>
                </c:pt>
                <c:pt idx="25">
                  <c:v>1.0264026402640265</c:v>
                </c:pt>
                <c:pt idx="26">
                  <c:v>1.0339506172839505</c:v>
                </c:pt>
                <c:pt idx="27">
                  <c:v>0.9973118279569892</c:v>
                </c:pt>
                <c:pt idx="28">
                  <c:v>1</c:v>
                </c:pt>
                <c:pt idx="29">
                  <c:v>1.0243055555555556</c:v>
                </c:pt>
                <c:pt idx="30">
                  <c:v>0.9962962962962963</c:v>
                </c:pt>
                <c:pt idx="31">
                  <c:v>1.0292682926829269</c:v>
                </c:pt>
                <c:pt idx="32">
                  <c:v>1.08</c:v>
                </c:pt>
                <c:pt idx="33">
                  <c:v>1.0693069306930694</c:v>
                </c:pt>
                <c:pt idx="34">
                  <c:v>1</c:v>
                </c:pt>
                <c:pt idx="35">
                  <c:v>1.0536912751677852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SURFRAD_GDAS!$C$2</c:f>
              <c:strCache>
                <c:ptCount val="1"/>
                <c:pt idx="0">
                  <c:v>TBL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SURFRAD_GDAS!$C$5:$C$40</c:f>
              <c:numCache>
                <c:ptCount val="36"/>
                <c:pt idx="0">
                  <c:v>1.2705882352941176</c:v>
                </c:pt>
                <c:pt idx="1">
                  <c:v>1.3333333333333333</c:v>
                </c:pt>
                <c:pt idx="2">
                  <c:v>1.1829787234042553</c:v>
                </c:pt>
                <c:pt idx="3">
                  <c:v>1.1038062283737025</c:v>
                </c:pt>
                <c:pt idx="4">
                  <c:v>1.0223880597014925</c:v>
                </c:pt>
                <c:pt idx="5">
                  <c:v>1.046218487394958</c:v>
                </c:pt>
                <c:pt idx="6">
                  <c:v>1.170731707317073</c:v>
                </c:pt>
                <c:pt idx="7">
                  <c:v>1.1944444444444444</c:v>
                </c:pt>
                <c:pt idx="8">
                  <c:v>0.991869918699187</c:v>
                </c:pt>
                <c:pt idx="9">
                  <c:v>1.1041666666666667</c:v>
                </c:pt>
                <c:pt idx="10">
                  <c:v>1.1634615384615385</c:v>
                </c:pt>
                <c:pt idx="11">
                  <c:v>1.038709677419355</c:v>
                </c:pt>
                <c:pt idx="12">
                  <c:v>1.0841121495327102</c:v>
                </c:pt>
                <c:pt idx="13">
                  <c:v>1.1528925619834711</c:v>
                </c:pt>
                <c:pt idx="14">
                  <c:v>1.2122448979591838</c:v>
                </c:pt>
                <c:pt idx="15">
                  <c:v>1.0673400673400673</c:v>
                </c:pt>
                <c:pt idx="16">
                  <c:v>1.0963455149501662</c:v>
                </c:pt>
                <c:pt idx="17">
                  <c:v>1.1012658227848102</c:v>
                </c:pt>
                <c:pt idx="18">
                  <c:v>1.0198019801980198</c:v>
                </c:pt>
                <c:pt idx="19">
                  <c:v>1.1275167785234899</c:v>
                </c:pt>
                <c:pt idx="20">
                  <c:v>1.0508474576271187</c:v>
                </c:pt>
                <c:pt idx="21">
                  <c:v>1.120879120879121</c:v>
                </c:pt>
                <c:pt idx="22">
                  <c:v>1.2688172043010753</c:v>
                </c:pt>
                <c:pt idx="23">
                  <c:v>1.0797101449275361</c:v>
                </c:pt>
                <c:pt idx="24">
                  <c:v>1.106951871657754</c:v>
                </c:pt>
                <c:pt idx="25">
                  <c:v>1.1956521739130435</c:v>
                </c:pt>
                <c:pt idx="26">
                  <c:v>1.21285140562249</c:v>
                </c:pt>
                <c:pt idx="27">
                  <c:v>1.2346153846153847</c:v>
                </c:pt>
                <c:pt idx="28">
                  <c:v>1.0954063604240283</c:v>
                </c:pt>
                <c:pt idx="29">
                  <c:v>1.104</c:v>
                </c:pt>
                <c:pt idx="30">
                  <c:v>1.1095890410958904</c:v>
                </c:pt>
                <c:pt idx="31">
                  <c:v>1.1</c:v>
                </c:pt>
                <c:pt idx="32">
                  <c:v>1.2376237623762376</c:v>
                </c:pt>
                <c:pt idx="33">
                  <c:v>1.1444444444444444</c:v>
                </c:pt>
                <c:pt idx="34">
                  <c:v>1.0952380952380953</c:v>
                </c:pt>
                <c:pt idx="35">
                  <c:v>1.0863309352517985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SURFRAD_GDAS!$D$2</c:f>
              <c:strCache>
                <c:ptCount val="1"/>
                <c:pt idx="0">
                  <c:v>FPK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SURFRAD_GDAS!$D$5:$D$40</c:f>
              <c:numCache>
                <c:ptCount val="36"/>
                <c:pt idx="0">
                  <c:v>1.1104294478527608</c:v>
                </c:pt>
                <c:pt idx="1">
                  <c:v>1.1690821256038648</c:v>
                </c:pt>
                <c:pt idx="2">
                  <c:v>1.042857142857143</c:v>
                </c:pt>
                <c:pt idx="3">
                  <c:v>0.9710743801652892</c:v>
                </c:pt>
                <c:pt idx="4">
                  <c:v>1.0543478260869565</c:v>
                </c:pt>
                <c:pt idx="5">
                  <c:v>1.0378787878787878</c:v>
                </c:pt>
                <c:pt idx="6">
                  <c:v>1.0607734806629834</c:v>
                </c:pt>
                <c:pt idx="7">
                  <c:v>1.1111111111111112</c:v>
                </c:pt>
                <c:pt idx="8">
                  <c:v>1.1884057971014492</c:v>
                </c:pt>
                <c:pt idx="9">
                  <c:v>1.2156862745098038</c:v>
                </c:pt>
                <c:pt idx="10">
                  <c:v>1.309090909090909</c:v>
                </c:pt>
                <c:pt idx="11">
                  <c:v>1.1388888888888888</c:v>
                </c:pt>
                <c:pt idx="12">
                  <c:v>0.9545454545454546</c:v>
                </c:pt>
                <c:pt idx="13">
                  <c:v>1.0558375634517767</c:v>
                </c:pt>
                <c:pt idx="14">
                  <c:v>1.0291970802919708</c:v>
                </c:pt>
                <c:pt idx="15">
                  <c:v>0.9776119402985075</c:v>
                </c:pt>
                <c:pt idx="16">
                  <c:v>1.065743944636678</c:v>
                </c:pt>
                <c:pt idx="17">
                  <c:v>1.0878048780487806</c:v>
                </c:pt>
                <c:pt idx="18">
                  <c:v>1.1428571428571428</c:v>
                </c:pt>
                <c:pt idx="19">
                  <c:v>1.2</c:v>
                </c:pt>
                <c:pt idx="20">
                  <c:v>1.140625</c:v>
                </c:pt>
                <c:pt idx="21">
                  <c:v>1.1224489795918366</c:v>
                </c:pt>
                <c:pt idx="22">
                  <c:v>1.1818181818181819</c:v>
                </c:pt>
                <c:pt idx="23">
                  <c:v>1.2121212121212122</c:v>
                </c:pt>
                <c:pt idx="24">
                  <c:v>1.0727272727272728</c:v>
                </c:pt>
                <c:pt idx="25">
                  <c:v>1.101522842639594</c:v>
                </c:pt>
                <c:pt idx="26">
                  <c:v>1.2046511627906977</c:v>
                </c:pt>
                <c:pt idx="27">
                  <c:v>1.2085106382978723</c:v>
                </c:pt>
                <c:pt idx="28">
                  <c:v>1.1448763250883391</c:v>
                </c:pt>
                <c:pt idx="29">
                  <c:v>1.1398305084745763</c:v>
                </c:pt>
                <c:pt idx="30">
                  <c:v>1.049689440993789</c:v>
                </c:pt>
                <c:pt idx="31">
                  <c:v>1.0869565217391304</c:v>
                </c:pt>
                <c:pt idx="32">
                  <c:v>1</c:v>
                </c:pt>
                <c:pt idx="33">
                  <c:v>1.1428571428571428</c:v>
                </c:pt>
                <c:pt idx="34">
                  <c:v>1.15</c:v>
                </c:pt>
                <c:pt idx="35">
                  <c:v>1.1018518518518519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SURFRAD_GDAS!$E$2</c:f>
              <c:strCache>
                <c:ptCount val="1"/>
                <c:pt idx="0">
                  <c:v>GWN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SURFRAD_GDAS!$E$5:$E$40</c:f>
              <c:numCache>
                <c:ptCount val="36"/>
                <c:pt idx="0">
                  <c:v>1.1925465838509317</c:v>
                </c:pt>
                <c:pt idx="1">
                  <c:v>1.1953488372093024</c:v>
                </c:pt>
                <c:pt idx="2">
                  <c:v>1.0145985401459854</c:v>
                </c:pt>
                <c:pt idx="3">
                  <c:v>1.0512820512820513</c:v>
                </c:pt>
                <c:pt idx="4">
                  <c:v>1.0116731517509727</c:v>
                </c:pt>
                <c:pt idx="5">
                  <c:v>1.072072072072072</c:v>
                </c:pt>
                <c:pt idx="6">
                  <c:v>1.099526066350711</c:v>
                </c:pt>
                <c:pt idx="7">
                  <c:v>1.0571428571428572</c:v>
                </c:pt>
                <c:pt idx="8">
                  <c:v>1.0975609756097562</c:v>
                </c:pt>
                <c:pt idx="9">
                  <c:v>1.0919540229885059</c:v>
                </c:pt>
                <c:pt idx="10">
                  <c:v>1.3370786516853932</c:v>
                </c:pt>
                <c:pt idx="11">
                  <c:v>1.1458333333333333</c:v>
                </c:pt>
                <c:pt idx="12">
                  <c:v>0.9741935483870968</c:v>
                </c:pt>
                <c:pt idx="13">
                  <c:v>1.1943127962085307</c:v>
                </c:pt>
                <c:pt idx="14">
                  <c:v>1.139344262295082</c:v>
                </c:pt>
                <c:pt idx="15">
                  <c:v>1.10752688172043</c:v>
                </c:pt>
                <c:pt idx="16">
                  <c:v>1.1891891891891893</c:v>
                </c:pt>
                <c:pt idx="17">
                  <c:v>1.0740740740740742</c:v>
                </c:pt>
                <c:pt idx="18">
                  <c:v>1.1534391534391535</c:v>
                </c:pt>
                <c:pt idx="19">
                  <c:v>1.0403225806451613</c:v>
                </c:pt>
                <c:pt idx="20">
                  <c:v>1.0530973451327434</c:v>
                </c:pt>
                <c:pt idx="21">
                  <c:v>1.0609756097560976</c:v>
                </c:pt>
                <c:pt idx="22">
                  <c:v>1.11</c:v>
                </c:pt>
                <c:pt idx="23">
                  <c:v>1.3170731707317074</c:v>
                </c:pt>
                <c:pt idx="24">
                  <c:v>1.1479289940828403</c:v>
                </c:pt>
                <c:pt idx="25">
                  <c:v>1.0822510822510822</c:v>
                </c:pt>
                <c:pt idx="26">
                  <c:v>1.1398305084745763</c:v>
                </c:pt>
                <c:pt idx="27">
                  <c:v>1.071969696969697</c:v>
                </c:pt>
                <c:pt idx="28">
                  <c:v>1.062015503875969</c:v>
                </c:pt>
                <c:pt idx="29">
                  <c:v>1.1198347107438016</c:v>
                </c:pt>
                <c:pt idx="30">
                  <c:v>1.0737327188940091</c:v>
                </c:pt>
                <c:pt idx="31">
                  <c:v>0.9935483870967742</c:v>
                </c:pt>
                <c:pt idx="32">
                  <c:v>1.009433962264151</c:v>
                </c:pt>
                <c:pt idx="33">
                  <c:v>1.1477272727272727</c:v>
                </c:pt>
                <c:pt idx="34">
                  <c:v>1.1958762886597938</c:v>
                </c:pt>
                <c:pt idx="35">
                  <c:v>1.1923076923076923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SURFRAD_GDAS!$F$2</c:f>
              <c:strCache>
                <c:ptCount val="1"/>
                <c:pt idx="0">
                  <c:v>BON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SURFRAD_GDAS!$F$5:$F$40</c:f>
              <c:numCache>
                <c:ptCount val="36"/>
                <c:pt idx="0">
                  <c:v>1.251572327044025</c:v>
                </c:pt>
                <c:pt idx="1">
                  <c:v>1.1839622641509433</c:v>
                </c:pt>
                <c:pt idx="2">
                  <c:v>1.0405405405405406</c:v>
                </c:pt>
                <c:pt idx="3">
                  <c:v>1.0037313432835822</c:v>
                </c:pt>
                <c:pt idx="4">
                  <c:v>0.9963636363636363</c:v>
                </c:pt>
                <c:pt idx="5">
                  <c:v>1.0958333333333334</c:v>
                </c:pt>
                <c:pt idx="6">
                  <c:v>0.9609756097560975</c:v>
                </c:pt>
                <c:pt idx="7">
                  <c:v>0.9758064516129032</c:v>
                </c:pt>
                <c:pt idx="8">
                  <c:v>1.064516129032258</c:v>
                </c:pt>
                <c:pt idx="9">
                  <c:v>1.1470588235294117</c:v>
                </c:pt>
                <c:pt idx="10">
                  <c:v>1.2375</c:v>
                </c:pt>
                <c:pt idx="11">
                  <c:v>1.0476190476190477</c:v>
                </c:pt>
                <c:pt idx="12">
                  <c:v>1.0202702702702702</c:v>
                </c:pt>
                <c:pt idx="13">
                  <c:v>0.9646464646464646</c:v>
                </c:pt>
                <c:pt idx="14">
                  <c:v>1.030701754385965</c:v>
                </c:pt>
                <c:pt idx="15">
                  <c:v>1.1176470588235294</c:v>
                </c:pt>
                <c:pt idx="16">
                  <c:v>1.1538461538461537</c:v>
                </c:pt>
                <c:pt idx="17">
                  <c:v>1.1347826086956523</c:v>
                </c:pt>
                <c:pt idx="18">
                  <c:v>1.106280193236715</c:v>
                </c:pt>
                <c:pt idx="19">
                  <c:v>1.0846153846153845</c:v>
                </c:pt>
                <c:pt idx="20">
                  <c:v>1.103448275862069</c:v>
                </c:pt>
                <c:pt idx="21">
                  <c:v>1.1159420289855073</c:v>
                </c:pt>
                <c:pt idx="22">
                  <c:v>1.0309278350515463</c:v>
                </c:pt>
                <c:pt idx="23">
                  <c:v>1.2523364485981308</c:v>
                </c:pt>
                <c:pt idx="24">
                  <c:v>1.1304347826086956</c:v>
                </c:pt>
                <c:pt idx="25">
                  <c:v>1.06</c:v>
                </c:pt>
                <c:pt idx="26">
                  <c:v>1.1320754716981132</c:v>
                </c:pt>
                <c:pt idx="27">
                  <c:v>1.1019607843137256</c:v>
                </c:pt>
                <c:pt idx="28">
                  <c:v>1.137809187279152</c:v>
                </c:pt>
                <c:pt idx="29">
                  <c:v>1.0890688259109311</c:v>
                </c:pt>
                <c:pt idx="30">
                  <c:v>1.0816326530612246</c:v>
                </c:pt>
                <c:pt idx="31">
                  <c:v>1.0410958904109588</c:v>
                </c:pt>
                <c:pt idx="32">
                  <c:v>1.1733333333333333</c:v>
                </c:pt>
                <c:pt idx="33">
                  <c:v>1.1639344262295082</c:v>
                </c:pt>
                <c:pt idx="34">
                  <c:v>1.2285714285714286</c:v>
                </c:pt>
                <c:pt idx="35">
                  <c:v>1.1056910569105691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SURFRAD_GDAS!$G$2</c:f>
              <c:strCache>
                <c:ptCount val="1"/>
                <c:pt idx="0">
                  <c:v>PSU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SURFRAD_GDAS!$G$5:$G$40</c:f>
              <c:numCache>
                <c:ptCount val="36"/>
                <c:pt idx="0">
                  <c:v>1.4186046511627908</c:v>
                </c:pt>
                <c:pt idx="1">
                  <c:v>1.3149171270718232</c:v>
                </c:pt>
                <c:pt idx="2">
                  <c:v>0.9659574468085106</c:v>
                </c:pt>
                <c:pt idx="3">
                  <c:v>0.9923076923076923</c:v>
                </c:pt>
                <c:pt idx="4">
                  <c:v>0.9571984435797666</c:v>
                </c:pt>
                <c:pt idx="5">
                  <c:v>1.1545454545454545</c:v>
                </c:pt>
                <c:pt idx="6">
                  <c:v>1.0443349753694582</c:v>
                </c:pt>
                <c:pt idx="7">
                  <c:v>0.9722222222222222</c:v>
                </c:pt>
                <c:pt idx="8">
                  <c:v>0.9591836734693877</c:v>
                </c:pt>
                <c:pt idx="9">
                  <c:v>1.0806451612903225</c:v>
                </c:pt>
                <c:pt idx="10">
                  <c:v>1.1216216216216217</c:v>
                </c:pt>
                <c:pt idx="11">
                  <c:v>1.0327868852459017</c:v>
                </c:pt>
                <c:pt idx="12">
                  <c:v>1.036231884057971</c:v>
                </c:pt>
                <c:pt idx="13">
                  <c:v>1.1030927835051547</c:v>
                </c:pt>
                <c:pt idx="14">
                  <c:v>1.0429184549356223</c:v>
                </c:pt>
                <c:pt idx="15">
                  <c:v>1.1374045801526718</c:v>
                </c:pt>
                <c:pt idx="16">
                  <c:v>1.1412213740458015</c:v>
                </c:pt>
                <c:pt idx="17">
                  <c:v>1.1615720524017468</c:v>
                </c:pt>
                <c:pt idx="18">
                  <c:v>1.0327868852459017</c:v>
                </c:pt>
                <c:pt idx="19">
                  <c:v>1.1827956989247312</c:v>
                </c:pt>
                <c:pt idx="20">
                  <c:v>1.2769230769230768</c:v>
                </c:pt>
                <c:pt idx="21">
                  <c:v>1.3962264150943395</c:v>
                </c:pt>
                <c:pt idx="22">
                  <c:v>1.2816901408450705</c:v>
                </c:pt>
                <c:pt idx="23">
                  <c:v>1.2666666666666666</c:v>
                </c:pt>
                <c:pt idx="24">
                  <c:v>1.0838709677419356</c:v>
                </c:pt>
                <c:pt idx="25">
                  <c:v>1.0740740740740742</c:v>
                </c:pt>
                <c:pt idx="26">
                  <c:v>1.20625</c:v>
                </c:pt>
                <c:pt idx="27">
                  <c:v>1.1890547263681592</c:v>
                </c:pt>
                <c:pt idx="28">
                  <c:v>1.2016129032258065</c:v>
                </c:pt>
                <c:pt idx="29">
                  <c:v>1.2559241706161137</c:v>
                </c:pt>
                <c:pt idx="30">
                  <c:v>1.1476510067114094</c:v>
                </c:pt>
                <c:pt idx="31">
                  <c:v>1.1085271317829457</c:v>
                </c:pt>
                <c:pt idx="32">
                  <c:v>1.2222222222222223</c:v>
                </c:pt>
                <c:pt idx="33">
                  <c:v>1.3508771929824561</c:v>
                </c:pt>
                <c:pt idx="34">
                  <c:v>1.323076923076923</c:v>
                </c:pt>
                <c:pt idx="35">
                  <c:v>1.09375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SURFRAD_GDAS!$H$2</c:f>
              <c:strCache>
                <c:ptCount val="1"/>
                <c:pt idx="0">
                  <c:v>AVE(6)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SURFRAD_GDAS!$A$5:$A$40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SURFRAD_GDAS!$H$5:$H$40</c:f>
              <c:numCache>
                <c:ptCount val="36"/>
                <c:pt idx="0">
                  <c:v>1.2257233872576065</c:v>
                </c:pt>
                <c:pt idx="1">
                  <c:v>1.2127047437426288</c:v>
                </c:pt>
                <c:pt idx="2">
                  <c:v>1.0377932471822684</c:v>
                </c:pt>
                <c:pt idx="3">
                  <c:v>1.0194636068686294</c:v>
                </c:pt>
                <c:pt idx="4">
                  <c:v>1.002583421541255</c:v>
                </c:pt>
                <c:pt idx="5">
                  <c:v>1.0693205225374343</c:v>
                </c:pt>
                <c:pt idx="6">
                  <c:v>1.0579226448845116</c:v>
                </c:pt>
                <c:pt idx="7">
                  <c:v>1.0543519503196923</c:v>
                </c:pt>
                <c:pt idx="8">
                  <c:v>1.0453541215343594</c:v>
                </c:pt>
                <c:pt idx="9">
                  <c:v>1.108114210151886</c:v>
                </c:pt>
                <c:pt idx="10">
                  <c:v>1.2096972691947343</c:v>
                </c:pt>
                <c:pt idx="11">
                  <c:v>1.0655332557723642</c:v>
                </c:pt>
                <c:pt idx="12">
                  <c:v>1.0061825403795621</c:v>
                </c:pt>
                <c:pt idx="13">
                  <c:v>1.0817859541021122</c:v>
                </c:pt>
                <c:pt idx="14">
                  <c:v>1.079610377303552</c:v>
                </c:pt>
                <c:pt idx="15">
                  <c:v>1.0697736065743861</c:v>
                </c:pt>
                <c:pt idx="16">
                  <c:v>1.1183626606503385</c:v>
                </c:pt>
                <c:pt idx="17">
                  <c:v>1.0953397701596737</c:v>
                </c:pt>
                <c:pt idx="18">
                  <c:v>1.0798291464644094</c:v>
                </c:pt>
                <c:pt idx="19">
                  <c:v>1.1206898885996093</c:v>
                </c:pt>
                <c:pt idx="20">
                  <c:v>1.1077539815596595</c:v>
                </c:pt>
                <c:pt idx="21">
                  <c:v>1.1471898034955947</c:v>
                </c:pt>
                <c:pt idx="22">
                  <c:v>1.1523728280955419</c:v>
                </c:pt>
                <c:pt idx="23">
                  <c:v>1.2008878329806605</c:v>
                </c:pt>
                <c:pt idx="24">
                  <c:v>1.0975653582813438</c:v>
                </c:pt>
                <c:pt idx="25">
                  <c:v>1.0899838021903034</c:v>
                </c:pt>
                <c:pt idx="26">
                  <c:v>1.1549348609783046</c:v>
                </c:pt>
                <c:pt idx="27">
                  <c:v>1.1339038430869712</c:v>
                </c:pt>
                <c:pt idx="28">
                  <c:v>1.106953379982216</c:v>
                </c:pt>
                <c:pt idx="29">
                  <c:v>1.1221606285501629</c:v>
                </c:pt>
                <c:pt idx="30">
                  <c:v>1.0764318595087696</c:v>
                </c:pt>
                <c:pt idx="31">
                  <c:v>1.0598993706187894</c:v>
                </c:pt>
                <c:pt idx="32">
                  <c:v>1.120435546699324</c:v>
                </c:pt>
                <c:pt idx="33">
                  <c:v>1.169857901655649</c:v>
                </c:pt>
                <c:pt idx="34">
                  <c:v>1.1654604559243735</c:v>
                </c:pt>
                <c:pt idx="35">
                  <c:v>1.1056038019149494</c:v>
                </c:pt>
              </c:numCache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  <c:max val="1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327532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Ratio of AGRMET to SURFRAD (MAR2001 to FEB2004)</a:t>
            </a:r>
          </a:p>
        </c:rich>
      </c:tx>
      <c:layout>
        <c:manualLayout>
          <c:xMode val="factor"/>
          <c:yMode val="factor"/>
          <c:x val="-0.001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225"/>
          <c:w val="0.9767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SURFRAD_AGRMET!$B$2</c:f>
              <c:strCache>
                <c:ptCount val="1"/>
                <c:pt idx="0">
                  <c:v>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SURFRAD_AGRMET!$B$5:$B$40</c:f>
              <c:numCache>
                <c:ptCount val="36"/>
                <c:pt idx="0">
                  <c:v>1</c:v>
                </c:pt>
                <c:pt idx="1">
                  <c:v>0.986159169550173</c:v>
                </c:pt>
                <c:pt idx="2">
                  <c:v>0.9365994236311239</c:v>
                </c:pt>
                <c:pt idx="3">
                  <c:v>0.9728997289972899</c:v>
                </c:pt>
                <c:pt idx="4">
                  <c:v>1.0176470588235293</c:v>
                </c:pt>
                <c:pt idx="5">
                  <c:v>0.99375</c:v>
                </c:pt>
                <c:pt idx="6">
                  <c:v>0.9552238805970149</c:v>
                </c:pt>
                <c:pt idx="7">
                  <c:v>0.9641025641025641</c:v>
                </c:pt>
                <c:pt idx="8">
                  <c:v>0.9705882352941176</c:v>
                </c:pt>
                <c:pt idx="9">
                  <c:v>1</c:v>
                </c:pt>
                <c:pt idx="10">
                  <c:v>1</c:v>
                </c:pt>
                <c:pt idx="11">
                  <c:v>0.8723404255319149</c:v>
                </c:pt>
                <c:pt idx="12">
                  <c:v>0.8911290322580645</c:v>
                </c:pt>
                <c:pt idx="13">
                  <c:v>0.9302325581395349</c:v>
                </c:pt>
                <c:pt idx="14">
                  <c:v>0.9854651162790697</c:v>
                </c:pt>
                <c:pt idx="15">
                  <c:v>0.9833333333333333</c:v>
                </c:pt>
                <c:pt idx="16">
                  <c:v>0.9665653495440729</c:v>
                </c:pt>
                <c:pt idx="17">
                  <c:v>0.9373040752351097</c:v>
                </c:pt>
                <c:pt idx="18">
                  <c:v>0.9206349206349206</c:v>
                </c:pt>
                <c:pt idx="19">
                  <c:v>0.9222222222222223</c:v>
                </c:pt>
                <c:pt idx="20">
                  <c:v>0.9496402877697842</c:v>
                </c:pt>
                <c:pt idx="21">
                  <c:v>0.8761904761904762</c:v>
                </c:pt>
                <c:pt idx="22">
                  <c:v>0.9426229508196722</c:v>
                </c:pt>
                <c:pt idx="23">
                  <c:v>0.8580645161290322</c:v>
                </c:pt>
                <c:pt idx="24">
                  <c:v>0.908695652173913</c:v>
                </c:pt>
                <c:pt idx="25">
                  <c:v>0.759075907590759</c:v>
                </c:pt>
                <c:pt idx="26">
                  <c:v>0.8858024691358025</c:v>
                </c:pt>
                <c:pt idx="27">
                  <c:v>0.9408602150537635</c:v>
                </c:pt>
                <c:pt idx="28">
                  <c:v>0.8987730061349694</c:v>
                </c:pt>
                <c:pt idx="29">
                  <c:v>0.9131944444444444</c:v>
                </c:pt>
                <c:pt idx="30">
                  <c:v>0.9222222222222223</c:v>
                </c:pt>
                <c:pt idx="31">
                  <c:v>0.9658536585365853</c:v>
                </c:pt>
                <c:pt idx="32">
                  <c:v>0.856</c:v>
                </c:pt>
                <c:pt idx="33">
                  <c:v>0.9405940594059405</c:v>
                </c:pt>
                <c:pt idx="34">
                  <c:v>0.9851851851851852</c:v>
                </c:pt>
                <c:pt idx="35">
                  <c:v>0.9194630872483222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SURFRAD_AGRMET!$C$2</c:f>
              <c:strCache>
                <c:ptCount val="1"/>
                <c:pt idx="0">
                  <c:v>TBL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SURFRAD_AGRMET!$C$5:$C$40</c:f>
              <c:numCache>
                <c:ptCount val="36"/>
                <c:pt idx="0">
                  <c:v>0.9411764705882353</c:v>
                </c:pt>
                <c:pt idx="1">
                  <c:v>1.0577777777777777</c:v>
                </c:pt>
                <c:pt idx="2">
                  <c:v>1.0808510638297872</c:v>
                </c:pt>
                <c:pt idx="3">
                  <c:v>1.0865051903114187</c:v>
                </c:pt>
                <c:pt idx="4">
                  <c:v>1.1455223880597014</c:v>
                </c:pt>
                <c:pt idx="5">
                  <c:v>1.184873949579832</c:v>
                </c:pt>
                <c:pt idx="6">
                  <c:v>1.0731707317073171</c:v>
                </c:pt>
                <c:pt idx="7">
                  <c:v>1.0763888888888888</c:v>
                </c:pt>
                <c:pt idx="8">
                  <c:v>0.9105691056910569</c:v>
                </c:pt>
                <c:pt idx="9">
                  <c:v>0.96875</c:v>
                </c:pt>
                <c:pt idx="10">
                  <c:v>0.9519230769230769</c:v>
                </c:pt>
                <c:pt idx="11">
                  <c:v>0.9612903225806452</c:v>
                </c:pt>
                <c:pt idx="12">
                  <c:v>0.8271028037383178</c:v>
                </c:pt>
                <c:pt idx="13">
                  <c:v>1.0082644628099173</c:v>
                </c:pt>
                <c:pt idx="14">
                  <c:v>1.0775510204081633</c:v>
                </c:pt>
                <c:pt idx="15">
                  <c:v>1.0942760942760943</c:v>
                </c:pt>
                <c:pt idx="16">
                  <c:v>1.1528239202657806</c:v>
                </c:pt>
                <c:pt idx="17">
                  <c:v>1.0126582278481013</c:v>
                </c:pt>
                <c:pt idx="18">
                  <c:v>1.1485148514851484</c:v>
                </c:pt>
                <c:pt idx="19">
                  <c:v>1.1140939597315436</c:v>
                </c:pt>
                <c:pt idx="20">
                  <c:v>1.0084745762711864</c:v>
                </c:pt>
                <c:pt idx="21">
                  <c:v>1.043956043956044</c:v>
                </c:pt>
                <c:pt idx="22">
                  <c:v>1.086021505376344</c:v>
                </c:pt>
                <c:pt idx="23">
                  <c:v>1.036231884057971</c:v>
                </c:pt>
                <c:pt idx="24">
                  <c:v>1.13903743315508</c:v>
                </c:pt>
                <c:pt idx="25">
                  <c:v>0.9173913043478261</c:v>
                </c:pt>
                <c:pt idx="26">
                  <c:v>1.2771084337349397</c:v>
                </c:pt>
                <c:pt idx="27">
                  <c:v>1.2961538461538462</c:v>
                </c:pt>
                <c:pt idx="28">
                  <c:v>1.2367491166077738</c:v>
                </c:pt>
                <c:pt idx="29">
                  <c:v>1.176</c:v>
                </c:pt>
                <c:pt idx="30">
                  <c:v>1.0456621004566211</c:v>
                </c:pt>
                <c:pt idx="31">
                  <c:v>0.9941176470588236</c:v>
                </c:pt>
                <c:pt idx="32">
                  <c:v>0.9900990099009901</c:v>
                </c:pt>
                <c:pt idx="33">
                  <c:v>0.9777777777777777</c:v>
                </c:pt>
                <c:pt idx="34">
                  <c:v>0.9619047619047619</c:v>
                </c:pt>
                <c:pt idx="35">
                  <c:v>1.0575539568345325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SURFRAD_AGRMET!$D$2</c:f>
              <c:strCache>
                <c:ptCount val="1"/>
                <c:pt idx="0">
                  <c:v>FPK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SURFRAD_AGRMET!$D$5:$D$40</c:f>
              <c:numCache>
                <c:ptCount val="36"/>
                <c:pt idx="0">
                  <c:v>1.0920245398773005</c:v>
                </c:pt>
                <c:pt idx="1">
                  <c:v>1.0869565217391304</c:v>
                </c:pt>
                <c:pt idx="2">
                  <c:v>1.1035714285714286</c:v>
                </c:pt>
                <c:pt idx="3">
                  <c:v>1.1859504132231404</c:v>
                </c:pt>
                <c:pt idx="4">
                  <c:v>1.1956521739130435</c:v>
                </c:pt>
                <c:pt idx="5">
                  <c:v>1.1136363636363635</c:v>
                </c:pt>
                <c:pt idx="6">
                  <c:v>1.0662983425414365</c:v>
                </c:pt>
                <c:pt idx="7">
                  <c:v>1.0341880341880343</c:v>
                </c:pt>
                <c:pt idx="8">
                  <c:v>1.0144927536231885</c:v>
                </c:pt>
                <c:pt idx="9">
                  <c:v>1.0196078431372548</c:v>
                </c:pt>
                <c:pt idx="10">
                  <c:v>1.0545454545454545</c:v>
                </c:pt>
                <c:pt idx="11">
                  <c:v>0.9351851851851852</c:v>
                </c:pt>
                <c:pt idx="12">
                  <c:v>0.8352272727272727</c:v>
                </c:pt>
                <c:pt idx="13">
                  <c:v>1.0456852791878173</c:v>
                </c:pt>
                <c:pt idx="14">
                  <c:v>1.0364963503649636</c:v>
                </c:pt>
                <c:pt idx="15">
                  <c:v>1.0895522388059702</c:v>
                </c:pt>
                <c:pt idx="16">
                  <c:v>1.1314878892733564</c:v>
                </c:pt>
                <c:pt idx="17">
                  <c:v>1.2195121951219512</c:v>
                </c:pt>
                <c:pt idx="18">
                  <c:v>1.0514285714285714</c:v>
                </c:pt>
                <c:pt idx="19">
                  <c:v>1.15</c:v>
                </c:pt>
                <c:pt idx="20">
                  <c:v>1.140625</c:v>
                </c:pt>
                <c:pt idx="21">
                  <c:v>1.1428571428571428</c:v>
                </c:pt>
                <c:pt idx="22">
                  <c:v>1.1818181818181819</c:v>
                </c:pt>
                <c:pt idx="23">
                  <c:v>1.1717171717171717</c:v>
                </c:pt>
                <c:pt idx="24">
                  <c:v>1.1393939393939394</c:v>
                </c:pt>
                <c:pt idx="25">
                  <c:v>1.2030456852791878</c:v>
                </c:pt>
                <c:pt idx="26">
                  <c:v>1.4744186046511627</c:v>
                </c:pt>
                <c:pt idx="27">
                  <c:v>1.3829787234042554</c:v>
                </c:pt>
                <c:pt idx="28">
                  <c:v>1.1943462897526502</c:v>
                </c:pt>
                <c:pt idx="29">
                  <c:v>1.1864406779661016</c:v>
                </c:pt>
                <c:pt idx="30">
                  <c:v>1.0062111801242235</c:v>
                </c:pt>
                <c:pt idx="31">
                  <c:v>1.0521739130434782</c:v>
                </c:pt>
                <c:pt idx="32">
                  <c:v>0.9012345679012346</c:v>
                </c:pt>
                <c:pt idx="33">
                  <c:v>1.0612244897959184</c:v>
                </c:pt>
                <c:pt idx="34">
                  <c:v>1.15</c:v>
                </c:pt>
                <c:pt idx="35">
                  <c:v>1.1018518518518519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SURFRAD_AGRMET!$E$2</c:f>
              <c:strCache>
                <c:ptCount val="1"/>
                <c:pt idx="0">
                  <c:v>GWN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SURFRAD_AGRMET!$E$5:$E$40</c:f>
              <c:numCache>
                <c:ptCount val="36"/>
                <c:pt idx="0">
                  <c:v>1.2546583850931676</c:v>
                </c:pt>
                <c:pt idx="1">
                  <c:v>1.2511627906976743</c:v>
                </c:pt>
                <c:pt idx="2">
                  <c:v>1.1642335766423357</c:v>
                </c:pt>
                <c:pt idx="3">
                  <c:v>1.1758241758241759</c:v>
                </c:pt>
                <c:pt idx="4">
                  <c:v>1.0622568093385214</c:v>
                </c:pt>
                <c:pt idx="5">
                  <c:v>1.3333333333333333</c:v>
                </c:pt>
                <c:pt idx="6">
                  <c:v>1.1658767772511849</c:v>
                </c:pt>
                <c:pt idx="7">
                  <c:v>1.1714285714285715</c:v>
                </c:pt>
                <c:pt idx="8">
                  <c:v>1.2113821138211383</c:v>
                </c:pt>
                <c:pt idx="9">
                  <c:v>1.2988505747126438</c:v>
                </c:pt>
                <c:pt idx="10">
                  <c:v>1.303370786516854</c:v>
                </c:pt>
                <c:pt idx="11">
                  <c:v>1.1805555555555556</c:v>
                </c:pt>
                <c:pt idx="12">
                  <c:v>1.2903225806451613</c:v>
                </c:pt>
                <c:pt idx="13">
                  <c:v>1.161137440758294</c:v>
                </c:pt>
                <c:pt idx="14">
                  <c:v>1.2459016393442623</c:v>
                </c:pt>
                <c:pt idx="15">
                  <c:v>1.136200716845878</c:v>
                </c:pt>
                <c:pt idx="16">
                  <c:v>1.0463320463320462</c:v>
                </c:pt>
                <c:pt idx="17">
                  <c:v>1.131687242798354</c:v>
                </c:pt>
                <c:pt idx="18">
                  <c:v>1.0634920634920635</c:v>
                </c:pt>
                <c:pt idx="19">
                  <c:v>1.2338709677419355</c:v>
                </c:pt>
                <c:pt idx="20">
                  <c:v>1.1238938053097345</c:v>
                </c:pt>
                <c:pt idx="21">
                  <c:v>1.2195121951219512</c:v>
                </c:pt>
                <c:pt idx="22">
                  <c:v>1.18</c:v>
                </c:pt>
                <c:pt idx="23">
                  <c:v>1.4024390243902438</c:v>
                </c:pt>
                <c:pt idx="24">
                  <c:v>1.1420118343195267</c:v>
                </c:pt>
                <c:pt idx="25">
                  <c:v>1.0346320346320346</c:v>
                </c:pt>
                <c:pt idx="26">
                  <c:v>1.0127118644067796</c:v>
                </c:pt>
                <c:pt idx="27">
                  <c:v>1.018939393939394</c:v>
                </c:pt>
                <c:pt idx="28">
                  <c:v>1.0310077519379846</c:v>
                </c:pt>
                <c:pt idx="29">
                  <c:v>1.0495867768595042</c:v>
                </c:pt>
                <c:pt idx="30">
                  <c:v>1.032258064516129</c:v>
                </c:pt>
                <c:pt idx="31">
                  <c:v>1.135483870967742</c:v>
                </c:pt>
                <c:pt idx="32">
                  <c:v>1.1320754716981132</c:v>
                </c:pt>
                <c:pt idx="33">
                  <c:v>1.1477272727272727</c:v>
                </c:pt>
                <c:pt idx="34">
                  <c:v>1.2577319587628866</c:v>
                </c:pt>
                <c:pt idx="35">
                  <c:v>1.1346153846153846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SURFRAD_AGRMET!$F$2</c:f>
              <c:strCache>
                <c:ptCount val="1"/>
                <c:pt idx="0">
                  <c:v>BON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SURFRAD_AGRMET!$F$5:$F$40</c:f>
              <c:numCache>
                <c:ptCount val="36"/>
                <c:pt idx="0">
                  <c:v>1.0628930817610063</c:v>
                </c:pt>
                <c:pt idx="1">
                  <c:v>1.1745283018867925</c:v>
                </c:pt>
                <c:pt idx="2">
                  <c:v>1.2207207207207207</c:v>
                </c:pt>
                <c:pt idx="3">
                  <c:v>1.126865671641791</c:v>
                </c:pt>
                <c:pt idx="4">
                  <c:v>1.1381818181818182</c:v>
                </c:pt>
                <c:pt idx="5">
                  <c:v>1.175</c:v>
                </c:pt>
                <c:pt idx="6">
                  <c:v>1.0585365853658537</c:v>
                </c:pt>
                <c:pt idx="7">
                  <c:v>1.1451612903225807</c:v>
                </c:pt>
                <c:pt idx="8">
                  <c:v>1.1612903225806452</c:v>
                </c:pt>
                <c:pt idx="9">
                  <c:v>1.1323529411764706</c:v>
                </c:pt>
                <c:pt idx="10">
                  <c:v>1.225</c:v>
                </c:pt>
                <c:pt idx="11">
                  <c:v>1.007936507936508</c:v>
                </c:pt>
                <c:pt idx="12">
                  <c:v>1.0675675675675675</c:v>
                </c:pt>
                <c:pt idx="13">
                  <c:v>1.106060606060606</c:v>
                </c:pt>
                <c:pt idx="14">
                  <c:v>1.2324561403508771</c:v>
                </c:pt>
                <c:pt idx="15">
                  <c:v>1.1470588235294117</c:v>
                </c:pt>
                <c:pt idx="16">
                  <c:v>1.0732600732600732</c:v>
                </c:pt>
                <c:pt idx="17">
                  <c:v>1.0434782608695652</c:v>
                </c:pt>
                <c:pt idx="18">
                  <c:v>1.038647342995169</c:v>
                </c:pt>
                <c:pt idx="19">
                  <c:v>1.0461538461538462</c:v>
                </c:pt>
                <c:pt idx="20">
                  <c:v>1.0459770114942528</c:v>
                </c:pt>
                <c:pt idx="21">
                  <c:v>1.0289855072463767</c:v>
                </c:pt>
                <c:pt idx="22">
                  <c:v>0.9175257731958762</c:v>
                </c:pt>
                <c:pt idx="23">
                  <c:v>1.102803738317757</c:v>
                </c:pt>
                <c:pt idx="24">
                  <c:v>1.0062111801242235</c:v>
                </c:pt>
                <c:pt idx="25">
                  <c:v>1.035</c:v>
                </c:pt>
                <c:pt idx="26">
                  <c:v>1.1273584905660377</c:v>
                </c:pt>
                <c:pt idx="27">
                  <c:v>1.0156862745098039</c:v>
                </c:pt>
                <c:pt idx="28">
                  <c:v>1.0247349823321554</c:v>
                </c:pt>
                <c:pt idx="29">
                  <c:v>1.0688259109311742</c:v>
                </c:pt>
                <c:pt idx="30">
                  <c:v>0.9693877551020408</c:v>
                </c:pt>
                <c:pt idx="31">
                  <c:v>1.0753424657534247</c:v>
                </c:pt>
                <c:pt idx="32">
                  <c:v>1.0266666666666666</c:v>
                </c:pt>
                <c:pt idx="33">
                  <c:v>1.1147540983606556</c:v>
                </c:pt>
                <c:pt idx="34">
                  <c:v>1.1428571428571428</c:v>
                </c:pt>
                <c:pt idx="3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SURFRAD_AGRMET!$G$2</c:f>
              <c:strCache>
                <c:ptCount val="1"/>
                <c:pt idx="0">
                  <c:v>PSU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SURFRAD_AGRMET!$G$5:$G$40</c:f>
              <c:numCache>
                <c:ptCount val="36"/>
                <c:pt idx="0">
                  <c:v>1.069767441860465</c:v>
                </c:pt>
                <c:pt idx="1">
                  <c:v>1.160220994475138</c:v>
                </c:pt>
                <c:pt idx="2">
                  <c:v>1.0510638297872341</c:v>
                </c:pt>
                <c:pt idx="3">
                  <c:v>1.0692307692307692</c:v>
                </c:pt>
                <c:pt idx="4">
                  <c:v>1.0583657587548638</c:v>
                </c:pt>
                <c:pt idx="5">
                  <c:v>1.0909090909090908</c:v>
                </c:pt>
                <c:pt idx="6">
                  <c:v>0.9753694581280788</c:v>
                </c:pt>
                <c:pt idx="7">
                  <c:v>1.0347222222222223</c:v>
                </c:pt>
                <c:pt idx="8">
                  <c:v>1</c:v>
                </c:pt>
                <c:pt idx="9">
                  <c:v>0.9516129032258065</c:v>
                </c:pt>
                <c:pt idx="10">
                  <c:v>1.054054054054054</c:v>
                </c:pt>
                <c:pt idx="11">
                  <c:v>0.9016393442622951</c:v>
                </c:pt>
                <c:pt idx="12">
                  <c:v>1.0217391304347827</c:v>
                </c:pt>
                <c:pt idx="13">
                  <c:v>1.0154639175257731</c:v>
                </c:pt>
                <c:pt idx="14">
                  <c:v>1.0815450643776825</c:v>
                </c:pt>
                <c:pt idx="15">
                  <c:v>1.0572519083969465</c:v>
                </c:pt>
                <c:pt idx="16">
                  <c:v>1.1564885496183206</c:v>
                </c:pt>
                <c:pt idx="17">
                  <c:v>1.0873362445414847</c:v>
                </c:pt>
                <c:pt idx="18">
                  <c:v>1.0819672131147542</c:v>
                </c:pt>
                <c:pt idx="19">
                  <c:v>1.2365591397849462</c:v>
                </c:pt>
                <c:pt idx="20">
                  <c:v>1.1076923076923078</c:v>
                </c:pt>
                <c:pt idx="21">
                  <c:v>1.2075471698113207</c:v>
                </c:pt>
                <c:pt idx="22">
                  <c:v>1.028169014084507</c:v>
                </c:pt>
                <c:pt idx="23">
                  <c:v>1.1111111111111112</c:v>
                </c:pt>
                <c:pt idx="24">
                  <c:v>1.0193548387096774</c:v>
                </c:pt>
                <c:pt idx="25">
                  <c:v>1.052910052910053</c:v>
                </c:pt>
                <c:pt idx="26">
                  <c:v>1.2375</c:v>
                </c:pt>
                <c:pt idx="27">
                  <c:v>1.2189054726368158</c:v>
                </c:pt>
                <c:pt idx="28">
                  <c:v>1.0443548387096775</c:v>
                </c:pt>
                <c:pt idx="29">
                  <c:v>1.09478672985782</c:v>
                </c:pt>
                <c:pt idx="30">
                  <c:v>1.087248322147651</c:v>
                </c:pt>
                <c:pt idx="31">
                  <c:v>1.124031007751938</c:v>
                </c:pt>
                <c:pt idx="32">
                  <c:v>1.1111111111111112</c:v>
                </c:pt>
                <c:pt idx="33">
                  <c:v>1.1578947368421053</c:v>
                </c:pt>
                <c:pt idx="34">
                  <c:v>1.1692307692307693</c:v>
                </c:pt>
                <c:pt idx="35">
                  <c:v>0.921875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SURFRAD_AGRMET!$H$2</c:f>
              <c:strCache>
                <c:ptCount val="1"/>
                <c:pt idx="0">
                  <c:v>AVE(6)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SURFRAD_AGRMET!$A$5:$A$40</c:f>
              <c:strCache>
                <c:ptCount val="36"/>
                <c:pt idx="0">
                  <c:v>36951</c:v>
                </c:pt>
                <c:pt idx="1">
                  <c:v>36982</c:v>
                </c:pt>
                <c:pt idx="2">
                  <c:v>37012</c:v>
                </c:pt>
                <c:pt idx="3">
                  <c:v>37043</c:v>
                </c:pt>
                <c:pt idx="4">
                  <c:v>37073</c:v>
                </c:pt>
                <c:pt idx="5">
                  <c:v>37104</c:v>
                </c:pt>
                <c:pt idx="6">
                  <c:v>37135</c:v>
                </c:pt>
                <c:pt idx="7">
                  <c:v>37165</c:v>
                </c:pt>
                <c:pt idx="8">
                  <c:v>37196</c:v>
                </c:pt>
                <c:pt idx="9">
                  <c:v>37226</c:v>
                </c:pt>
                <c:pt idx="10">
                  <c:v>37257</c:v>
                </c:pt>
                <c:pt idx="11">
                  <c:v>37288</c:v>
                </c:pt>
                <c:pt idx="12">
                  <c:v>37316</c:v>
                </c:pt>
                <c:pt idx="13">
                  <c:v>37347</c:v>
                </c:pt>
                <c:pt idx="14">
                  <c:v>37377</c:v>
                </c:pt>
                <c:pt idx="15">
                  <c:v>37408</c:v>
                </c:pt>
                <c:pt idx="16">
                  <c:v>37438</c:v>
                </c:pt>
                <c:pt idx="17">
                  <c:v>37469</c:v>
                </c:pt>
                <c:pt idx="18">
                  <c:v>37500</c:v>
                </c:pt>
                <c:pt idx="19">
                  <c:v>37530</c:v>
                </c:pt>
                <c:pt idx="20">
                  <c:v>37561</c:v>
                </c:pt>
                <c:pt idx="21">
                  <c:v>37591</c:v>
                </c:pt>
                <c:pt idx="22">
                  <c:v>37622</c:v>
                </c:pt>
                <c:pt idx="23">
                  <c:v>37653</c:v>
                </c:pt>
                <c:pt idx="24">
                  <c:v>37681</c:v>
                </c:pt>
                <c:pt idx="25">
                  <c:v>37712</c:v>
                </c:pt>
                <c:pt idx="26">
                  <c:v>37742</c:v>
                </c:pt>
                <c:pt idx="27">
                  <c:v>37773</c:v>
                </c:pt>
                <c:pt idx="28">
                  <c:v>37803</c:v>
                </c:pt>
                <c:pt idx="29">
                  <c:v>37834</c:v>
                </c:pt>
                <c:pt idx="30">
                  <c:v>37865</c:v>
                </c:pt>
                <c:pt idx="31">
                  <c:v>37895</c:v>
                </c:pt>
                <c:pt idx="32">
                  <c:v>37926</c:v>
                </c:pt>
                <c:pt idx="33">
                  <c:v>37956</c:v>
                </c:pt>
                <c:pt idx="34">
                  <c:v>37987</c:v>
                </c:pt>
                <c:pt idx="35">
                  <c:v>38018</c:v>
                </c:pt>
              </c:strCache>
            </c:strRef>
          </c:cat>
          <c:val>
            <c:numRef>
              <c:f>SURFRAD_AGRMET!$H$5:$H$40</c:f>
              <c:numCache>
                <c:ptCount val="36"/>
                <c:pt idx="0">
                  <c:v>1.0700866531966957</c:v>
                </c:pt>
                <c:pt idx="1">
                  <c:v>1.119467592687781</c:v>
                </c:pt>
                <c:pt idx="2">
                  <c:v>1.092840007197105</c:v>
                </c:pt>
                <c:pt idx="3">
                  <c:v>1.1028793248714308</c:v>
                </c:pt>
                <c:pt idx="4">
                  <c:v>1.1029376678452463</c:v>
                </c:pt>
                <c:pt idx="5">
                  <c:v>1.1485837895764366</c:v>
                </c:pt>
                <c:pt idx="6">
                  <c:v>1.0490792959318145</c:v>
                </c:pt>
                <c:pt idx="7">
                  <c:v>1.0709985951921437</c:v>
                </c:pt>
                <c:pt idx="8">
                  <c:v>1.0447204218350243</c:v>
                </c:pt>
                <c:pt idx="9">
                  <c:v>1.0618623770420292</c:v>
                </c:pt>
                <c:pt idx="10">
                  <c:v>1.0981488953399066</c:v>
                </c:pt>
                <c:pt idx="11">
                  <c:v>0.9764912235086841</c:v>
                </c:pt>
                <c:pt idx="12">
                  <c:v>0.988848064561861</c:v>
                </c:pt>
                <c:pt idx="13">
                  <c:v>1.0444740440803237</c:v>
                </c:pt>
                <c:pt idx="14">
                  <c:v>1.109902555187503</c:v>
                </c:pt>
                <c:pt idx="15">
                  <c:v>1.0846121858646056</c:v>
                </c:pt>
                <c:pt idx="16">
                  <c:v>1.0878263047156083</c:v>
                </c:pt>
                <c:pt idx="17">
                  <c:v>1.0719960410690945</c:v>
                </c:pt>
                <c:pt idx="18">
                  <c:v>1.0507808271917711</c:v>
                </c:pt>
                <c:pt idx="19">
                  <c:v>1.117150022605749</c:v>
                </c:pt>
                <c:pt idx="20">
                  <c:v>1.0627171647562108</c:v>
                </c:pt>
                <c:pt idx="21">
                  <c:v>1.0865080891972185</c:v>
                </c:pt>
                <c:pt idx="22">
                  <c:v>1.0560262375490967</c:v>
                </c:pt>
                <c:pt idx="23">
                  <c:v>1.1137279076205477</c:v>
                </c:pt>
                <c:pt idx="24">
                  <c:v>1.05911747964606</c:v>
                </c:pt>
                <c:pt idx="25">
                  <c:v>1.0003424974599768</c:v>
                </c:pt>
                <c:pt idx="26">
                  <c:v>1.1691499770824536</c:v>
                </c:pt>
                <c:pt idx="27">
                  <c:v>1.1455873209496465</c:v>
                </c:pt>
                <c:pt idx="28">
                  <c:v>1.071660997579202</c:v>
                </c:pt>
                <c:pt idx="29">
                  <c:v>1.0814724233431743</c:v>
                </c:pt>
                <c:pt idx="30">
                  <c:v>1.0104982740948145</c:v>
                </c:pt>
                <c:pt idx="31">
                  <c:v>1.0578337605186654</c:v>
                </c:pt>
                <c:pt idx="32">
                  <c:v>1.0028644712130192</c:v>
                </c:pt>
                <c:pt idx="33">
                  <c:v>1.066662072484945</c:v>
                </c:pt>
                <c:pt idx="34">
                  <c:v>1.1111516363234577</c:v>
                </c:pt>
                <c:pt idx="35">
                  <c:v>1.0225598800916817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586343"/>
        <c:crosses val="autoZero"/>
        <c:auto val="1"/>
        <c:lblOffset val="100"/>
        <c:noMultiLvlLbl val="0"/>
      </c:catAx>
      <c:valAx>
        <c:axId val="43586343"/>
        <c:scaling>
          <c:orientation val="minMax"/>
          <c:max val="1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03871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7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0.1605</cdr:y>
    </cdr:from>
    <cdr:to>
      <cdr:x>0.9565</cdr:x>
      <cdr:y>0.292</cdr:y>
    </cdr:to>
    <cdr:grpSp>
      <cdr:nvGrpSpPr>
        <cdr:cNvPr id="1" name="Group 9"/>
        <cdr:cNvGrpSpPr>
          <a:grpSpLocks/>
        </cdr:cNvGrpSpPr>
      </cdr:nvGrpSpPr>
      <cdr:grpSpPr>
        <a:xfrm>
          <a:off x="714375" y="942975"/>
          <a:ext cx="7581900" cy="781050"/>
          <a:chOff x="806710" y="891881"/>
          <a:chExt cx="7264685" cy="1033472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V="1">
            <a:off x="806710" y="1920961"/>
            <a:ext cx="7264685" cy="439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465980" y="891881"/>
            <a:ext cx="2929484" cy="9606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36 Months Mean
</a:t>
            </a: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GDAS/SURFRAD      = 1.105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AGRMET/SURFRAD = 1.073</a:t>
            </a:r>
          </a:p>
        </cdr:txBody>
      </cdr:sp>
    </cdr:grpSp>
  </cdr:relSizeAnchor>
  <cdr:relSizeAnchor xmlns:cdr="http://schemas.openxmlformats.org/drawingml/2006/chartDrawing">
    <cdr:from>
      <cdr:x>0.664</cdr:x>
      <cdr:y>0.59125</cdr:y>
    </cdr:from>
    <cdr:to>
      <cdr:x>0.957</cdr:x>
      <cdr:y>0.741</cdr:y>
    </cdr:to>
    <cdr:grpSp>
      <cdr:nvGrpSpPr>
        <cdr:cNvPr id="4" name="Group 8"/>
        <cdr:cNvGrpSpPr>
          <a:grpSpLocks/>
        </cdr:cNvGrpSpPr>
      </cdr:nvGrpSpPr>
      <cdr:grpSpPr>
        <a:xfrm>
          <a:off x="5753100" y="3505200"/>
          <a:ext cx="2543175" cy="885825"/>
          <a:chOff x="5453877" y="3325211"/>
          <a:chExt cx="2623954" cy="1306437"/>
        </a:xfrm>
        <a:solidFill>
          <a:srgbClr val="FFFFFF"/>
        </a:solidFill>
      </cdr:grpSpPr>
      <cdr:sp>
        <cdr:nvSpPr>
          <cdr:cNvPr id="5" name="Line 3"/>
          <cdr:cNvSpPr>
            <a:spLocks/>
          </cdr:cNvSpPr>
        </cdr:nvSpPr>
        <cdr:spPr>
          <a:xfrm>
            <a:off x="5453877" y="3325211"/>
            <a:ext cx="2623954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4"/>
          <cdr:cNvSpPr txBox="1">
            <a:spLocks noChangeArrowheads="1"/>
          </cdr:cNvSpPr>
        </cdr:nvSpPr>
        <cdr:spPr>
          <a:xfrm>
            <a:off x="5455845" y="3490149"/>
            <a:ext cx="2615426" cy="11414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Last 12 Months Mean
</a:t>
            </a:r>
            <a:r>
              <a:rPr lang="en-US" cap="none" sz="13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GDAS/SURFRAD      = 1.117</a:t>
            </a:r>
            <a:r>
              <a:rPr lang="en-US" cap="none" sz="13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3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AGRMET/SURFRAD = 1.067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11" bestFit="1" customWidth="1"/>
    <col min="2" max="2" width="15.8515625" style="1" customWidth="1"/>
    <col min="3" max="3" width="18.57421875" style="1" customWidth="1"/>
    <col min="4" max="16384" width="9.140625" style="14" customWidth="1"/>
  </cols>
  <sheetData>
    <row r="1" spans="1:3" ht="12.75">
      <c r="A1" s="3"/>
      <c r="B1" s="1" t="s">
        <v>16</v>
      </c>
      <c r="C1" s="1" t="s">
        <v>15</v>
      </c>
    </row>
    <row r="2" spans="1:2" ht="12.75">
      <c r="A2" s="3">
        <v>36892</v>
      </c>
      <c r="B2" s="1">
        <f>SURFRAD_GDAS!H3</f>
        <v>1.1895227228928706</v>
      </c>
    </row>
    <row r="3" spans="1:2" ht="12.75">
      <c r="A3" s="3">
        <v>36923</v>
      </c>
      <c r="B3" s="1">
        <f>SURFRAD_GDAS!H4</f>
        <v>1.1846136645044953</v>
      </c>
    </row>
    <row r="4" spans="1:3" ht="12.75">
      <c r="A4" s="3">
        <v>36951</v>
      </c>
      <c r="B4" s="13">
        <f>SURFRAD_GDAS!H5</f>
        <v>1.2257233872576065</v>
      </c>
      <c r="C4" s="13">
        <f>SURFRAD_AGRMET!H5</f>
        <v>1.0700866531966957</v>
      </c>
    </row>
    <row r="5" spans="1:3" ht="12.75">
      <c r="A5" s="3">
        <v>36982</v>
      </c>
      <c r="B5" s="13">
        <f>SURFRAD_GDAS!H6</f>
        <v>1.2127047437426288</v>
      </c>
      <c r="C5" s="13">
        <f>SURFRAD_AGRMET!H6</f>
        <v>1.119467592687781</v>
      </c>
    </row>
    <row r="6" spans="1:3" ht="12.75">
      <c r="A6" s="3">
        <v>37012</v>
      </c>
      <c r="B6" s="13">
        <f>SURFRAD_GDAS!H7</f>
        <v>1.0377932471822684</v>
      </c>
      <c r="C6" s="13">
        <f>SURFRAD_AGRMET!H7</f>
        <v>1.092840007197105</v>
      </c>
    </row>
    <row r="7" spans="1:3" ht="12.75">
      <c r="A7" s="3">
        <v>37043</v>
      </c>
      <c r="B7" s="13">
        <f>SURFRAD_GDAS!H8</f>
        <v>1.0194636068686294</v>
      </c>
      <c r="C7" s="13">
        <f>SURFRAD_AGRMET!H8</f>
        <v>1.1028793248714308</v>
      </c>
    </row>
    <row r="8" spans="1:3" ht="12.75">
      <c r="A8" s="3">
        <v>37073</v>
      </c>
      <c r="B8" s="13">
        <f>SURFRAD_GDAS!H9</f>
        <v>1.002583421541255</v>
      </c>
      <c r="C8" s="13">
        <f>SURFRAD_AGRMET!H9</f>
        <v>1.1029376678452463</v>
      </c>
    </row>
    <row r="9" spans="1:3" ht="12.75">
      <c r="A9" s="3">
        <v>37104</v>
      </c>
      <c r="B9" s="13">
        <f>SURFRAD_GDAS!H10</f>
        <v>1.0693205225374343</v>
      </c>
      <c r="C9" s="13">
        <f>SURFRAD_AGRMET!H10</f>
        <v>1.1485837895764366</v>
      </c>
    </row>
    <row r="10" spans="1:3" ht="12.75">
      <c r="A10" s="3">
        <v>37135</v>
      </c>
      <c r="B10" s="13">
        <f>SURFRAD_GDAS!H11</f>
        <v>1.0579226448845116</v>
      </c>
      <c r="C10" s="13">
        <f>SURFRAD_AGRMET!H11</f>
        <v>1.0490792959318145</v>
      </c>
    </row>
    <row r="11" spans="1:3" ht="12.75">
      <c r="A11" s="3">
        <v>37165</v>
      </c>
      <c r="B11" s="13">
        <f>SURFRAD_GDAS!H12</f>
        <v>1.0543519503196923</v>
      </c>
      <c r="C11" s="13">
        <f>SURFRAD_AGRMET!H12</f>
        <v>1.0709985951921437</v>
      </c>
    </row>
    <row r="12" spans="1:3" ht="12.75">
      <c r="A12" s="3">
        <v>37196</v>
      </c>
      <c r="B12" s="13">
        <f>SURFRAD_GDAS!H13</f>
        <v>1.0453541215343594</v>
      </c>
      <c r="C12" s="13">
        <f>SURFRAD_AGRMET!H13</f>
        <v>1.0447204218350243</v>
      </c>
    </row>
    <row r="13" spans="1:3" ht="12.75">
      <c r="A13" s="3">
        <v>37226</v>
      </c>
      <c r="B13" s="13">
        <f>SURFRAD_GDAS!H14</f>
        <v>1.108114210151886</v>
      </c>
      <c r="C13" s="13">
        <f>SURFRAD_AGRMET!H14</f>
        <v>1.0618623770420292</v>
      </c>
    </row>
    <row r="14" spans="1:3" ht="12.75">
      <c r="A14" s="3">
        <v>37257</v>
      </c>
      <c r="B14" s="13">
        <f>SURFRAD_GDAS!H15</f>
        <v>1.2096972691947343</v>
      </c>
      <c r="C14" s="13">
        <f>SURFRAD_AGRMET!H15</f>
        <v>1.0981488953399066</v>
      </c>
    </row>
    <row r="15" spans="1:3" ht="12.75">
      <c r="A15" s="3">
        <v>37288</v>
      </c>
      <c r="B15" s="13">
        <f>SURFRAD_GDAS!H16</f>
        <v>1.0655332557723642</v>
      </c>
      <c r="C15" s="13">
        <f>SURFRAD_AGRMET!H16</f>
        <v>0.9764912235086841</v>
      </c>
    </row>
    <row r="16" spans="1:3" ht="12.75">
      <c r="A16" s="3">
        <v>37316</v>
      </c>
      <c r="B16" s="13">
        <f>SURFRAD_GDAS!H17</f>
        <v>1.0061825403795621</v>
      </c>
      <c r="C16" s="13">
        <f>SURFRAD_AGRMET!H17</f>
        <v>0.988848064561861</v>
      </c>
    </row>
    <row r="17" spans="1:3" ht="12.75">
      <c r="A17" s="3">
        <v>37347</v>
      </c>
      <c r="B17" s="13">
        <f>SURFRAD_GDAS!H18</f>
        <v>1.0817859541021122</v>
      </c>
      <c r="C17" s="13">
        <f>SURFRAD_AGRMET!H18</f>
        <v>1.0444740440803237</v>
      </c>
    </row>
    <row r="18" spans="1:3" ht="12.75">
      <c r="A18" s="3">
        <v>37377</v>
      </c>
      <c r="B18" s="13">
        <f>SURFRAD_GDAS!H19</f>
        <v>1.079610377303552</v>
      </c>
      <c r="C18" s="13">
        <f>SURFRAD_AGRMET!H19</f>
        <v>1.109902555187503</v>
      </c>
    </row>
    <row r="19" spans="1:3" ht="12.75">
      <c r="A19" s="3">
        <v>37408</v>
      </c>
      <c r="B19" s="13">
        <f>SURFRAD_GDAS!H20</f>
        <v>1.0697736065743861</v>
      </c>
      <c r="C19" s="13">
        <f>SURFRAD_AGRMET!H20</f>
        <v>1.0846121858646056</v>
      </c>
    </row>
    <row r="20" spans="1:3" ht="12.75">
      <c r="A20" s="3">
        <v>37438</v>
      </c>
      <c r="B20" s="13">
        <f>SURFRAD_GDAS!H21</f>
        <v>1.1183626606503385</v>
      </c>
      <c r="C20" s="13">
        <f>SURFRAD_AGRMET!H21</f>
        <v>1.0878263047156083</v>
      </c>
    </row>
    <row r="21" spans="1:3" ht="12.75">
      <c r="A21" s="3">
        <v>37469</v>
      </c>
      <c r="B21" s="13">
        <f>SURFRAD_GDAS!H22</f>
        <v>1.0953397701596737</v>
      </c>
      <c r="C21" s="13">
        <f>SURFRAD_AGRMET!H22</f>
        <v>1.0719960410690945</v>
      </c>
    </row>
    <row r="22" spans="1:3" ht="12.75">
      <c r="A22" s="3">
        <v>37500</v>
      </c>
      <c r="B22" s="13">
        <f>SURFRAD_GDAS!H23</f>
        <v>1.0798291464644094</v>
      </c>
      <c r="C22" s="13">
        <f>SURFRAD_AGRMET!H23</f>
        <v>1.0507808271917711</v>
      </c>
    </row>
    <row r="23" spans="1:3" ht="12.75">
      <c r="A23" s="3">
        <v>37530</v>
      </c>
      <c r="B23" s="1">
        <f>SURFRAD_GDAS!H24</f>
        <v>1.1206898885996093</v>
      </c>
      <c r="C23" s="1">
        <f>SURFRAD_AGRMET!H24</f>
        <v>1.117150022605749</v>
      </c>
    </row>
    <row r="24" spans="1:3" ht="12.75">
      <c r="A24" s="3">
        <v>37561</v>
      </c>
      <c r="B24" s="1">
        <f>SURFRAD_GDAS!H25</f>
        <v>1.1077539815596595</v>
      </c>
      <c r="C24" s="1">
        <f>SURFRAD_AGRMET!H25</f>
        <v>1.0627171647562108</v>
      </c>
    </row>
    <row r="25" spans="1:3" ht="12.75">
      <c r="A25" s="3">
        <v>37591</v>
      </c>
      <c r="B25" s="13">
        <f>SURFRAD_GDAS!H26</f>
        <v>1.1471898034955947</v>
      </c>
      <c r="C25" s="13">
        <f>SURFRAD_AGRMET!H26</f>
        <v>1.0865080891972185</v>
      </c>
    </row>
    <row r="26" spans="1:3" ht="12.75">
      <c r="A26" s="3">
        <v>37622</v>
      </c>
      <c r="B26" s="13">
        <f>SURFRAD_GDAS!H27</f>
        <v>1.1523728280955419</v>
      </c>
      <c r="C26" s="13">
        <f>SURFRAD_AGRMET!H27</f>
        <v>1.0560262375490967</v>
      </c>
    </row>
    <row r="27" spans="1:3" ht="12.75">
      <c r="A27" s="3">
        <v>37653</v>
      </c>
      <c r="B27" s="13">
        <f>SURFRAD_GDAS!H28</f>
        <v>1.2008878329806605</v>
      </c>
      <c r="C27" s="13">
        <f>SURFRAD_AGRMET!H28</f>
        <v>1.1137279076205477</v>
      </c>
    </row>
    <row r="28" spans="1:3" ht="12.75">
      <c r="A28" s="3">
        <v>37681</v>
      </c>
      <c r="B28" s="12">
        <f>SURFRAD_GDAS!H29</f>
        <v>1.0975653582813438</v>
      </c>
      <c r="C28" s="12">
        <f>SURFRAD_AGRMET!H29</f>
        <v>1.05911747964606</v>
      </c>
    </row>
    <row r="29" spans="1:3" ht="12.75">
      <c r="A29" s="3">
        <v>37712</v>
      </c>
      <c r="B29" s="12">
        <f>SURFRAD_GDAS!H30</f>
        <v>1.0899838021903034</v>
      </c>
      <c r="C29" s="12">
        <f>SURFRAD_AGRMET!H30</f>
        <v>1.0003424974599768</v>
      </c>
    </row>
    <row r="30" spans="1:3" ht="12.75">
      <c r="A30" s="3">
        <v>37742</v>
      </c>
      <c r="B30" s="12">
        <f>SURFRAD_GDAS!H31</f>
        <v>1.1549348609783046</v>
      </c>
      <c r="C30" s="12">
        <f>SURFRAD_AGRMET!H31</f>
        <v>1.1691499770824536</v>
      </c>
    </row>
    <row r="31" spans="1:3" ht="12.75">
      <c r="A31" s="3">
        <v>37773</v>
      </c>
      <c r="B31" s="12">
        <f>SURFRAD_GDAS!H32</f>
        <v>1.1339038430869712</v>
      </c>
      <c r="C31" s="12">
        <f>SURFRAD_AGRMET!H32</f>
        <v>1.1455873209496465</v>
      </c>
    </row>
    <row r="32" spans="1:3" ht="12.75">
      <c r="A32" s="3">
        <v>37803</v>
      </c>
      <c r="B32" s="12">
        <f>SURFRAD_GDAS!H33</f>
        <v>1.106953379982216</v>
      </c>
      <c r="C32" s="12">
        <f>SURFRAD_AGRMET!H33</f>
        <v>1.071660997579202</v>
      </c>
    </row>
    <row r="33" spans="1:3" ht="12.75">
      <c r="A33" s="3">
        <v>37834</v>
      </c>
      <c r="B33" s="12">
        <f>SURFRAD_GDAS!H34</f>
        <v>1.1221606285501629</v>
      </c>
      <c r="C33" s="12">
        <f>SURFRAD_AGRMET!H34</f>
        <v>1.0814724233431743</v>
      </c>
    </row>
    <row r="34" spans="1:3" ht="12.75">
      <c r="A34" s="3">
        <v>37865</v>
      </c>
      <c r="B34" s="12">
        <f>SURFRAD_GDAS!H35</f>
        <v>1.0764318595087696</v>
      </c>
      <c r="C34" s="12">
        <f>SURFRAD_AGRMET!H35</f>
        <v>1.0104982740948145</v>
      </c>
    </row>
    <row r="35" spans="1:3" ht="12.75">
      <c r="A35" s="3">
        <v>37895</v>
      </c>
      <c r="B35" s="12">
        <f>SURFRAD_GDAS!H36</f>
        <v>1.0598993706187894</v>
      </c>
      <c r="C35" s="12">
        <f>SURFRAD_AGRMET!H36</f>
        <v>1.0578337605186654</v>
      </c>
    </row>
    <row r="36" spans="1:3" ht="12.75">
      <c r="A36" s="3">
        <v>37926</v>
      </c>
      <c r="B36" s="12">
        <f>SURFRAD_GDAS!H37</f>
        <v>1.120435546699324</v>
      </c>
      <c r="C36" s="12">
        <f>SURFRAD_AGRMET!H37</f>
        <v>1.0028644712130192</v>
      </c>
    </row>
    <row r="37" spans="1:3" ht="12.75">
      <c r="A37" s="3">
        <v>37956</v>
      </c>
      <c r="B37" s="12">
        <f>SURFRAD_GDAS!H38</f>
        <v>1.169857901655649</v>
      </c>
      <c r="C37" s="12">
        <f>SURFRAD_AGRMET!H38</f>
        <v>1.066662072484945</v>
      </c>
    </row>
    <row r="38" spans="1:3" ht="12.75">
      <c r="A38" s="3">
        <v>37987</v>
      </c>
      <c r="B38" s="12">
        <f>SURFRAD_GDAS!H39</f>
        <v>1.1654604559243735</v>
      </c>
      <c r="C38" s="12">
        <f>SURFRAD_AGRMET!H39</f>
        <v>1.1111516363234577</v>
      </c>
    </row>
    <row r="39" spans="1:3" ht="12.75">
      <c r="A39" s="3">
        <v>38018</v>
      </c>
      <c r="B39" s="12">
        <f>SURFRAD_GDAS!H40</f>
        <v>1.1056038019149494</v>
      </c>
      <c r="C39" s="12">
        <f>SURFRAD_AGRMET!H40</f>
        <v>1.0225598800916817</v>
      </c>
    </row>
    <row r="40" spans="1:3" ht="12.75">
      <c r="A40" s="3" t="s">
        <v>12</v>
      </c>
      <c r="B40" s="13">
        <f>AVERAGE(B28:B39)</f>
        <v>1.116932567449263</v>
      </c>
      <c r="C40" s="13">
        <f>AVERAGE(C28:C39)</f>
        <v>1.0665750658989248</v>
      </c>
    </row>
    <row r="41" spans="1:3" ht="12.75">
      <c r="A41" s="11" t="s">
        <v>18</v>
      </c>
      <c r="B41" s="13">
        <f>AVERAGE(B4:B39)</f>
        <v>1.1047647661317677</v>
      </c>
      <c r="C41" s="13">
        <f>AVERAGE(C4:C39)</f>
        <v>1.0725435022058607</v>
      </c>
    </row>
    <row r="42" spans="1:3" ht="12.75">
      <c r="A42" s="3"/>
      <c r="B42" s="1" t="s">
        <v>16</v>
      </c>
      <c r="C42" s="1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">
      <selection activeCell="A13" sqref="A13"/>
    </sheetView>
  </sheetViews>
  <sheetFormatPr defaultColWidth="9.140625" defaultRowHeight="12.75"/>
  <cols>
    <col min="1" max="1" width="9.57421875" style="3" bestFit="1" customWidth="1"/>
    <col min="2" max="7" width="9.00390625" style="4" bestFit="1" customWidth="1"/>
    <col min="8" max="9" width="8.8515625" style="1" customWidth="1"/>
    <col min="10" max="16384" width="8.8515625" style="4" customWidth="1"/>
  </cols>
  <sheetData>
    <row r="1" ht="12.75">
      <c r="A1" s="5" t="s">
        <v>14</v>
      </c>
    </row>
    <row r="2" spans="1:9" s="1" customFormat="1" ht="12.75">
      <c r="A2" s="3"/>
      <c r="B2" s="1" t="s">
        <v>3</v>
      </c>
      <c r="C2" s="1" t="s">
        <v>2</v>
      </c>
      <c r="D2" s="1" t="s">
        <v>5</v>
      </c>
      <c r="E2" s="1" t="s">
        <v>4</v>
      </c>
      <c r="F2" s="1" t="s">
        <v>0</v>
      </c>
      <c r="G2" s="1" t="s">
        <v>1</v>
      </c>
      <c r="H2" s="1" t="s">
        <v>6</v>
      </c>
      <c r="I2" s="1" t="s">
        <v>7</v>
      </c>
    </row>
    <row r="3" spans="1:9" ht="12.75">
      <c r="A3" s="3">
        <v>36892</v>
      </c>
      <c r="B3" s="4">
        <f>GDAS!B3/SURFRAD!B3</f>
        <v>1.0964912280701755</v>
      </c>
      <c r="C3" s="4">
        <f>GDAS!C3/SURFRAD!C3</f>
        <v>1.1485148514851484</v>
      </c>
      <c r="D3" s="4">
        <f>GDAS!D3/SURFRAD!D3</f>
        <v>1.1194029850746268</v>
      </c>
      <c r="E3" s="4">
        <f>GDAS!E3/SURFRAD!E3</f>
        <v>1.25</v>
      </c>
      <c r="F3" s="4">
        <f>GDAS!F3/SURFRAD!F3</f>
        <v>1.25</v>
      </c>
      <c r="G3" s="4">
        <f>GDAS!G3/SURFRAD!G3</f>
        <v>1.2727272727272727</v>
      </c>
      <c r="H3" s="1">
        <f>SUM(B3:G3)/6</f>
        <v>1.1895227228928706</v>
      </c>
      <c r="I3" s="1">
        <f>SUM(B3:F3)/5</f>
        <v>1.1728818129259904</v>
      </c>
    </row>
    <row r="4" spans="1:9" ht="12.75">
      <c r="A4" s="3">
        <v>36923</v>
      </c>
      <c r="B4" s="4">
        <f>GDAS!B4/SURFRAD!B4</f>
        <v>1.119718309859155</v>
      </c>
      <c r="C4" s="4">
        <f>GDAS!C4/SURFRAD!C4</f>
        <v>1.20863309352518</v>
      </c>
      <c r="D4" s="4">
        <f>GDAS!D4/SURFRAD!D4</f>
        <v>1.024390243902439</v>
      </c>
      <c r="E4" s="4">
        <f>GDAS!E4/SURFRAD!E4</f>
        <v>1.2452830188679245</v>
      </c>
      <c r="F4" s="4">
        <f>GDAS!F4/SURFRAD!F4</f>
        <v>1.2429906542056075</v>
      </c>
      <c r="G4" s="4">
        <f>GDAS!G4/SURFRAD!G4</f>
        <v>1.2666666666666666</v>
      </c>
      <c r="H4" s="1">
        <f aca="true" t="shared" si="0" ref="H4:H23">SUM(B4:G4)/6</f>
        <v>1.1846136645044953</v>
      </c>
      <c r="I4" s="1">
        <f aca="true" t="shared" si="1" ref="I4:I23">SUM(B4:F4)/5</f>
        <v>1.168203064072061</v>
      </c>
    </row>
    <row r="5" spans="1:9" ht="12.75">
      <c r="A5" s="3">
        <v>36951</v>
      </c>
      <c r="B5" s="4">
        <f>GDAS!B5/SURFRAD!B5</f>
        <v>1.1105990783410138</v>
      </c>
      <c r="C5" s="4">
        <f>GDAS!C5/SURFRAD!C5</f>
        <v>1.2705882352941176</v>
      </c>
      <c r="D5" s="4">
        <f>GDAS!D5/SURFRAD!D5</f>
        <v>1.1104294478527608</v>
      </c>
      <c r="E5" s="4">
        <f>GDAS!E5/SURFRAD!E5</f>
        <v>1.1925465838509317</v>
      </c>
      <c r="F5" s="4">
        <f>GDAS!F5/SURFRAD!F5</f>
        <v>1.251572327044025</v>
      </c>
      <c r="G5" s="4">
        <f>GDAS!G5/SURFRAD!G5</f>
        <v>1.4186046511627908</v>
      </c>
      <c r="H5" s="1">
        <f t="shared" si="0"/>
        <v>1.2257233872576065</v>
      </c>
      <c r="I5" s="1">
        <f t="shared" si="1"/>
        <v>1.1871471344765698</v>
      </c>
    </row>
    <row r="6" spans="1:9" ht="12.75">
      <c r="A6" s="3">
        <v>36982</v>
      </c>
      <c r="B6" s="4">
        <f>GDAS!B6/SURFRAD!B6</f>
        <v>1.0795847750865053</v>
      </c>
      <c r="C6" s="4">
        <f>GDAS!C6/SURFRAD!C6</f>
        <v>1.3333333333333333</v>
      </c>
      <c r="D6" s="4">
        <f>GDAS!D6/SURFRAD!D6</f>
        <v>1.1690821256038648</v>
      </c>
      <c r="E6" s="4">
        <f>GDAS!E6/SURFRAD!E6</f>
        <v>1.1953488372093024</v>
      </c>
      <c r="F6" s="4">
        <f>GDAS!F6/SURFRAD!F6</f>
        <v>1.1839622641509433</v>
      </c>
      <c r="G6" s="4">
        <f>GDAS!G6/SURFRAD!G6</f>
        <v>1.3149171270718232</v>
      </c>
      <c r="H6" s="1">
        <f t="shared" si="0"/>
        <v>1.2127047437426288</v>
      </c>
      <c r="I6" s="1">
        <f t="shared" si="1"/>
        <v>1.19226226707679</v>
      </c>
    </row>
    <row r="7" spans="1:9" ht="12.75">
      <c r="A7" s="3">
        <v>37012</v>
      </c>
      <c r="B7" s="4">
        <f>GDAS!B7/SURFRAD!B7</f>
        <v>0.9798270893371758</v>
      </c>
      <c r="C7" s="4">
        <f>GDAS!C7/SURFRAD!C7</f>
        <v>1.1829787234042553</v>
      </c>
      <c r="D7" s="4">
        <f>GDAS!D7/SURFRAD!D7</f>
        <v>1.042857142857143</v>
      </c>
      <c r="E7" s="4">
        <f>GDAS!E7/SURFRAD!E7</f>
        <v>1.0145985401459854</v>
      </c>
      <c r="F7" s="4">
        <f>GDAS!F7/SURFRAD!F7</f>
        <v>1.0405405405405406</v>
      </c>
      <c r="G7" s="4">
        <f>GDAS!G7/SURFRAD!G7</f>
        <v>0.9659574468085106</v>
      </c>
      <c r="H7" s="1">
        <f t="shared" si="0"/>
        <v>1.0377932471822684</v>
      </c>
      <c r="I7" s="1">
        <f t="shared" si="1"/>
        <v>1.0521604072570199</v>
      </c>
    </row>
    <row r="8" spans="1:9" ht="12.75">
      <c r="A8" s="3">
        <v>37043</v>
      </c>
      <c r="B8" s="4">
        <f>GDAS!B8/SURFRAD!B8</f>
        <v>0.994579945799458</v>
      </c>
      <c r="C8" s="4">
        <f>GDAS!C8/SURFRAD!C8</f>
        <v>1.1038062283737025</v>
      </c>
      <c r="D8" s="4">
        <f>GDAS!D8/SURFRAD!D8</f>
        <v>0.9710743801652892</v>
      </c>
      <c r="E8" s="4">
        <f>GDAS!E8/SURFRAD!E8</f>
        <v>1.0512820512820513</v>
      </c>
      <c r="F8" s="4">
        <f>GDAS!F8/SURFRAD!F8</f>
        <v>1.0037313432835822</v>
      </c>
      <c r="G8" s="4">
        <f>GDAS!G8/SURFRAD!G8</f>
        <v>0.9923076923076923</v>
      </c>
      <c r="H8" s="1">
        <f t="shared" si="0"/>
        <v>1.0194636068686294</v>
      </c>
      <c r="I8" s="1">
        <f t="shared" si="1"/>
        <v>1.0248947897808167</v>
      </c>
    </row>
    <row r="9" spans="1:9" ht="12.75">
      <c r="A9" s="3">
        <v>37073</v>
      </c>
      <c r="B9" s="4">
        <f>GDAS!B9/SURFRAD!B9</f>
        <v>0.9735294117647059</v>
      </c>
      <c r="C9" s="4">
        <f>GDAS!C9/SURFRAD!C9</f>
        <v>1.0223880597014925</v>
      </c>
      <c r="D9" s="4">
        <f>GDAS!D9/SURFRAD!D9</f>
        <v>1.0543478260869565</v>
      </c>
      <c r="E9" s="4">
        <f>GDAS!E9/SURFRAD!E9</f>
        <v>1.0116731517509727</v>
      </c>
      <c r="F9" s="4">
        <f>GDAS!F9/SURFRAD!F9</f>
        <v>0.9963636363636363</v>
      </c>
      <c r="G9" s="4">
        <f>GDAS!G9/SURFRAD!G9</f>
        <v>0.9571984435797666</v>
      </c>
      <c r="H9" s="1">
        <f t="shared" si="0"/>
        <v>1.002583421541255</v>
      </c>
      <c r="I9" s="1">
        <f t="shared" si="1"/>
        <v>1.0116604171335528</v>
      </c>
    </row>
    <row r="10" spans="1:9" ht="12.75">
      <c r="A10" s="3">
        <v>37104</v>
      </c>
      <c r="B10" s="4">
        <f>GDAS!B10/SURFRAD!B10</f>
        <v>1.009375</v>
      </c>
      <c r="C10" s="4">
        <f>GDAS!C10/SURFRAD!C10</f>
        <v>1.046218487394958</v>
      </c>
      <c r="D10" s="4">
        <f>GDAS!D10/SURFRAD!D10</f>
        <v>1.0378787878787878</v>
      </c>
      <c r="E10" s="4">
        <f>GDAS!E10/SURFRAD!E10</f>
        <v>1.072072072072072</v>
      </c>
      <c r="F10" s="4">
        <f>GDAS!F10/SURFRAD!F10</f>
        <v>1.0958333333333334</v>
      </c>
      <c r="G10" s="4">
        <f>GDAS!G10/SURFRAD!G10</f>
        <v>1.1545454545454545</v>
      </c>
      <c r="H10" s="1">
        <f t="shared" si="0"/>
        <v>1.0693205225374343</v>
      </c>
      <c r="I10" s="1">
        <f t="shared" si="1"/>
        <v>1.0522755361358302</v>
      </c>
    </row>
    <row r="11" spans="1:9" ht="12.75">
      <c r="A11" s="3">
        <v>37135</v>
      </c>
      <c r="B11" s="4">
        <f>GDAS!B11/SURFRAD!B11</f>
        <v>1.0111940298507462</v>
      </c>
      <c r="C11" s="4">
        <f>GDAS!C11/SURFRAD!C11</f>
        <v>1.170731707317073</v>
      </c>
      <c r="D11" s="4">
        <f>GDAS!D11/SURFRAD!D11</f>
        <v>1.0607734806629834</v>
      </c>
      <c r="E11" s="4">
        <f>GDAS!E11/SURFRAD!E11</f>
        <v>1.099526066350711</v>
      </c>
      <c r="F11" s="4">
        <f>GDAS!F11/SURFRAD!F11</f>
        <v>0.9609756097560975</v>
      </c>
      <c r="G11" s="4">
        <f>GDAS!G11/SURFRAD!G11</f>
        <v>1.0443349753694582</v>
      </c>
      <c r="H11" s="1">
        <f t="shared" si="0"/>
        <v>1.0579226448845116</v>
      </c>
      <c r="I11" s="1">
        <f t="shared" si="1"/>
        <v>1.0606401787875224</v>
      </c>
    </row>
    <row r="12" spans="1:9" ht="12.75">
      <c r="A12" s="3">
        <v>37165</v>
      </c>
      <c r="B12" s="4">
        <f>GDAS!B12/SURFRAD!B12</f>
        <v>1.0153846153846153</v>
      </c>
      <c r="C12" s="4">
        <f>GDAS!C12/SURFRAD!C12</f>
        <v>1.1944444444444444</v>
      </c>
      <c r="D12" s="4">
        <f>GDAS!D12/SURFRAD!D12</f>
        <v>1.1111111111111112</v>
      </c>
      <c r="E12" s="4">
        <f>GDAS!E12/SURFRAD!E12</f>
        <v>1.0571428571428572</v>
      </c>
      <c r="F12" s="4">
        <f>GDAS!F12/SURFRAD!F12</f>
        <v>0.9758064516129032</v>
      </c>
      <c r="G12" s="4">
        <f>GDAS!G12/SURFRAD!G12</f>
        <v>0.9722222222222222</v>
      </c>
      <c r="H12" s="1">
        <f t="shared" si="0"/>
        <v>1.0543519503196923</v>
      </c>
      <c r="I12" s="1">
        <f t="shared" si="1"/>
        <v>1.0707778959391863</v>
      </c>
    </row>
    <row r="13" spans="1:9" ht="12.75">
      <c r="A13" s="3">
        <v>37196</v>
      </c>
      <c r="B13" s="4">
        <f>GDAS!B13/SURFRAD!B13</f>
        <v>0.9705882352941176</v>
      </c>
      <c r="C13" s="4">
        <f>GDAS!C13/SURFRAD!C13</f>
        <v>0.991869918699187</v>
      </c>
      <c r="D13" s="4">
        <f>GDAS!D13/SURFRAD!D13</f>
        <v>1.1884057971014492</v>
      </c>
      <c r="E13" s="4">
        <f>GDAS!E13/SURFRAD!E13</f>
        <v>1.0975609756097562</v>
      </c>
      <c r="F13" s="4">
        <f>GDAS!F13/SURFRAD!F13</f>
        <v>1.064516129032258</v>
      </c>
      <c r="G13" s="4">
        <f>GDAS!G13/SURFRAD!G13</f>
        <v>0.9591836734693877</v>
      </c>
      <c r="H13" s="1">
        <f t="shared" si="0"/>
        <v>1.0453541215343594</v>
      </c>
      <c r="I13" s="1">
        <f t="shared" si="1"/>
        <v>1.0625882111473537</v>
      </c>
    </row>
    <row r="14" spans="1:9" ht="12.75">
      <c r="A14" s="3">
        <v>37226</v>
      </c>
      <c r="B14" s="4">
        <f>GDAS!B14/SURFRAD!B14</f>
        <v>1.0091743119266054</v>
      </c>
      <c r="C14" s="4">
        <f>GDAS!C14/SURFRAD!C14</f>
        <v>1.1041666666666667</v>
      </c>
      <c r="D14" s="4">
        <f>GDAS!D14/SURFRAD!D14</f>
        <v>1.2156862745098038</v>
      </c>
      <c r="E14" s="4">
        <f>GDAS!E14/SURFRAD!E14</f>
        <v>1.0919540229885059</v>
      </c>
      <c r="F14" s="4">
        <f>GDAS!F14/SURFRAD!F14</f>
        <v>1.1470588235294117</v>
      </c>
      <c r="G14" s="4">
        <f>GDAS!G14/SURFRAD!G14</f>
        <v>1.0806451612903225</v>
      </c>
      <c r="H14" s="1">
        <f t="shared" si="0"/>
        <v>1.108114210151886</v>
      </c>
      <c r="I14" s="1">
        <f t="shared" si="1"/>
        <v>1.1136080199241989</v>
      </c>
    </row>
    <row r="15" spans="1:9" ht="12.75">
      <c r="A15" s="3">
        <v>37257</v>
      </c>
      <c r="B15" s="4">
        <f>GDAS!B15/SURFRAD!B15</f>
        <v>1.089430894308943</v>
      </c>
      <c r="C15" s="4">
        <f>GDAS!C15/SURFRAD!C15</f>
        <v>1.1634615384615385</v>
      </c>
      <c r="D15" s="4">
        <f>GDAS!D15/SURFRAD!D15</f>
        <v>1.309090909090909</v>
      </c>
      <c r="E15" s="4">
        <f>GDAS!E15/SURFRAD!E15</f>
        <v>1.3370786516853932</v>
      </c>
      <c r="F15" s="4">
        <f>GDAS!F15/SURFRAD!F15</f>
        <v>1.2375</v>
      </c>
      <c r="G15" s="4">
        <f>GDAS!G15/SURFRAD!G15</f>
        <v>1.1216216216216217</v>
      </c>
      <c r="H15" s="1">
        <f t="shared" si="0"/>
        <v>1.2096972691947343</v>
      </c>
      <c r="I15" s="1">
        <f t="shared" si="1"/>
        <v>1.2273123987093568</v>
      </c>
    </row>
    <row r="16" spans="1:9" ht="12.75">
      <c r="A16" s="3">
        <v>37288</v>
      </c>
      <c r="B16" s="4">
        <f>GDAS!B16/SURFRAD!B16</f>
        <v>0.9893617021276596</v>
      </c>
      <c r="C16" s="4">
        <f>GDAS!C16/SURFRAD!C16</f>
        <v>1.038709677419355</v>
      </c>
      <c r="D16" s="4">
        <f>GDAS!D16/SURFRAD!D16</f>
        <v>1.1388888888888888</v>
      </c>
      <c r="E16" s="4">
        <f>GDAS!E16/SURFRAD!E16</f>
        <v>1.1458333333333333</v>
      </c>
      <c r="F16" s="4">
        <f>GDAS!F16/SURFRAD!F16</f>
        <v>1.0476190476190477</v>
      </c>
      <c r="G16" s="4">
        <f>GDAS!G16/SURFRAD!G16</f>
        <v>1.0327868852459017</v>
      </c>
      <c r="H16" s="1">
        <f t="shared" si="0"/>
        <v>1.0655332557723642</v>
      </c>
      <c r="I16" s="1">
        <f t="shared" si="1"/>
        <v>1.0720825298776568</v>
      </c>
    </row>
    <row r="17" spans="1:9" ht="12.75">
      <c r="A17" s="3">
        <v>37316</v>
      </c>
      <c r="B17" s="4">
        <f>GDAS!B17/SURFRAD!B17</f>
        <v>0.967741935483871</v>
      </c>
      <c r="C17" s="4">
        <f>GDAS!C17/SURFRAD!C17</f>
        <v>1.0841121495327102</v>
      </c>
      <c r="D17" s="4">
        <f>GDAS!D17/SURFRAD!D17</f>
        <v>0.9545454545454546</v>
      </c>
      <c r="E17" s="4">
        <f>GDAS!E17/SURFRAD!E17</f>
        <v>0.9741935483870968</v>
      </c>
      <c r="F17" s="4">
        <f>GDAS!F17/SURFRAD!F17</f>
        <v>1.0202702702702702</v>
      </c>
      <c r="G17" s="4">
        <f>GDAS!G17/SURFRAD!G17</f>
        <v>1.036231884057971</v>
      </c>
      <c r="H17" s="1">
        <f t="shared" si="0"/>
        <v>1.0061825403795621</v>
      </c>
      <c r="I17" s="1">
        <f t="shared" si="1"/>
        <v>1.0001726716438806</v>
      </c>
    </row>
    <row r="18" spans="1:9" ht="12.75">
      <c r="A18" s="3">
        <v>37347</v>
      </c>
      <c r="B18" s="4">
        <f>GDAS!B18/SURFRAD!B18</f>
        <v>1.0199335548172757</v>
      </c>
      <c r="C18" s="4">
        <f>GDAS!C18/SURFRAD!C18</f>
        <v>1.1528925619834711</v>
      </c>
      <c r="D18" s="4">
        <f>GDAS!D18/SURFRAD!D18</f>
        <v>1.0558375634517767</v>
      </c>
      <c r="E18" s="4">
        <f>GDAS!E18/SURFRAD!E18</f>
        <v>1.1943127962085307</v>
      </c>
      <c r="F18" s="4">
        <f>GDAS!F18/SURFRAD!F18</f>
        <v>0.9646464646464646</v>
      </c>
      <c r="G18" s="4">
        <f>GDAS!G18/SURFRAD!G18</f>
        <v>1.1030927835051547</v>
      </c>
      <c r="H18" s="1">
        <f t="shared" si="0"/>
        <v>1.0817859541021122</v>
      </c>
      <c r="I18" s="1">
        <f t="shared" si="1"/>
        <v>1.0775245882215037</v>
      </c>
    </row>
    <row r="19" spans="1:9" ht="12.75">
      <c r="A19" s="3">
        <v>37377</v>
      </c>
      <c r="B19" s="4">
        <f>GDAS!B19/SURFRAD!B19</f>
        <v>1.0232558139534884</v>
      </c>
      <c r="C19" s="4">
        <f>GDAS!C19/SURFRAD!C19</f>
        <v>1.2122448979591838</v>
      </c>
      <c r="D19" s="4">
        <f>GDAS!D19/SURFRAD!D19</f>
        <v>1.0291970802919708</v>
      </c>
      <c r="E19" s="4">
        <f>GDAS!E19/SURFRAD!E19</f>
        <v>1.139344262295082</v>
      </c>
      <c r="F19" s="4">
        <f>GDAS!F19/SURFRAD!F19</f>
        <v>1.030701754385965</v>
      </c>
      <c r="G19" s="4">
        <f>GDAS!G19/SURFRAD!G19</f>
        <v>1.0429184549356223</v>
      </c>
      <c r="H19" s="1">
        <f t="shared" si="0"/>
        <v>1.079610377303552</v>
      </c>
      <c r="I19" s="1">
        <f t="shared" si="1"/>
        <v>1.0869487617771378</v>
      </c>
    </row>
    <row r="20" spans="1:9" ht="12.75">
      <c r="A20" s="3">
        <v>37408</v>
      </c>
      <c r="B20" s="4">
        <f>GDAS!B20/SURFRAD!B20</f>
        <v>1.011111111111111</v>
      </c>
      <c r="C20" s="4">
        <f>GDAS!C20/SURFRAD!C20</f>
        <v>1.0673400673400673</v>
      </c>
      <c r="D20" s="4">
        <f>GDAS!D20/SURFRAD!D20</f>
        <v>0.9776119402985075</v>
      </c>
      <c r="E20" s="4">
        <f>GDAS!E20/SURFRAD!E20</f>
        <v>1.10752688172043</v>
      </c>
      <c r="F20" s="4">
        <f>GDAS!F20/SURFRAD!F20</f>
        <v>1.1176470588235294</v>
      </c>
      <c r="G20" s="4">
        <f>GDAS!G20/SURFRAD!G20</f>
        <v>1.1374045801526718</v>
      </c>
      <c r="H20" s="1">
        <f t="shared" si="0"/>
        <v>1.0697736065743861</v>
      </c>
      <c r="I20" s="1">
        <f t="shared" si="1"/>
        <v>1.0562474118587288</v>
      </c>
    </row>
    <row r="21" spans="1:9" ht="12.75">
      <c r="A21" s="3">
        <v>37438</v>
      </c>
      <c r="B21" s="4">
        <f>GDAS!B21/SURFRAD!B21</f>
        <v>1.0638297872340425</v>
      </c>
      <c r="C21" s="4">
        <f>GDAS!C21/SURFRAD!C21</f>
        <v>1.0963455149501662</v>
      </c>
      <c r="D21" s="4">
        <f>GDAS!D21/SURFRAD!D21</f>
        <v>1.065743944636678</v>
      </c>
      <c r="E21" s="4">
        <f>GDAS!E21/SURFRAD!E21</f>
        <v>1.1891891891891893</v>
      </c>
      <c r="F21" s="4">
        <f>GDAS!F21/SURFRAD!F21</f>
        <v>1.1538461538461537</v>
      </c>
      <c r="G21" s="4">
        <f>GDAS!G21/SURFRAD!G21</f>
        <v>1.1412213740458015</v>
      </c>
      <c r="H21" s="1">
        <f t="shared" si="0"/>
        <v>1.1183626606503385</v>
      </c>
      <c r="I21" s="1">
        <f t="shared" si="1"/>
        <v>1.113790917971246</v>
      </c>
    </row>
    <row r="22" spans="1:9" ht="12.75">
      <c r="A22" s="3">
        <v>37469</v>
      </c>
      <c r="B22" s="4">
        <f>GDAS!B22/SURFRAD!B22</f>
        <v>1.0125391849529781</v>
      </c>
      <c r="C22" s="4">
        <f>GDAS!C22/SURFRAD!C22</f>
        <v>1.1012658227848102</v>
      </c>
      <c r="D22" s="4">
        <f>GDAS!D22/SURFRAD!D22</f>
        <v>1.0878048780487806</v>
      </c>
      <c r="E22" s="4">
        <f>GDAS!E22/SURFRAD!E22</f>
        <v>1.0740740740740742</v>
      </c>
      <c r="F22" s="4">
        <f>GDAS!F22/SURFRAD!F22</f>
        <v>1.1347826086956523</v>
      </c>
      <c r="G22" s="4">
        <f>GDAS!G22/SURFRAD!G22</f>
        <v>1.1615720524017468</v>
      </c>
      <c r="H22" s="1">
        <f t="shared" si="0"/>
        <v>1.0953397701596737</v>
      </c>
      <c r="I22" s="1">
        <f t="shared" si="1"/>
        <v>1.0820933137112592</v>
      </c>
    </row>
    <row r="23" spans="1:9" ht="12.75">
      <c r="A23" s="3">
        <v>37500</v>
      </c>
      <c r="B23" s="4">
        <f>GDAS!B23/SURFRAD!B23</f>
        <v>1.0238095238095237</v>
      </c>
      <c r="C23" s="4">
        <f>GDAS!C23/SURFRAD!C23</f>
        <v>1.0198019801980198</v>
      </c>
      <c r="D23" s="4">
        <f>GDAS!D23/SURFRAD!D23</f>
        <v>1.1428571428571428</v>
      </c>
      <c r="E23" s="4">
        <f>GDAS!E23/SURFRAD!E23</f>
        <v>1.1534391534391535</v>
      </c>
      <c r="F23" s="4">
        <f>GDAS!F23/SURFRAD!F23</f>
        <v>1.106280193236715</v>
      </c>
      <c r="G23" s="4">
        <f>GDAS!G23/SURFRAD!G23</f>
        <v>1.0327868852459017</v>
      </c>
      <c r="H23" s="1">
        <f t="shared" si="0"/>
        <v>1.0798291464644094</v>
      </c>
      <c r="I23" s="1">
        <f t="shared" si="1"/>
        <v>1.0892375987081109</v>
      </c>
    </row>
    <row r="24" spans="1:9" ht="12.75">
      <c r="A24" s="3">
        <v>37530</v>
      </c>
      <c r="B24" s="4">
        <f>GDAS!B24/SURFRAD!B24</f>
        <v>1.0888888888888888</v>
      </c>
      <c r="C24" s="4">
        <f>GDAS!C24/SURFRAD!C24</f>
        <v>1.1275167785234899</v>
      </c>
      <c r="D24" s="4">
        <f>GDAS!D24/SURFRAD!D24</f>
        <v>1.2</v>
      </c>
      <c r="E24" s="4">
        <f>GDAS!E24/SURFRAD!E24</f>
        <v>1.0403225806451613</v>
      </c>
      <c r="F24" s="4">
        <f>GDAS!F24/SURFRAD!F24</f>
        <v>1.0846153846153845</v>
      </c>
      <c r="G24" s="4">
        <f>GDAS!G24/SURFRAD!G24</f>
        <v>1.1827956989247312</v>
      </c>
      <c r="H24" s="1">
        <f>SUM(B24:G24)/6</f>
        <v>1.1206898885996093</v>
      </c>
      <c r="I24" s="1">
        <f>SUM(B24:F24)/5</f>
        <v>1.1082687265345847</v>
      </c>
    </row>
    <row r="25" spans="1:9" ht="12.75">
      <c r="A25" s="3">
        <v>37561</v>
      </c>
      <c r="B25" s="4">
        <f>GDAS!B25/SURFRAD!B25</f>
        <v>1.0215827338129497</v>
      </c>
      <c r="C25" s="4">
        <f>GDAS!C25/SURFRAD!C25</f>
        <v>1.0508474576271187</v>
      </c>
      <c r="D25" s="4">
        <f>GDAS!D25/SURFRAD!D25</f>
        <v>1.140625</v>
      </c>
      <c r="E25" s="4">
        <f>GDAS!E25/SURFRAD!E25</f>
        <v>1.0530973451327434</v>
      </c>
      <c r="F25" s="4">
        <f>GDAS!F25/SURFRAD!F25</f>
        <v>1.103448275862069</v>
      </c>
      <c r="G25" s="4">
        <f>GDAS!G25/SURFRAD!G25</f>
        <v>1.2769230769230768</v>
      </c>
      <c r="H25" s="1">
        <f aca="true" t="shared" si="2" ref="H25:H37">SUM(B25:G25)/6</f>
        <v>1.1077539815596595</v>
      </c>
      <c r="I25" s="1">
        <f aca="true" t="shared" si="3" ref="I25:I37">SUM(B25:F25)/5</f>
        <v>1.073920162486976</v>
      </c>
    </row>
    <row r="26" spans="1:9" ht="12.75">
      <c r="A26" s="3">
        <v>37591</v>
      </c>
      <c r="B26" s="4">
        <f>GDAS!B26/SURFRAD!B26</f>
        <v>1.0666666666666667</v>
      </c>
      <c r="C26" s="4">
        <f>GDAS!C26/SURFRAD!C26</f>
        <v>1.120879120879121</v>
      </c>
      <c r="D26" s="4">
        <f>GDAS!D26/SURFRAD!D26</f>
        <v>1.1224489795918366</v>
      </c>
      <c r="E26" s="4">
        <f>GDAS!E26/SURFRAD!E26</f>
        <v>1.0609756097560976</v>
      </c>
      <c r="F26" s="4">
        <f>GDAS!F26/SURFRAD!F26</f>
        <v>1.1159420289855073</v>
      </c>
      <c r="G26" s="4">
        <f>GDAS!G26/SURFRAD!G26</f>
        <v>1.3962264150943395</v>
      </c>
      <c r="H26" s="1">
        <f t="shared" si="2"/>
        <v>1.1471898034955947</v>
      </c>
      <c r="I26" s="1">
        <f t="shared" si="3"/>
        <v>1.097382481175846</v>
      </c>
    </row>
    <row r="27" spans="1:9" ht="12.75">
      <c r="A27" s="3">
        <v>37622</v>
      </c>
      <c r="B27" s="4">
        <f>GDAS!B27/SURFRAD!B27</f>
        <v>1.040983606557377</v>
      </c>
      <c r="C27" s="4">
        <f>GDAS!C27/SURFRAD!C27</f>
        <v>1.2688172043010753</v>
      </c>
      <c r="D27" s="4">
        <f>GDAS!D27/SURFRAD!D27</f>
        <v>1.1818181818181819</v>
      </c>
      <c r="E27" s="4">
        <f>GDAS!E27/SURFRAD!E27</f>
        <v>1.11</v>
      </c>
      <c r="F27" s="4">
        <f>GDAS!F27/SURFRAD!F27</f>
        <v>1.0309278350515463</v>
      </c>
      <c r="G27" s="4">
        <f>GDAS!G27/SURFRAD!G27</f>
        <v>1.2816901408450705</v>
      </c>
      <c r="H27" s="1">
        <f t="shared" si="2"/>
        <v>1.1523728280955419</v>
      </c>
      <c r="I27" s="1">
        <f t="shared" si="3"/>
        <v>1.1265093655456362</v>
      </c>
    </row>
    <row r="28" spans="1:9" ht="12.75">
      <c r="A28" s="3">
        <v>37653</v>
      </c>
      <c r="B28" s="4">
        <f>GDAS!B28/SURFRAD!B28</f>
        <v>1.0774193548387097</v>
      </c>
      <c r="C28" s="4">
        <f>GDAS!C28/SURFRAD!C28</f>
        <v>1.0797101449275361</v>
      </c>
      <c r="D28" s="4">
        <f>GDAS!D28/SURFRAD!D28</f>
        <v>1.2121212121212122</v>
      </c>
      <c r="E28" s="4">
        <f>GDAS!E28/SURFRAD!E28</f>
        <v>1.3170731707317074</v>
      </c>
      <c r="F28" s="4">
        <f>GDAS!F28/SURFRAD!F28</f>
        <v>1.2523364485981308</v>
      </c>
      <c r="G28" s="4">
        <f>GDAS!G28/SURFRAD!G28</f>
        <v>1.2666666666666666</v>
      </c>
      <c r="H28" s="1">
        <f t="shared" si="2"/>
        <v>1.2008878329806605</v>
      </c>
      <c r="I28" s="1">
        <f t="shared" si="3"/>
        <v>1.1877320662434592</v>
      </c>
    </row>
    <row r="29" spans="1:9" ht="12.75">
      <c r="A29" s="3">
        <v>37681</v>
      </c>
      <c r="B29" s="4">
        <f>GDAS!B29/SURFRAD!B29</f>
        <v>1.0434782608695652</v>
      </c>
      <c r="C29" s="4">
        <f>GDAS!C29/SURFRAD!C29</f>
        <v>1.106951871657754</v>
      </c>
      <c r="D29" s="4">
        <f>GDAS!D29/SURFRAD!D29</f>
        <v>1.0727272727272728</v>
      </c>
      <c r="E29" s="4">
        <f>GDAS!E29/SURFRAD!E29</f>
        <v>1.1479289940828403</v>
      </c>
      <c r="F29" s="4">
        <f>GDAS!F29/SURFRAD!F29</f>
        <v>1.1304347826086956</v>
      </c>
      <c r="G29" s="4">
        <f>GDAS!G29/SURFRAD!G29</f>
        <v>1.0838709677419356</v>
      </c>
      <c r="H29" s="1">
        <f t="shared" si="2"/>
        <v>1.0975653582813438</v>
      </c>
      <c r="I29" s="1">
        <f t="shared" si="3"/>
        <v>1.1003042363892255</v>
      </c>
    </row>
    <row r="30" spans="1:9" ht="12.75">
      <c r="A30" s="3">
        <v>37712</v>
      </c>
      <c r="B30" s="4">
        <f>GDAS!B30/SURFRAD!B30</f>
        <v>1.0264026402640265</v>
      </c>
      <c r="C30" s="4">
        <f>GDAS!C30/SURFRAD!C30</f>
        <v>1.1956521739130435</v>
      </c>
      <c r="D30" s="4">
        <f>GDAS!D30/SURFRAD!D30</f>
        <v>1.101522842639594</v>
      </c>
      <c r="E30" s="4">
        <f>GDAS!E30/SURFRAD!E30</f>
        <v>1.0822510822510822</v>
      </c>
      <c r="F30" s="4">
        <f>GDAS!F30/SURFRAD!F30</f>
        <v>1.06</v>
      </c>
      <c r="G30" s="4">
        <f>GDAS!G30/SURFRAD!G30</f>
        <v>1.0740740740740742</v>
      </c>
      <c r="H30" s="1">
        <f t="shared" si="2"/>
        <v>1.0899838021903034</v>
      </c>
      <c r="I30" s="1">
        <f t="shared" si="3"/>
        <v>1.0931657478135492</v>
      </c>
    </row>
    <row r="31" spans="1:9" ht="12.75">
      <c r="A31" s="3">
        <v>37742</v>
      </c>
      <c r="B31" s="4">
        <f>GDAS!B31/SURFRAD!B31</f>
        <v>1.0339506172839505</v>
      </c>
      <c r="C31" s="4">
        <f>GDAS!C31/SURFRAD!C31</f>
        <v>1.21285140562249</v>
      </c>
      <c r="D31" s="4">
        <f>GDAS!D31/SURFRAD!D31</f>
        <v>1.2046511627906977</v>
      </c>
      <c r="E31" s="4">
        <f>GDAS!E31/SURFRAD!E31</f>
        <v>1.1398305084745763</v>
      </c>
      <c r="F31" s="4">
        <f>GDAS!F31/SURFRAD!F31</f>
        <v>1.1320754716981132</v>
      </c>
      <c r="G31" s="4">
        <f>GDAS!G31/SURFRAD!G31</f>
        <v>1.20625</v>
      </c>
      <c r="H31" s="1">
        <f t="shared" si="2"/>
        <v>1.1549348609783046</v>
      </c>
      <c r="I31" s="1">
        <f t="shared" si="3"/>
        <v>1.1446718331739656</v>
      </c>
    </row>
    <row r="32" spans="1:9" ht="12.75">
      <c r="A32" s="3">
        <v>37773</v>
      </c>
      <c r="B32" s="4">
        <f>GDAS!B32/SURFRAD!B32</f>
        <v>0.9973118279569892</v>
      </c>
      <c r="C32" s="4">
        <f>GDAS!C32/SURFRAD!C32</f>
        <v>1.2346153846153847</v>
      </c>
      <c r="D32" s="4">
        <f>GDAS!D32/SURFRAD!D32</f>
        <v>1.2085106382978723</v>
      </c>
      <c r="E32" s="4">
        <f>GDAS!E32/SURFRAD!E32</f>
        <v>1.071969696969697</v>
      </c>
      <c r="F32" s="4">
        <f>GDAS!F32/SURFRAD!F32</f>
        <v>1.1019607843137256</v>
      </c>
      <c r="G32" s="4">
        <f>GDAS!G32/SURFRAD!G32</f>
        <v>1.1890547263681592</v>
      </c>
      <c r="H32" s="1">
        <f t="shared" si="2"/>
        <v>1.1339038430869712</v>
      </c>
      <c r="I32" s="1">
        <f t="shared" si="3"/>
        <v>1.1228736664307337</v>
      </c>
    </row>
    <row r="33" spans="1:9" ht="12.75">
      <c r="A33" s="3">
        <v>37803</v>
      </c>
      <c r="B33" s="4">
        <f>GDAS!B33/SURFRAD!B33</f>
        <v>1</v>
      </c>
      <c r="C33" s="4">
        <f>GDAS!C33/SURFRAD!C33</f>
        <v>1.0954063604240283</v>
      </c>
      <c r="D33" s="4">
        <f>GDAS!D33/SURFRAD!D33</f>
        <v>1.1448763250883391</v>
      </c>
      <c r="E33" s="4">
        <f>GDAS!E33/SURFRAD!E33</f>
        <v>1.062015503875969</v>
      </c>
      <c r="F33" s="4">
        <f>GDAS!F33/SURFRAD!F33</f>
        <v>1.137809187279152</v>
      </c>
      <c r="G33" s="4">
        <f>GDAS!G33/SURFRAD!G33</f>
        <v>1.2016129032258065</v>
      </c>
      <c r="H33" s="1">
        <f t="shared" si="2"/>
        <v>1.106953379982216</v>
      </c>
      <c r="I33" s="1">
        <f t="shared" si="3"/>
        <v>1.0880214753334978</v>
      </c>
    </row>
    <row r="34" spans="1:9" ht="12.75">
      <c r="A34" s="3">
        <v>37834</v>
      </c>
      <c r="B34" s="4">
        <f>GDAS!B34/SURFRAD!B34</f>
        <v>1.0243055555555556</v>
      </c>
      <c r="C34" s="4">
        <f>GDAS!C34/SURFRAD!C34</f>
        <v>1.104</v>
      </c>
      <c r="D34" s="4">
        <f>GDAS!D34/SURFRAD!D34</f>
        <v>1.1398305084745763</v>
      </c>
      <c r="E34" s="4">
        <f>GDAS!E34/SURFRAD!E34</f>
        <v>1.1198347107438016</v>
      </c>
      <c r="F34" s="4">
        <f>GDAS!F34/SURFRAD!F34</f>
        <v>1.0890688259109311</v>
      </c>
      <c r="G34" s="4">
        <f>GDAS!G34/SURFRAD!G34</f>
        <v>1.2559241706161137</v>
      </c>
      <c r="H34" s="1">
        <f t="shared" si="2"/>
        <v>1.1221606285501629</v>
      </c>
      <c r="I34" s="1">
        <f t="shared" si="3"/>
        <v>1.0954079201369729</v>
      </c>
    </row>
    <row r="35" spans="1:9" ht="12.75">
      <c r="A35" s="3">
        <v>37865</v>
      </c>
      <c r="B35" s="4">
        <f>GDAS!B35/SURFRAD!B35</f>
        <v>0.9962962962962963</v>
      </c>
      <c r="C35" s="4">
        <f>GDAS!C35/SURFRAD!C35</f>
        <v>1.1095890410958904</v>
      </c>
      <c r="D35" s="4">
        <f>GDAS!D35/SURFRAD!D35</f>
        <v>1.049689440993789</v>
      </c>
      <c r="E35" s="4">
        <f>GDAS!E35/SURFRAD!E35</f>
        <v>1.0737327188940091</v>
      </c>
      <c r="F35" s="4">
        <f>GDAS!F35/SURFRAD!F35</f>
        <v>1.0816326530612246</v>
      </c>
      <c r="G35" s="4">
        <f>GDAS!G35/SURFRAD!G35</f>
        <v>1.1476510067114094</v>
      </c>
      <c r="H35" s="1">
        <f t="shared" si="2"/>
        <v>1.0764318595087696</v>
      </c>
      <c r="I35" s="1">
        <f t="shared" si="3"/>
        <v>1.0621880300682418</v>
      </c>
    </row>
    <row r="36" spans="1:9" ht="12.75">
      <c r="A36" s="3">
        <v>37895</v>
      </c>
      <c r="B36" s="4">
        <f>GDAS!B36/SURFRAD!B36</f>
        <v>1.0292682926829269</v>
      </c>
      <c r="C36" s="4">
        <f>GDAS!C36/SURFRAD!C36</f>
        <v>1.1</v>
      </c>
      <c r="D36" s="4">
        <f>GDAS!D36/SURFRAD!D36</f>
        <v>1.0869565217391304</v>
      </c>
      <c r="E36" s="4">
        <f>GDAS!E36/SURFRAD!E36</f>
        <v>0.9935483870967742</v>
      </c>
      <c r="F36" s="4">
        <f>GDAS!F36/SURFRAD!F36</f>
        <v>1.0410958904109588</v>
      </c>
      <c r="G36" s="4">
        <f>GDAS!G36/SURFRAD!G36</f>
        <v>1.1085271317829457</v>
      </c>
      <c r="H36" s="1">
        <f t="shared" si="2"/>
        <v>1.0598993706187894</v>
      </c>
      <c r="I36" s="1">
        <f t="shared" si="3"/>
        <v>1.050173818385958</v>
      </c>
    </row>
    <row r="37" spans="1:9" ht="12.75">
      <c r="A37" s="3">
        <v>37926</v>
      </c>
      <c r="B37" s="4">
        <f>GDAS!B37/SURFRAD!B37</f>
        <v>1.08</v>
      </c>
      <c r="C37" s="4">
        <f>GDAS!C37/SURFRAD!C37</f>
        <v>1.2376237623762376</v>
      </c>
      <c r="D37" s="4">
        <f>GDAS!D37/SURFRAD!D37</f>
        <v>1</v>
      </c>
      <c r="E37" s="4">
        <f>GDAS!E37/SURFRAD!E37</f>
        <v>1.009433962264151</v>
      </c>
      <c r="F37" s="4">
        <f>GDAS!F37/SURFRAD!F37</f>
        <v>1.1733333333333333</v>
      </c>
      <c r="G37" s="4">
        <f>GDAS!G37/SURFRAD!G37</f>
        <v>1.2222222222222223</v>
      </c>
      <c r="H37" s="1">
        <f t="shared" si="2"/>
        <v>1.120435546699324</v>
      </c>
      <c r="I37" s="1">
        <f t="shared" si="3"/>
        <v>1.1000782115947445</v>
      </c>
    </row>
    <row r="38" spans="1:9" ht="12.75">
      <c r="A38" s="3">
        <v>37956</v>
      </c>
      <c r="B38" s="4">
        <f>GDAS!B38/SURFRAD!B38</f>
        <v>1.0693069306930694</v>
      </c>
      <c r="C38" s="4">
        <f>GDAS!C38/SURFRAD!C38</f>
        <v>1.1444444444444444</v>
      </c>
      <c r="D38" s="4">
        <f>GDAS!D38/SURFRAD!D38</f>
        <v>1.1428571428571428</v>
      </c>
      <c r="E38" s="4">
        <f>GDAS!E38/SURFRAD!E38</f>
        <v>1.1477272727272727</v>
      </c>
      <c r="F38" s="4">
        <f>GDAS!F38/SURFRAD!F38</f>
        <v>1.1639344262295082</v>
      </c>
      <c r="G38" s="4">
        <f>GDAS!G38/SURFRAD!G38</f>
        <v>1.3508771929824561</v>
      </c>
      <c r="H38" s="1">
        <f>SUM(B38:G38)/6</f>
        <v>1.169857901655649</v>
      </c>
      <c r="I38" s="1">
        <f>SUM(B38:F38)/5</f>
        <v>1.1336540433902873</v>
      </c>
    </row>
    <row r="39" spans="1:9" ht="12.75">
      <c r="A39" s="3">
        <v>37987</v>
      </c>
      <c r="B39" s="4">
        <f>GDAS!B39/SURFRAD!B39</f>
        <v>1</v>
      </c>
      <c r="C39" s="4">
        <f>GDAS!C39/SURFRAD!C39</f>
        <v>1.0952380952380953</v>
      </c>
      <c r="D39" s="4">
        <f>GDAS!D39/SURFRAD!D39</f>
        <v>1.15</v>
      </c>
      <c r="E39" s="4">
        <f>GDAS!E39/SURFRAD!E39</f>
        <v>1.1958762886597938</v>
      </c>
      <c r="F39" s="4">
        <f>GDAS!F39/SURFRAD!F39</f>
        <v>1.2285714285714286</v>
      </c>
      <c r="G39" s="4">
        <f>GDAS!G39/SURFRAD!G39</f>
        <v>1.323076923076923</v>
      </c>
      <c r="H39" s="1">
        <f>SUM(B39:G39)/6</f>
        <v>1.1654604559243735</v>
      </c>
      <c r="I39" s="1">
        <f>SUM(B39:F39)/5</f>
        <v>1.1339371624938637</v>
      </c>
    </row>
    <row r="40" spans="1:9" ht="12.75">
      <c r="A40" s="3">
        <v>38018</v>
      </c>
      <c r="B40" s="4">
        <f>GDAS!B40/SURFRAD!B40</f>
        <v>1.0536912751677852</v>
      </c>
      <c r="C40" s="4">
        <f>GDAS!C40/SURFRAD!C40</f>
        <v>1.0863309352517985</v>
      </c>
      <c r="D40" s="4">
        <f>GDAS!D40/SURFRAD!D40</f>
        <v>1.1018518518518519</v>
      </c>
      <c r="E40" s="4">
        <f>GDAS!E40/SURFRAD!E40</f>
        <v>1.1923076923076923</v>
      </c>
      <c r="F40" s="4">
        <f>GDAS!F40/SURFRAD!F40</f>
        <v>1.1056910569105691</v>
      </c>
      <c r="G40" s="4">
        <f>GDAS!G40/SURFRAD!G40</f>
        <v>1.09375</v>
      </c>
      <c r="H40" s="1">
        <f>SUM(B40:G40)/6</f>
        <v>1.1056038019149494</v>
      </c>
      <c r="I40" s="1">
        <f>SUM(B40:F40)/5</f>
        <v>1.1079745622979393</v>
      </c>
    </row>
    <row r="41" spans="1:9" s="1" customFormat="1" ht="12.75">
      <c r="A41" s="3"/>
      <c r="B41" s="1" t="s">
        <v>3</v>
      </c>
      <c r="C41" s="1" t="s">
        <v>2</v>
      </c>
      <c r="D41" s="1" t="s">
        <v>5</v>
      </c>
      <c r="E41" s="1" t="s">
        <v>4</v>
      </c>
      <c r="F41" s="1" t="s">
        <v>0</v>
      </c>
      <c r="G41" s="1" t="s">
        <v>1</v>
      </c>
      <c r="H41" s="1" t="s">
        <v>6</v>
      </c>
      <c r="I41" s="1" t="s">
        <v>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8">
      <selection activeCell="B40" sqref="B40"/>
    </sheetView>
  </sheetViews>
  <sheetFormatPr defaultColWidth="9.140625" defaultRowHeight="12.75"/>
  <cols>
    <col min="1" max="1" width="9.57421875" style="3" bestFit="1" customWidth="1"/>
    <col min="2" max="7" width="9.00390625" style="4" bestFit="1" customWidth="1"/>
    <col min="8" max="9" width="8.8515625" style="1" customWidth="1"/>
    <col min="10" max="16384" width="8.8515625" style="4" customWidth="1"/>
  </cols>
  <sheetData>
    <row r="1" ht="12.75">
      <c r="A1" s="5" t="s">
        <v>13</v>
      </c>
    </row>
    <row r="2" spans="1:9" s="1" customFormat="1" ht="12.75">
      <c r="A2" s="3"/>
      <c r="B2" s="1" t="s">
        <v>3</v>
      </c>
      <c r="C2" s="1" t="s">
        <v>2</v>
      </c>
      <c r="D2" s="1" t="s">
        <v>5</v>
      </c>
      <c r="E2" s="1" t="s">
        <v>4</v>
      </c>
      <c r="F2" s="1" t="s">
        <v>0</v>
      </c>
      <c r="G2" s="1" t="s">
        <v>1</v>
      </c>
      <c r="H2" s="1" t="s">
        <v>6</v>
      </c>
      <c r="I2" s="1" t="s">
        <v>7</v>
      </c>
    </row>
    <row r="3" ht="12.75">
      <c r="A3" s="3">
        <v>36892</v>
      </c>
    </row>
    <row r="4" ht="12.75">
      <c r="A4" s="3">
        <v>36923</v>
      </c>
    </row>
    <row r="5" spans="1:9" ht="12.75">
      <c r="A5" s="3">
        <v>36951</v>
      </c>
      <c r="B5" s="4">
        <f>AGRMET!B5/SURFRAD!B5</f>
        <v>1</v>
      </c>
      <c r="C5" s="4">
        <f>AGRMET!C5/SURFRAD!C5</f>
        <v>0.9411764705882353</v>
      </c>
      <c r="D5" s="4">
        <f>AGRMET!D5/SURFRAD!D5</f>
        <v>1.0920245398773005</v>
      </c>
      <c r="E5" s="4">
        <f>AGRMET!E5/SURFRAD!E5</f>
        <v>1.2546583850931676</v>
      </c>
      <c r="F5" s="4">
        <f>AGRMET!F5/SURFRAD!F5</f>
        <v>1.0628930817610063</v>
      </c>
      <c r="G5" s="4">
        <f>AGRMET!G5/SURFRAD!G5</f>
        <v>1.069767441860465</v>
      </c>
      <c r="H5" s="1">
        <f aca="true" t="shared" si="0" ref="H5:H23">SUM(B5:G5)/6</f>
        <v>1.0700866531966957</v>
      </c>
      <c r="I5" s="1">
        <f aca="true" t="shared" si="1" ref="I5:I23">SUM(B5:F5)/5</f>
        <v>1.0701504954639418</v>
      </c>
    </row>
    <row r="6" spans="1:9" ht="12.75">
      <c r="A6" s="3">
        <v>36982</v>
      </c>
      <c r="B6" s="4">
        <f>AGRMET!B6/SURFRAD!B6</f>
        <v>0.986159169550173</v>
      </c>
      <c r="C6" s="4">
        <f>AGRMET!C6/SURFRAD!C6</f>
        <v>1.0577777777777777</v>
      </c>
      <c r="D6" s="4">
        <f>AGRMET!D6/SURFRAD!D6</f>
        <v>1.0869565217391304</v>
      </c>
      <c r="E6" s="4">
        <f>AGRMET!E6/SURFRAD!E6</f>
        <v>1.2511627906976743</v>
      </c>
      <c r="F6" s="4">
        <f>AGRMET!F6/SURFRAD!F6</f>
        <v>1.1745283018867925</v>
      </c>
      <c r="G6" s="4">
        <f>AGRMET!G6/SURFRAD!G6</f>
        <v>1.160220994475138</v>
      </c>
      <c r="H6" s="1">
        <f t="shared" si="0"/>
        <v>1.119467592687781</v>
      </c>
      <c r="I6" s="1">
        <f t="shared" si="1"/>
        <v>1.1113169123303097</v>
      </c>
    </row>
    <row r="7" spans="1:9" ht="12.75">
      <c r="A7" s="3">
        <v>37012</v>
      </c>
      <c r="B7" s="4">
        <f>AGRMET!B7/SURFRAD!B7</f>
        <v>0.9365994236311239</v>
      </c>
      <c r="C7" s="4">
        <f>AGRMET!C7/SURFRAD!C7</f>
        <v>1.0808510638297872</v>
      </c>
      <c r="D7" s="4">
        <f>AGRMET!D7/SURFRAD!D7</f>
        <v>1.1035714285714286</v>
      </c>
      <c r="E7" s="4">
        <f>AGRMET!E7/SURFRAD!E7</f>
        <v>1.1642335766423357</v>
      </c>
      <c r="F7" s="4">
        <f>AGRMET!F7/SURFRAD!F7</f>
        <v>1.2207207207207207</v>
      </c>
      <c r="G7" s="4">
        <f>AGRMET!G7/SURFRAD!G7</f>
        <v>1.0510638297872341</v>
      </c>
      <c r="H7" s="1">
        <f t="shared" si="0"/>
        <v>1.092840007197105</v>
      </c>
      <c r="I7" s="1">
        <f t="shared" si="1"/>
        <v>1.1011952426790792</v>
      </c>
    </row>
    <row r="8" spans="1:9" ht="12.75">
      <c r="A8" s="3">
        <v>37043</v>
      </c>
      <c r="B8" s="4">
        <f>AGRMET!B8/SURFRAD!B8</f>
        <v>0.9728997289972899</v>
      </c>
      <c r="C8" s="4">
        <f>AGRMET!C8/SURFRAD!C8</f>
        <v>1.0865051903114187</v>
      </c>
      <c r="D8" s="4">
        <f>AGRMET!D8/SURFRAD!D8</f>
        <v>1.1859504132231404</v>
      </c>
      <c r="E8" s="4">
        <f>AGRMET!E8/SURFRAD!E8</f>
        <v>1.1758241758241759</v>
      </c>
      <c r="F8" s="4">
        <f>AGRMET!F8/SURFRAD!F8</f>
        <v>1.126865671641791</v>
      </c>
      <c r="G8" s="4">
        <f>AGRMET!G8/SURFRAD!G8</f>
        <v>1.0692307692307692</v>
      </c>
      <c r="H8" s="1">
        <f t="shared" si="0"/>
        <v>1.1028793248714308</v>
      </c>
      <c r="I8" s="1">
        <f t="shared" si="1"/>
        <v>1.1096090359995632</v>
      </c>
    </row>
    <row r="9" spans="1:9" ht="12.75">
      <c r="A9" s="3">
        <v>37073</v>
      </c>
      <c r="B9" s="4">
        <f>AGRMET!B9/SURFRAD!B9</f>
        <v>1.0176470588235293</v>
      </c>
      <c r="C9" s="4">
        <f>AGRMET!C9/SURFRAD!C9</f>
        <v>1.1455223880597014</v>
      </c>
      <c r="D9" s="4">
        <f>AGRMET!D9/SURFRAD!D9</f>
        <v>1.1956521739130435</v>
      </c>
      <c r="E9" s="4">
        <f>AGRMET!E9/SURFRAD!E9</f>
        <v>1.0622568093385214</v>
      </c>
      <c r="F9" s="4">
        <f>AGRMET!F9/SURFRAD!F9</f>
        <v>1.1381818181818182</v>
      </c>
      <c r="G9" s="4">
        <f>AGRMET!G9/SURFRAD!G9</f>
        <v>1.0583657587548638</v>
      </c>
      <c r="H9" s="1">
        <f t="shared" si="0"/>
        <v>1.1029376678452463</v>
      </c>
      <c r="I9" s="1">
        <f t="shared" si="1"/>
        <v>1.1118520496633226</v>
      </c>
    </row>
    <row r="10" spans="1:9" ht="12.75">
      <c r="A10" s="3">
        <v>37104</v>
      </c>
      <c r="B10" s="4">
        <f>AGRMET!B10/SURFRAD!B10</f>
        <v>0.99375</v>
      </c>
      <c r="C10" s="4">
        <f>AGRMET!C10/SURFRAD!C10</f>
        <v>1.184873949579832</v>
      </c>
      <c r="D10" s="4">
        <f>AGRMET!D10/SURFRAD!D10</f>
        <v>1.1136363636363635</v>
      </c>
      <c r="E10" s="4">
        <f>AGRMET!E10/SURFRAD!E10</f>
        <v>1.3333333333333333</v>
      </c>
      <c r="F10" s="4">
        <f>AGRMET!F10/SURFRAD!F10</f>
        <v>1.175</v>
      </c>
      <c r="G10" s="4">
        <f>AGRMET!G10/SURFRAD!G10</f>
        <v>1.0909090909090908</v>
      </c>
      <c r="H10" s="1">
        <f t="shared" si="0"/>
        <v>1.1485837895764366</v>
      </c>
      <c r="I10" s="1">
        <f t="shared" si="1"/>
        <v>1.1601187293099058</v>
      </c>
    </row>
    <row r="11" spans="1:9" ht="12.75">
      <c r="A11" s="3">
        <v>37135</v>
      </c>
      <c r="B11" s="4">
        <f>AGRMET!B11/SURFRAD!B11</f>
        <v>0.9552238805970149</v>
      </c>
      <c r="C11" s="4">
        <f>AGRMET!C11/SURFRAD!C11</f>
        <v>1.0731707317073171</v>
      </c>
      <c r="D11" s="4">
        <f>AGRMET!D11/SURFRAD!D11</f>
        <v>1.0662983425414365</v>
      </c>
      <c r="E11" s="4">
        <f>AGRMET!E11/SURFRAD!E11</f>
        <v>1.1658767772511849</v>
      </c>
      <c r="F11" s="4">
        <f>AGRMET!F11/SURFRAD!F11</f>
        <v>1.0585365853658537</v>
      </c>
      <c r="G11" s="4">
        <f>AGRMET!G11/SURFRAD!G11</f>
        <v>0.9753694581280788</v>
      </c>
      <c r="H11" s="1">
        <f t="shared" si="0"/>
        <v>1.0490792959318145</v>
      </c>
      <c r="I11" s="1">
        <f t="shared" si="1"/>
        <v>1.0638212634925615</v>
      </c>
    </row>
    <row r="12" spans="1:9" ht="12.75">
      <c r="A12" s="3">
        <v>37165</v>
      </c>
      <c r="B12" s="4">
        <f>AGRMET!B12/SURFRAD!B12</f>
        <v>0.9641025641025641</v>
      </c>
      <c r="C12" s="4">
        <f>AGRMET!C12/SURFRAD!C12</f>
        <v>1.0763888888888888</v>
      </c>
      <c r="D12" s="4">
        <f>AGRMET!D12/SURFRAD!D12</f>
        <v>1.0341880341880343</v>
      </c>
      <c r="E12" s="4">
        <f>AGRMET!E12/SURFRAD!E12</f>
        <v>1.1714285714285715</v>
      </c>
      <c r="F12" s="4">
        <f>AGRMET!F12/SURFRAD!F12</f>
        <v>1.1451612903225807</v>
      </c>
      <c r="G12" s="4">
        <f>AGRMET!G12/SURFRAD!G12</f>
        <v>1.0347222222222223</v>
      </c>
      <c r="H12" s="1">
        <f t="shared" si="0"/>
        <v>1.0709985951921437</v>
      </c>
      <c r="I12" s="1">
        <f t="shared" si="1"/>
        <v>1.0782538697861281</v>
      </c>
    </row>
    <row r="13" spans="1:9" ht="12.75">
      <c r="A13" s="3">
        <v>37196</v>
      </c>
      <c r="B13" s="4">
        <f>AGRMET!B13/SURFRAD!B13</f>
        <v>0.9705882352941176</v>
      </c>
      <c r="C13" s="4">
        <f>AGRMET!C13/SURFRAD!C13</f>
        <v>0.9105691056910569</v>
      </c>
      <c r="D13" s="4">
        <f>AGRMET!D13/SURFRAD!D13</f>
        <v>1.0144927536231885</v>
      </c>
      <c r="E13" s="4">
        <f>AGRMET!E13/SURFRAD!E13</f>
        <v>1.2113821138211383</v>
      </c>
      <c r="F13" s="4">
        <f>AGRMET!F13/SURFRAD!F13</f>
        <v>1.1612903225806452</v>
      </c>
      <c r="G13" s="4">
        <f>AGRMET!G13/SURFRAD!G13</f>
        <v>1</v>
      </c>
      <c r="H13" s="1">
        <f t="shared" si="0"/>
        <v>1.0447204218350243</v>
      </c>
      <c r="I13" s="1">
        <f t="shared" si="1"/>
        <v>1.0536645062020293</v>
      </c>
    </row>
    <row r="14" spans="1:9" ht="12.75">
      <c r="A14" s="3">
        <v>37226</v>
      </c>
      <c r="B14" s="4">
        <f>AGRMET!B14/SURFRAD!B14</f>
        <v>1</v>
      </c>
      <c r="C14" s="4">
        <f>AGRMET!C14/SURFRAD!C14</f>
        <v>0.96875</v>
      </c>
      <c r="D14" s="4">
        <f>AGRMET!D14/SURFRAD!D14</f>
        <v>1.0196078431372548</v>
      </c>
      <c r="E14" s="4">
        <f>AGRMET!E14/SURFRAD!E14</f>
        <v>1.2988505747126438</v>
      </c>
      <c r="F14" s="4">
        <f>AGRMET!F14/SURFRAD!F14</f>
        <v>1.1323529411764706</v>
      </c>
      <c r="G14" s="4">
        <f>AGRMET!G14/SURFRAD!G14</f>
        <v>0.9516129032258065</v>
      </c>
      <c r="H14" s="1">
        <f t="shared" si="0"/>
        <v>1.0618623770420292</v>
      </c>
      <c r="I14" s="1">
        <f t="shared" si="1"/>
        <v>1.0839122718052738</v>
      </c>
    </row>
    <row r="15" spans="1:9" ht="12.75">
      <c r="A15" s="3">
        <v>37257</v>
      </c>
      <c r="B15" s="4">
        <f>AGRMET!B15/SURFRAD!B15</f>
        <v>1</v>
      </c>
      <c r="C15" s="4">
        <f>AGRMET!C15/SURFRAD!C15</f>
        <v>0.9519230769230769</v>
      </c>
      <c r="D15" s="4">
        <f>AGRMET!D15/SURFRAD!D15</f>
        <v>1.0545454545454545</v>
      </c>
      <c r="E15" s="4">
        <f>AGRMET!E15/SURFRAD!E15</f>
        <v>1.303370786516854</v>
      </c>
      <c r="F15" s="4">
        <f>AGRMET!F15/SURFRAD!F15</f>
        <v>1.225</v>
      </c>
      <c r="G15" s="4">
        <f>AGRMET!G15/SURFRAD!G15</f>
        <v>1.054054054054054</v>
      </c>
      <c r="H15" s="1">
        <f t="shared" si="0"/>
        <v>1.0981488953399066</v>
      </c>
      <c r="I15" s="1">
        <f t="shared" si="1"/>
        <v>1.106967863597077</v>
      </c>
    </row>
    <row r="16" spans="1:9" ht="12.75">
      <c r="A16" s="3">
        <v>37288</v>
      </c>
      <c r="B16" s="4">
        <f>AGRMET!B16/SURFRAD!B16</f>
        <v>0.8723404255319149</v>
      </c>
      <c r="C16" s="4">
        <f>AGRMET!C16/SURFRAD!C16</f>
        <v>0.9612903225806452</v>
      </c>
      <c r="D16" s="4">
        <f>AGRMET!D16/SURFRAD!D16</f>
        <v>0.9351851851851852</v>
      </c>
      <c r="E16" s="4">
        <f>AGRMET!E16/SURFRAD!E16</f>
        <v>1.1805555555555556</v>
      </c>
      <c r="F16" s="4">
        <f>AGRMET!F16/SURFRAD!F16</f>
        <v>1.007936507936508</v>
      </c>
      <c r="G16" s="4">
        <f>AGRMET!G16/SURFRAD!G16</f>
        <v>0.9016393442622951</v>
      </c>
      <c r="H16" s="1">
        <f t="shared" si="0"/>
        <v>0.9764912235086841</v>
      </c>
      <c r="I16" s="1">
        <f t="shared" si="1"/>
        <v>0.9914615993579619</v>
      </c>
    </row>
    <row r="17" spans="1:9" ht="12.75">
      <c r="A17" s="3">
        <v>37316</v>
      </c>
      <c r="B17" s="4">
        <f>AGRMET!B17/SURFRAD!B17</f>
        <v>0.8911290322580645</v>
      </c>
      <c r="C17" s="4">
        <f>AGRMET!C17/SURFRAD!C17</f>
        <v>0.8271028037383178</v>
      </c>
      <c r="D17" s="4">
        <f>AGRMET!D17/SURFRAD!D17</f>
        <v>0.8352272727272727</v>
      </c>
      <c r="E17" s="4">
        <f>AGRMET!E17/SURFRAD!E17</f>
        <v>1.2903225806451613</v>
      </c>
      <c r="F17" s="4">
        <f>AGRMET!F17/SURFRAD!F17</f>
        <v>1.0675675675675675</v>
      </c>
      <c r="G17" s="4">
        <f>AGRMET!G17/SURFRAD!G17</f>
        <v>1.0217391304347827</v>
      </c>
      <c r="H17" s="1">
        <f t="shared" si="0"/>
        <v>0.988848064561861</v>
      </c>
      <c r="I17" s="1">
        <f t="shared" si="1"/>
        <v>0.9822698513872767</v>
      </c>
    </row>
    <row r="18" spans="1:9" ht="12.75">
      <c r="A18" s="3">
        <v>37347</v>
      </c>
      <c r="B18" s="4">
        <f>AGRMET!B18/SURFRAD!B18</f>
        <v>0.9302325581395349</v>
      </c>
      <c r="C18" s="4">
        <f>AGRMET!C18/SURFRAD!C18</f>
        <v>1.0082644628099173</v>
      </c>
      <c r="D18" s="4">
        <f>AGRMET!D18/SURFRAD!D18</f>
        <v>1.0456852791878173</v>
      </c>
      <c r="E18" s="4">
        <f>AGRMET!E18/SURFRAD!E18</f>
        <v>1.161137440758294</v>
      </c>
      <c r="F18" s="4">
        <f>AGRMET!F18/SURFRAD!F18</f>
        <v>1.106060606060606</v>
      </c>
      <c r="G18" s="4">
        <f>AGRMET!G18/SURFRAD!G18</f>
        <v>1.0154639175257731</v>
      </c>
      <c r="H18" s="1">
        <f t="shared" si="0"/>
        <v>1.0444740440803237</v>
      </c>
      <c r="I18" s="1">
        <f t="shared" si="1"/>
        <v>1.0502760693912339</v>
      </c>
    </row>
    <row r="19" spans="1:9" ht="12.75">
      <c r="A19" s="3">
        <v>37377</v>
      </c>
      <c r="B19" s="4">
        <f>AGRMET!B19/SURFRAD!B19</f>
        <v>0.9854651162790697</v>
      </c>
      <c r="C19" s="4">
        <f>AGRMET!C19/SURFRAD!C19</f>
        <v>1.0775510204081633</v>
      </c>
      <c r="D19" s="4">
        <f>AGRMET!D19/SURFRAD!D19</f>
        <v>1.0364963503649636</v>
      </c>
      <c r="E19" s="4">
        <f>AGRMET!E19/SURFRAD!E19</f>
        <v>1.2459016393442623</v>
      </c>
      <c r="F19" s="4">
        <f>AGRMET!F19/SURFRAD!F19</f>
        <v>1.2324561403508771</v>
      </c>
      <c r="G19" s="4">
        <f>AGRMET!G19/SURFRAD!G19</f>
        <v>1.0815450643776825</v>
      </c>
      <c r="H19" s="1">
        <f t="shared" si="0"/>
        <v>1.109902555187503</v>
      </c>
      <c r="I19" s="1">
        <f t="shared" si="1"/>
        <v>1.1155740533494671</v>
      </c>
    </row>
    <row r="20" spans="1:9" ht="12.75">
      <c r="A20" s="3">
        <v>37408</v>
      </c>
      <c r="B20" s="4">
        <f>AGRMET!B20/SURFRAD!B20</f>
        <v>0.9833333333333333</v>
      </c>
      <c r="C20" s="4">
        <f>AGRMET!C20/SURFRAD!C20</f>
        <v>1.0942760942760943</v>
      </c>
      <c r="D20" s="4">
        <f>AGRMET!D20/SURFRAD!D20</f>
        <v>1.0895522388059702</v>
      </c>
      <c r="E20" s="4">
        <f>AGRMET!E20/SURFRAD!E20</f>
        <v>1.136200716845878</v>
      </c>
      <c r="F20" s="4">
        <f>AGRMET!F20/SURFRAD!F20</f>
        <v>1.1470588235294117</v>
      </c>
      <c r="G20" s="4">
        <f>AGRMET!G20/SURFRAD!G20</f>
        <v>1.0572519083969465</v>
      </c>
      <c r="H20" s="1">
        <f t="shared" si="0"/>
        <v>1.0846121858646056</v>
      </c>
      <c r="I20" s="1">
        <f t="shared" si="1"/>
        <v>1.0900842413581375</v>
      </c>
    </row>
    <row r="21" spans="1:9" ht="12.75">
      <c r="A21" s="3">
        <v>37438</v>
      </c>
      <c r="B21" s="4">
        <f>AGRMET!B21/SURFRAD!B21</f>
        <v>0.9665653495440729</v>
      </c>
      <c r="C21" s="4">
        <f>AGRMET!C21/SURFRAD!C21</f>
        <v>1.1528239202657806</v>
      </c>
      <c r="D21" s="4">
        <f>AGRMET!D21/SURFRAD!D21</f>
        <v>1.1314878892733564</v>
      </c>
      <c r="E21" s="4">
        <f>AGRMET!E21/SURFRAD!E21</f>
        <v>1.0463320463320462</v>
      </c>
      <c r="F21" s="4">
        <f>AGRMET!F21/SURFRAD!F21</f>
        <v>1.0732600732600732</v>
      </c>
      <c r="G21" s="4">
        <f>AGRMET!G21/SURFRAD!G21</f>
        <v>1.1564885496183206</v>
      </c>
      <c r="H21" s="1">
        <f t="shared" si="0"/>
        <v>1.0878263047156083</v>
      </c>
      <c r="I21" s="1">
        <f t="shared" si="1"/>
        <v>1.0740938557350659</v>
      </c>
    </row>
    <row r="22" spans="1:9" ht="12.75">
      <c r="A22" s="3">
        <v>37469</v>
      </c>
      <c r="B22" s="4">
        <f>AGRMET!B22/SURFRAD!B22</f>
        <v>0.9373040752351097</v>
      </c>
      <c r="C22" s="4">
        <f>AGRMET!C22/SURFRAD!C22</f>
        <v>1.0126582278481013</v>
      </c>
      <c r="D22" s="4">
        <f>AGRMET!D22/SURFRAD!D22</f>
        <v>1.2195121951219512</v>
      </c>
      <c r="E22" s="4">
        <f>AGRMET!E22/SURFRAD!E22</f>
        <v>1.131687242798354</v>
      </c>
      <c r="F22" s="4">
        <f>AGRMET!F22/SURFRAD!F22</f>
        <v>1.0434782608695652</v>
      </c>
      <c r="G22" s="4">
        <f>AGRMET!G22/SURFRAD!G22</f>
        <v>1.0873362445414847</v>
      </c>
      <c r="H22" s="1">
        <f t="shared" si="0"/>
        <v>1.0719960410690945</v>
      </c>
      <c r="I22" s="1">
        <f t="shared" si="1"/>
        <v>1.0689280003746164</v>
      </c>
    </row>
    <row r="23" spans="1:9" ht="12.75">
      <c r="A23" s="3">
        <v>37500</v>
      </c>
      <c r="B23" s="4">
        <f>AGRMET!B23/SURFRAD!B23</f>
        <v>0.9206349206349206</v>
      </c>
      <c r="C23" s="4">
        <f>AGRMET!C23/SURFRAD!C23</f>
        <v>1.1485148514851484</v>
      </c>
      <c r="D23" s="4">
        <f>AGRMET!D23/SURFRAD!D23</f>
        <v>1.0514285714285714</v>
      </c>
      <c r="E23" s="4">
        <f>AGRMET!E23/SURFRAD!E23</f>
        <v>1.0634920634920635</v>
      </c>
      <c r="F23" s="4">
        <f>AGRMET!F23/SURFRAD!F23</f>
        <v>1.038647342995169</v>
      </c>
      <c r="G23" s="4">
        <f>AGRMET!G23/SURFRAD!G23</f>
        <v>1.0819672131147542</v>
      </c>
      <c r="H23" s="1">
        <f t="shared" si="0"/>
        <v>1.0507808271917711</v>
      </c>
      <c r="I23" s="1">
        <f t="shared" si="1"/>
        <v>1.0445435500071745</v>
      </c>
    </row>
    <row r="24" spans="1:9" ht="12.75">
      <c r="A24" s="3">
        <v>37530</v>
      </c>
      <c r="B24" s="4">
        <f>AGRMET!B24/SURFRAD!B24</f>
        <v>0.9222222222222223</v>
      </c>
      <c r="C24" s="4">
        <f>AGRMET!C24/SURFRAD!C24</f>
        <v>1.1140939597315436</v>
      </c>
      <c r="D24" s="4">
        <f>AGRMET!D24/SURFRAD!D24</f>
        <v>1.15</v>
      </c>
      <c r="E24" s="4">
        <f>AGRMET!E24/SURFRAD!E24</f>
        <v>1.2338709677419355</v>
      </c>
      <c r="F24" s="4">
        <f>AGRMET!F24/SURFRAD!F24</f>
        <v>1.0461538461538462</v>
      </c>
      <c r="G24" s="4">
        <f>AGRMET!G24/SURFRAD!G24</f>
        <v>1.2365591397849462</v>
      </c>
      <c r="H24" s="1">
        <f aca="true" t="shared" si="2" ref="H24:H37">SUM(B24:G24)/6</f>
        <v>1.117150022605749</v>
      </c>
      <c r="I24" s="1">
        <f aca="true" t="shared" si="3" ref="I24:I37">SUM(B24:F24)/5</f>
        <v>1.0932681991699096</v>
      </c>
    </row>
    <row r="25" spans="1:9" ht="12.75">
      <c r="A25" s="3">
        <v>37561</v>
      </c>
      <c r="B25" s="4">
        <f>AGRMET!B25/SURFRAD!B25</f>
        <v>0.9496402877697842</v>
      </c>
      <c r="C25" s="4">
        <f>AGRMET!C25/SURFRAD!C25</f>
        <v>1.0084745762711864</v>
      </c>
      <c r="D25" s="4">
        <f>AGRMET!D25/SURFRAD!D25</f>
        <v>1.140625</v>
      </c>
      <c r="E25" s="4">
        <f>AGRMET!E25/SURFRAD!E25</f>
        <v>1.1238938053097345</v>
      </c>
      <c r="F25" s="4">
        <f>AGRMET!F25/SURFRAD!F25</f>
        <v>1.0459770114942528</v>
      </c>
      <c r="G25" s="4">
        <f>AGRMET!G25/SURFRAD!G25</f>
        <v>1.1076923076923078</v>
      </c>
      <c r="H25" s="1">
        <f t="shared" si="2"/>
        <v>1.0627171647562108</v>
      </c>
      <c r="I25" s="1">
        <f t="shared" si="3"/>
        <v>1.0537221361689917</v>
      </c>
    </row>
    <row r="26" spans="1:9" ht="12.75">
      <c r="A26" s="3">
        <v>37591</v>
      </c>
      <c r="B26" s="4">
        <f>AGRMET!B26/SURFRAD!B26</f>
        <v>0.8761904761904762</v>
      </c>
      <c r="C26" s="4">
        <f>AGRMET!C26/SURFRAD!C26</f>
        <v>1.043956043956044</v>
      </c>
      <c r="D26" s="4">
        <f>AGRMET!D26/SURFRAD!D26</f>
        <v>1.1428571428571428</v>
      </c>
      <c r="E26" s="4">
        <f>AGRMET!E26/SURFRAD!E26</f>
        <v>1.2195121951219512</v>
      </c>
      <c r="F26" s="4">
        <f>AGRMET!F26/SURFRAD!F26</f>
        <v>1.0289855072463767</v>
      </c>
      <c r="G26" s="4">
        <f>AGRMET!G26/SURFRAD!G26</f>
        <v>1.2075471698113207</v>
      </c>
      <c r="H26" s="1">
        <f t="shared" si="2"/>
        <v>1.0865080891972185</v>
      </c>
      <c r="I26" s="1">
        <f t="shared" si="3"/>
        <v>1.0623002730743982</v>
      </c>
    </row>
    <row r="27" spans="1:9" ht="12.75">
      <c r="A27" s="3">
        <v>37622</v>
      </c>
      <c r="B27" s="4">
        <f>AGRMET!B27/SURFRAD!B27</f>
        <v>0.9426229508196722</v>
      </c>
      <c r="C27" s="4">
        <f>AGRMET!C27/SURFRAD!C27</f>
        <v>1.086021505376344</v>
      </c>
      <c r="D27" s="4">
        <f>AGRMET!D27/SURFRAD!D27</f>
        <v>1.1818181818181819</v>
      </c>
      <c r="E27" s="4">
        <f>AGRMET!E27/SURFRAD!E27</f>
        <v>1.18</v>
      </c>
      <c r="F27" s="4">
        <f>AGRMET!F27/SURFRAD!F27</f>
        <v>0.9175257731958762</v>
      </c>
      <c r="G27" s="4">
        <f>AGRMET!G27/SURFRAD!G27</f>
        <v>1.028169014084507</v>
      </c>
      <c r="H27" s="1">
        <f t="shared" si="2"/>
        <v>1.0560262375490967</v>
      </c>
      <c r="I27" s="1">
        <f t="shared" si="3"/>
        <v>1.0615976822420148</v>
      </c>
    </row>
    <row r="28" spans="1:9" ht="12.75">
      <c r="A28" s="3">
        <v>37653</v>
      </c>
      <c r="B28" s="4">
        <f>AGRMET!B28/SURFRAD!B28</f>
        <v>0.8580645161290322</v>
      </c>
      <c r="C28" s="4">
        <f>AGRMET!C28/SURFRAD!C28</f>
        <v>1.036231884057971</v>
      </c>
      <c r="D28" s="4">
        <f>AGRMET!D28/SURFRAD!D28</f>
        <v>1.1717171717171717</v>
      </c>
      <c r="E28" s="4">
        <f>AGRMET!E28/SURFRAD!E28</f>
        <v>1.4024390243902438</v>
      </c>
      <c r="F28" s="4">
        <f>AGRMET!F28/SURFRAD!F28</f>
        <v>1.102803738317757</v>
      </c>
      <c r="G28" s="4">
        <f>AGRMET!G28/SURFRAD!G28</f>
        <v>1.1111111111111112</v>
      </c>
      <c r="H28" s="1">
        <f t="shared" si="2"/>
        <v>1.1137279076205477</v>
      </c>
      <c r="I28" s="1">
        <f t="shared" si="3"/>
        <v>1.1142512669224351</v>
      </c>
    </row>
    <row r="29" spans="1:9" ht="12.75">
      <c r="A29" s="3">
        <v>37681</v>
      </c>
      <c r="B29" s="4">
        <f>AGRMET!B29/SURFRAD!B29</f>
        <v>0.908695652173913</v>
      </c>
      <c r="C29" s="4">
        <f>AGRMET!C29/SURFRAD!C29</f>
        <v>1.13903743315508</v>
      </c>
      <c r="D29" s="4">
        <f>AGRMET!D29/SURFRAD!D29</f>
        <v>1.1393939393939394</v>
      </c>
      <c r="E29" s="4">
        <f>AGRMET!E29/SURFRAD!E29</f>
        <v>1.1420118343195267</v>
      </c>
      <c r="F29" s="4">
        <f>AGRMET!F29/SURFRAD!F29</f>
        <v>1.0062111801242235</v>
      </c>
      <c r="G29" s="4">
        <f>AGRMET!G29/SURFRAD!G29</f>
        <v>1.0193548387096774</v>
      </c>
      <c r="H29" s="1">
        <f t="shared" si="2"/>
        <v>1.05911747964606</v>
      </c>
      <c r="I29" s="1">
        <f t="shared" si="3"/>
        <v>1.0670700078333364</v>
      </c>
    </row>
    <row r="30" spans="1:9" ht="12.75">
      <c r="A30" s="3">
        <v>37712</v>
      </c>
      <c r="B30" s="4">
        <f>AGRMET!B30/SURFRAD!B30</f>
        <v>0.759075907590759</v>
      </c>
      <c r="C30" s="4">
        <f>AGRMET!C30/SURFRAD!C30</f>
        <v>0.9173913043478261</v>
      </c>
      <c r="D30" s="4">
        <f>AGRMET!D30/SURFRAD!D30</f>
        <v>1.2030456852791878</v>
      </c>
      <c r="E30" s="4">
        <f>AGRMET!E30/SURFRAD!E30</f>
        <v>1.0346320346320346</v>
      </c>
      <c r="F30" s="4">
        <f>AGRMET!F30/SURFRAD!F30</f>
        <v>1.035</v>
      </c>
      <c r="G30" s="4">
        <f>AGRMET!G30/SURFRAD!G30</f>
        <v>1.052910052910053</v>
      </c>
      <c r="H30" s="1">
        <f t="shared" si="2"/>
        <v>1.0003424974599768</v>
      </c>
      <c r="I30" s="1">
        <f t="shared" si="3"/>
        <v>0.9898289863699615</v>
      </c>
    </row>
    <row r="31" spans="1:9" ht="12.75">
      <c r="A31" s="3">
        <v>37742</v>
      </c>
      <c r="B31" s="4">
        <f>AGRMET!B31/SURFRAD!B31</f>
        <v>0.8858024691358025</v>
      </c>
      <c r="C31" s="4">
        <f>AGRMET!C31/SURFRAD!C31</f>
        <v>1.2771084337349397</v>
      </c>
      <c r="D31" s="4">
        <f>AGRMET!D31/SURFRAD!D31</f>
        <v>1.4744186046511627</v>
      </c>
      <c r="E31" s="4">
        <f>AGRMET!E31/SURFRAD!E31</f>
        <v>1.0127118644067796</v>
      </c>
      <c r="F31" s="4">
        <f>AGRMET!F31/SURFRAD!F31</f>
        <v>1.1273584905660377</v>
      </c>
      <c r="G31" s="4">
        <f>AGRMET!G31/SURFRAD!G31</f>
        <v>1.2375</v>
      </c>
      <c r="H31" s="1">
        <f t="shared" si="2"/>
        <v>1.1691499770824536</v>
      </c>
      <c r="I31" s="1">
        <f t="shared" si="3"/>
        <v>1.1554799724989444</v>
      </c>
    </row>
    <row r="32" spans="1:9" ht="12.75">
      <c r="A32" s="3">
        <v>37773</v>
      </c>
      <c r="B32" s="4">
        <f>AGRMET!B32/SURFRAD!B32</f>
        <v>0.9408602150537635</v>
      </c>
      <c r="C32" s="4">
        <f>AGRMET!C32/SURFRAD!C32</f>
        <v>1.2961538461538462</v>
      </c>
      <c r="D32" s="4">
        <f>AGRMET!D32/SURFRAD!D32</f>
        <v>1.3829787234042554</v>
      </c>
      <c r="E32" s="4">
        <f>AGRMET!E32/SURFRAD!E32</f>
        <v>1.018939393939394</v>
      </c>
      <c r="F32" s="4">
        <f>AGRMET!F32/SURFRAD!F32</f>
        <v>1.0156862745098039</v>
      </c>
      <c r="G32" s="4">
        <f>AGRMET!G32/SURFRAD!G32</f>
        <v>1.2189054726368158</v>
      </c>
      <c r="H32" s="1">
        <f t="shared" si="2"/>
        <v>1.1455873209496465</v>
      </c>
      <c r="I32" s="1">
        <f t="shared" si="3"/>
        <v>1.1309236906122127</v>
      </c>
    </row>
    <row r="33" spans="1:9" ht="12.75">
      <c r="A33" s="3">
        <v>37803</v>
      </c>
      <c r="B33" s="4">
        <f>AGRMET!B33/SURFRAD!B33</f>
        <v>0.8987730061349694</v>
      </c>
      <c r="C33" s="4">
        <f>AGRMET!C33/SURFRAD!C33</f>
        <v>1.2367491166077738</v>
      </c>
      <c r="D33" s="4">
        <f>AGRMET!D33/SURFRAD!D33</f>
        <v>1.1943462897526502</v>
      </c>
      <c r="E33" s="4">
        <f>AGRMET!E33/SURFRAD!E33</f>
        <v>1.0310077519379846</v>
      </c>
      <c r="F33" s="4">
        <f>AGRMET!F33/SURFRAD!F33</f>
        <v>1.0247349823321554</v>
      </c>
      <c r="G33" s="4">
        <f>AGRMET!G33/SURFRAD!G33</f>
        <v>1.0443548387096775</v>
      </c>
      <c r="H33" s="1">
        <f t="shared" si="2"/>
        <v>1.071660997579202</v>
      </c>
      <c r="I33" s="1">
        <f t="shared" si="3"/>
        <v>1.0771222293531069</v>
      </c>
    </row>
    <row r="34" spans="1:9" ht="12.75">
      <c r="A34" s="3">
        <v>37834</v>
      </c>
      <c r="B34" s="4">
        <f>AGRMET!B34/SURFRAD!B34</f>
        <v>0.9131944444444444</v>
      </c>
      <c r="C34" s="4">
        <f>AGRMET!C34/SURFRAD!C34</f>
        <v>1.176</v>
      </c>
      <c r="D34" s="4">
        <f>AGRMET!D34/SURFRAD!D34</f>
        <v>1.1864406779661016</v>
      </c>
      <c r="E34" s="4">
        <f>AGRMET!E34/SURFRAD!E34</f>
        <v>1.0495867768595042</v>
      </c>
      <c r="F34" s="4">
        <f>AGRMET!F34/SURFRAD!F34</f>
        <v>1.0688259109311742</v>
      </c>
      <c r="G34" s="4">
        <f>AGRMET!G34/SURFRAD!G34</f>
        <v>1.09478672985782</v>
      </c>
      <c r="H34" s="1">
        <f t="shared" si="2"/>
        <v>1.0814724233431743</v>
      </c>
      <c r="I34" s="1">
        <f t="shared" si="3"/>
        <v>1.078809562040245</v>
      </c>
    </row>
    <row r="35" spans="1:9" ht="12.75">
      <c r="A35" s="3">
        <v>37865</v>
      </c>
      <c r="B35" s="4">
        <f>AGRMET!B35/SURFRAD!B35</f>
        <v>0.9222222222222223</v>
      </c>
      <c r="C35" s="4">
        <f>AGRMET!C35/SURFRAD!C35</f>
        <v>1.0456621004566211</v>
      </c>
      <c r="D35" s="4">
        <f>AGRMET!D35/SURFRAD!D35</f>
        <v>1.0062111801242235</v>
      </c>
      <c r="E35" s="4">
        <f>AGRMET!E35/SURFRAD!E35</f>
        <v>1.032258064516129</v>
      </c>
      <c r="F35" s="4">
        <f>AGRMET!F35/SURFRAD!F35</f>
        <v>0.9693877551020408</v>
      </c>
      <c r="G35" s="4">
        <f>AGRMET!G35/SURFRAD!G35</f>
        <v>1.087248322147651</v>
      </c>
      <c r="H35" s="1">
        <f t="shared" si="2"/>
        <v>1.0104982740948145</v>
      </c>
      <c r="I35" s="1">
        <f t="shared" si="3"/>
        <v>0.9951482644842473</v>
      </c>
    </row>
    <row r="36" spans="1:9" ht="12.75">
      <c r="A36" s="3">
        <v>37895</v>
      </c>
      <c r="B36" s="4">
        <f>AGRMET!B36/SURFRAD!B36</f>
        <v>0.9658536585365853</v>
      </c>
      <c r="C36" s="4">
        <f>AGRMET!C36/SURFRAD!C36</f>
        <v>0.9941176470588236</v>
      </c>
      <c r="D36" s="4">
        <f>AGRMET!D36/SURFRAD!D36</f>
        <v>1.0521739130434782</v>
      </c>
      <c r="E36" s="4">
        <f>AGRMET!E36/SURFRAD!E36</f>
        <v>1.135483870967742</v>
      </c>
      <c r="F36" s="4">
        <f>AGRMET!F36/SURFRAD!F36</f>
        <v>1.0753424657534247</v>
      </c>
      <c r="G36" s="4">
        <f>AGRMET!G36/SURFRAD!G36</f>
        <v>1.124031007751938</v>
      </c>
      <c r="H36" s="1">
        <f t="shared" si="2"/>
        <v>1.0578337605186654</v>
      </c>
      <c r="I36" s="1">
        <f t="shared" si="3"/>
        <v>1.0445943110720108</v>
      </c>
    </row>
    <row r="37" spans="1:9" ht="12.75">
      <c r="A37" s="3">
        <v>37926</v>
      </c>
      <c r="B37" s="4">
        <f>AGRMET!B37/SURFRAD!B37</f>
        <v>0.856</v>
      </c>
      <c r="C37" s="4">
        <f>AGRMET!C37/SURFRAD!C37</f>
        <v>0.9900990099009901</v>
      </c>
      <c r="D37" s="4">
        <f>AGRMET!D37/SURFRAD!D37</f>
        <v>0.9012345679012346</v>
      </c>
      <c r="E37" s="4">
        <f>AGRMET!E37/SURFRAD!E37</f>
        <v>1.1320754716981132</v>
      </c>
      <c r="F37" s="4">
        <f>AGRMET!F37/SURFRAD!F37</f>
        <v>1.0266666666666666</v>
      </c>
      <c r="G37" s="4">
        <f>AGRMET!G37/SURFRAD!G37</f>
        <v>1.1111111111111112</v>
      </c>
      <c r="H37" s="1">
        <f t="shared" si="2"/>
        <v>1.0028644712130192</v>
      </c>
      <c r="I37" s="1">
        <f t="shared" si="3"/>
        <v>0.9812151432334009</v>
      </c>
    </row>
    <row r="38" spans="1:9" ht="12.75">
      <c r="A38" s="3">
        <v>37956</v>
      </c>
      <c r="B38" s="4">
        <f>AGRMET!B38/SURFRAD!B38</f>
        <v>0.9405940594059405</v>
      </c>
      <c r="C38" s="4">
        <f>AGRMET!C38/SURFRAD!C38</f>
        <v>0.9777777777777777</v>
      </c>
      <c r="D38" s="4">
        <f>AGRMET!D38/SURFRAD!D38</f>
        <v>1.0612244897959184</v>
      </c>
      <c r="E38" s="4">
        <f>AGRMET!E38/SURFRAD!E38</f>
        <v>1.1477272727272727</v>
      </c>
      <c r="F38" s="4">
        <f>AGRMET!F38/SURFRAD!F38</f>
        <v>1.1147540983606556</v>
      </c>
      <c r="G38" s="4">
        <f>AGRMET!G38/SURFRAD!G38</f>
        <v>1.1578947368421053</v>
      </c>
      <c r="H38" s="1">
        <f>SUM(B38:G38)/6</f>
        <v>1.066662072484945</v>
      </c>
      <c r="I38" s="1">
        <f>SUM(B38:F38)/5</f>
        <v>1.0484155396135129</v>
      </c>
    </row>
    <row r="39" spans="1:9" ht="12.75">
      <c r="A39" s="3">
        <v>37987</v>
      </c>
      <c r="B39" s="4">
        <f>AGRMET!B39/SURFRAD!B39</f>
        <v>0.9851851851851852</v>
      </c>
      <c r="C39" s="4">
        <f>AGRMET!C39/SURFRAD!C39</f>
        <v>0.9619047619047619</v>
      </c>
      <c r="D39" s="4">
        <f>AGRMET!D39/SURFRAD!D39</f>
        <v>1.15</v>
      </c>
      <c r="E39" s="4">
        <f>AGRMET!E39/SURFRAD!E39</f>
        <v>1.2577319587628866</v>
      </c>
      <c r="F39" s="4">
        <f>AGRMET!F39/SURFRAD!F39</f>
        <v>1.1428571428571428</v>
      </c>
      <c r="G39" s="4">
        <f>AGRMET!G39/SURFRAD!G39</f>
        <v>1.1692307692307693</v>
      </c>
      <c r="H39" s="1">
        <f>SUM(B39:G39)/6</f>
        <v>1.1111516363234577</v>
      </c>
      <c r="I39" s="1">
        <f>SUM(B39:F39)/5</f>
        <v>1.0995358097419952</v>
      </c>
    </row>
    <row r="40" spans="1:9" ht="12.75">
      <c r="A40" s="3">
        <v>38018</v>
      </c>
      <c r="B40" s="4">
        <f>AGRMET!B40/SURFRAD!B40</f>
        <v>0.9194630872483222</v>
      </c>
      <c r="C40" s="4">
        <f>AGRMET!C40/SURFRAD!C40</f>
        <v>1.0575539568345325</v>
      </c>
      <c r="D40" s="4">
        <f>AGRMET!D40/SURFRAD!D40</f>
        <v>1.1018518518518519</v>
      </c>
      <c r="E40" s="4">
        <f>AGRMET!E40/SURFRAD!E40</f>
        <v>1.1346153846153846</v>
      </c>
      <c r="F40" s="4">
        <f>AGRMET!F40/SURFRAD!F40</f>
        <v>1</v>
      </c>
      <c r="G40" s="4">
        <f>AGRMET!G40/SURFRAD!G40</f>
        <v>0.921875</v>
      </c>
      <c r="H40" s="1">
        <f>SUM(B40:G40)/6</f>
        <v>1.0225598800916817</v>
      </c>
      <c r="I40" s="1">
        <f>SUM(B40:F40)/5</f>
        <v>1.0426968561100183</v>
      </c>
    </row>
    <row r="41" spans="1:9" s="1" customFormat="1" ht="12.75">
      <c r="A41" s="3"/>
      <c r="B41" s="1" t="s">
        <v>3</v>
      </c>
      <c r="C41" s="1" t="s">
        <v>2</v>
      </c>
      <c r="D41" s="1" t="s">
        <v>5</v>
      </c>
      <c r="E41" s="1" t="s">
        <v>4</v>
      </c>
      <c r="F41" s="1" t="s">
        <v>0</v>
      </c>
      <c r="G41" s="1" t="s">
        <v>1</v>
      </c>
      <c r="H41" s="1" t="s">
        <v>6</v>
      </c>
      <c r="I41" s="1" t="s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C19">
      <selection activeCell="H40" sqref="H40"/>
    </sheetView>
  </sheetViews>
  <sheetFormatPr defaultColWidth="9.140625" defaultRowHeight="12.75"/>
  <cols>
    <col min="1" max="1" width="9.57421875" style="3" bestFit="1" customWidth="1"/>
    <col min="2" max="7" width="9.00390625" style="6" bestFit="1" customWidth="1"/>
    <col min="8" max="16384" width="8.8515625" style="6" customWidth="1"/>
  </cols>
  <sheetData>
    <row r="1" ht="12.75">
      <c r="A1" s="3" t="s">
        <v>10</v>
      </c>
    </row>
    <row r="2" spans="1:8" s="1" customFormat="1" ht="12.75">
      <c r="A2" s="3"/>
      <c r="B2" s="1" t="s">
        <v>3</v>
      </c>
      <c r="C2" s="1" t="s">
        <v>2</v>
      </c>
      <c r="D2" s="1" t="s">
        <v>5</v>
      </c>
      <c r="E2" s="1" t="s">
        <v>4</v>
      </c>
      <c r="F2" s="1" t="s">
        <v>0</v>
      </c>
      <c r="G2" s="1" t="s">
        <v>1</v>
      </c>
      <c r="H2" s="1" t="s">
        <v>17</v>
      </c>
    </row>
    <row r="3" spans="1:7" ht="12.75">
      <c r="A3" s="3">
        <v>36892</v>
      </c>
      <c r="B3" s="2">
        <v>114</v>
      </c>
      <c r="C3" s="2">
        <v>101</v>
      </c>
      <c r="D3" s="2">
        <v>67</v>
      </c>
      <c r="E3" s="2">
        <v>96</v>
      </c>
      <c r="F3" s="2">
        <v>80</v>
      </c>
      <c r="G3" s="2">
        <v>77</v>
      </c>
    </row>
    <row r="4" spans="1:7" ht="12.75">
      <c r="A4" s="3">
        <v>36923</v>
      </c>
      <c r="B4" s="2">
        <v>142</v>
      </c>
      <c r="C4" s="2">
        <v>139</v>
      </c>
      <c r="D4" s="2">
        <v>123</v>
      </c>
      <c r="E4" s="2">
        <v>106</v>
      </c>
      <c r="F4" s="2">
        <v>107</v>
      </c>
      <c r="G4" s="2">
        <v>105</v>
      </c>
    </row>
    <row r="5" spans="1:7" ht="12.75">
      <c r="A5" s="3">
        <v>36951</v>
      </c>
      <c r="B5" s="2">
        <v>217</v>
      </c>
      <c r="C5" s="2">
        <v>170</v>
      </c>
      <c r="D5" s="2">
        <v>163</v>
      </c>
      <c r="E5" s="2">
        <v>161</v>
      </c>
      <c r="F5" s="2">
        <v>159</v>
      </c>
      <c r="G5" s="2">
        <v>129</v>
      </c>
    </row>
    <row r="6" spans="1:7" ht="12.75">
      <c r="A6" s="3">
        <v>36982</v>
      </c>
      <c r="B6" s="2">
        <v>289</v>
      </c>
      <c r="C6" s="2">
        <v>225</v>
      </c>
      <c r="D6" s="2">
        <v>207</v>
      </c>
      <c r="E6" s="2">
        <v>215</v>
      </c>
      <c r="F6" s="2">
        <v>212</v>
      </c>
      <c r="G6" s="2">
        <v>181</v>
      </c>
    </row>
    <row r="7" spans="1:7" ht="12.75">
      <c r="A7" s="3">
        <v>37012</v>
      </c>
      <c r="B7" s="2">
        <v>347</v>
      </c>
      <c r="C7" s="2">
        <v>235</v>
      </c>
      <c r="D7" s="2">
        <v>280</v>
      </c>
      <c r="E7" s="2">
        <v>274</v>
      </c>
      <c r="F7" s="2">
        <v>222</v>
      </c>
      <c r="G7" s="2">
        <v>235</v>
      </c>
    </row>
    <row r="8" spans="1:7" ht="12.75">
      <c r="A8" s="3">
        <v>37043</v>
      </c>
      <c r="B8" s="2">
        <v>369</v>
      </c>
      <c r="C8" s="2">
        <v>289</v>
      </c>
      <c r="D8" s="2">
        <v>242</v>
      </c>
      <c r="E8" s="2">
        <v>273</v>
      </c>
      <c r="F8" s="2">
        <v>268</v>
      </c>
      <c r="G8" s="2">
        <v>260</v>
      </c>
    </row>
    <row r="9" spans="1:7" ht="12.75">
      <c r="A9" s="3">
        <v>37073</v>
      </c>
      <c r="B9" s="2">
        <v>340</v>
      </c>
      <c r="C9" s="2">
        <v>268</v>
      </c>
      <c r="D9" s="2">
        <v>276</v>
      </c>
      <c r="E9" s="2">
        <v>257</v>
      </c>
      <c r="F9" s="2">
        <v>275</v>
      </c>
      <c r="G9" s="2">
        <v>257</v>
      </c>
    </row>
    <row r="10" spans="1:7" ht="12.75">
      <c r="A10" s="3">
        <v>37104</v>
      </c>
      <c r="B10" s="2">
        <v>320</v>
      </c>
      <c r="C10" s="2">
        <v>238</v>
      </c>
      <c r="D10" s="2">
        <v>264</v>
      </c>
      <c r="E10" s="2">
        <v>222</v>
      </c>
      <c r="F10" s="2">
        <v>240</v>
      </c>
      <c r="G10" s="2">
        <v>220</v>
      </c>
    </row>
    <row r="11" spans="1:7" ht="12.75">
      <c r="A11" s="3">
        <v>37135</v>
      </c>
      <c r="B11" s="2">
        <v>268</v>
      </c>
      <c r="C11" s="2">
        <v>205</v>
      </c>
      <c r="D11" s="2">
        <v>181</v>
      </c>
      <c r="E11" s="2">
        <v>211</v>
      </c>
      <c r="F11" s="2">
        <v>205</v>
      </c>
      <c r="G11" s="2">
        <v>203</v>
      </c>
    </row>
    <row r="12" spans="1:7" ht="12.75">
      <c r="A12" s="3">
        <v>37165</v>
      </c>
      <c r="B12" s="2">
        <v>195</v>
      </c>
      <c r="C12" s="2">
        <v>144</v>
      </c>
      <c r="D12" s="2">
        <v>117</v>
      </c>
      <c r="E12" s="2">
        <v>175</v>
      </c>
      <c r="F12" s="2">
        <v>124</v>
      </c>
      <c r="G12" s="2">
        <v>144</v>
      </c>
    </row>
    <row r="13" spans="1:7" ht="12.75">
      <c r="A13" s="3">
        <v>37196</v>
      </c>
      <c r="B13" s="2">
        <v>136</v>
      </c>
      <c r="C13" s="2">
        <v>123</v>
      </c>
      <c r="D13" s="2">
        <v>69</v>
      </c>
      <c r="E13" s="2">
        <v>123</v>
      </c>
      <c r="F13" s="2">
        <v>93</v>
      </c>
      <c r="G13" s="2">
        <v>98</v>
      </c>
    </row>
    <row r="14" spans="1:7" ht="12.75">
      <c r="A14" s="3">
        <v>37226</v>
      </c>
      <c r="B14" s="2">
        <v>109</v>
      </c>
      <c r="C14" s="2">
        <v>96</v>
      </c>
      <c r="D14" s="2">
        <v>51</v>
      </c>
      <c r="E14" s="2">
        <v>87</v>
      </c>
      <c r="F14" s="2">
        <v>68</v>
      </c>
      <c r="G14" s="2">
        <v>62</v>
      </c>
    </row>
    <row r="15" spans="1:7" ht="12.75">
      <c r="A15" s="3">
        <v>37257</v>
      </c>
      <c r="B15" s="2">
        <v>123</v>
      </c>
      <c r="C15" s="2">
        <v>104</v>
      </c>
      <c r="D15" s="2">
        <v>55</v>
      </c>
      <c r="E15" s="2">
        <v>89</v>
      </c>
      <c r="F15" s="2">
        <v>80</v>
      </c>
      <c r="G15" s="2">
        <v>74</v>
      </c>
    </row>
    <row r="16" spans="1:7" ht="12.75">
      <c r="A16" s="3">
        <v>37288</v>
      </c>
      <c r="B16" s="2">
        <v>188</v>
      </c>
      <c r="C16" s="2">
        <v>155</v>
      </c>
      <c r="D16" s="2">
        <v>108</v>
      </c>
      <c r="E16" s="2">
        <v>144</v>
      </c>
      <c r="F16" s="2">
        <v>126</v>
      </c>
      <c r="G16" s="2">
        <v>122</v>
      </c>
    </row>
    <row r="17" spans="1:7" ht="12.75">
      <c r="A17" s="3">
        <v>37316</v>
      </c>
      <c r="B17" s="2">
        <v>248</v>
      </c>
      <c r="C17" s="2">
        <v>214</v>
      </c>
      <c r="D17" s="2">
        <v>176</v>
      </c>
      <c r="E17" s="2">
        <v>155</v>
      </c>
      <c r="F17" s="2">
        <v>148</v>
      </c>
      <c r="G17" s="2">
        <v>138</v>
      </c>
    </row>
    <row r="18" spans="1:7" ht="12.75">
      <c r="A18" s="3">
        <v>37347</v>
      </c>
      <c r="B18" s="2">
        <v>301</v>
      </c>
      <c r="C18" s="2">
        <v>242</v>
      </c>
      <c r="D18" s="2">
        <v>197</v>
      </c>
      <c r="E18" s="2">
        <v>211</v>
      </c>
      <c r="F18" s="2">
        <v>198</v>
      </c>
      <c r="G18" s="2">
        <v>194</v>
      </c>
    </row>
    <row r="19" spans="1:7" ht="12.75">
      <c r="A19" s="3">
        <v>37377</v>
      </c>
      <c r="B19" s="2">
        <v>344</v>
      </c>
      <c r="C19" s="2">
        <v>245</v>
      </c>
      <c r="D19" s="2">
        <v>274</v>
      </c>
      <c r="E19" s="2">
        <v>244</v>
      </c>
      <c r="F19" s="2">
        <v>228</v>
      </c>
      <c r="G19" s="2">
        <v>233</v>
      </c>
    </row>
    <row r="20" spans="1:7" ht="12.75">
      <c r="A20" s="3">
        <v>37408</v>
      </c>
      <c r="B20" s="2">
        <v>360</v>
      </c>
      <c r="C20" s="2">
        <v>297</v>
      </c>
      <c r="D20" s="2">
        <v>268</v>
      </c>
      <c r="E20" s="2">
        <v>279</v>
      </c>
      <c r="F20" s="2">
        <v>272</v>
      </c>
      <c r="G20" s="2">
        <v>262</v>
      </c>
    </row>
    <row r="21" spans="1:7" ht="12.75">
      <c r="A21" s="3">
        <v>37438</v>
      </c>
      <c r="B21" s="2">
        <v>329</v>
      </c>
      <c r="C21" s="2">
        <v>301</v>
      </c>
      <c r="D21" s="2">
        <v>289</v>
      </c>
      <c r="E21" s="2">
        <v>259</v>
      </c>
      <c r="F21" s="2">
        <v>273</v>
      </c>
      <c r="G21" s="2">
        <v>262</v>
      </c>
    </row>
    <row r="22" spans="1:7" ht="12.75">
      <c r="A22" s="3">
        <v>37469</v>
      </c>
      <c r="B22" s="2">
        <v>319</v>
      </c>
      <c r="C22" s="2">
        <v>237</v>
      </c>
      <c r="D22" s="2">
        <v>205</v>
      </c>
      <c r="E22" s="2">
        <v>243</v>
      </c>
      <c r="F22" s="2">
        <v>230</v>
      </c>
      <c r="G22" s="2">
        <v>229</v>
      </c>
    </row>
    <row r="23" spans="1:7" ht="12.75">
      <c r="A23" s="3">
        <v>37500</v>
      </c>
      <c r="B23" s="2">
        <v>252</v>
      </c>
      <c r="C23" s="2">
        <v>202</v>
      </c>
      <c r="D23" s="2">
        <v>175</v>
      </c>
      <c r="E23" s="2">
        <v>189</v>
      </c>
      <c r="F23" s="2">
        <v>207</v>
      </c>
      <c r="G23" s="2">
        <v>183</v>
      </c>
    </row>
    <row r="24" spans="1:7" ht="12.75">
      <c r="A24" s="3">
        <v>37530</v>
      </c>
      <c r="B24" s="2">
        <v>180</v>
      </c>
      <c r="C24" s="2">
        <v>149</v>
      </c>
      <c r="D24" s="2">
        <v>100</v>
      </c>
      <c r="E24" s="2">
        <v>124</v>
      </c>
      <c r="F24" s="2">
        <v>130</v>
      </c>
      <c r="G24" s="2">
        <v>93</v>
      </c>
    </row>
    <row r="25" spans="1:7" ht="12.75">
      <c r="A25" s="3">
        <v>37561</v>
      </c>
      <c r="B25" s="2">
        <v>139</v>
      </c>
      <c r="C25" s="2">
        <v>118</v>
      </c>
      <c r="D25" s="2">
        <v>64</v>
      </c>
      <c r="E25" s="2">
        <v>113</v>
      </c>
      <c r="F25" s="2">
        <v>87</v>
      </c>
      <c r="G25" s="2">
        <v>65</v>
      </c>
    </row>
    <row r="26" spans="1:7" ht="12.75">
      <c r="A26" s="3">
        <v>37591</v>
      </c>
      <c r="B26" s="2">
        <v>105</v>
      </c>
      <c r="C26" s="2">
        <v>91</v>
      </c>
      <c r="D26" s="2">
        <v>49</v>
      </c>
      <c r="E26" s="2">
        <v>82</v>
      </c>
      <c r="F26" s="2">
        <v>69</v>
      </c>
      <c r="G26" s="2">
        <v>53</v>
      </c>
    </row>
    <row r="27" spans="1:7" ht="12.75">
      <c r="A27" s="3">
        <v>37622</v>
      </c>
      <c r="B27" s="7">
        <v>122</v>
      </c>
      <c r="C27" s="7">
        <v>93</v>
      </c>
      <c r="D27" s="7">
        <v>55</v>
      </c>
      <c r="E27" s="7">
        <v>100</v>
      </c>
      <c r="F27" s="7">
        <v>97</v>
      </c>
      <c r="G27" s="7">
        <v>71</v>
      </c>
    </row>
    <row r="28" spans="1:7" ht="12.75">
      <c r="A28" s="3">
        <v>37653</v>
      </c>
      <c r="B28" s="7">
        <v>155</v>
      </c>
      <c r="C28" s="7">
        <v>138</v>
      </c>
      <c r="D28" s="7">
        <v>99</v>
      </c>
      <c r="E28" s="7">
        <v>82</v>
      </c>
      <c r="F28" s="7">
        <v>107</v>
      </c>
      <c r="G28" s="7">
        <v>90</v>
      </c>
    </row>
    <row r="29" spans="1:7" ht="12.75">
      <c r="A29" s="3">
        <v>37681</v>
      </c>
      <c r="B29" s="7">
        <v>230</v>
      </c>
      <c r="C29" s="7">
        <v>187</v>
      </c>
      <c r="D29" s="7">
        <v>165</v>
      </c>
      <c r="E29" s="7">
        <v>169</v>
      </c>
      <c r="F29" s="7">
        <v>161</v>
      </c>
      <c r="G29" s="7">
        <v>155</v>
      </c>
    </row>
    <row r="30" spans="1:7" ht="12.75">
      <c r="A30" s="3">
        <v>37712</v>
      </c>
      <c r="B30" s="7">
        <v>303</v>
      </c>
      <c r="C30" s="7">
        <v>230</v>
      </c>
      <c r="D30" s="7">
        <v>197</v>
      </c>
      <c r="E30" s="7">
        <v>231</v>
      </c>
      <c r="F30" s="7">
        <v>200</v>
      </c>
      <c r="G30" s="7">
        <v>189</v>
      </c>
    </row>
    <row r="31" spans="1:7" ht="12.75">
      <c r="A31" s="3">
        <v>37742</v>
      </c>
      <c r="B31" s="7">
        <v>324</v>
      </c>
      <c r="C31" s="7">
        <v>249</v>
      </c>
      <c r="D31" s="7">
        <v>215</v>
      </c>
      <c r="E31" s="7">
        <v>236</v>
      </c>
      <c r="F31" s="7">
        <v>212</v>
      </c>
      <c r="G31" s="7">
        <v>160</v>
      </c>
    </row>
    <row r="32" spans="1:7" ht="12.75">
      <c r="A32" s="3">
        <v>37773</v>
      </c>
      <c r="B32" s="7">
        <v>372</v>
      </c>
      <c r="C32" s="7">
        <v>260</v>
      </c>
      <c r="D32" s="7">
        <v>235</v>
      </c>
      <c r="E32" s="7">
        <v>264</v>
      </c>
      <c r="F32" s="7">
        <v>255</v>
      </c>
      <c r="G32" s="7">
        <v>201</v>
      </c>
    </row>
    <row r="33" spans="1:7" ht="12.75">
      <c r="A33" s="3">
        <v>37803</v>
      </c>
      <c r="B33" s="7">
        <v>326</v>
      </c>
      <c r="C33" s="7">
        <v>283</v>
      </c>
      <c r="D33" s="7">
        <v>283</v>
      </c>
      <c r="E33" s="7">
        <v>258</v>
      </c>
      <c r="F33" s="7">
        <v>283</v>
      </c>
      <c r="G33" s="7">
        <v>248</v>
      </c>
    </row>
    <row r="34" spans="1:7" ht="12.75">
      <c r="A34" s="3">
        <v>37834</v>
      </c>
      <c r="B34" s="7">
        <v>288</v>
      </c>
      <c r="C34" s="7">
        <v>250</v>
      </c>
      <c r="D34" s="7">
        <v>236</v>
      </c>
      <c r="E34" s="7">
        <v>242</v>
      </c>
      <c r="F34" s="7">
        <v>247</v>
      </c>
      <c r="G34" s="7">
        <v>211</v>
      </c>
    </row>
    <row r="35" spans="1:7" ht="12.75">
      <c r="A35" s="3">
        <v>37865</v>
      </c>
      <c r="B35" s="7">
        <v>270</v>
      </c>
      <c r="C35" s="7">
        <v>219</v>
      </c>
      <c r="D35" s="7">
        <v>161</v>
      </c>
      <c r="E35" s="7">
        <v>217</v>
      </c>
      <c r="F35" s="7">
        <v>196</v>
      </c>
      <c r="G35" s="7">
        <v>149</v>
      </c>
    </row>
    <row r="36" spans="1:7" ht="12.75">
      <c r="A36" s="3">
        <v>37895</v>
      </c>
      <c r="B36" s="7">
        <v>205</v>
      </c>
      <c r="C36" s="7">
        <v>170</v>
      </c>
      <c r="D36" s="7">
        <v>115</v>
      </c>
      <c r="E36" s="7">
        <v>155</v>
      </c>
      <c r="F36" s="7">
        <v>146</v>
      </c>
      <c r="G36" s="7">
        <v>129</v>
      </c>
    </row>
    <row r="37" spans="1:7" ht="12.75">
      <c r="A37" s="3">
        <v>37926</v>
      </c>
      <c r="B37" s="7">
        <v>125</v>
      </c>
      <c r="C37" s="7">
        <v>101</v>
      </c>
      <c r="D37" s="7">
        <v>81</v>
      </c>
      <c r="E37" s="7">
        <v>106</v>
      </c>
      <c r="F37" s="7">
        <v>75</v>
      </c>
      <c r="G37" s="7">
        <v>72</v>
      </c>
    </row>
    <row r="38" spans="1:7" ht="12.75">
      <c r="A38" s="3">
        <v>37956</v>
      </c>
      <c r="B38" s="7">
        <v>101</v>
      </c>
      <c r="C38" s="7">
        <v>90</v>
      </c>
      <c r="D38" s="7">
        <v>49</v>
      </c>
      <c r="E38" s="7">
        <v>88</v>
      </c>
      <c r="F38" s="7">
        <v>61</v>
      </c>
      <c r="G38" s="7">
        <v>57</v>
      </c>
    </row>
    <row r="39" spans="1:8" ht="13.5" customHeight="1">
      <c r="A39" s="3">
        <v>37987</v>
      </c>
      <c r="B39" s="7">
        <v>135</v>
      </c>
      <c r="C39" s="7">
        <v>105</v>
      </c>
      <c r="D39" s="7">
        <v>60</v>
      </c>
      <c r="E39" s="7">
        <v>97</v>
      </c>
      <c r="F39" s="7">
        <v>70</v>
      </c>
      <c r="G39" s="7">
        <v>65</v>
      </c>
      <c r="H39" s="8">
        <v>74</v>
      </c>
    </row>
    <row r="40" spans="1:8" ht="12.75">
      <c r="A40" s="3">
        <v>38018</v>
      </c>
      <c r="B40" s="7">
        <v>149</v>
      </c>
      <c r="C40" s="7">
        <v>139</v>
      </c>
      <c r="D40" s="7">
        <v>108</v>
      </c>
      <c r="E40" s="7">
        <v>104</v>
      </c>
      <c r="F40" s="7">
        <v>123</v>
      </c>
      <c r="G40" s="7">
        <v>128</v>
      </c>
      <c r="H40" s="8">
        <v>113</v>
      </c>
    </row>
    <row r="41" spans="1:8" s="1" customFormat="1" ht="12.75">
      <c r="A41" s="3"/>
      <c r="B41" s="1" t="s">
        <v>3</v>
      </c>
      <c r="C41" s="1" t="s">
        <v>2</v>
      </c>
      <c r="D41" s="1" t="s">
        <v>5</v>
      </c>
      <c r="E41" s="1" t="s">
        <v>4</v>
      </c>
      <c r="F41" s="1" t="s">
        <v>0</v>
      </c>
      <c r="G41" s="1" t="s">
        <v>1</v>
      </c>
      <c r="H41" s="1" t="s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1">
      <selection activeCell="A40" sqref="A40"/>
    </sheetView>
  </sheetViews>
  <sheetFormatPr defaultColWidth="9.140625" defaultRowHeight="12.75"/>
  <cols>
    <col min="1" max="1" width="9.57421875" style="3" bestFit="1" customWidth="1"/>
    <col min="2" max="7" width="9.00390625" style="6" bestFit="1" customWidth="1"/>
    <col min="8" max="8" width="8.8515625" style="8" customWidth="1"/>
    <col min="9" max="16384" width="8.8515625" style="6" customWidth="1"/>
  </cols>
  <sheetData>
    <row r="1" ht="12.75">
      <c r="A1" s="3" t="s">
        <v>11</v>
      </c>
    </row>
    <row r="2" spans="1:8" s="1" customFormat="1" ht="12.75">
      <c r="A2" s="3"/>
      <c r="B2" s="1" t="s">
        <v>3</v>
      </c>
      <c r="C2" s="1" t="s">
        <v>2</v>
      </c>
      <c r="D2" s="1" t="s">
        <v>5</v>
      </c>
      <c r="E2" s="1" t="s">
        <v>4</v>
      </c>
      <c r="F2" s="1" t="s">
        <v>0</v>
      </c>
      <c r="G2" s="1" t="s">
        <v>1</v>
      </c>
      <c r="H2" s="9" t="s">
        <v>17</v>
      </c>
    </row>
    <row r="3" spans="1:7" ht="12.75">
      <c r="A3" s="3">
        <v>36892</v>
      </c>
      <c r="B3" s="2"/>
      <c r="C3" s="2"/>
      <c r="D3" s="2"/>
      <c r="E3" s="2"/>
      <c r="F3" s="2"/>
      <c r="G3" s="2" t="s">
        <v>9</v>
      </c>
    </row>
    <row r="4" spans="1:7" ht="12.75">
      <c r="A4" s="3">
        <v>36923</v>
      </c>
      <c r="B4" s="2"/>
      <c r="C4" s="2"/>
      <c r="D4" s="2"/>
      <c r="E4" s="2"/>
      <c r="F4" s="2"/>
      <c r="G4" s="2" t="s">
        <v>9</v>
      </c>
    </row>
    <row r="5" spans="1:7" ht="12.75">
      <c r="A5" s="3">
        <v>36951</v>
      </c>
      <c r="B5" s="2">
        <v>217</v>
      </c>
      <c r="C5" s="2">
        <v>160</v>
      </c>
      <c r="D5" s="2">
        <v>178</v>
      </c>
      <c r="E5" s="2">
        <v>202</v>
      </c>
      <c r="F5" s="2">
        <v>169</v>
      </c>
      <c r="G5" s="2">
        <v>138</v>
      </c>
    </row>
    <row r="6" spans="1:7" ht="12.75">
      <c r="A6" s="3">
        <v>36982</v>
      </c>
      <c r="B6" s="2">
        <v>285</v>
      </c>
      <c r="C6" s="2">
        <v>238</v>
      </c>
      <c r="D6" s="2">
        <v>225</v>
      </c>
      <c r="E6" s="2">
        <v>269</v>
      </c>
      <c r="F6" s="2">
        <v>249</v>
      </c>
      <c r="G6" s="2">
        <v>210</v>
      </c>
    </row>
    <row r="7" spans="1:7" ht="12.75">
      <c r="A7" s="3">
        <v>37012</v>
      </c>
      <c r="B7" s="2">
        <v>325</v>
      </c>
      <c r="C7" s="2">
        <v>254</v>
      </c>
      <c r="D7" s="2">
        <v>309</v>
      </c>
      <c r="E7" s="2">
        <v>319</v>
      </c>
      <c r="F7" s="2">
        <v>271</v>
      </c>
      <c r="G7" s="2">
        <v>247</v>
      </c>
    </row>
    <row r="8" spans="1:7" ht="12.75">
      <c r="A8" s="3">
        <v>37043</v>
      </c>
      <c r="B8" s="2">
        <v>359</v>
      </c>
      <c r="C8" s="2">
        <v>314</v>
      </c>
      <c r="D8" s="2">
        <v>287</v>
      </c>
      <c r="E8" s="2">
        <v>321</v>
      </c>
      <c r="F8" s="2">
        <v>302</v>
      </c>
      <c r="G8" s="2">
        <v>278</v>
      </c>
    </row>
    <row r="9" spans="1:7" ht="12.75">
      <c r="A9" s="3">
        <v>37073</v>
      </c>
      <c r="B9" s="2">
        <v>346</v>
      </c>
      <c r="C9" s="2">
        <v>307</v>
      </c>
      <c r="D9" s="2">
        <v>330</v>
      </c>
      <c r="E9" s="2">
        <v>273</v>
      </c>
      <c r="F9" s="2">
        <v>313</v>
      </c>
      <c r="G9" s="2">
        <v>272</v>
      </c>
    </row>
    <row r="10" spans="1:7" ht="12.75">
      <c r="A10" s="3">
        <v>37104</v>
      </c>
      <c r="B10" s="2">
        <v>318</v>
      </c>
      <c r="C10" s="2">
        <v>282</v>
      </c>
      <c r="D10" s="2">
        <v>294</v>
      </c>
      <c r="E10" s="2">
        <v>296</v>
      </c>
      <c r="F10" s="2">
        <v>282</v>
      </c>
      <c r="G10" s="2">
        <v>240</v>
      </c>
    </row>
    <row r="11" spans="1:7" ht="12.75">
      <c r="A11" s="3">
        <v>37135</v>
      </c>
      <c r="B11" s="2">
        <v>256</v>
      </c>
      <c r="C11" s="2">
        <v>220</v>
      </c>
      <c r="D11" s="2">
        <v>193</v>
      </c>
      <c r="E11" s="2">
        <v>246</v>
      </c>
      <c r="F11" s="2">
        <v>217</v>
      </c>
      <c r="G11" s="2">
        <v>198</v>
      </c>
    </row>
    <row r="12" spans="1:7" ht="12.75">
      <c r="A12" s="3">
        <v>37165</v>
      </c>
      <c r="B12" s="2">
        <v>188</v>
      </c>
      <c r="C12" s="2">
        <v>155</v>
      </c>
      <c r="D12" s="2">
        <v>121</v>
      </c>
      <c r="E12" s="2">
        <v>205</v>
      </c>
      <c r="F12" s="2">
        <v>142</v>
      </c>
      <c r="G12" s="2">
        <v>149</v>
      </c>
    </row>
    <row r="13" spans="1:7" ht="12.75">
      <c r="A13" s="3">
        <v>37196</v>
      </c>
      <c r="B13" s="2">
        <v>132</v>
      </c>
      <c r="C13" s="2">
        <v>112</v>
      </c>
      <c r="D13" s="2">
        <v>70</v>
      </c>
      <c r="E13" s="2">
        <v>149</v>
      </c>
      <c r="F13" s="2">
        <v>108</v>
      </c>
      <c r="G13" s="2">
        <v>98</v>
      </c>
    </row>
    <row r="14" spans="1:7" ht="12.75">
      <c r="A14" s="3">
        <v>37226</v>
      </c>
      <c r="B14" s="2">
        <v>109</v>
      </c>
      <c r="C14" s="2">
        <v>93</v>
      </c>
      <c r="D14" s="2">
        <v>52</v>
      </c>
      <c r="E14" s="2">
        <v>113</v>
      </c>
      <c r="F14" s="2">
        <v>77</v>
      </c>
      <c r="G14" s="2">
        <v>59</v>
      </c>
    </row>
    <row r="15" spans="1:7" ht="12.75">
      <c r="A15" s="3">
        <v>37257</v>
      </c>
      <c r="B15" s="2">
        <v>123</v>
      </c>
      <c r="C15" s="2">
        <v>99</v>
      </c>
      <c r="D15" s="2">
        <v>58</v>
      </c>
      <c r="E15" s="2">
        <v>116</v>
      </c>
      <c r="F15" s="2">
        <v>98</v>
      </c>
      <c r="G15" s="2">
        <v>78</v>
      </c>
    </row>
    <row r="16" spans="1:7" ht="12.75">
      <c r="A16" s="3">
        <v>37288</v>
      </c>
      <c r="B16" s="2">
        <v>164</v>
      </c>
      <c r="C16" s="2">
        <v>149</v>
      </c>
      <c r="D16" s="2">
        <v>101</v>
      </c>
      <c r="E16" s="2">
        <v>170</v>
      </c>
      <c r="F16" s="2">
        <v>127</v>
      </c>
      <c r="G16" s="2">
        <v>110</v>
      </c>
    </row>
    <row r="17" spans="1:7" ht="12.75">
      <c r="A17" s="3">
        <v>37316</v>
      </c>
      <c r="B17" s="2">
        <v>221</v>
      </c>
      <c r="C17" s="2">
        <v>177</v>
      </c>
      <c r="D17" s="2">
        <v>147</v>
      </c>
      <c r="E17" s="2">
        <v>200</v>
      </c>
      <c r="F17" s="2">
        <v>158</v>
      </c>
      <c r="G17" s="2">
        <v>141</v>
      </c>
    </row>
    <row r="18" spans="1:7" ht="12.75">
      <c r="A18" s="3">
        <v>37347</v>
      </c>
      <c r="B18" s="2">
        <v>280</v>
      </c>
      <c r="C18" s="2">
        <v>244</v>
      </c>
      <c r="D18" s="2">
        <v>206</v>
      </c>
      <c r="E18" s="2">
        <v>245</v>
      </c>
      <c r="F18" s="2">
        <v>219</v>
      </c>
      <c r="G18" s="2">
        <v>197</v>
      </c>
    </row>
    <row r="19" spans="1:7" ht="12.75">
      <c r="A19" s="3">
        <v>37377</v>
      </c>
      <c r="B19" s="2">
        <v>339</v>
      </c>
      <c r="C19" s="2">
        <v>264</v>
      </c>
      <c r="D19" s="2">
        <v>284</v>
      </c>
      <c r="E19" s="2">
        <v>304</v>
      </c>
      <c r="F19" s="2">
        <v>281</v>
      </c>
      <c r="G19" s="2">
        <v>252</v>
      </c>
    </row>
    <row r="20" spans="1:7" ht="12.75">
      <c r="A20" s="3">
        <v>37408</v>
      </c>
      <c r="B20" s="2">
        <v>354</v>
      </c>
      <c r="C20" s="2">
        <v>325</v>
      </c>
      <c r="D20" s="2">
        <v>292</v>
      </c>
      <c r="E20" s="2">
        <v>317</v>
      </c>
      <c r="F20" s="2">
        <v>312</v>
      </c>
      <c r="G20" s="2">
        <v>277</v>
      </c>
    </row>
    <row r="21" spans="1:7" ht="12.75">
      <c r="A21" s="3">
        <v>37438</v>
      </c>
      <c r="B21" s="2">
        <v>318</v>
      </c>
      <c r="C21" s="2">
        <v>347</v>
      </c>
      <c r="D21" s="2">
        <v>327</v>
      </c>
      <c r="E21" s="2">
        <v>271</v>
      </c>
      <c r="F21" s="2">
        <v>293</v>
      </c>
      <c r="G21" s="2">
        <v>303</v>
      </c>
    </row>
    <row r="22" spans="1:7" ht="12.75">
      <c r="A22" s="3">
        <v>37469</v>
      </c>
      <c r="B22" s="2">
        <v>299</v>
      </c>
      <c r="C22" s="2">
        <v>240</v>
      </c>
      <c r="D22" s="2">
        <v>250</v>
      </c>
      <c r="E22" s="2">
        <v>275</v>
      </c>
      <c r="F22" s="2">
        <v>240</v>
      </c>
      <c r="G22" s="2">
        <v>249</v>
      </c>
    </row>
    <row r="23" spans="1:7" ht="12.75">
      <c r="A23" s="3">
        <v>37500</v>
      </c>
      <c r="B23" s="2">
        <v>232</v>
      </c>
      <c r="C23" s="2">
        <v>232</v>
      </c>
      <c r="D23" s="2">
        <v>184</v>
      </c>
      <c r="E23" s="2">
        <v>201</v>
      </c>
      <c r="F23" s="2">
        <v>215</v>
      </c>
      <c r="G23" s="2">
        <v>198</v>
      </c>
    </row>
    <row r="24" spans="1:7" ht="12.75">
      <c r="A24" s="3">
        <v>37530</v>
      </c>
      <c r="B24" s="2">
        <v>166</v>
      </c>
      <c r="C24" s="2">
        <v>166</v>
      </c>
      <c r="D24" s="2">
        <v>115</v>
      </c>
      <c r="E24" s="2">
        <v>153</v>
      </c>
      <c r="F24" s="2">
        <v>136</v>
      </c>
      <c r="G24" s="2">
        <v>115</v>
      </c>
    </row>
    <row r="25" spans="1:7" ht="12.75">
      <c r="A25" s="3">
        <v>37561</v>
      </c>
      <c r="B25" s="2">
        <v>132</v>
      </c>
      <c r="C25" s="2">
        <v>119</v>
      </c>
      <c r="D25" s="2">
        <v>73</v>
      </c>
      <c r="E25" s="2">
        <v>127</v>
      </c>
      <c r="F25" s="2">
        <v>91</v>
      </c>
      <c r="G25" s="2">
        <v>72</v>
      </c>
    </row>
    <row r="26" spans="1:7" ht="12.75">
      <c r="A26" s="3">
        <v>37591</v>
      </c>
      <c r="B26" s="2">
        <v>92</v>
      </c>
      <c r="C26" s="2">
        <v>95</v>
      </c>
      <c r="D26" s="2">
        <v>56</v>
      </c>
      <c r="E26" s="2">
        <v>100</v>
      </c>
      <c r="F26" s="2">
        <v>71</v>
      </c>
      <c r="G26" s="2">
        <v>64</v>
      </c>
    </row>
    <row r="27" spans="1:7" ht="12.75">
      <c r="A27" s="3">
        <v>37622</v>
      </c>
      <c r="B27" s="7">
        <v>115</v>
      </c>
      <c r="C27" s="7">
        <v>101</v>
      </c>
      <c r="D27" s="7">
        <v>65</v>
      </c>
      <c r="E27" s="7">
        <v>118</v>
      </c>
      <c r="F27" s="7">
        <v>89</v>
      </c>
      <c r="G27" s="7">
        <v>73</v>
      </c>
    </row>
    <row r="28" spans="1:7" ht="12.75">
      <c r="A28" s="3">
        <v>37653</v>
      </c>
      <c r="B28" s="7">
        <v>133</v>
      </c>
      <c r="C28" s="7">
        <v>143</v>
      </c>
      <c r="D28" s="7">
        <v>116</v>
      </c>
      <c r="E28" s="7">
        <v>115</v>
      </c>
      <c r="F28" s="7">
        <v>118</v>
      </c>
      <c r="G28" s="7">
        <v>100</v>
      </c>
    </row>
    <row r="29" spans="1:7" ht="12.75">
      <c r="A29" s="3">
        <v>37681</v>
      </c>
      <c r="B29" s="7">
        <v>209</v>
      </c>
      <c r="C29" s="7">
        <v>213</v>
      </c>
      <c r="D29" s="7">
        <v>188</v>
      </c>
      <c r="E29" s="7">
        <v>193</v>
      </c>
      <c r="F29" s="7">
        <v>162</v>
      </c>
      <c r="G29" s="7">
        <v>158</v>
      </c>
    </row>
    <row r="30" spans="1:7" ht="12.75">
      <c r="A30" s="3">
        <v>37712</v>
      </c>
      <c r="B30" s="7">
        <v>230</v>
      </c>
      <c r="C30" s="7">
        <v>211</v>
      </c>
      <c r="D30" s="7">
        <v>237</v>
      </c>
      <c r="E30" s="7">
        <v>239</v>
      </c>
      <c r="F30" s="7">
        <v>207</v>
      </c>
      <c r="G30" s="7">
        <v>199</v>
      </c>
    </row>
    <row r="31" spans="1:7" ht="12.75">
      <c r="A31" s="3">
        <v>37742</v>
      </c>
      <c r="B31" s="7">
        <v>287</v>
      </c>
      <c r="C31" s="7">
        <v>318</v>
      </c>
      <c r="D31" s="7">
        <v>317</v>
      </c>
      <c r="E31" s="7">
        <v>239</v>
      </c>
      <c r="F31" s="7">
        <v>239</v>
      </c>
      <c r="G31" s="7">
        <v>198</v>
      </c>
    </row>
    <row r="32" spans="1:7" ht="12.75">
      <c r="A32" s="3">
        <v>37773</v>
      </c>
      <c r="B32" s="7">
        <v>350</v>
      </c>
      <c r="C32" s="7">
        <v>337</v>
      </c>
      <c r="D32" s="7">
        <v>325</v>
      </c>
      <c r="E32" s="7">
        <v>269</v>
      </c>
      <c r="F32" s="7">
        <v>259</v>
      </c>
      <c r="G32" s="7">
        <v>245</v>
      </c>
    </row>
    <row r="33" spans="1:7" ht="12.75">
      <c r="A33" s="3">
        <v>37803</v>
      </c>
      <c r="B33" s="7">
        <v>293</v>
      </c>
      <c r="C33" s="7">
        <v>350</v>
      </c>
      <c r="D33" s="7">
        <v>338</v>
      </c>
      <c r="E33" s="7">
        <v>266</v>
      </c>
      <c r="F33" s="7">
        <v>290</v>
      </c>
      <c r="G33" s="7">
        <v>259</v>
      </c>
    </row>
    <row r="34" spans="1:7" ht="12.75">
      <c r="A34" s="3">
        <v>37834</v>
      </c>
      <c r="B34" s="7">
        <v>263</v>
      </c>
      <c r="C34" s="7">
        <v>294</v>
      </c>
      <c r="D34" s="7">
        <v>280</v>
      </c>
      <c r="E34" s="7">
        <v>254</v>
      </c>
      <c r="F34" s="7">
        <v>264</v>
      </c>
      <c r="G34" s="7">
        <v>231</v>
      </c>
    </row>
    <row r="35" spans="1:7" ht="12.75">
      <c r="A35" s="3">
        <v>37865</v>
      </c>
      <c r="B35" s="7">
        <v>249</v>
      </c>
      <c r="C35" s="7">
        <v>229</v>
      </c>
      <c r="D35" s="7">
        <v>162</v>
      </c>
      <c r="E35" s="7">
        <v>224</v>
      </c>
      <c r="F35" s="7">
        <v>190</v>
      </c>
      <c r="G35" s="7">
        <v>162</v>
      </c>
    </row>
    <row r="36" spans="1:7" ht="12.75">
      <c r="A36" s="3">
        <v>37895</v>
      </c>
      <c r="B36" s="7">
        <v>198</v>
      </c>
      <c r="C36" s="7">
        <v>169</v>
      </c>
      <c r="D36" s="7">
        <v>121</v>
      </c>
      <c r="E36" s="7">
        <v>176</v>
      </c>
      <c r="F36" s="7">
        <v>157</v>
      </c>
      <c r="G36" s="7">
        <v>145</v>
      </c>
    </row>
    <row r="37" spans="1:7" ht="12.75">
      <c r="A37" s="3">
        <v>37926</v>
      </c>
      <c r="B37" s="7">
        <v>107</v>
      </c>
      <c r="C37" s="7">
        <v>100</v>
      </c>
      <c r="D37" s="7">
        <v>73</v>
      </c>
      <c r="E37" s="7">
        <v>120</v>
      </c>
      <c r="F37" s="7">
        <v>77</v>
      </c>
      <c r="G37" s="7">
        <v>80</v>
      </c>
    </row>
    <row r="38" spans="1:7" ht="13.5" customHeight="1">
      <c r="A38" s="3">
        <v>37956</v>
      </c>
      <c r="B38" s="7">
        <v>95</v>
      </c>
      <c r="C38" s="7">
        <v>88</v>
      </c>
      <c r="D38" s="7">
        <v>52</v>
      </c>
      <c r="E38" s="7">
        <v>101</v>
      </c>
      <c r="F38" s="7">
        <v>68</v>
      </c>
      <c r="G38" s="7">
        <v>66</v>
      </c>
    </row>
    <row r="39" spans="1:8" ht="13.5" customHeight="1">
      <c r="A39" s="3">
        <v>37987</v>
      </c>
      <c r="B39" s="7">
        <v>133</v>
      </c>
      <c r="C39" s="7">
        <v>101</v>
      </c>
      <c r="D39" s="7">
        <v>69</v>
      </c>
      <c r="E39" s="7">
        <v>122</v>
      </c>
      <c r="F39" s="7">
        <v>80</v>
      </c>
      <c r="G39" s="7">
        <v>76</v>
      </c>
      <c r="H39" s="8">
        <v>68</v>
      </c>
    </row>
    <row r="40" spans="1:8" ht="12.75">
      <c r="A40" s="3">
        <v>38018</v>
      </c>
      <c r="B40" s="7">
        <v>137</v>
      </c>
      <c r="C40" s="7">
        <v>147</v>
      </c>
      <c r="D40" s="7">
        <v>119</v>
      </c>
      <c r="E40" s="7">
        <v>118</v>
      </c>
      <c r="F40" s="7">
        <v>123</v>
      </c>
      <c r="G40" s="7">
        <v>118</v>
      </c>
      <c r="H40" s="8">
        <v>117</v>
      </c>
    </row>
    <row r="41" spans="1:8" s="1" customFormat="1" ht="12.75">
      <c r="A41" s="3"/>
      <c r="B41" s="1" t="s">
        <v>3</v>
      </c>
      <c r="C41" s="1" t="s">
        <v>2</v>
      </c>
      <c r="D41" s="1" t="s">
        <v>5</v>
      </c>
      <c r="E41" s="1" t="s">
        <v>4</v>
      </c>
      <c r="F41" s="1" t="s">
        <v>0</v>
      </c>
      <c r="G41" s="1" t="s">
        <v>1</v>
      </c>
      <c r="H41" s="9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1">
      <selection activeCell="A40" sqref="A40"/>
    </sheetView>
  </sheetViews>
  <sheetFormatPr defaultColWidth="9.140625" defaultRowHeight="12.75"/>
  <cols>
    <col min="1" max="1" width="9.57421875" style="3" bestFit="1" customWidth="1"/>
    <col min="2" max="7" width="9.00390625" style="8" bestFit="1" customWidth="1"/>
    <col min="8" max="16384" width="8.8515625" style="6" customWidth="1"/>
  </cols>
  <sheetData>
    <row r="1" ht="12.75">
      <c r="A1" s="3" t="s">
        <v>8</v>
      </c>
    </row>
    <row r="2" spans="1:8" s="1" customFormat="1" ht="12.75">
      <c r="A2" s="3"/>
      <c r="B2" s="9" t="s">
        <v>3</v>
      </c>
      <c r="C2" s="9" t="s">
        <v>2</v>
      </c>
      <c r="D2" s="9" t="s">
        <v>5</v>
      </c>
      <c r="E2" s="9" t="s">
        <v>4</v>
      </c>
      <c r="F2" s="9" t="s">
        <v>0</v>
      </c>
      <c r="G2" s="9" t="s">
        <v>1</v>
      </c>
      <c r="H2" s="1" t="s">
        <v>17</v>
      </c>
    </row>
    <row r="3" spans="1:7" ht="12.75">
      <c r="A3" s="3">
        <v>36892</v>
      </c>
      <c r="B3" s="8">
        <v>125</v>
      </c>
      <c r="C3" s="8">
        <v>116</v>
      </c>
      <c r="D3" s="8">
        <v>75</v>
      </c>
      <c r="E3" s="8">
        <v>120</v>
      </c>
      <c r="F3" s="8">
        <v>100</v>
      </c>
      <c r="G3" s="8">
        <v>98</v>
      </c>
    </row>
    <row r="4" spans="1:7" ht="12.75">
      <c r="A4" s="3">
        <v>36923</v>
      </c>
      <c r="B4" s="8">
        <v>159</v>
      </c>
      <c r="C4" s="8">
        <v>168</v>
      </c>
      <c r="D4" s="8">
        <v>126</v>
      </c>
      <c r="E4" s="8">
        <v>132</v>
      </c>
      <c r="F4" s="8">
        <v>133</v>
      </c>
      <c r="G4" s="8">
        <v>133</v>
      </c>
    </row>
    <row r="5" spans="1:7" ht="12.75">
      <c r="A5" s="3">
        <v>36951</v>
      </c>
      <c r="B5" s="8">
        <v>241</v>
      </c>
      <c r="C5" s="8">
        <v>216</v>
      </c>
      <c r="D5" s="8">
        <v>181</v>
      </c>
      <c r="E5" s="8">
        <v>192</v>
      </c>
      <c r="F5" s="8">
        <v>199</v>
      </c>
      <c r="G5" s="8">
        <v>183</v>
      </c>
    </row>
    <row r="6" spans="1:7" ht="12.75">
      <c r="A6" s="3">
        <v>36982</v>
      </c>
      <c r="B6" s="8">
        <v>312</v>
      </c>
      <c r="C6" s="8">
        <v>300</v>
      </c>
      <c r="D6" s="8">
        <v>242</v>
      </c>
      <c r="E6" s="8">
        <v>257</v>
      </c>
      <c r="F6" s="8">
        <v>251</v>
      </c>
      <c r="G6" s="8">
        <v>238</v>
      </c>
    </row>
    <row r="7" spans="1:7" ht="12.75">
      <c r="A7" s="3">
        <v>37012</v>
      </c>
      <c r="B7" s="8">
        <v>340</v>
      </c>
      <c r="C7" s="8">
        <v>278</v>
      </c>
      <c r="D7" s="8">
        <v>292</v>
      </c>
      <c r="E7" s="8">
        <v>278</v>
      </c>
      <c r="F7" s="8">
        <v>231</v>
      </c>
      <c r="G7" s="8">
        <v>227</v>
      </c>
    </row>
    <row r="8" spans="1:7" ht="12.75">
      <c r="A8" s="3">
        <v>37043</v>
      </c>
      <c r="B8" s="8">
        <v>367</v>
      </c>
      <c r="C8" s="8">
        <v>319</v>
      </c>
      <c r="D8" s="8">
        <v>235</v>
      </c>
      <c r="E8" s="8">
        <v>287</v>
      </c>
      <c r="F8" s="8">
        <v>269</v>
      </c>
      <c r="G8" s="8">
        <v>258</v>
      </c>
    </row>
    <row r="9" spans="1:7" ht="12.75">
      <c r="A9" s="3">
        <v>37073</v>
      </c>
      <c r="B9" s="8">
        <v>331</v>
      </c>
      <c r="C9" s="8">
        <v>274</v>
      </c>
      <c r="D9" s="8">
        <v>291</v>
      </c>
      <c r="E9" s="8">
        <v>260</v>
      </c>
      <c r="F9" s="8">
        <v>274</v>
      </c>
      <c r="G9" s="8">
        <v>246</v>
      </c>
    </row>
    <row r="10" spans="1:7" ht="12.75">
      <c r="A10" s="3">
        <v>37104</v>
      </c>
      <c r="B10" s="8">
        <v>323</v>
      </c>
      <c r="C10" s="8">
        <v>249</v>
      </c>
      <c r="D10" s="8">
        <v>274</v>
      </c>
      <c r="E10" s="8">
        <v>238</v>
      </c>
      <c r="F10" s="8">
        <v>263</v>
      </c>
      <c r="G10" s="8">
        <v>254</v>
      </c>
    </row>
    <row r="11" spans="1:7" ht="12.75">
      <c r="A11" s="3">
        <v>37135</v>
      </c>
      <c r="B11" s="8">
        <v>271</v>
      </c>
      <c r="C11" s="8">
        <v>240</v>
      </c>
      <c r="D11" s="8">
        <v>192</v>
      </c>
      <c r="E11" s="8">
        <v>232</v>
      </c>
      <c r="F11" s="8">
        <v>197</v>
      </c>
      <c r="G11" s="8">
        <v>212</v>
      </c>
    </row>
    <row r="12" spans="1:7" ht="12.75">
      <c r="A12" s="3">
        <v>37165</v>
      </c>
      <c r="B12" s="8">
        <v>198</v>
      </c>
      <c r="C12" s="8">
        <v>172</v>
      </c>
      <c r="D12" s="8">
        <v>130</v>
      </c>
      <c r="E12" s="8">
        <v>185</v>
      </c>
      <c r="F12" s="8">
        <v>121</v>
      </c>
      <c r="G12" s="8">
        <v>140</v>
      </c>
    </row>
    <row r="13" spans="1:7" ht="12.75">
      <c r="A13" s="3">
        <v>37196</v>
      </c>
      <c r="B13" s="8">
        <v>132</v>
      </c>
      <c r="C13" s="8">
        <v>122</v>
      </c>
      <c r="D13" s="8">
        <v>82</v>
      </c>
      <c r="E13" s="8">
        <v>135</v>
      </c>
      <c r="F13" s="8">
        <v>99</v>
      </c>
      <c r="G13" s="8">
        <v>94</v>
      </c>
    </row>
    <row r="14" spans="1:7" ht="12.75">
      <c r="A14" s="3">
        <v>37226</v>
      </c>
      <c r="B14" s="8">
        <v>110</v>
      </c>
      <c r="C14" s="8">
        <v>106</v>
      </c>
      <c r="D14" s="8">
        <v>62</v>
      </c>
      <c r="E14" s="8">
        <v>95</v>
      </c>
      <c r="F14" s="8">
        <v>78</v>
      </c>
      <c r="G14" s="8">
        <v>67</v>
      </c>
    </row>
    <row r="15" spans="1:7" ht="12.75">
      <c r="A15" s="3">
        <v>37257</v>
      </c>
      <c r="B15" s="8">
        <v>134</v>
      </c>
      <c r="C15" s="8">
        <v>121</v>
      </c>
      <c r="D15" s="8">
        <v>72</v>
      </c>
      <c r="E15" s="8">
        <v>119</v>
      </c>
      <c r="F15" s="8">
        <v>99</v>
      </c>
      <c r="G15" s="8">
        <v>83</v>
      </c>
    </row>
    <row r="16" spans="1:7" ht="12.75">
      <c r="A16" s="3">
        <v>37288</v>
      </c>
      <c r="B16" s="8">
        <v>186</v>
      </c>
      <c r="C16" s="8">
        <v>161</v>
      </c>
      <c r="D16" s="8">
        <v>123</v>
      </c>
      <c r="E16" s="8">
        <v>165</v>
      </c>
      <c r="F16" s="8">
        <v>132</v>
      </c>
      <c r="G16" s="8">
        <v>126</v>
      </c>
    </row>
    <row r="17" spans="1:7" ht="12.75">
      <c r="A17" s="3">
        <v>37316</v>
      </c>
      <c r="B17" s="8">
        <v>240</v>
      </c>
      <c r="C17" s="8">
        <v>232</v>
      </c>
      <c r="D17" s="8">
        <v>168</v>
      </c>
      <c r="E17" s="8">
        <v>151</v>
      </c>
      <c r="F17" s="8">
        <v>151</v>
      </c>
      <c r="G17" s="8">
        <v>143</v>
      </c>
    </row>
    <row r="18" spans="1:7" ht="12.75">
      <c r="A18" s="3">
        <v>37347</v>
      </c>
      <c r="B18" s="8">
        <v>307</v>
      </c>
      <c r="C18" s="8">
        <v>279</v>
      </c>
      <c r="D18" s="8">
        <v>208</v>
      </c>
      <c r="E18" s="8">
        <v>252</v>
      </c>
      <c r="F18" s="8">
        <v>191</v>
      </c>
      <c r="G18" s="8">
        <v>214</v>
      </c>
    </row>
    <row r="19" spans="1:7" ht="12.75">
      <c r="A19" s="3">
        <v>37377</v>
      </c>
      <c r="B19" s="8">
        <v>352</v>
      </c>
      <c r="C19" s="8">
        <v>297</v>
      </c>
      <c r="D19" s="8">
        <v>282</v>
      </c>
      <c r="E19" s="8">
        <v>278</v>
      </c>
      <c r="F19" s="8">
        <v>235</v>
      </c>
      <c r="G19" s="8">
        <v>243</v>
      </c>
    </row>
    <row r="20" spans="1:7" ht="12.75">
      <c r="A20" s="3">
        <v>37408</v>
      </c>
      <c r="B20" s="8">
        <v>364</v>
      </c>
      <c r="C20" s="8">
        <v>317</v>
      </c>
      <c r="D20" s="8">
        <v>262</v>
      </c>
      <c r="E20" s="8">
        <v>309</v>
      </c>
      <c r="F20" s="8">
        <v>304</v>
      </c>
      <c r="G20" s="8">
        <v>298</v>
      </c>
    </row>
    <row r="21" spans="1:7" ht="12.75">
      <c r="A21" s="3">
        <v>37438</v>
      </c>
      <c r="B21" s="8">
        <v>350</v>
      </c>
      <c r="C21" s="8">
        <v>330</v>
      </c>
      <c r="D21" s="8">
        <v>308</v>
      </c>
      <c r="E21" s="8">
        <v>308</v>
      </c>
      <c r="F21" s="8">
        <v>315</v>
      </c>
      <c r="G21" s="8">
        <v>299</v>
      </c>
    </row>
    <row r="22" spans="1:7" ht="12.75">
      <c r="A22" s="3">
        <v>37469</v>
      </c>
      <c r="B22" s="8">
        <v>323</v>
      </c>
      <c r="C22" s="8">
        <v>261</v>
      </c>
      <c r="D22" s="8">
        <v>223</v>
      </c>
      <c r="E22" s="8">
        <v>261</v>
      </c>
      <c r="F22" s="8">
        <v>261</v>
      </c>
      <c r="G22" s="8">
        <v>266</v>
      </c>
    </row>
    <row r="23" spans="1:7" ht="12.75">
      <c r="A23" s="3">
        <v>37500</v>
      </c>
      <c r="B23" s="8">
        <v>258</v>
      </c>
      <c r="C23" s="8">
        <v>206</v>
      </c>
      <c r="D23" s="8">
        <v>200</v>
      </c>
      <c r="E23" s="8">
        <v>218</v>
      </c>
      <c r="F23" s="8">
        <v>229</v>
      </c>
      <c r="G23" s="8">
        <v>189</v>
      </c>
    </row>
    <row r="24" spans="1:7" ht="12.75">
      <c r="A24" s="3">
        <v>37530</v>
      </c>
      <c r="B24" s="8">
        <v>196</v>
      </c>
      <c r="C24" s="8">
        <v>168</v>
      </c>
      <c r="D24" s="8">
        <v>120</v>
      </c>
      <c r="E24" s="8">
        <v>129</v>
      </c>
      <c r="F24" s="8">
        <v>141</v>
      </c>
      <c r="G24" s="8">
        <v>110</v>
      </c>
    </row>
    <row r="25" spans="1:7" ht="12.75">
      <c r="A25" s="3">
        <v>37561</v>
      </c>
      <c r="B25" s="10">
        <v>142</v>
      </c>
      <c r="C25" s="8">
        <v>124</v>
      </c>
      <c r="D25" s="8">
        <v>73</v>
      </c>
      <c r="E25" s="10">
        <v>119</v>
      </c>
      <c r="F25" s="10">
        <v>96</v>
      </c>
      <c r="G25" s="8">
        <v>83</v>
      </c>
    </row>
    <row r="26" spans="1:7" ht="12.75">
      <c r="A26" s="3">
        <v>37591</v>
      </c>
      <c r="B26" s="10">
        <v>112</v>
      </c>
      <c r="C26" s="8">
        <v>102</v>
      </c>
      <c r="D26" s="8">
        <v>55</v>
      </c>
      <c r="E26" s="10">
        <v>87</v>
      </c>
      <c r="F26" s="10">
        <v>77</v>
      </c>
      <c r="G26" s="8">
        <v>74</v>
      </c>
    </row>
    <row r="27" spans="1:7" ht="12.75">
      <c r="A27" s="3">
        <v>37622</v>
      </c>
      <c r="B27" s="10">
        <v>127</v>
      </c>
      <c r="C27" s="10">
        <v>118</v>
      </c>
      <c r="D27" s="10">
        <v>65</v>
      </c>
      <c r="E27" s="10">
        <v>111</v>
      </c>
      <c r="F27" s="10">
        <v>100</v>
      </c>
      <c r="G27" s="10">
        <v>91</v>
      </c>
    </row>
    <row r="28" spans="1:7" ht="12.75">
      <c r="A28" s="3">
        <v>37653</v>
      </c>
      <c r="B28" s="10">
        <v>167</v>
      </c>
      <c r="C28" s="10">
        <v>149</v>
      </c>
      <c r="D28" s="10">
        <v>120</v>
      </c>
      <c r="E28" s="10">
        <v>108</v>
      </c>
      <c r="F28" s="10">
        <v>134</v>
      </c>
      <c r="G28" s="10">
        <v>114</v>
      </c>
    </row>
    <row r="29" spans="1:7" ht="12.75">
      <c r="A29" s="3">
        <v>37681</v>
      </c>
      <c r="B29" s="10">
        <v>240</v>
      </c>
      <c r="C29" s="10">
        <v>207</v>
      </c>
      <c r="D29" s="10">
        <v>177</v>
      </c>
      <c r="E29" s="10">
        <v>194</v>
      </c>
      <c r="F29" s="10">
        <v>182</v>
      </c>
      <c r="G29" s="10">
        <v>168</v>
      </c>
    </row>
    <row r="30" spans="1:7" ht="12.75">
      <c r="A30" s="3">
        <v>37712</v>
      </c>
      <c r="B30" s="10">
        <v>311</v>
      </c>
      <c r="C30" s="10">
        <v>275</v>
      </c>
      <c r="D30" s="10">
        <v>217</v>
      </c>
      <c r="E30" s="10">
        <v>250</v>
      </c>
      <c r="F30" s="10">
        <v>212</v>
      </c>
      <c r="G30" s="10">
        <v>203</v>
      </c>
    </row>
    <row r="31" spans="1:7" ht="12.75">
      <c r="A31" s="3">
        <v>37742</v>
      </c>
      <c r="B31" s="10">
        <v>335</v>
      </c>
      <c r="C31" s="10">
        <v>302</v>
      </c>
      <c r="D31" s="10">
        <v>259</v>
      </c>
      <c r="E31" s="10">
        <v>269</v>
      </c>
      <c r="F31" s="10">
        <v>240</v>
      </c>
      <c r="G31" s="10">
        <v>193</v>
      </c>
    </row>
    <row r="32" spans="1:7" ht="12.75">
      <c r="A32" s="3">
        <v>37773</v>
      </c>
      <c r="B32" s="8">
        <v>371</v>
      </c>
      <c r="C32" s="8">
        <v>321</v>
      </c>
      <c r="D32" s="10">
        <v>284</v>
      </c>
      <c r="E32" s="8">
        <v>283</v>
      </c>
      <c r="F32" s="8">
        <v>281</v>
      </c>
      <c r="G32" s="8">
        <v>239</v>
      </c>
    </row>
    <row r="33" spans="1:7" ht="12.75">
      <c r="A33" s="3">
        <v>37803</v>
      </c>
      <c r="B33" s="8">
        <v>326</v>
      </c>
      <c r="C33" s="8">
        <v>310</v>
      </c>
      <c r="D33" s="10">
        <v>324</v>
      </c>
      <c r="E33" s="8">
        <v>274</v>
      </c>
      <c r="F33" s="8">
        <v>322</v>
      </c>
      <c r="G33" s="8">
        <v>298</v>
      </c>
    </row>
    <row r="34" spans="1:7" ht="12.75">
      <c r="A34" s="3">
        <v>37834</v>
      </c>
      <c r="B34" s="8">
        <v>295</v>
      </c>
      <c r="C34" s="8">
        <v>276</v>
      </c>
      <c r="D34" s="10">
        <v>269</v>
      </c>
      <c r="E34" s="8">
        <v>271</v>
      </c>
      <c r="F34" s="8">
        <v>269</v>
      </c>
      <c r="G34" s="8">
        <v>265</v>
      </c>
    </row>
    <row r="35" spans="1:7" ht="12.75">
      <c r="A35" s="3">
        <v>37865</v>
      </c>
      <c r="B35" s="7">
        <v>269</v>
      </c>
      <c r="C35" s="7">
        <v>243</v>
      </c>
      <c r="D35" s="7">
        <v>169</v>
      </c>
      <c r="E35" s="7">
        <v>233</v>
      </c>
      <c r="F35" s="7">
        <v>212</v>
      </c>
      <c r="G35" s="7">
        <v>171</v>
      </c>
    </row>
    <row r="36" spans="1:7" ht="12.75">
      <c r="A36" s="3">
        <v>37895</v>
      </c>
      <c r="B36" s="7">
        <v>211</v>
      </c>
      <c r="C36" s="7">
        <v>187</v>
      </c>
      <c r="D36" s="7">
        <v>125</v>
      </c>
      <c r="E36" s="7">
        <v>154</v>
      </c>
      <c r="F36" s="7">
        <v>152</v>
      </c>
      <c r="G36" s="7">
        <v>143</v>
      </c>
    </row>
    <row r="37" spans="1:7" ht="12.75">
      <c r="A37" s="3">
        <v>37926</v>
      </c>
      <c r="B37" s="7">
        <v>135</v>
      </c>
      <c r="C37" s="7">
        <v>125</v>
      </c>
      <c r="D37" s="7">
        <v>81</v>
      </c>
      <c r="E37" s="7">
        <v>107</v>
      </c>
      <c r="F37" s="7">
        <v>88</v>
      </c>
      <c r="G37" s="7">
        <v>88</v>
      </c>
    </row>
    <row r="38" spans="1:7" ht="12.75">
      <c r="A38" s="3">
        <v>37956</v>
      </c>
      <c r="B38" s="7">
        <v>108</v>
      </c>
      <c r="C38" s="7">
        <v>103</v>
      </c>
      <c r="D38" s="7">
        <v>56</v>
      </c>
      <c r="E38" s="7">
        <v>101</v>
      </c>
      <c r="F38" s="7">
        <v>71</v>
      </c>
      <c r="G38" s="7">
        <v>77</v>
      </c>
    </row>
    <row r="39" spans="1:8" ht="13.5" customHeight="1">
      <c r="A39" s="3">
        <v>37987</v>
      </c>
      <c r="B39" s="7">
        <v>135</v>
      </c>
      <c r="C39" s="7">
        <v>115</v>
      </c>
      <c r="D39" s="7">
        <v>69</v>
      </c>
      <c r="E39" s="7">
        <v>116</v>
      </c>
      <c r="F39" s="7">
        <v>86</v>
      </c>
      <c r="G39" s="7">
        <v>86</v>
      </c>
      <c r="H39" s="8">
        <v>88</v>
      </c>
    </row>
    <row r="40" spans="1:8" ht="12.75">
      <c r="A40" s="3">
        <v>38018</v>
      </c>
      <c r="B40" s="7">
        <v>157</v>
      </c>
      <c r="C40" s="7">
        <v>151</v>
      </c>
      <c r="D40" s="7">
        <v>119</v>
      </c>
      <c r="E40" s="7">
        <v>124</v>
      </c>
      <c r="F40" s="7">
        <v>136</v>
      </c>
      <c r="G40" s="7">
        <v>140</v>
      </c>
      <c r="H40" s="8">
        <v>128</v>
      </c>
    </row>
    <row r="41" spans="1:8" s="1" customFormat="1" ht="12.75">
      <c r="A41" s="3"/>
      <c r="B41" s="9" t="s">
        <v>3</v>
      </c>
      <c r="C41" s="9" t="s">
        <v>2</v>
      </c>
      <c r="D41" s="9" t="s">
        <v>5</v>
      </c>
      <c r="E41" s="9" t="s">
        <v>4</v>
      </c>
      <c r="F41" s="9" t="s">
        <v>0</v>
      </c>
      <c r="G41" s="9" t="s">
        <v>1</v>
      </c>
      <c r="H41" s="1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jesse meng</cp:lastModifiedBy>
  <cp:lastPrinted>2004-03-01T17:13:03Z</cp:lastPrinted>
  <dcterms:created xsi:type="dcterms:W3CDTF">1996-10-14T23:33:28Z</dcterms:created>
  <dcterms:modified xsi:type="dcterms:W3CDTF">2004-08-02T19:18:32Z</dcterms:modified>
  <cp:category/>
  <cp:version/>
  <cp:contentType/>
  <cp:contentStatus/>
</cp:coreProperties>
</file>