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545" tabRatio="927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  <sheet name="Table20" sheetId="21" r:id="rId21"/>
    <sheet name="Table21" sheetId="22" r:id="rId22"/>
    <sheet name="Table22" sheetId="23" r:id="rId23"/>
    <sheet name="Table23" sheetId="24" r:id="rId24"/>
    <sheet name="Table24" sheetId="25" r:id="rId25"/>
  </sheets>
  <definedNames/>
  <calcPr fullCalcOnLoad="1"/>
</workbook>
</file>

<file path=xl/sharedStrings.xml><?xml version="1.0" encoding="utf-8"?>
<sst xmlns="http://schemas.openxmlformats.org/spreadsheetml/2006/main" count="1635" uniqueCount="439">
  <si>
    <r>
      <t>4</t>
    </r>
    <r>
      <rPr>
        <sz val="8"/>
        <rFont val="Times"/>
        <family val="1"/>
      </rPr>
      <t>Significance of activity defined by either quantity of drilling or investment expenditure for exploration work program.</t>
    </r>
  </si>
  <si>
    <t>TABLE 11</t>
  </si>
  <si>
    <t>(Iron content in thousand metric tons)</t>
  </si>
  <si>
    <t>Iron content</t>
  </si>
  <si>
    <t>TABLE 13</t>
  </si>
  <si>
    <t>TABLE 14</t>
  </si>
  <si>
    <t>(Metal content in metric tons)</t>
  </si>
  <si>
    <t>TABLE 15</t>
  </si>
  <si>
    <t>(Metric tons)</t>
  </si>
  <si>
    <t>TABLE 16</t>
  </si>
  <si>
    <t>TABLE 17</t>
  </si>
  <si>
    <t>TABLE 18</t>
  </si>
  <si>
    <t>TABLE 19</t>
  </si>
  <si>
    <t>TABLE 20</t>
  </si>
  <si>
    <t>TABLE 21</t>
  </si>
  <si>
    <r>
      <t>Peru</t>
    </r>
    <r>
      <rPr>
        <vertAlign val="superscript"/>
        <sz val="8"/>
        <rFont val="Times"/>
        <family val="1"/>
      </rPr>
      <t>2</t>
    </r>
  </si>
  <si>
    <t>TABLE 22</t>
  </si>
  <si>
    <t>(Thousand carats)</t>
  </si>
  <si>
    <r>
      <t>e</t>
    </r>
    <r>
      <rPr>
        <sz val="8"/>
        <rFont val="Times"/>
        <family val="1"/>
      </rPr>
      <t xml:space="preserve">Estimated; estimated data, U.S. data, and world totals are rounded to no more than three significant digits.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>Preliminary.  NA Not available.  -- Zero or zero percent.</t>
    </r>
  </si>
  <si>
    <r>
      <t>3</t>
    </r>
    <r>
      <rPr>
        <sz val="8"/>
        <rFont val="Times"/>
        <family val="1"/>
      </rPr>
      <t>Includes Aruba, Barbados, Belize, Guadeloupe, Haiti, Martinique, and the Netherlands Antilles.</t>
    </r>
  </si>
  <si>
    <t>TABLE 12</t>
  </si>
  <si>
    <r>
      <t>(P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 in thousand metric tons)</t>
    </r>
  </si>
  <si>
    <t>TABLE 23</t>
  </si>
  <si>
    <t>TABLE 24</t>
  </si>
  <si>
    <t xml:space="preserve">Argentina </t>
  </si>
  <si>
    <r>
      <t>(U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 in metric tons)</t>
    </r>
  </si>
  <si>
    <t>TABLE 4</t>
  </si>
  <si>
    <t>(Thousand metric tons unless otherwise specified)</t>
  </si>
  <si>
    <t>Metals</t>
  </si>
  <si>
    <t xml:space="preserve">    Copper,</t>
  </si>
  <si>
    <t xml:space="preserve">   Nickel,</t>
  </si>
  <si>
    <t xml:space="preserve">   Tin, mine</t>
  </si>
  <si>
    <t>Aluminum</t>
  </si>
  <si>
    <t xml:space="preserve">    mine</t>
  </si>
  <si>
    <t xml:space="preserve">  Gold,</t>
  </si>
  <si>
    <t>Iron and steel</t>
  </si>
  <si>
    <t xml:space="preserve">   Lead, mine</t>
  </si>
  <si>
    <t xml:space="preserve">   mine</t>
  </si>
  <si>
    <t xml:space="preserve"> Silver,</t>
  </si>
  <si>
    <t xml:space="preserve">   output,</t>
  </si>
  <si>
    <t xml:space="preserve">        Metal,</t>
  </si>
  <si>
    <t xml:space="preserve">    output,</t>
  </si>
  <si>
    <t xml:space="preserve"> Au content</t>
  </si>
  <si>
    <t>Iron ore,</t>
  </si>
  <si>
    <t xml:space="preserve">   Ag content</t>
  </si>
  <si>
    <t xml:space="preserve">   Sn content</t>
  </si>
  <si>
    <t>Bauxite</t>
  </si>
  <si>
    <t>primary</t>
  </si>
  <si>
    <t>Cu content</t>
  </si>
  <si>
    <t>(kilograms)</t>
  </si>
  <si>
    <t>gross weight</t>
  </si>
  <si>
    <t>Steel, crude</t>
  </si>
  <si>
    <t>Pb content</t>
  </si>
  <si>
    <t>Ni content</t>
  </si>
  <si>
    <t>(metric tons)</t>
  </si>
  <si>
    <t>p</t>
  </si>
  <si>
    <t>(2)</t>
  </si>
  <si>
    <t>Total Western Hemisphere</t>
  </si>
  <si>
    <t>TABLE 4—Continued</t>
  </si>
  <si>
    <t>Petroleum</t>
  </si>
  <si>
    <t>Metals—</t>
  </si>
  <si>
    <t xml:space="preserve">      Crude,</t>
  </si>
  <si>
    <t>Continued</t>
  </si>
  <si>
    <t>Natural gas</t>
  </si>
  <si>
    <t xml:space="preserve">    including</t>
  </si>
  <si>
    <t xml:space="preserve">        Refinery</t>
  </si>
  <si>
    <t xml:space="preserve">   Zinc, mine</t>
  </si>
  <si>
    <t>Industrial minerals</t>
  </si>
  <si>
    <t xml:space="preserve">       Dry</t>
  </si>
  <si>
    <t>Plant liquids</t>
  </si>
  <si>
    <t>condensate</t>
  </si>
  <si>
    <t xml:space="preserve">        products</t>
  </si>
  <si>
    <t>Phosphate</t>
  </si>
  <si>
    <t>(million</t>
  </si>
  <si>
    <t>(thousand</t>
  </si>
  <si>
    <t xml:space="preserve">    (thousand</t>
  </si>
  <si>
    <t xml:space="preserve">   Zn content</t>
  </si>
  <si>
    <t xml:space="preserve">        Cement,</t>
  </si>
  <si>
    <t xml:space="preserve">     Coal,</t>
  </si>
  <si>
    <t xml:space="preserve">        cubic</t>
  </si>
  <si>
    <t>42-gallon</t>
  </si>
  <si>
    <t xml:space="preserve">     42-gallon</t>
  </si>
  <si>
    <t>hydraulic</t>
  </si>
  <si>
    <t>Gypsum</t>
  </si>
  <si>
    <t xml:space="preserve">    content</t>
  </si>
  <si>
    <t>Salt</t>
  </si>
  <si>
    <t>all grades</t>
  </si>
  <si>
    <t>meters)</t>
  </si>
  <si>
    <t xml:space="preserve"> barrels)</t>
  </si>
  <si>
    <t xml:space="preserve">      barrels)</t>
  </si>
  <si>
    <t xml:space="preserve">        barrels)</t>
  </si>
  <si>
    <r>
      <t>rock,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</si>
  <si>
    <r>
      <t>2</t>
    </r>
    <r>
      <rPr>
        <sz val="8"/>
        <rFont val="Times"/>
        <family val="1"/>
      </rPr>
      <t>Less than 1/2 unit.</t>
    </r>
  </si>
  <si>
    <t>Canada</t>
  </si>
  <si>
    <t>Mexico</t>
  </si>
  <si>
    <t>Belize</t>
  </si>
  <si>
    <t>Costa Rica</t>
  </si>
  <si>
    <t>Cuba</t>
  </si>
  <si>
    <t>Dominican Republic</t>
  </si>
  <si>
    <t>Guatemala</t>
  </si>
  <si>
    <t>Honduras</t>
  </si>
  <si>
    <t>Jamaica</t>
  </si>
  <si>
    <t>Nicaragua</t>
  </si>
  <si>
    <t>Panama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</si>
  <si>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</si>
  <si>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</si>
  <si>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</si>
  <si>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</si>
  <si>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</si>
  <si>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</si>
  <si>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</si>
  <si>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</si>
  <si>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Peru</t>
  </si>
  <si>
    <t>Uruguay</t>
  </si>
  <si>
    <t>Suriname</t>
  </si>
  <si>
    <t>Venezuela</t>
  </si>
  <si>
    <t>Total</t>
  </si>
  <si>
    <t>Other</t>
  </si>
  <si>
    <t>NA</t>
  </si>
  <si>
    <t>Country</t>
  </si>
  <si>
    <t>--</t>
  </si>
  <si>
    <t>TABLE 5</t>
  </si>
  <si>
    <t>(Thousand metric tons)</t>
  </si>
  <si>
    <t>1990</t>
  </si>
  <si>
    <t>1995</t>
  </si>
  <si>
    <t>2000</t>
  </si>
  <si>
    <t>TABLE 6</t>
  </si>
  <si>
    <t>TABLE 7</t>
  </si>
  <si>
    <t>TABLE 8</t>
  </si>
  <si>
    <t>(Metal content in thousand metric tons)</t>
  </si>
  <si>
    <t>TABLE 9</t>
  </si>
  <si>
    <t>TABLE 10</t>
  </si>
  <si>
    <t>(Metal content in kilograms)</t>
  </si>
  <si>
    <r>
      <t>2007</t>
    </r>
    <r>
      <rPr>
        <vertAlign val="superscript"/>
        <sz val="8"/>
        <rFont val="Times"/>
        <family val="1"/>
      </rPr>
      <t>e</t>
    </r>
  </si>
  <si>
    <r>
      <t>2009</t>
    </r>
    <r>
      <rPr>
        <vertAlign val="superscript"/>
        <sz val="8"/>
        <rFont val="Times"/>
        <family val="1"/>
      </rPr>
      <t>e</t>
    </r>
  </si>
  <si>
    <r>
      <t>2011</t>
    </r>
    <r>
      <rPr>
        <vertAlign val="superscript"/>
        <sz val="8"/>
        <rFont val="Times"/>
        <family val="1"/>
      </rPr>
      <t>e</t>
    </r>
  </si>
  <si>
    <r>
      <t>Guyana</t>
    </r>
    <r>
      <rPr>
        <vertAlign val="superscript"/>
        <sz val="8"/>
        <rFont val="Times"/>
        <family val="1"/>
      </rPr>
      <t>2</t>
    </r>
  </si>
  <si>
    <t>2005</t>
  </si>
  <si>
    <t>e</t>
  </si>
  <si>
    <t>TABLE 1</t>
  </si>
  <si>
    <t>(millions)</t>
  </si>
  <si>
    <t>North America:</t>
  </si>
  <si>
    <t>United States</t>
  </si>
  <si>
    <t>Central America and the Caribbean:</t>
  </si>
  <si>
    <t>Antigua and Barbuda</t>
  </si>
  <si>
    <t>Aruba</t>
  </si>
  <si>
    <t>Bahamas, The</t>
  </si>
  <si>
    <t>Barbados</t>
  </si>
  <si>
    <t>Bermuda</t>
  </si>
  <si>
    <t>Dominica</t>
  </si>
  <si>
    <t>El Salvador</t>
  </si>
  <si>
    <t>Grenada</t>
  </si>
  <si>
    <t>Guadeloupe</t>
  </si>
  <si>
    <t>Haiti</t>
  </si>
  <si>
    <t>Martinique</t>
  </si>
  <si>
    <t>Montserrat</t>
  </si>
  <si>
    <t>Netherlands Antilles</t>
  </si>
  <si>
    <t>Saint Kitts and Nevis</t>
  </si>
  <si>
    <t>Saint Lucia</t>
  </si>
  <si>
    <t>Saint Vincent and the Grenadines</t>
  </si>
  <si>
    <t>Trinidad and Tobago</t>
  </si>
  <si>
    <t>South America:</t>
  </si>
  <si>
    <t>Paraguay</t>
  </si>
  <si>
    <t>Americas total</t>
  </si>
  <si>
    <t>World total</t>
  </si>
  <si>
    <t>Share of world total</t>
  </si>
  <si>
    <r>
      <t>Other</t>
    </r>
    <r>
      <rPr>
        <vertAlign val="superscript"/>
        <sz val="8"/>
        <rFont val="Times"/>
        <family val="1"/>
      </rPr>
      <t>3</t>
    </r>
  </si>
  <si>
    <t>TABLE 2</t>
  </si>
  <si>
    <t>XX</t>
  </si>
  <si>
    <t>St. Kitts and Nevis</t>
  </si>
  <si>
    <t>NA  Not available.  XX  Not applicable.</t>
  </si>
  <si>
    <t>TABLE 3</t>
  </si>
  <si>
    <t>Location</t>
  </si>
  <si>
    <t>Site</t>
  </si>
  <si>
    <t>Commodity</t>
  </si>
  <si>
    <t>Company</t>
  </si>
  <si>
    <t>D</t>
  </si>
  <si>
    <t>Au, Ag</t>
  </si>
  <si>
    <t>Minera Andes Inc.</t>
  </si>
  <si>
    <t>288,000 oz Au, 15 Moz Ag</t>
  </si>
  <si>
    <t>Extensive drilling.</t>
  </si>
  <si>
    <t>E</t>
  </si>
  <si>
    <t>Araguaia</t>
  </si>
  <si>
    <t>Ni</t>
  </si>
  <si>
    <t>Falconbridge Ltd.</t>
  </si>
  <si>
    <t>Data not released</t>
  </si>
  <si>
    <t>Do.</t>
  </si>
  <si>
    <t>Zn</t>
  </si>
  <si>
    <t>Karmin Exploration Inc.</t>
  </si>
  <si>
    <t>F</t>
  </si>
  <si>
    <t>Jacobina</t>
  </si>
  <si>
    <t>Au</t>
  </si>
  <si>
    <t>Desert Sun Mining Corp.</t>
  </si>
  <si>
    <t>2.3 Moz Au</t>
  </si>
  <si>
    <t>Aviat</t>
  </si>
  <si>
    <t>Diamond</t>
  </si>
  <si>
    <t>Stornoway Diamond Corp.</t>
  </si>
  <si>
    <t>Extensive work program.</t>
  </si>
  <si>
    <t>Bachelor Lake</t>
  </si>
  <si>
    <t>Halo Resources Ltd.</t>
  </si>
  <si>
    <t>211,000 oz Au</t>
  </si>
  <si>
    <t>Black Fox</t>
  </si>
  <si>
    <t>Apollo Gold Corp.</t>
  </si>
  <si>
    <t>457,000 oz Au</t>
  </si>
  <si>
    <t>P</t>
  </si>
  <si>
    <t>Casa Berardi</t>
  </si>
  <si>
    <t>Au, Cu</t>
  </si>
  <si>
    <t>Aurizon Mines Ltd.</t>
  </si>
  <si>
    <t>1.7 Moz Au</t>
  </si>
  <si>
    <t>Churchill</t>
  </si>
  <si>
    <t>Shear Minerals Ltd.</t>
  </si>
  <si>
    <t>Dundonald</t>
  </si>
  <si>
    <t>Ni, Cu</t>
  </si>
  <si>
    <t>First Nickel Inc.</t>
  </si>
  <si>
    <t>22,000 t Ni, 14,000 t Cu</t>
  </si>
  <si>
    <t>East Amphi</t>
  </si>
  <si>
    <t>Richmont Mines Inc.</t>
  </si>
  <si>
    <t>241,000 oz Au</t>
  </si>
  <si>
    <t>Virginia Gold Mines Inc.</t>
  </si>
  <si>
    <t>Kensington Resources Ltd.</t>
  </si>
  <si>
    <t>De Beers Canada Exploration Inc.</t>
  </si>
  <si>
    <t>Galore Creek</t>
  </si>
  <si>
    <t>Au, Ag, Cu</t>
  </si>
  <si>
    <t>NovaGold Resources Inc.</t>
  </si>
  <si>
    <t>5.9 Moz Au, 75 Moz Ag, 3 Mt Cu</t>
  </si>
  <si>
    <t>Gold Eagle</t>
  </si>
  <si>
    <t>Exall Resources Inc.</t>
  </si>
  <si>
    <t>Hope Bay</t>
  </si>
  <si>
    <t>Hope Bay Gold Corp.</t>
  </si>
  <si>
    <t>2.1 Moz Au</t>
  </si>
  <si>
    <t>Levack</t>
  </si>
  <si>
    <t>FNX Mining Company Inc.</t>
  </si>
  <si>
    <t>McFinley</t>
  </si>
  <si>
    <t>Rubicon Minerals Corp.</t>
  </si>
  <si>
    <t>do.</t>
  </si>
  <si>
    <t>Meliadine West</t>
  </si>
  <si>
    <t>Comaplex Minerals Corp.</t>
  </si>
  <si>
    <t>1.2 Moz Au</t>
  </si>
  <si>
    <t>New Afton</t>
  </si>
  <si>
    <t>Cu, Au, Ag</t>
  </si>
  <si>
    <t>New Gold Inc.</t>
  </si>
  <si>
    <t>742,000 t Cu, 1.8 Moz Au, 5.7 Moz Ag</t>
  </si>
  <si>
    <t>Raglan South area</t>
  </si>
  <si>
    <t>Canadian Royalties Inc.</t>
  </si>
  <si>
    <t>Rambler</t>
  </si>
  <si>
    <t>Rambler Metals and Mining plc.</t>
  </si>
  <si>
    <t>Red Lake</t>
  </si>
  <si>
    <t>Goldcorp Inc.</t>
  </si>
  <si>
    <t>6.1 Moz Au</t>
  </si>
  <si>
    <t>Renard area</t>
  </si>
  <si>
    <t>Ashton Mining of Canada Inc.</t>
  </si>
  <si>
    <t>Wolverine</t>
  </si>
  <si>
    <t>Zn, Ag, Cu, Au, Pb</t>
  </si>
  <si>
    <t>Yukon Zinc Corp.</t>
  </si>
  <si>
    <t>544,000 t Zn, 51 Moz Ag, 52,000 t Cu, 244,000 oz Au, 71,000 t Pb</t>
  </si>
  <si>
    <t>Sierra Gorda</t>
  </si>
  <si>
    <t>Cu, Mo</t>
  </si>
  <si>
    <t>Quadra Mining Ltd.</t>
  </si>
  <si>
    <t>1.5 Mt Cu, 142,000 t Mo</t>
  </si>
  <si>
    <t>Angostura</t>
  </si>
  <si>
    <t>Greystar Resources Ltd.</t>
  </si>
  <si>
    <t>5.8 Moz Au, 24.6 Moz Ag</t>
  </si>
  <si>
    <t>Mirador</t>
  </si>
  <si>
    <t>Corriente Resources Inc.</t>
  </si>
  <si>
    <t>2.15 Mt Cu, 2.2 Moz Au, 18 Moz Ag</t>
  </si>
  <si>
    <t>Quimsacocha</t>
  </si>
  <si>
    <t>Iamgold Corp.</t>
  </si>
  <si>
    <t>2.8 Moz Au, 18 Moz Ag, 36,000 t Cu</t>
  </si>
  <si>
    <t>Camp Caiman</t>
  </si>
  <si>
    <t>Cambior Inc.</t>
  </si>
  <si>
    <t>1.1 Moz Au</t>
  </si>
  <si>
    <t>Cerro Blanco</t>
  </si>
  <si>
    <t>Glamis Gold Ltd.</t>
  </si>
  <si>
    <t>1.27 Moz Au, 5.87 Moz Ag</t>
  </si>
  <si>
    <t>Fenix</t>
  </si>
  <si>
    <t>Skye Resources Inc.</t>
  </si>
  <si>
    <t>154,000 t Ni</t>
  </si>
  <si>
    <t>Sechol</t>
  </si>
  <si>
    <t>Ni, Co</t>
  </si>
  <si>
    <t>Jaguar Nickel Inc.</t>
  </si>
  <si>
    <t>401,000 t Ni, 6,000 t Co</t>
  </si>
  <si>
    <t>Tassawini</t>
  </si>
  <si>
    <t>StrataGold Corp.</t>
  </si>
  <si>
    <t>Bolivar</t>
  </si>
  <si>
    <t>Zn, Ag, Au, Cu</t>
  </si>
  <si>
    <t>Dia Bras Exploration Inc.</t>
  </si>
  <si>
    <t>32,000 t Zn, 734,000 oz Ag, 4,700 oz Au, 9,000 t Cu</t>
  </si>
  <si>
    <t>Campo Morado</t>
  </si>
  <si>
    <t>Au, Ag, Cu, Pb, Zn</t>
  </si>
  <si>
    <t>Farallon Resources Ltd.</t>
  </si>
  <si>
    <t>962,000 oz Au, 60 Moz Ag, 83,000 t Cu, 211,000 t Pb, 522,000 t Zn</t>
  </si>
  <si>
    <t>Cozamin</t>
  </si>
  <si>
    <t>Cu, Ag</t>
  </si>
  <si>
    <t>Capstone Gold Corp.</t>
  </si>
  <si>
    <t>67,000 t Cu, 9.8 Moz Ag</t>
  </si>
  <si>
    <t>Guanacevi</t>
  </si>
  <si>
    <t>Ag</t>
  </si>
  <si>
    <t>Endeavour Silver Corp.</t>
  </si>
  <si>
    <t>4.8 Moz Au</t>
  </si>
  <si>
    <t>Ocampo</t>
  </si>
  <si>
    <t>Gammon Lake Resources Inc.</t>
  </si>
  <si>
    <t>2.8 Moz Au, 133 Moz Ag</t>
  </si>
  <si>
    <t>Palmarejo</t>
  </si>
  <si>
    <t>Bolnisi Gold NL</t>
  </si>
  <si>
    <t>495,000 oz Au, 70 Moz Ag</t>
  </si>
  <si>
    <t>Ag, Au, Zn, Pb</t>
  </si>
  <si>
    <t>Western Silver Corp.</t>
  </si>
  <si>
    <t>614 Moz Ag, 8.7 Moz Au, 4 Mt Zn, 1.7 Mt Pb</t>
  </si>
  <si>
    <t>See footnotes at end of table.</t>
  </si>
  <si>
    <t>TABLE 3--Continued</t>
  </si>
  <si>
    <t>San Anton/Cerro del Gallo</t>
  </si>
  <si>
    <t>Kings Minerals NL</t>
  </si>
  <si>
    <t>1 Moz Au, 44 Moz Ag, 117,000 t Cu</t>
  </si>
  <si>
    <t>Berenguela</t>
  </si>
  <si>
    <t>Silver Standard Resources Inc.</t>
  </si>
  <si>
    <t>66 Moz Ag</t>
  </si>
  <si>
    <t>Corani</t>
  </si>
  <si>
    <t>Ag, Pb, Zn</t>
  </si>
  <si>
    <t>Bear Creek Mining Corp.</t>
  </si>
  <si>
    <t>44 Moz Ag, 220,000 t Pb, 64,000 t Zn</t>
  </si>
  <si>
    <t>La Arena</t>
  </si>
  <si>
    <t>536,000 oz Au</t>
  </si>
  <si>
    <t>Las Bambas</t>
  </si>
  <si>
    <t>Cu</t>
  </si>
  <si>
    <t>Xstrata Copper Corp.</t>
  </si>
  <si>
    <t>Marcona/Mina Justa</t>
  </si>
  <si>
    <t>Cu, Ag, Au</t>
  </si>
  <si>
    <t>Chariot Resources Ltd.</t>
  </si>
  <si>
    <t>2.5 Mt Cu, 50 Moz Ag, 428,000 oz Au</t>
  </si>
  <si>
    <t>Morococha</t>
  </si>
  <si>
    <t>Ag, Zn, Pb</t>
  </si>
  <si>
    <t>Pan American Silver Corp.</t>
  </si>
  <si>
    <t>11 Moz Ag, 65,000 t Zn, 30,000 t Pb</t>
  </si>
  <si>
    <t>Toromocho</t>
  </si>
  <si>
    <t>Cu, Ag, Mo</t>
  </si>
  <si>
    <t>Peru Copper Inc.</t>
  </si>
  <si>
    <t>8.6 Mt Cu, 400 Moz Ag, 293,000 t Mo</t>
  </si>
  <si>
    <t>Rosebel/Royal Hill</t>
  </si>
  <si>
    <t>2.5 Moz Au (reserve)</t>
  </si>
  <si>
    <r>
      <t>Type</t>
    </r>
    <r>
      <rPr>
        <vertAlign val="superscript"/>
        <sz val="8"/>
        <rFont val="Times"/>
        <family val="1"/>
      </rPr>
      <t>2</t>
    </r>
  </si>
  <si>
    <r>
      <t>Resource</t>
    </r>
    <r>
      <rPr>
        <vertAlign val="superscript"/>
        <sz val="8"/>
        <rFont val="Times"/>
        <family val="1"/>
      </rPr>
      <t>3</t>
    </r>
  </si>
  <si>
    <r>
      <t>Exploration</t>
    </r>
    <r>
      <rPr>
        <vertAlign val="superscript"/>
        <sz val="8"/>
        <rFont val="Times"/>
        <family val="1"/>
      </rPr>
      <t>4</t>
    </r>
  </si>
  <si>
    <t>(square kilometers)</t>
  </si>
  <si>
    <t>population</t>
  </si>
  <si>
    <r>
      <t>Other</t>
    </r>
    <r>
      <rPr>
        <vertAlign val="superscript"/>
        <sz val="8"/>
        <rFont val="Times"/>
        <family val="1"/>
      </rPr>
      <t>2</t>
    </r>
  </si>
  <si>
    <t>Area</t>
  </si>
  <si>
    <t>Estimated</t>
  </si>
  <si>
    <r>
      <t>THE AMERICAS: ECONOMY IN 2005</t>
    </r>
    <r>
      <rPr>
        <vertAlign val="superscript"/>
        <sz val="8"/>
        <rFont val="Times"/>
        <family val="1"/>
      </rPr>
      <t>1, 2</t>
    </r>
  </si>
  <si>
    <t>Gross domestic product based on</t>
  </si>
  <si>
    <t>purchasing power parity</t>
  </si>
  <si>
    <t>Real gross domestic product</t>
  </si>
  <si>
    <t>growth rate</t>
  </si>
  <si>
    <t xml:space="preserve"> </t>
  </si>
  <si>
    <t>(percentage)</t>
  </si>
  <si>
    <t>(dollars)</t>
  </si>
  <si>
    <t>Per capita</t>
  </si>
  <si>
    <r>
      <t>1</t>
    </r>
    <r>
      <rPr>
        <sz val="8"/>
        <rFont val="Times"/>
        <family val="1"/>
      </rPr>
      <t>Table includes data available as of February 28, 2007.</t>
    </r>
  </si>
  <si>
    <r>
      <t>3</t>
    </r>
    <r>
      <rPr>
        <sz val="8"/>
        <rFont val="Times"/>
        <family val="1"/>
      </rPr>
      <t>Includes Anguilla, British Virgin Islands, Cayman Islands, Puerto Rico, Turk and Caicos Islands, and U.S. Virgin Islands.</t>
    </r>
  </si>
  <si>
    <t>San Jose</t>
  </si>
  <si>
    <t>Fort a la Corne/Star</t>
  </si>
  <si>
    <t>Gahcho Kue</t>
  </si>
  <si>
    <t>Aripuanã</t>
  </si>
  <si>
    <t>Eleonore</t>
  </si>
  <si>
    <t>Peñasquito</t>
  </si>
  <si>
    <t>Ni, Cu, Co, PGM</t>
  </si>
  <si>
    <t>18 million carats diamond</t>
  </si>
  <si>
    <t>105,000 t Ni, 127,000 t Cu, 4,000 t Co, 1 Moz PGM</t>
  </si>
  <si>
    <t>Mineral fuels and related materials</t>
  </si>
  <si>
    <r>
      <t>1</t>
    </r>
    <r>
      <rPr>
        <sz val="8"/>
        <rFont val="Times"/>
        <family val="1"/>
      </rPr>
      <t>Totals may not add due to independent rounding. Percentages are calculated on unrounded data. Table includes data available as of March 2007.</t>
    </r>
  </si>
  <si>
    <r>
      <t>1</t>
    </r>
    <r>
      <rPr>
        <sz val="8"/>
        <rFont val="Times"/>
        <family val="1"/>
      </rPr>
      <t>Sales from stockpiles.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</si>
  <si>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--Negligible or no</t>
    </r>
  </si>
  <si>
    <t>production.</t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</si>
  <si>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</si>
  <si>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NA Not available.</t>
    </r>
  </si>
  <si>
    <r>
      <t>Argentina</t>
    </r>
    <r>
      <rPr>
        <vertAlign val="superscript"/>
        <sz val="8"/>
        <rFont val="Times"/>
        <family val="1"/>
      </rPr>
      <t>1</t>
    </r>
  </si>
  <si>
    <r>
      <t>Chile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</si>
  <si>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Ingots and castings.</t>
    </r>
  </si>
  <si>
    <t xml:space="preserve">  -- Negligible or no production.</t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</si>
  <si>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</t>
    </r>
  </si>
  <si>
    <r>
      <t>1</t>
    </r>
    <r>
      <rPr>
        <sz val="8"/>
        <rFont val="Times"/>
        <family val="1"/>
      </rPr>
      <t>Nickel content of ferronickel.</t>
    </r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</si>
  <si>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 --Negligible or no </t>
    </r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</si>
  <si>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 </t>
    </r>
  </si>
  <si>
    <r>
      <t>1</t>
    </r>
    <r>
      <rPr>
        <sz val="8"/>
        <rFont val="Times"/>
        <family val="1"/>
      </rPr>
      <t>Primary only.</t>
    </r>
  </si>
  <si>
    <r>
      <t>Canada</t>
    </r>
    <r>
      <rPr>
        <vertAlign val="superscript"/>
        <sz val="8"/>
        <rFont val="Times"/>
        <family val="1"/>
      </rPr>
      <t>1</t>
    </r>
  </si>
  <si>
    <r>
      <t>Mexico</t>
    </r>
    <r>
      <rPr>
        <vertAlign val="superscript"/>
        <sz val="8"/>
        <rFont val="Times"/>
        <family val="1"/>
      </rPr>
      <t>1</t>
    </r>
  </si>
  <si>
    <r>
      <t>Peru</t>
    </r>
    <r>
      <rPr>
        <vertAlign val="superscript"/>
        <sz val="8"/>
        <rFont val="Times"/>
        <family val="1"/>
      </rPr>
      <t>1</t>
    </r>
  </si>
  <si>
    <t>-- Negligible or no production.</t>
  </si>
  <si>
    <r>
      <t>1</t>
    </r>
    <r>
      <rPr>
        <sz val="8"/>
        <rFont val="Times"/>
        <family val="1"/>
      </rPr>
      <t>Run of mine.</t>
    </r>
  </si>
  <si>
    <r>
      <t>Brazil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</si>
  <si>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 xml:space="preserve">Source: Anuário Mineral Brasileiro 2001-2006. </t>
    </r>
  </si>
  <si>
    <r>
      <t>LATIN AMERICA AND CANADA: SELECTED EXPLORATION SITES IN 2005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</si>
  <si>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Includes beneficiated and direct-shipping ore.</t>
    </r>
  </si>
  <si>
    <r>
      <t>1</t>
    </r>
    <r>
      <rPr>
        <sz val="8"/>
        <rFont val="Times"/>
        <family val="1"/>
      </rPr>
      <t>Table includes data available as of February 28, 2007. Population and totals are rounded to no more than</t>
    </r>
  </si>
  <si>
    <t>three significant digits.</t>
  </si>
  <si>
    <r>
      <t>2</t>
    </r>
    <r>
      <rPr>
        <sz val="8"/>
        <rFont val="Times"/>
        <family val="1"/>
      </rPr>
      <t>Includes Anguilla, British Virgin Islands, Cayman Islands, Puerto Rico, Turks and Caicos Islands, and</t>
    </r>
  </si>
  <si>
    <t>U.S. Virgin Islands.</t>
  </si>
  <si>
    <r>
      <t>THE AMERICAS: AREA AND POPULATION IN 2005</t>
    </r>
    <r>
      <rPr>
        <vertAlign val="superscript"/>
        <sz val="8"/>
        <rFont val="Times"/>
        <family val="1"/>
      </rPr>
      <t>1</t>
    </r>
  </si>
  <si>
    <t>Source: International Monetary Fund, World Economic Outlook Database, September 2006.</t>
  </si>
  <si>
    <r>
      <t>2</t>
    </r>
    <r>
      <rPr>
        <sz val="8"/>
        <rFont val="Times"/>
        <family val="1"/>
      </rPr>
      <t>Gross domestic product (GDP) based on purchasing power parity. Totals are rounded to no more than three significant digits.</t>
    </r>
  </si>
  <si>
    <r>
      <t>LATIN AMERICA AND CANADA: PRODUCTION OF SELECTED COMMODITIES IN 2005</t>
    </r>
    <r>
      <rPr>
        <vertAlign val="superscript"/>
        <sz val="8"/>
        <rFont val="Times"/>
        <family val="1"/>
      </rPr>
      <t>1</t>
    </r>
  </si>
  <si>
    <t>and Zn, zinc. Abbreviations used in this table for units of measurement are as follows: Moz, million troy ounces; Mt, million metric tons; oz, troy ounces; t, metric tons.</t>
  </si>
  <si>
    <r>
      <t>2</t>
    </r>
    <r>
      <rPr>
        <sz val="8"/>
        <rFont val="Times"/>
        <family val="1"/>
      </rPr>
      <t>D Approved for development; E Active exploration; F Feasibility work ongoing/completed; P Exploration at producing site.</t>
    </r>
  </si>
  <si>
    <r>
      <t>3</t>
    </r>
    <r>
      <rPr>
        <sz val="8"/>
        <rFont val="Times"/>
        <family val="1"/>
      </rPr>
      <t>Based on 2005 data reported from various sources, values vary from measured reserves to identified resources. Data not verified by U.S. Geological Survey.</t>
    </r>
  </si>
  <si>
    <r>
      <t>1</t>
    </r>
    <r>
      <rPr>
        <sz val="8"/>
        <rFont val="Times"/>
        <family val="1"/>
      </rPr>
      <t xml:space="preserve">Abbreviations used in this table for commodities are as follows: Au, gold; Ag, silver; Co, cobalt; Cu, copper; Mo, molybdenum; Ni, nickel; Pb, lead; PGM, platinum-group metals; </t>
    </r>
  </si>
  <si>
    <t>LATIN AMERICA AND CANADA: HISTORIC AND PROJECTED BAUXITE MINE PRODUCTION, 1990-2011</t>
  </si>
  <si>
    <t>LATIN AMERICA AND CANADA: HISTORIC AND PROJECTED PRIMARY ALUMINUM PRODUCTION, 1990-2011</t>
  </si>
  <si>
    <t>LATIN AMERICA AND CANADA: HISTORIC AND PROJECTED SECONDARY ALUMINUM PRODUCTION, 1990-2011</t>
  </si>
  <si>
    <t>LATIN AMERICA AND CANADA: HISTORIC AND PROJECTED COPPER MINE PRODUCTION, 1990-2011</t>
  </si>
  <si>
    <t>LATIN AMERICA AND CANADA: HISTORIC AND PROJECTED REFINED COPPER PRODUCTION, 1990-2011</t>
  </si>
  <si>
    <t>LATIN AMERICA AND CANADA: HISTORIC AND PROJECTED GOLD MINE PRODUCTION, 1990-2011</t>
  </si>
  <si>
    <r>
      <t>LATIN AMERICA AND CANADA: HISTORIC AND PROJECTED IRON ORE PRODUCTION, 1990-2011</t>
    </r>
    <r>
      <rPr>
        <vertAlign val="superscript"/>
        <sz val="8"/>
        <rFont val="Times"/>
        <family val="1"/>
      </rPr>
      <t>1</t>
    </r>
  </si>
  <si>
    <t>LATIN AMERICA AND CANADA: HISTORIC AND PROJECTED CRUDE STEEL PRODUCTION, 1990-2011</t>
  </si>
  <si>
    <t>LATIN AMERICA AND CANADA: HISTORIC AND PROJECTED LEAD MINE PRODUCTION, 1990-2011</t>
  </si>
  <si>
    <t>LATIN AMERICA AND CANADA: HISTORIC AND PROJECTED PRIMARY REFINED LEAD PRODUCTION, 1990-2011</t>
  </si>
  <si>
    <t>LATIN AMERICA AND CANADA: HISTORIC AND PROJECTED SECONDARY REFINED LEAD PRODUCTION, 1990-2011</t>
  </si>
  <si>
    <t>LATIN AMERICA AND CANADA: HISTORIC AND PROJECTED NICKEL MINE PRODUCTION, 1990-2011</t>
  </si>
  <si>
    <t>LATIN AMERICA AND CANADA: HISTORIC AND PROJECTED PLATINUM MINE PRODUCTION, 1990-2011</t>
  </si>
  <si>
    <t>LATIN AMERICA AND CANADA: HISTORIC AND PROJECTED PALLADIUM MINE PRODUCTION, 1990-2011</t>
  </si>
  <si>
    <t>LATIN AMERICA AND CANADA: HISTORIC AND PROJECTED ZINC MINE PRODUCTION, 1990-2011</t>
  </si>
  <si>
    <t>LATIN AMERICA AND CANADA: HISTORIC AND PROJECTED ZINC METAL PRODUCTION, 1990-2011</t>
  </si>
  <si>
    <t>LATIN AMERICA AND CANADA: HISTORIC AND PROJECTED DIAMOND MINE PRODUCTION, 1990-2011</t>
  </si>
  <si>
    <t>LATIN AMERICA AND CANADA: HISTORIC AND PROJECTED PHOSPHATE ROCK PRODUCTION, 1990-2011</t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</si>
  <si>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NA Not available.</t>
    </r>
  </si>
  <si>
    <t>LATIN AMERICA AND CANADA: HISTORIC AND PROJECTED SALABLE COAL PRODUCTION, 1990-2011</t>
  </si>
  <si>
    <t>LATIN AMERICA AND CANADA: HISTORIC AND PROJECTED URANIUM PRODUCTION, 1990-2011</t>
  </si>
  <si>
    <r>
      <t>1</t>
    </r>
    <r>
      <rPr>
        <sz val="8"/>
        <rFont val="Times"/>
        <family val="1"/>
      </rPr>
      <t>Secondary only.</t>
    </r>
  </si>
  <si>
    <r>
      <t>2</t>
    </r>
    <r>
      <rPr>
        <sz val="8"/>
        <rFont val="Times"/>
        <family val="1"/>
      </rPr>
      <t>Primary only.</t>
    </r>
  </si>
  <si>
    <t>(billion dollars)</t>
  </si>
  <si>
    <t>This icon is linked to an embedded text document. Double-click on the icon to open the document.</t>
  </si>
  <si>
    <t>This workbook includes one embedded Microsoft Word document and 24 tables (see tabs below).</t>
  </si>
  <si>
    <t>USGS Minerals Yearbook 2005, Volume III – Latin America and Canada</t>
  </si>
  <si>
    <t>Development Indicators database.</t>
  </si>
  <si>
    <t>Sources: U.S. Central Intelligence Agency, World Factbook 2006; World Bank,The, 2006 World</t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</si>
  <si>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XX Not applicable.</t>
    </r>
  </si>
  <si>
    <t>--Negligible or no production.</t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</si>
  <si>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--Negligible or</t>
    </r>
  </si>
  <si>
    <t>no production.</t>
  </si>
  <si>
    <t>Minerals Yearbook 2005, v. I, p. 56.1-56.10.</t>
  </si>
  <si>
    <r>
      <t>1</t>
    </r>
    <r>
      <rPr>
        <sz val="8"/>
        <rFont val="Times"/>
        <family val="1"/>
      </rPr>
      <t xml:space="preserve">Sources: Natural Resources Canada and Jasinski, S.M., 2007, Phosphate rock, </t>
    </r>
    <r>
      <rPr>
        <i/>
        <sz val="8"/>
        <rFont val="Times"/>
        <family val="1"/>
      </rPr>
      <t xml:space="preserve">in </t>
    </r>
    <r>
      <rPr>
        <sz val="8"/>
        <rFont val="Times"/>
        <family val="1"/>
      </rPr>
      <t xml:space="preserve">Metals and minerals, U.S. Geological Survey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</si>
</sst>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#,##0.0"/>
    <numFmt numFmtId="167" formatCode="#,##0.000"/>
    <numFmt numFmtId="168" formatCode="0.000"/>
    <numFmt numFmtId="169" formatCode="0.0"/>
    <numFmt numFmtId="170" formatCode="0.0%"/>
    <numFmt numFmtId="171" formatCode="0.000%"/>
    <numFmt numFmtId="172" formatCode="0.0000%"/>
    <numFmt numFmtId="173" formatCode="[$-409]h:mm:ss\ AM/PM"/>
    <numFmt numFmtId="174" formatCode="[$-409]dddd\,\ mmmm\ dd\,\ yyyy"/>
    <numFmt numFmtId="175" formatCode="&quot;$&quot;#,##0"/>
    <numFmt numFmtId="176" formatCode="0.00000%"/>
    <numFmt numFmtId="177" formatCode="0.0000"/>
    <numFmt numFmtId="178" formatCode="&quot;$&quot;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(#\)"/>
  </numFmts>
  <fonts count="22">
    <font>
      <sz val="8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vertAlign val="superscript"/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12"/>
      <name val="Times"/>
      <family val="1"/>
    </font>
    <font>
      <vertAlign val="superscript"/>
      <sz val="8"/>
      <color indexed="12"/>
      <name val="Times"/>
      <family val="1"/>
    </font>
    <font>
      <sz val="8"/>
      <color indexed="8"/>
      <name val="Times"/>
      <family val="1"/>
    </font>
    <font>
      <sz val="8"/>
      <color indexed="10"/>
      <name val="Times New Roman"/>
      <family val="0"/>
    </font>
    <font>
      <vertAlign val="superscript"/>
      <sz val="8"/>
      <color indexed="8"/>
      <name val="Times"/>
      <family val="1"/>
    </font>
    <font>
      <sz val="8"/>
      <color indexed="12"/>
      <name val="Times New Roman"/>
      <family val="0"/>
    </font>
    <font>
      <sz val="8"/>
      <color indexed="10"/>
      <name val="Times"/>
      <family val="1"/>
    </font>
    <font>
      <vertAlign val="subscript"/>
      <sz val="8"/>
      <name val="Times"/>
      <family val="1"/>
    </font>
    <font>
      <vertAlign val="superscript"/>
      <sz val="8"/>
      <color indexed="10"/>
      <name val="Times"/>
      <family val="1"/>
    </font>
    <font>
      <sz val="6"/>
      <name val="Times"/>
      <family val="1"/>
    </font>
    <font>
      <sz val="10"/>
      <name val="Arial"/>
      <family val="0"/>
    </font>
    <font>
      <sz val="8"/>
      <name val="Arial"/>
      <family val="0"/>
    </font>
    <font>
      <sz val="10"/>
      <name val="Times"/>
      <family val="1"/>
    </font>
    <font>
      <i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indent="1"/>
    </xf>
    <xf numFmtId="0" fontId="4" fillId="0" borderId="3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3" fontId="4" fillId="0" borderId="1" xfId="0" applyNumberFormat="1" applyFont="1" applyBorder="1" applyAlignment="1" quotePrefix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 quotePrefix="1">
      <alignment horizontal="right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right"/>
    </xf>
    <xf numFmtId="0" fontId="5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 quotePrefix="1">
      <alignment horizontal="right"/>
    </xf>
    <xf numFmtId="3" fontId="4" fillId="0" borderId="0" xfId="0" applyNumberFormat="1" applyFont="1" applyAlignment="1" quotePrefix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left" indent="2"/>
    </xf>
    <xf numFmtId="3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67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0" fontId="4" fillId="0" borderId="2" xfId="0" applyFont="1" applyBorder="1" applyAlignment="1" applyProtection="1">
      <alignment horizontal="left" indent="1"/>
      <protection locked="0"/>
    </xf>
    <xf numFmtId="166" fontId="4" fillId="0" borderId="4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2" fontId="0" fillId="0" borderId="0" xfId="0" applyNumberFormat="1" applyAlignment="1">
      <alignment/>
    </xf>
    <xf numFmtId="168" fontId="9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right"/>
    </xf>
    <xf numFmtId="178" fontId="4" fillId="0" borderId="0" xfId="0" applyNumberFormat="1" applyFont="1" applyAlignment="1" quotePrefix="1">
      <alignment horizontal="right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3" fontId="4" fillId="0" borderId="4" xfId="0" applyNumberFormat="1" applyFont="1" applyBorder="1" applyAlignment="1" quotePrefix="1">
      <alignment horizontal="right"/>
    </xf>
    <xf numFmtId="3" fontId="4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 quotePrefix="1">
      <alignment horizontal="center"/>
    </xf>
    <xf numFmtId="167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/>
    </xf>
    <xf numFmtId="166" fontId="4" fillId="0" borderId="4" xfId="0" applyNumberFormat="1" applyFont="1" applyBorder="1" applyAlignment="1" quotePrefix="1">
      <alignment horizontal="center"/>
    </xf>
    <xf numFmtId="165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 quotePrefix="1">
      <alignment horizontal="center"/>
    </xf>
    <xf numFmtId="3" fontId="4" fillId="0" borderId="5" xfId="0" applyNumberFormat="1" applyFont="1" applyFill="1" applyBorder="1" applyAlignment="1" quotePrefix="1">
      <alignment horizontal="right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 quotePrefix="1">
      <alignment horizontal="center"/>
    </xf>
    <xf numFmtId="0" fontId="4" fillId="0" borderId="0" xfId="21">
      <alignment/>
      <protection/>
    </xf>
    <xf numFmtId="0" fontId="4" fillId="0" borderId="2" xfId="21" applyFont="1" applyBorder="1" applyAlignment="1">
      <alignment horizontal="center"/>
      <protection/>
    </xf>
    <xf numFmtId="0" fontId="4" fillId="0" borderId="2" xfId="21" applyFont="1" applyBorder="1">
      <alignment/>
      <protection/>
    </xf>
    <xf numFmtId="0" fontId="4" fillId="0" borderId="2" xfId="21" applyFont="1" applyBorder="1" applyAlignment="1">
      <alignment horizontal="left" indent="1"/>
      <protection/>
    </xf>
    <xf numFmtId="0" fontId="4" fillId="0" borderId="2" xfId="21" applyFont="1" applyBorder="1" applyAlignment="1">
      <alignment/>
      <protection/>
    </xf>
    <xf numFmtId="0" fontId="4" fillId="0" borderId="3" xfId="21" applyFont="1" applyBorder="1">
      <alignment/>
      <protection/>
    </xf>
    <xf numFmtId="0" fontId="5" fillId="0" borderId="0" xfId="0" applyFont="1" applyAlignment="1">
      <alignment/>
    </xf>
    <xf numFmtId="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5" fillId="0" borderId="0" xfId="0" applyNumberFormat="1" applyFont="1" applyAlignment="1" applyProtection="1">
      <alignment horizontal="left" vertical="center"/>
      <protection locked="0"/>
    </xf>
    <xf numFmtId="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2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8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3" fontId="1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15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left" indent="1"/>
    </xf>
    <xf numFmtId="0" fontId="8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 quotePrefix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3" fontId="4" fillId="0" borderId="3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49" fontId="15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22">
      <alignment/>
      <protection/>
    </xf>
    <xf numFmtId="170" fontId="16" fillId="0" borderId="0" xfId="22" applyNumberFormat="1">
      <alignment/>
      <protection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3" fontId="15" fillId="0" borderId="0" xfId="0" applyNumberFormat="1" applyFont="1" applyAlignment="1" quotePrefix="1">
      <alignment horizontal="right" vertical="center"/>
    </xf>
    <xf numFmtId="3" fontId="5" fillId="0" borderId="0" xfId="0" applyNumberFormat="1" applyFont="1" applyAlignment="1" quotePrefix="1">
      <alignment vertical="center"/>
    </xf>
    <xf numFmtId="3" fontId="4" fillId="0" borderId="1" xfId="0" applyNumberFormat="1" applyFont="1" applyBorder="1" applyAlignment="1" quotePrefix="1">
      <alignment horizontal="right" vertical="center"/>
    </xf>
    <xf numFmtId="3" fontId="4" fillId="0" borderId="1" xfId="0" applyNumberFormat="1" applyFont="1" applyBorder="1" applyAlignment="1">
      <alignment vertical="center"/>
    </xf>
    <xf numFmtId="170" fontId="4" fillId="0" borderId="2" xfId="0" applyNumberFormat="1" applyFont="1" applyBorder="1" applyAlignment="1">
      <alignment horizontal="left" vertical="center" indent="1"/>
    </xf>
    <xf numFmtId="170" fontId="4" fillId="0" borderId="0" xfId="0" applyNumberFormat="1" applyFont="1" applyAlignment="1">
      <alignment vertical="center"/>
    </xf>
    <xf numFmtId="9" fontId="4" fillId="0" borderId="0" xfId="0" applyNumberFormat="1" applyFont="1" applyAlignment="1" quotePrefix="1">
      <alignment horizontal="right" vertical="center"/>
    </xf>
    <xf numFmtId="9" fontId="4" fillId="0" borderId="0" xfId="0" applyNumberFormat="1" applyFont="1" applyAlignment="1">
      <alignment vertical="center"/>
    </xf>
    <xf numFmtId="170" fontId="4" fillId="0" borderId="2" xfId="0" applyNumberFormat="1" applyFont="1" applyBorder="1" applyAlignment="1">
      <alignment vertical="center"/>
    </xf>
    <xf numFmtId="9" fontId="4" fillId="0" borderId="1" xfId="0" applyNumberFormat="1" applyFont="1" applyBorder="1" applyAlignment="1" quotePrefix="1">
      <alignment horizontal="right" vertical="center"/>
    </xf>
    <xf numFmtId="9" fontId="4" fillId="0" borderId="1" xfId="0" applyNumberFormat="1" applyFont="1" applyBorder="1" applyAlignment="1">
      <alignment vertical="center"/>
    </xf>
    <xf numFmtId="9" fontId="4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3" fontId="5" fillId="0" borderId="0" xfId="0" applyNumberFormat="1" applyFont="1" applyAlignment="1" quotePrefix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 quotePrefix="1">
      <alignment horizontal="right"/>
    </xf>
    <xf numFmtId="3" fontId="4" fillId="0" borderId="1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left" indent="1"/>
    </xf>
    <xf numFmtId="1" fontId="4" fillId="0" borderId="0" xfId="0" applyNumberFormat="1" applyFont="1" applyBorder="1" applyAlignment="1">
      <alignment/>
    </xf>
    <xf numFmtId="0" fontId="4" fillId="0" borderId="0" xfId="23">
      <alignment/>
      <protection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21" applyFont="1" applyBorder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>
      <alignment/>
      <protection/>
    </xf>
    <xf numFmtId="0" fontId="4" fillId="0" borderId="3" xfId="21" applyFont="1" applyBorder="1">
      <alignment/>
      <protection/>
    </xf>
    <xf numFmtId="0" fontId="4" fillId="0" borderId="1" xfId="21" applyFont="1" applyBorder="1">
      <alignment/>
      <protection/>
    </xf>
    <xf numFmtId="0" fontId="5" fillId="0" borderId="0" xfId="21" applyFont="1">
      <alignment/>
      <protection/>
    </xf>
    <xf numFmtId="0" fontId="4" fillId="0" borderId="1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Table 3" xfId="21"/>
    <cellStyle name="Normal_latAm&amp;C05t4" xfId="22"/>
    <cellStyle name="Normal_Shee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198" customWidth="1"/>
  </cols>
  <sheetData>
    <row r="1" spans="1:12" ht="11.2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1.2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1.2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1.2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1.2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ht="11.25" customHeight="1">
      <c r="A6" s="200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2" ht="11.25" customHeight="1">
      <c r="A7" s="213" t="s">
        <v>430</v>
      </c>
      <c r="B7" s="213"/>
      <c r="C7" s="213"/>
      <c r="D7" s="213"/>
      <c r="E7" s="213"/>
      <c r="F7" s="213"/>
      <c r="G7" s="213"/>
      <c r="H7" s="213"/>
      <c r="I7" s="213"/>
      <c r="J7" s="199"/>
      <c r="K7" s="199"/>
      <c r="L7" s="199"/>
    </row>
    <row r="8" spans="1:12" ht="11.25" customHeight="1">
      <c r="A8" s="212" t="s">
        <v>429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1.25" customHeight="1">
      <c r="A9" s="200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2" ht="11.25" customHeight="1">
      <c r="A10" s="200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1:12" ht="11.25" customHeight="1">
      <c r="A11" s="200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2" ht="11.25" customHeight="1">
      <c r="A12" s="200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</row>
    <row r="13" spans="1:12" ht="11.25" customHeight="1">
      <c r="A13" s="200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2" ht="11.25" customHeight="1">
      <c r="A14" s="200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2" ht="11.25" customHeight="1">
      <c r="A15" s="200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</row>
    <row r="16" spans="1:12" ht="11.25" customHeight="1">
      <c r="A16" s="212" t="s">
        <v>428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</sheetData>
  <mergeCells count="3">
    <mergeCell ref="A8:L8"/>
    <mergeCell ref="A16:L16"/>
    <mergeCell ref="A7:I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91749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O16"/>
  <sheetViews>
    <sheetView workbookViewId="0" topLeftCell="A1">
      <selection activeCell="A16" sqref="A1:O16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18" t="s">
        <v>130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408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>
      <c r="A4" s="218" t="s">
        <v>122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18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</row>
    <row r="7" spans="1:15" ht="12">
      <c r="A7" s="5" t="s">
        <v>374</v>
      </c>
      <c r="B7" s="7"/>
      <c r="C7" s="8">
        <v>11</v>
      </c>
      <c r="D7" s="14"/>
      <c r="E7" s="8">
        <v>16</v>
      </c>
      <c r="F7" s="14"/>
      <c r="G7" s="8">
        <v>16</v>
      </c>
      <c r="H7" s="14"/>
      <c r="I7" s="8">
        <v>16</v>
      </c>
      <c r="J7" s="14" t="s">
        <v>352</v>
      </c>
      <c r="K7" s="8">
        <v>16</v>
      </c>
      <c r="L7" s="14"/>
      <c r="M7" s="8">
        <v>16</v>
      </c>
      <c r="N7" s="14"/>
      <c r="O7" s="8">
        <v>16</v>
      </c>
    </row>
    <row r="8" spans="1:15" ht="12">
      <c r="A8" s="5" t="s">
        <v>106</v>
      </c>
      <c r="B8" s="4"/>
      <c r="C8" s="8">
        <v>199</v>
      </c>
      <c r="D8" s="14"/>
      <c r="E8" s="8">
        <v>219</v>
      </c>
      <c r="F8" s="14"/>
      <c r="G8" s="8">
        <v>233</v>
      </c>
      <c r="H8" s="14"/>
      <c r="I8" s="8">
        <v>224</v>
      </c>
      <c r="J8" s="14"/>
      <c r="K8" s="8">
        <v>240</v>
      </c>
      <c r="L8" s="14"/>
      <c r="M8" s="8">
        <v>245</v>
      </c>
      <c r="N8" s="14"/>
      <c r="O8" s="8">
        <v>450</v>
      </c>
    </row>
    <row r="9" spans="1:15" ht="12">
      <c r="A9" s="5" t="s">
        <v>93</v>
      </c>
      <c r="B9" s="4"/>
      <c r="C9" s="8">
        <v>516</v>
      </c>
      <c r="D9" s="14"/>
      <c r="E9" s="8">
        <v>614</v>
      </c>
      <c r="F9" s="14"/>
      <c r="G9" s="8">
        <v>613</v>
      </c>
      <c r="H9" s="14"/>
      <c r="I9" s="8">
        <v>515</v>
      </c>
      <c r="J9" s="14"/>
      <c r="K9" s="8">
        <v>560</v>
      </c>
      <c r="L9" s="14"/>
      <c r="M9" s="8">
        <v>600</v>
      </c>
      <c r="N9" s="14"/>
      <c r="O9" s="8">
        <v>610</v>
      </c>
    </row>
    <row r="10" spans="1:15" ht="12">
      <c r="A10" s="5" t="s">
        <v>375</v>
      </c>
      <c r="B10" s="4"/>
      <c r="C10" s="8">
        <v>1190</v>
      </c>
      <c r="D10" s="14"/>
      <c r="E10" s="8">
        <v>1490</v>
      </c>
      <c r="F10" s="14"/>
      <c r="G10" s="8">
        <v>2670</v>
      </c>
      <c r="H10" s="14"/>
      <c r="I10" s="8">
        <v>2824</v>
      </c>
      <c r="J10" s="14"/>
      <c r="K10" s="8">
        <v>3000</v>
      </c>
      <c r="L10" s="14"/>
      <c r="M10" s="8">
        <v>3100</v>
      </c>
      <c r="N10" s="14"/>
      <c r="O10" s="8">
        <v>3100</v>
      </c>
    </row>
    <row r="11" spans="1:15" ht="12">
      <c r="A11" s="5" t="s">
        <v>94</v>
      </c>
      <c r="B11" s="4"/>
      <c r="C11" s="8">
        <v>153</v>
      </c>
      <c r="D11" s="14"/>
      <c r="E11" s="8">
        <v>212</v>
      </c>
      <c r="F11" s="14"/>
      <c r="G11" s="8">
        <v>411</v>
      </c>
      <c r="H11" s="14"/>
      <c r="I11" s="8">
        <v>416</v>
      </c>
      <c r="J11" s="25"/>
      <c r="K11" s="8">
        <v>480</v>
      </c>
      <c r="L11" s="14"/>
      <c r="M11" s="8">
        <v>520</v>
      </c>
      <c r="N11" s="14"/>
      <c r="O11" s="8">
        <v>530</v>
      </c>
    </row>
    <row r="12" spans="1:15" ht="12">
      <c r="A12" s="5" t="s">
        <v>15</v>
      </c>
      <c r="B12" s="4"/>
      <c r="C12" s="8">
        <v>318</v>
      </c>
      <c r="D12" s="14"/>
      <c r="E12" s="8">
        <v>444</v>
      </c>
      <c r="F12" s="14"/>
      <c r="G12" s="8">
        <v>452</v>
      </c>
      <c r="H12" s="14"/>
      <c r="I12" s="8">
        <v>510</v>
      </c>
      <c r="J12" s="14"/>
      <c r="K12" s="8">
        <v>520</v>
      </c>
      <c r="L12" s="14"/>
      <c r="M12" s="8">
        <v>530</v>
      </c>
      <c r="N12" s="14"/>
      <c r="O12" s="8">
        <v>540</v>
      </c>
    </row>
    <row r="13" spans="1:15" ht="12">
      <c r="A13" s="6" t="s">
        <v>116</v>
      </c>
      <c r="B13" s="10"/>
      <c r="C13" s="20">
        <f>ROUND(SUM(C7:C12),3-LEN(INT(SUM(C7:C12))))</f>
        <v>2390</v>
      </c>
      <c r="D13" s="19"/>
      <c r="E13" s="20">
        <f>ROUND(SUM(E7:E12),3-LEN(INT(SUM(E7:E12))))</f>
        <v>3000</v>
      </c>
      <c r="F13" s="19"/>
      <c r="G13" s="20">
        <f>ROUND(SUM(G7:G12),3-LEN(INT(SUM(G7:G12))))</f>
        <v>4400</v>
      </c>
      <c r="H13" s="19"/>
      <c r="I13" s="20">
        <f>ROUND(SUM(I7:I12),3-LEN(INT(SUM(I7:I12))))</f>
        <v>4510</v>
      </c>
      <c r="J13" s="19"/>
      <c r="K13" s="20">
        <f>ROUND(SUM(K7:K12),2-LEN(INT(SUM(K7:K12))))</f>
        <v>4800</v>
      </c>
      <c r="L13" s="19"/>
      <c r="M13" s="20">
        <f>ROUND(SUM(M7:M12),2-LEN(INT(SUM(M7:M12))))</f>
        <v>5000</v>
      </c>
      <c r="N13" s="19"/>
      <c r="O13" s="20">
        <f>ROUND(SUM(O7:O12),2-LEN(INT(SUM(O7:O12))))</f>
        <v>5200</v>
      </c>
    </row>
    <row r="14" spans="1:15" ht="12">
      <c r="A14" s="236" t="s">
        <v>372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</row>
    <row r="15" spans="1:15" ht="12">
      <c r="A15" s="235" t="s">
        <v>425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1:15" ht="12">
      <c r="A16" s="235" t="s">
        <v>426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</sheetData>
  <mergeCells count="8">
    <mergeCell ref="A1:O1"/>
    <mergeCell ref="A2:O2"/>
    <mergeCell ref="A16:O16"/>
    <mergeCell ref="A3:O3"/>
    <mergeCell ref="A5:O5"/>
    <mergeCell ref="A14:O14"/>
    <mergeCell ref="A4:O4"/>
    <mergeCell ref="A15:O15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O32"/>
  <sheetViews>
    <sheetView workbookViewId="0" topLeftCell="A1">
      <selection activeCell="A32" sqref="A1:O32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18" t="s">
        <v>131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409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>
      <c r="A4" s="218" t="s">
        <v>132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21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</row>
    <row r="7" spans="1:15" ht="12">
      <c r="A7" s="10" t="s">
        <v>104</v>
      </c>
      <c r="B7" s="4"/>
      <c r="C7" s="8">
        <v>1200</v>
      </c>
      <c r="D7" s="14"/>
      <c r="E7" s="8">
        <v>837</v>
      </c>
      <c r="F7" s="14"/>
      <c r="G7" s="8">
        <v>26000</v>
      </c>
      <c r="H7" s="14"/>
      <c r="I7" s="8">
        <v>27904</v>
      </c>
      <c r="J7" s="14"/>
      <c r="K7" s="8">
        <v>48000</v>
      </c>
      <c r="L7" s="14"/>
      <c r="M7" s="8">
        <v>50000</v>
      </c>
      <c r="N7" s="14"/>
      <c r="O7" s="8">
        <v>50000</v>
      </c>
    </row>
    <row r="8" spans="1:15" ht="12">
      <c r="A8" s="5" t="s">
        <v>95</v>
      </c>
      <c r="B8" s="4"/>
      <c r="C8" s="8">
        <v>1</v>
      </c>
      <c r="D8" s="14"/>
      <c r="E8" s="8">
        <v>5</v>
      </c>
      <c r="F8" s="14"/>
      <c r="G8" s="8">
        <v>7</v>
      </c>
      <c r="H8" s="14"/>
      <c r="I8" s="9" t="s">
        <v>120</v>
      </c>
      <c r="J8" s="14"/>
      <c r="K8" s="9" t="s">
        <v>120</v>
      </c>
      <c r="L8" s="14"/>
      <c r="M8" s="9" t="s">
        <v>120</v>
      </c>
      <c r="N8" s="14"/>
      <c r="O8" s="9" t="s">
        <v>120</v>
      </c>
    </row>
    <row r="9" spans="1:15" ht="12">
      <c r="A9" s="5" t="s">
        <v>105</v>
      </c>
      <c r="B9" s="4"/>
      <c r="C9" s="8">
        <v>5200</v>
      </c>
      <c r="D9" s="14"/>
      <c r="E9" s="8">
        <v>14400</v>
      </c>
      <c r="F9" s="14"/>
      <c r="G9" s="8">
        <v>12000</v>
      </c>
      <c r="H9" s="14"/>
      <c r="I9" s="8">
        <v>7803</v>
      </c>
      <c r="J9" s="14"/>
      <c r="K9" s="8">
        <v>8000</v>
      </c>
      <c r="L9" s="14"/>
      <c r="M9" s="8">
        <v>8100</v>
      </c>
      <c r="N9" s="14"/>
      <c r="O9" s="8">
        <v>8200</v>
      </c>
    </row>
    <row r="10" spans="1:15" ht="12">
      <c r="A10" s="5" t="s">
        <v>106</v>
      </c>
      <c r="B10" s="4"/>
      <c r="C10" s="8">
        <v>102000</v>
      </c>
      <c r="D10" s="14"/>
      <c r="E10" s="8">
        <v>63300</v>
      </c>
      <c r="F10" s="14"/>
      <c r="G10" s="8">
        <v>50400</v>
      </c>
      <c r="H10" s="14"/>
      <c r="I10" s="8">
        <v>41154</v>
      </c>
      <c r="J10" s="14"/>
      <c r="K10" s="8">
        <v>49000</v>
      </c>
      <c r="L10" s="14"/>
      <c r="M10" s="8">
        <v>50000</v>
      </c>
      <c r="N10" s="14"/>
      <c r="O10" s="8">
        <v>50500</v>
      </c>
    </row>
    <row r="11" spans="1:15" ht="12">
      <c r="A11" s="5" t="s">
        <v>93</v>
      </c>
      <c r="B11" s="4"/>
      <c r="C11" s="8">
        <v>169000</v>
      </c>
      <c r="D11" s="14"/>
      <c r="E11" s="8">
        <v>152000</v>
      </c>
      <c r="F11" s="14"/>
      <c r="G11" s="8">
        <v>156200</v>
      </c>
      <c r="H11" s="14"/>
      <c r="I11" s="8">
        <v>119225</v>
      </c>
      <c r="J11" s="14"/>
      <c r="K11" s="8">
        <v>120000</v>
      </c>
      <c r="L11" s="14"/>
      <c r="M11" s="8">
        <v>125000</v>
      </c>
      <c r="N11" s="14"/>
      <c r="O11" s="8">
        <v>135000</v>
      </c>
    </row>
    <row r="12" spans="1:15" ht="12">
      <c r="A12" s="5" t="s">
        <v>107</v>
      </c>
      <c r="B12" s="4"/>
      <c r="C12" s="8">
        <v>27500</v>
      </c>
      <c r="D12" s="14"/>
      <c r="E12" s="8">
        <v>44600</v>
      </c>
      <c r="F12" s="14"/>
      <c r="G12" s="8">
        <v>54100</v>
      </c>
      <c r="H12" s="14"/>
      <c r="I12" s="8">
        <v>40447</v>
      </c>
      <c r="J12" s="14"/>
      <c r="K12" s="8">
        <v>40000</v>
      </c>
      <c r="L12" s="14"/>
      <c r="M12" s="8">
        <v>50000</v>
      </c>
      <c r="N12" s="14"/>
      <c r="O12" s="8">
        <v>63000</v>
      </c>
    </row>
    <row r="13" spans="1:15" ht="12">
      <c r="A13" s="5" t="s">
        <v>108</v>
      </c>
      <c r="B13" s="4"/>
      <c r="C13" s="8">
        <v>29400</v>
      </c>
      <c r="D13" s="14"/>
      <c r="E13" s="8">
        <v>21100</v>
      </c>
      <c r="F13" s="14"/>
      <c r="G13" s="8">
        <v>37000</v>
      </c>
      <c r="H13" s="14"/>
      <c r="I13" s="8">
        <v>35785</v>
      </c>
      <c r="J13" s="14"/>
      <c r="K13" s="8">
        <v>40000</v>
      </c>
      <c r="L13" s="14"/>
      <c r="M13" s="8">
        <v>40000</v>
      </c>
      <c r="N13" s="14"/>
      <c r="O13" s="8">
        <v>40000</v>
      </c>
    </row>
    <row r="14" spans="1:15" ht="12">
      <c r="A14" s="5" t="s">
        <v>96</v>
      </c>
      <c r="B14" s="4"/>
      <c r="C14" s="8">
        <v>460</v>
      </c>
      <c r="D14" s="14"/>
      <c r="E14" s="8">
        <v>400</v>
      </c>
      <c r="F14" s="14"/>
      <c r="G14" s="8">
        <v>50</v>
      </c>
      <c r="H14" s="14"/>
      <c r="I14" s="8">
        <v>150</v>
      </c>
      <c r="J14" s="14" t="s">
        <v>352</v>
      </c>
      <c r="K14" s="8">
        <v>1800</v>
      </c>
      <c r="L14" s="14"/>
      <c r="M14" s="8">
        <v>2600</v>
      </c>
      <c r="N14" s="14"/>
      <c r="O14" s="8">
        <v>3400</v>
      </c>
    </row>
    <row r="15" spans="1:15" ht="12">
      <c r="A15" s="5" t="s">
        <v>97</v>
      </c>
      <c r="B15" s="4"/>
      <c r="C15" s="22" t="s">
        <v>120</v>
      </c>
      <c r="D15" s="14"/>
      <c r="E15" s="8">
        <v>184</v>
      </c>
      <c r="F15" s="14"/>
      <c r="G15" s="8">
        <v>1000</v>
      </c>
      <c r="H15" s="14"/>
      <c r="I15" s="8">
        <v>500</v>
      </c>
      <c r="J15" s="14" t="s">
        <v>352</v>
      </c>
      <c r="K15" s="8">
        <v>500</v>
      </c>
      <c r="L15" s="14"/>
      <c r="M15" s="8">
        <v>500</v>
      </c>
      <c r="N15" s="14"/>
      <c r="O15" s="8">
        <v>500</v>
      </c>
    </row>
    <row r="16" spans="1:15" ht="12">
      <c r="A16" s="5" t="s">
        <v>98</v>
      </c>
      <c r="B16" s="4"/>
      <c r="C16" s="8">
        <v>4350</v>
      </c>
      <c r="D16" s="14"/>
      <c r="E16" s="8">
        <v>3280</v>
      </c>
      <c r="F16" s="14"/>
      <c r="G16" s="22" t="s">
        <v>120</v>
      </c>
      <c r="H16" s="14"/>
      <c r="I16" s="9" t="s">
        <v>120</v>
      </c>
      <c r="J16" s="14"/>
      <c r="K16" s="9" t="s">
        <v>120</v>
      </c>
      <c r="L16" s="14"/>
      <c r="M16" s="22">
        <v>24900</v>
      </c>
      <c r="N16" s="14"/>
      <c r="O16" s="22">
        <v>24900</v>
      </c>
    </row>
    <row r="17" spans="1:15" ht="12">
      <c r="A17" s="5" t="s">
        <v>109</v>
      </c>
      <c r="B17" s="4"/>
      <c r="C17" s="8">
        <v>10100</v>
      </c>
      <c r="D17" s="14"/>
      <c r="E17" s="8">
        <v>7410</v>
      </c>
      <c r="F17" s="14"/>
      <c r="G17" s="22">
        <v>2870</v>
      </c>
      <c r="H17" s="14"/>
      <c r="I17" s="22">
        <v>5416</v>
      </c>
      <c r="J17" s="14"/>
      <c r="K17" s="22">
        <v>5400</v>
      </c>
      <c r="L17" s="14"/>
      <c r="M17" s="22">
        <v>6400</v>
      </c>
      <c r="N17" s="14"/>
      <c r="O17" s="22">
        <v>7300</v>
      </c>
    </row>
    <row r="18" spans="1:15" ht="12">
      <c r="A18" s="5" t="s">
        <v>110</v>
      </c>
      <c r="B18" s="4"/>
      <c r="C18" s="8">
        <v>870</v>
      </c>
      <c r="D18" s="14"/>
      <c r="E18" s="8">
        <v>3000</v>
      </c>
      <c r="F18" s="14"/>
      <c r="G18" s="22">
        <v>3490</v>
      </c>
      <c r="H18" s="14"/>
      <c r="I18" s="22">
        <v>1955</v>
      </c>
      <c r="J18" s="14"/>
      <c r="K18" s="22">
        <v>2000</v>
      </c>
      <c r="L18" s="14"/>
      <c r="M18" s="22">
        <v>2500</v>
      </c>
      <c r="N18" s="14"/>
      <c r="O18" s="22">
        <v>2500</v>
      </c>
    </row>
    <row r="19" spans="1:15" ht="12">
      <c r="A19" s="5" t="s">
        <v>99</v>
      </c>
      <c r="B19" s="4"/>
      <c r="C19" s="8">
        <v>62</v>
      </c>
      <c r="D19" s="14"/>
      <c r="E19" s="8">
        <v>30</v>
      </c>
      <c r="F19" s="14"/>
      <c r="G19" s="22">
        <v>140</v>
      </c>
      <c r="H19" s="14"/>
      <c r="I19" s="22">
        <v>740</v>
      </c>
      <c r="J19" s="14"/>
      <c r="K19" s="22">
        <v>7500</v>
      </c>
      <c r="L19" s="14"/>
      <c r="M19" s="22">
        <v>7700</v>
      </c>
      <c r="N19" s="14"/>
      <c r="O19" s="22">
        <v>7700</v>
      </c>
    </row>
    <row r="20" spans="1:15" ht="12">
      <c r="A20" s="5" t="s">
        <v>136</v>
      </c>
      <c r="B20" s="4"/>
      <c r="C20" s="8">
        <v>1500</v>
      </c>
      <c r="D20" s="14"/>
      <c r="E20" s="8">
        <v>9010</v>
      </c>
      <c r="F20" s="14"/>
      <c r="G20" s="8">
        <v>13500</v>
      </c>
      <c r="H20" s="14"/>
      <c r="I20" s="8">
        <v>11102</v>
      </c>
      <c r="J20" s="14"/>
      <c r="K20" s="23">
        <v>4000</v>
      </c>
      <c r="L20" s="14"/>
      <c r="M20" s="23">
        <v>4000</v>
      </c>
      <c r="N20" s="14"/>
      <c r="O20" s="23">
        <v>4000</v>
      </c>
    </row>
    <row r="21" spans="1:15" ht="12">
      <c r="A21" s="5" t="s">
        <v>100</v>
      </c>
      <c r="B21" s="4"/>
      <c r="C21" s="8">
        <v>156</v>
      </c>
      <c r="D21" s="14"/>
      <c r="E21" s="8">
        <v>111</v>
      </c>
      <c r="F21" s="14"/>
      <c r="G21" s="8">
        <v>878</v>
      </c>
      <c r="H21" s="14"/>
      <c r="I21" s="8">
        <v>3600</v>
      </c>
      <c r="J21" s="14" t="s">
        <v>352</v>
      </c>
      <c r="K21" s="23">
        <v>3500</v>
      </c>
      <c r="L21" s="14"/>
      <c r="M21" s="23">
        <v>2600</v>
      </c>
      <c r="N21" s="14"/>
      <c r="O21" s="23">
        <v>1000</v>
      </c>
    </row>
    <row r="22" spans="1:15" ht="12">
      <c r="A22" s="5" t="s">
        <v>101</v>
      </c>
      <c r="B22" s="4"/>
      <c r="C22" s="9" t="s">
        <v>120</v>
      </c>
      <c r="D22" s="14"/>
      <c r="E22" s="9" t="s">
        <v>120</v>
      </c>
      <c r="F22" s="14"/>
      <c r="G22" s="9" t="s">
        <v>120</v>
      </c>
      <c r="H22" s="14"/>
      <c r="I22" s="9" t="s">
        <v>120</v>
      </c>
      <c r="J22" s="14"/>
      <c r="K22" s="9" t="s">
        <v>120</v>
      </c>
      <c r="L22" s="14"/>
      <c r="M22" s="9" t="s">
        <v>120</v>
      </c>
      <c r="N22" s="14"/>
      <c r="O22" s="9" t="s">
        <v>120</v>
      </c>
    </row>
    <row r="23" spans="1:15" ht="12">
      <c r="A23" s="5" t="s">
        <v>94</v>
      </c>
      <c r="B23" s="4"/>
      <c r="C23" s="8">
        <v>9680</v>
      </c>
      <c r="D23" s="14"/>
      <c r="E23" s="8">
        <v>20300</v>
      </c>
      <c r="F23" s="14"/>
      <c r="G23" s="8">
        <v>26400</v>
      </c>
      <c r="H23" s="14"/>
      <c r="I23" s="8">
        <v>30356</v>
      </c>
      <c r="J23" s="14"/>
      <c r="K23" s="8">
        <v>37000</v>
      </c>
      <c r="L23" s="14"/>
      <c r="M23" s="8">
        <v>40000</v>
      </c>
      <c r="N23" s="14"/>
      <c r="O23" s="8">
        <v>40000</v>
      </c>
    </row>
    <row r="24" spans="1:15" ht="12">
      <c r="A24" s="5" t="s">
        <v>102</v>
      </c>
      <c r="B24" s="4"/>
      <c r="C24" s="8">
        <v>1200</v>
      </c>
      <c r="D24" s="14"/>
      <c r="E24" s="8">
        <v>1320</v>
      </c>
      <c r="F24" s="14"/>
      <c r="G24" s="8">
        <v>3670</v>
      </c>
      <c r="H24" s="14"/>
      <c r="I24" s="24">
        <v>4000</v>
      </c>
      <c r="J24" s="14" t="s">
        <v>352</v>
      </c>
      <c r="K24" s="23">
        <v>3000</v>
      </c>
      <c r="L24" s="14"/>
      <c r="M24" s="23">
        <v>2200</v>
      </c>
      <c r="N24" s="14"/>
      <c r="O24" s="23">
        <v>2200</v>
      </c>
    </row>
    <row r="25" spans="1:15" ht="12">
      <c r="A25" s="5" t="s">
        <v>103</v>
      </c>
      <c r="B25" s="4"/>
      <c r="C25" s="8">
        <v>85</v>
      </c>
      <c r="D25" s="14"/>
      <c r="E25" s="8">
        <v>1100</v>
      </c>
      <c r="F25" s="14"/>
      <c r="G25" s="9" t="s">
        <v>120</v>
      </c>
      <c r="H25" s="14"/>
      <c r="I25" s="9" t="s">
        <v>120</v>
      </c>
      <c r="J25" s="14"/>
      <c r="K25" s="9" t="s">
        <v>120</v>
      </c>
      <c r="L25" s="14"/>
      <c r="M25" s="9" t="s">
        <v>120</v>
      </c>
      <c r="N25" s="14"/>
      <c r="O25" s="9">
        <v>1500</v>
      </c>
    </row>
    <row r="26" spans="1:15" ht="12">
      <c r="A26" s="5" t="s">
        <v>112</v>
      </c>
      <c r="B26" s="4"/>
      <c r="C26" s="8">
        <v>10400</v>
      </c>
      <c r="D26" s="14"/>
      <c r="E26" s="8">
        <v>56000</v>
      </c>
      <c r="F26" s="14"/>
      <c r="G26" s="8">
        <v>139000</v>
      </c>
      <c r="H26" s="14"/>
      <c r="I26" s="8">
        <v>207822</v>
      </c>
      <c r="J26" s="14"/>
      <c r="K26" s="8">
        <v>210000</v>
      </c>
      <c r="L26" s="14"/>
      <c r="M26" s="8">
        <v>215000</v>
      </c>
      <c r="N26" s="14"/>
      <c r="O26" s="8">
        <v>220000</v>
      </c>
    </row>
    <row r="27" spans="1:15" ht="12">
      <c r="A27" s="5" t="s">
        <v>114</v>
      </c>
      <c r="B27" s="4"/>
      <c r="C27" s="8">
        <v>30</v>
      </c>
      <c r="D27" s="14"/>
      <c r="E27" s="8">
        <v>300</v>
      </c>
      <c r="F27" s="14"/>
      <c r="G27" s="8">
        <v>300</v>
      </c>
      <c r="H27" s="14"/>
      <c r="I27" s="8">
        <v>10619</v>
      </c>
      <c r="J27" s="14"/>
      <c r="K27" s="8">
        <v>11000</v>
      </c>
      <c r="L27" s="14"/>
      <c r="M27" s="8">
        <v>12000</v>
      </c>
      <c r="N27" s="14"/>
      <c r="O27" s="8">
        <v>12000</v>
      </c>
    </row>
    <row r="28" spans="1:15" ht="12">
      <c r="A28" s="5" t="s">
        <v>113</v>
      </c>
      <c r="B28" s="4"/>
      <c r="C28" s="9" t="s">
        <v>120</v>
      </c>
      <c r="D28" s="14"/>
      <c r="E28" s="8">
        <v>900</v>
      </c>
      <c r="F28" s="14"/>
      <c r="G28" s="8">
        <v>2180</v>
      </c>
      <c r="H28" s="14"/>
      <c r="I28" s="8">
        <v>3151</v>
      </c>
      <c r="J28" s="14"/>
      <c r="K28" s="8">
        <v>3200</v>
      </c>
      <c r="L28" s="14"/>
      <c r="M28" s="8">
        <v>3500</v>
      </c>
      <c r="N28" s="14"/>
      <c r="O28" s="8">
        <v>3500</v>
      </c>
    </row>
    <row r="29" spans="1:15" ht="12">
      <c r="A29" s="5" t="s">
        <v>115</v>
      </c>
      <c r="B29" s="4"/>
      <c r="C29" s="8">
        <v>7700</v>
      </c>
      <c r="D29" s="14"/>
      <c r="E29" s="8">
        <v>7260</v>
      </c>
      <c r="F29" s="14"/>
      <c r="G29" s="8">
        <v>7330</v>
      </c>
      <c r="H29" s="14"/>
      <c r="I29" s="8">
        <v>10000</v>
      </c>
      <c r="J29" s="14" t="s">
        <v>352</v>
      </c>
      <c r="K29" s="8">
        <v>15000</v>
      </c>
      <c r="L29" s="14"/>
      <c r="M29" s="8">
        <v>20000</v>
      </c>
      <c r="N29" s="14"/>
      <c r="O29" s="8">
        <v>20000</v>
      </c>
    </row>
    <row r="30" spans="1:15" ht="12">
      <c r="A30" s="6" t="s">
        <v>116</v>
      </c>
      <c r="B30" s="10"/>
      <c r="C30" s="20">
        <f>ROUND(SUM(C7:C29),3-LEN(INT(SUM(C7:C29))))</f>
        <v>381000</v>
      </c>
      <c r="D30" s="20"/>
      <c r="E30" s="20">
        <f>ROUND(SUM(E7:E29),3-LEN(INT(SUM(E7:E29))))</f>
        <v>407000</v>
      </c>
      <c r="F30" s="19"/>
      <c r="G30" s="20">
        <f>ROUND(SUM(G7:G29),3-LEN(INT(SUM(G7:G29))))</f>
        <v>537000</v>
      </c>
      <c r="H30" s="19"/>
      <c r="I30" s="20">
        <f>ROUND(SUM(I7:I29),3-LEN(INT(SUM(I7:I29))))</f>
        <v>562000</v>
      </c>
      <c r="J30" s="19"/>
      <c r="K30" s="20">
        <f>ROUND(SUM(K7:K29),2-LEN(INT(SUM(K7:K29))))</f>
        <v>610000</v>
      </c>
      <c r="L30" s="19"/>
      <c r="M30" s="20">
        <f>ROUND(SUM(M7:M29),2-LEN(INT(SUM(M7:M29))))</f>
        <v>670000</v>
      </c>
      <c r="N30" s="19"/>
      <c r="O30" s="20">
        <f>ROUND(SUM(O7:O29),2-LEN(INT(SUM(O7:O29))))</f>
        <v>700000</v>
      </c>
    </row>
    <row r="31" spans="1:15" ht="12">
      <c r="A31" s="236" t="s">
        <v>370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</row>
    <row r="32" spans="1:15" ht="12" customHeight="1">
      <c r="A32" s="240" t="s">
        <v>371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</sheetData>
  <mergeCells count="7">
    <mergeCell ref="A32:O32"/>
    <mergeCell ref="A31:O31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21" sqref="A1:P21"/>
    </sheetView>
  </sheetViews>
  <sheetFormatPr defaultColWidth="9.33203125" defaultRowHeight="11.25"/>
  <cols>
    <col min="1" max="1" width="24.83203125" style="0" customWidth="1"/>
    <col min="2" max="2" width="11.16015625" style="0" customWidth="1"/>
    <col min="3" max="3" width="1.3359375" style="107" customWidth="1"/>
    <col min="4" max="4" width="10.83203125" style="0" customWidth="1"/>
    <col min="5" max="5" width="1.3359375" style="0" customWidth="1"/>
    <col min="6" max="6" width="10.83203125" style="0" customWidth="1"/>
    <col min="7" max="7" width="1.3359375" style="0" customWidth="1"/>
    <col min="8" max="8" width="10.83203125" style="0" customWidth="1"/>
    <col min="9" max="9" width="1.3359375" style="0" customWidth="1"/>
    <col min="10" max="10" width="10.83203125" style="0" customWidth="1"/>
    <col min="11" max="11" width="1.3359375" style="108" customWidth="1"/>
    <col min="12" max="12" width="10.83203125" style="0" customWidth="1"/>
    <col min="13" max="13" width="1.3359375" style="107" customWidth="1"/>
    <col min="14" max="14" width="10.83203125" style="0" customWidth="1"/>
    <col min="15" max="15" width="1.3359375" style="107" customWidth="1"/>
    <col min="16" max="16" width="10.83203125" style="0" customWidth="1"/>
  </cols>
  <sheetData>
    <row r="1" spans="1:16" ht="11.25" customHeight="1">
      <c r="A1" s="218" t="s">
        <v>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1.25" customHeight="1">
      <c r="A2" s="219" t="s">
        <v>410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1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ht="11.25">
      <c r="A4" s="218" t="s">
        <v>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1:16" ht="11.2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1:16" ht="12">
      <c r="A6" s="17" t="s">
        <v>119</v>
      </c>
      <c r="B6" s="17" t="s">
        <v>3</v>
      </c>
      <c r="C6" s="86"/>
      <c r="D6" s="18" t="s">
        <v>123</v>
      </c>
      <c r="E6" s="19"/>
      <c r="F6" s="18" t="s">
        <v>124</v>
      </c>
      <c r="G6" s="19"/>
      <c r="H6" s="18" t="s">
        <v>125</v>
      </c>
      <c r="I6" s="19"/>
      <c r="J6" s="21" t="s">
        <v>137</v>
      </c>
      <c r="K6" s="87"/>
      <c r="L6" s="18" t="s">
        <v>133</v>
      </c>
      <c r="M6" s="19"/>
      <c r="N6" s="18" t="s">
        <v>134</v>
      </c>
      <c r="O6" s="19"/>
      <c r="P6" s="18" t="s">
        <v>135</v>
      </c>
    </row>
    <row r="7" spans="1:16" ht="12">
      <c r="A7" s="10" t="s">
        <v>104</v>
      </c>
      <c r="B7" s="83">
        <v>0.68</v>
      </c>
      <c r="C7" s="84"/>
      <c r="D7" s="8">
        <v>680</v>
      </c>
      <c r="E7" s="14"/>
      <c r="F7" s="8" t="s">
        <v>120</v>
      </c>
      <c r="G7" s="14"/>
      <c r="H7" s="8" t="s">
        <v>120</v>
      </c>
      <c r="I7" s="14"/>
      <c r="J7" s="8" t="s">
        <v>120</v>
      </c>
      <c r="K7" s="85"/>
      <c r="L7" s="8">
        <v>30</v>
      </c>
      <c r="M7" s="14"/>
      <c r="N7" s="8">
        <v>30</v>
      </c>
      <c r="O7" s="14"/>
      <c r="P7" s="8">
        <v>30</v>
      </c>
    </row>
    <row r="8" spans="1:16" ht="12">
      <c r="A8" s="5" t="s">
        <v>105</v>
      </c>
      <c r="B8" s="83">
        <v>0.65</v>
      </c>
      <c r="C8" s="84"/>
      <c r="D8" s="8">
        <v>80</v>
      </c>
      <c r="E8" s="14"/>
      <c r="F8" s="8" t="s">
        <v>120</v>
      </c>
      <c r="G8" s="14"/>
      <c r="H8" s="8" t="s">
        <v>120</v>
      </c>
      <c r="I8" s="14"/>
      <c r="J8" s="8" t="s">
        <v>120</v>
      </c>
      <c r="K8" s="85"/>
      <c r="L8" s="8" t="s">
        <v>120</v>
      </c>
      <c r="M8" s="14"/>
      <c r="N8" s="8" t="s">
        <v>120</v>
      </c>
      <c r="O8" s="14"/>
      <c r="P8" s="8">
        <v>1000</v>
      </c>
    </row>
    <row r="9" spans="1:18" ht="12">
      <c r="A9" s="5" t="s">
        <v>106</v>
      </c>
      <c r="B9" s="83">
        <v>0.66</v>
      </c>
      <c r="C9" s="84"/>
      <c r="D9" s="8">
        <v>100000</v>
      </c>
      <c r="E9" s="14"/>
      <c r="F9" s="8">
        <v>113000</v>
      </c>
      <c r="G9" s="14"/>
      <c r="H9" s="88">
        <v>141000</v>
      </c>
      <c r="I9" s="89"/>
      <c r="J9" s="8">
        <v>185369</v>
      </c>
      <c r="K9" s="85"/>
      <c r="L9" s="8">
        <v>198000</v>
      </c>
      <c r="M9" s="14"/>
      <c r="N9" s="8">
        <v>200000</v>
      </c>
      <c r="O9" s="14"/>
      <c r="P9" s="8">
        <v>220000</v>
      </c>
      <c r="Q9" s="48"/>
      <c r="R9" s="48"/>
    </row>
    <row r="10" spans="1:18" ht="12">
      <c r="A10" s="5" t="s">
        <v>93</v>
      </c>
      <c r="B10" s="83">
        <v>0.64</v>
      </c>
      <c r="C10" s="84"/>
      <c r="D10" s="8">
        <v>22000</v>
      </c>
      <c r="E10" s="14"/>
      <c r="F10" s="8">
        <v>24600</v>
      </c>
      <c r="G10" s="14"/>
      <c r="H10" s="88">
        <v>22700</v>
      </c>
      <c r="I10" s="89"/>
      <c r="J10" s="8">
        <v>19500</v>
      </c>
      <c r="K10" s="85"/>
      <c r="L10" s="8">
        <v>20000</v>
      </c>
      <c r="M10" s="14"/>
      <c r="N10" s="8">
        <v>20500</v>
      </c>
      <c r="O10" s="14"/>
      <c r="P10" s="8">
        <v>21000</v>
      </c>
      <c r="Q10" s="48"/>
      <c r="R10" s="48"/>
    </row>
    <row r="11" spans="1:18" ht="12">
      <c r="A11" s="5" t="s">
        <v>107</v>
      </c>
      <c r="B11" s="83">
        <v>0.61</v>
      </c>
      <c r="C11" s="84"/>
      <c r="D11" s="8">
        <v>5040</v>
      </c>
      <c r="E11" s="14"/>
      <c r="F11" s="8">
        <v>5200</v>
      </c>
      <c r="G11" s="14"/>
      <c r="H11" s="88">
        <v>5400</v>
      </c>
      <c r="I11" s="89"/>
      <c r="J11" s="8">
        <v>4707</v>
      </c>
      <c r="K11" s="85"/>
      <c r="L11" s="8">
        <v>4700</v>
      </c>
      <c r="M11" s="90"/>
      <c r="N11" s="8">
        <v>4600</v>
      </c>
      <c r="O11" s="90"/>
      <c r="P11" s="8">
        <v>4500</v>
      </c>
      <c r="Q11" s="48"/>
      <c r="R11" s="48"/>
    </row>
    <row r="12" spans="1:18" ht="12">
      <c r="A12" s="5" t="s">
        <v>108</v>
      </c>
      <c r="B12" s="83">
        <v>0.55</v>
      </c>
      <c r="C12" s="84"/>
      <c r="D12" s="8">
        <v>283</v>
      </c>
      <c r="E12" s="14"/>
      <c r="F12" s="8">
        <v>300</v>
      </c>
      <c r="G12" s="14"/>
      <c r="H12" s="88">
        <v>363</v>
      </c>
      <c r="I12" s="89"/>
      <c r="J12" s="8">
        <v>274</v>
      </c>
      <c r="K12" s="85"/>
      <c r="L12" s="8">
        <v>270</v>
      </c>
      <c r="M12" s="14"/>
      <c r="N12" s="8">
        <v>270</v>
      </c>
      <c r="O12" s="14"/>
      <c r="P12" s="8">
        <v>270</v>
      </c>
      <c r="Q12" s="48"/>
      <c r="R12" s="48"/>
    </row>
    <row r="13" spans="1:18" ht="12">
      <c r="A13" s="5" t="s">
        <v>99</v>
      </c>
      <c r="B13" s="91">
        <v>0.65</v>
      </c>
      <c r="C13" s="84"/>
      <c r="D13" s="8">
        <v>4</v>
      </c>
      <c r="E13" s="14"/>
      <c r="F13" s="8">
        <v>1</v>
      </c>
      <c r="G13" s="14"/>
      <c r="H13" s="88">
        <v>10</v>
      </c>
      <c r="I13" s="89"/>
      <c r="J13" s="8" t="s">
        <v>120</v>
      </c>
      <c r="K13" s="14"/>
      <c r="L13" s="8" t="s">
        <v>120</v>
      </c>
      <c r="M13" s="92"/>
      <c r="N13" s="8" t="s">
        <v>120</v>
      </c>
      <c r="O13" s="92"/>
      <c r="P13" s="8" t="s">
        <v>120</v>
      </c>
      <c r="Q13" s="48"/>
      <c r="R13" s="48"/>
    </row>
    <row r="14" spans="1:18" ht="12">
      <c r="A14" s="5" t="s">
        <v>94</v>
      </c>
      <c r="B14" s="83">
        <v>0.6</v>
      </c>
      <c r="C14" s="84"/>
      <c r="D14" s="8">
        <v>7110</v>
      </c>
      <c r="E14" s="14"/>
      <c r="F14" s="8">
        <v>5630</v>
      </c>
      <c r="G14" s="14"/>
      <c r="H14" s="88">
        <v>6800</v>
      </c>
      <c r="I14" s="89"/>
      <c r="J14" s="8">
        <v>7012</v>
      </c>
      <c r="K14" s="85"/>
      <c r="L14" s="8">
        <v>7000</v>
      </c>
      <c r="M14" s="14"/>
      <c r="N14" s="8">
        <v>7000</v>
      </c>
      <c r="O14" s="14"/>
      <c r="P14" s="8">
        <v>7000</v>
      </c>
      <c r="Q14" s="48"/>
      <c r="R14" s="48"/>
    </row>
    <row r="15" spans="1:18" ht="12">
      <c r="A15" s="5" t="s">
        <v>112</v>
      </c>
      <c r="B15" s="83">
        <v>0.68</v>
      </c>
      <c r="C15" s="84"/>
      <c r="D15" s="8">
        <v>2150</v>
      </c>
      <c r="E15" s="14"/>
      <c r="F15" s="8">
        <v>3950</v>
      </c>
      <c r="G15" s="14"/>
      <c r="H15" s="88">
        <v>2810</v>
      </c>
      <c r="I15" s="89"/>
      <c r="J15" s="8">
        <v>4565</v>
      </c>
      <c r="K15" s="85"/>
      <c r="L15" s="8">
        <v>4785</v>
      </c>
      <c r="M15" s="14"/>
      <c r="N15" s="8">
        <v>4900</v>
      </c>
      <c r="O15" s="14"/>
      <c r="P15" s="8">
        <v>5000</v>
      </c>
      <c r="Q15" s="48"/>
      <c r="R15" s="48"/>
    </row>
    <row r="16" spans="1:18" s="101" customFormat="1" ht="12">
      <c r="A16" s="93" t="s">
        <v>113</v>
      </c>
      <c r="B16" s="94">
        <v>0.65</v>
      </c>
      <c r="C16" s="95"/>
      <c r="D16" s="24">
        <v>3</v>
      </c>
      <c r="E16" s="96"/>
      <c r="F16" s="24">
        <v>3</v>
      </c>
      <c r="G16" s="96"/>
      <c r="H16" s="97">
        <v>4</v>
      </c>
      <c r="I16" s="98"/>
      <c r="J16" s="24">
        <v>8</v>
      </c>
      <c r="K16" s="99"/>
      <c r="L16" s="24">
        <v>8</v>
      </c>
      <c r="M16" s="96"/>
      <c r="N16" s="24">
        <v>8</v>
      </c>
      <c r="O16" s="96"/>
      <c r="P16" s="24">
        <v>8</v>
      </c>
      <c r="Q16" s="100"/>
      <c r="R16" s="100"/>
    </row>
    <row r="17" spans="1:18" ht="12">
      <c r="A17" s="5" t="s">
        <v>115</v>
      </c>
      <c r="B17" s="83">
        <v>0.65</v>
      </c>
      <c r="C17" s="84"/>
      <c r="D17" s="58">
        <v>13100</v>
      </c>
      <c r="E17" s="58"/>
      <c r="F17" s="58">
        <v>12600</v>
      </c>
      <c r="G17" s="58"/>
      <c r="H17" s="102">
        <v>11100</v>
      </c>
      <c r="I17" s="102"/>
      <c r="J17" s="58">
        <v>13200</v>
      </c>
      <c r="K17" s="103" t="s">
        <v>352</v>
      </c>
      <c r="L17" s="58">
        <v>15000</v>
      </c>
      <c r="M17" s="157"/>
      <c r="N17" s="58">
        <v>20000</v>
      </c>
      <c r="O17" s="157"/>
      <c r="P17" s="58">
        <v>20000</v>
      </c>
      <c r="Q17" s="48"/>
      <c r="R17" s="48"/>
    </row>
    <row r="18" spans="1:16" ht="12">
      <c r="A18" s="6" t="s">
        <v>116</v>
      </c>
      <c r="B18" s="15" t="s">
        <v>168</v>
      </c>
      <c r="C18" s="13"/>
      <c r="D18" s="20">
        <f>ROUND(SUM(D7:D17),3-LEN(INT(SUM(D7:D17))))</f>
        <v>150000</v>
      </c>
      <c r="E18" s="19"/>
      <c r="F18" s="20">
        <f>ROUND(SUM(F7:F17),3-LEN(INT(SUM(F7:F17))))</f>
        <v>165000</v>
      </c>
      <c r="G18" s="19"/>
      <c r="H18" s="104">
        <f>ROUND(SUM(H7:H17),3-LEN(INT(SUM(H7:H17))))</f>
        <v>190000</v>
      </c>
      <c r="I18" s="105"/>
      <c r="J18" s="104">
        <f>ROUND(SUM(J7:J17),3-LEN(INT(SUM(J7:J17))))</f>
        <v>235000</v>
      </c>
      <c r="K18" s="106"/>
      <c r="L18" s="20">
        <f>ROUND(SUM(L7:L17),2-LEN(INT(SUM(L7:L17))))</f>
        <v>250000</v>
      </c>
      <c r="M18" s="19"/>
      <c r="N18" s="20">
        <f>ROUND(SUM(N7:N17),2-LEN(INT(SUM(N7:N17))))</f>
        <v>260000</v>
      </c>
      <c r="O18" s="19"/>
      <c r="P18" s="20">
        <f>ROUND(SUM(P7:P17),2-LEN(INT(SUM(P7:P17))))</f>
        <v>280000</v>
      </c>
    </row>
    <row r="19" spans="1:16" ht="12">
      <c r="A19" s="217" t="s">
        <v>433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1:16" ht="12">
      <c r="A20" s="242" t="s">
        <v>434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1:16" ht="12">
      <c r="A21" s="217" t="s">
        <v>391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</row>
  </sheetData>
  <mergeCells count="8">
    <mergeCell ref="A21:P21"/>
    <mergeCell ref="A5:P5"/>
    <mergeCell ref="A19:P19"/>
    <mergeCell ref="A20:P20"/>
    <mergeCell ref="A1:P1"/>
    <mergeCell ref="A2:P2"/>
    <mergeCell ref="A3:P3"/>
    <mergeCell ref="A4:P4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27" sqref="A1:O27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107" customWidth="1"/>
    <col min="13" max="13" width="10.83203125" style="0" customWidth="1"/>
    <col min="14" max="14" width="1.3359375" style="107" customWidth="1"/>
    <col min="15" max="15" width="10.83203125" style="0" customWidth="1"/>
  </cols>
  <sheetData>
    <row r="1" spans="1:15" ht="11.25" customHeight="1">
      <c r="A1" s="218" t="s">
        <v>20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411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 customHeight="1">
      <c r="A4" s="218" t="s">
        <v>122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1.25" customHeight="1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21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</row>
    <row r="7" spans="1:15" ht="11.25" customHeight="1">
      <c r="A7" s="5" t="s">
        <v>104</v>
      </c>
      <c r="B7" s="7"/>
      <c r="C7" s="8">
        <v>3640</v>
      </c>
      <c r="D7" s="14"/>
      <c r="E7" s="8">
        <v>3620</v>
      </c>
      <c r="F7" s="14"/>
      <c r="G7" s="8">
        <v>4470</v>
      </c>
      <c r="H7" s="14"/>
      <c r="I7" s="8">
        <v>5382</v>
      </c>
      <c r="J7" s="14"/>
      <c r="K7" s="8">
        <v>5400</v>
      </c>
      <c r="L7" s="14"/>
      <c r="M7" s="8">
        <v>5500</v>
      </c>
      <c r="N7" s="14"/>
      <c r="O7" s="8">
        <v>5700</v>
      </c>
    </row>
    <row r="8" spans="1:15" ht="11.25" customHeight="1">
      <c r="A8" s="5" t="s">
        <v>106</v>
      </c>
      <c r="B8" s="4"/>
      <c r="C8" s="8">
        <v>20600</v>
      </c>
      <c r="D8" s="14"/>
      <c r="E8" s="8">
        <v>25100</v>
      </c>
      <c r="F8" s="14"/>
      <c r="G8" s="8">
        <v>27900</v>
      </c>
      <c r="H8" s="14"/>
      <c r="I8" s="8">
        <v>31631</v>
      </c>
      <c r="J8" s="14"/>
      <c r="K8" s="8">
        <v>36000</v>
      </c>
      <c r="L8" s="14"/>
      <c r="M8" s="8">
        <v>37500</v>
      </c>
      <c r="N8" s="14"/>
      <c r="O8" s="8">
        <v>39000</v>
      </c>
    </row>
    <row r="9" spans="1:15" ht="11.25" customHeight="1">
      <c r="A9" s="5" t="s">
        <v>93</v>
      </c>
      <c r="B9" s="4"/>
      <c r="C9" s="8">
        <v>12300</v>
      </c>
      <c r="D9" s="14"/>
      <c r="E9" s="8">
        <v>14400</v>
      </c>
      <c r="F9" s="14"/>
      <c r="G9" s="8">
        <v>15900</v>
      </c>
      <c r="H9" s="14"/>
      <c r="I9" s="8">
        <v>17000</v>
      </c>
      <c r="J9" s="14" t="s">
        <v>352</v>
      </c>
      <c r="K9" s="8">
        <v>18000</v>
      </c>
      <c r="L9" s="14"/>
      <c r="M9" s="8">
        <v>19000</v>
      </c>
      <c r="N9" s="14"/>
      <c r="O9" s="8">
        <v>20000</v>
      </c>
    </row>
    <row r="10" spans="1:15" ht="11.25" customHeight="1">
      <c r="A10" s="5" t="s">
        <v>107</v>
      </c>
      <c r="B10" s="4"/>
      <c r="C10" s="8">
        <v>800</v>
      </c>
      <c r="D10" s="14"/>
      <c r="E10" s="8">
        <v>1010</v>
      </c>
      <c r="F10" s="14"/>
      <c r="G10" s="8">
        <v>1350</v>
      </c>
      <c r="H10" s="14"/>
      <c r="I10" s="8">
        <v>1534</v>
      </c>
      <c r="J10" s="14"/>
      <c r="K10" s="8">
        <v>1600</v>
      </c>
      <c r="L10" s="90"/>
      <c r="M10" s="8">
        <v>1500</v>
      </c>
      <c r="N10" s="90"/>
      <c r="O10" s="8">
        <v>1400</v>
      </c>
    </row>
    <row r="11" spans="1:15" ht="11.25" customHeight="1">
      <c r="A11" s="5" t="s">
        <v>108</v>
      </c>
      <c r="B11" s="4"/>
      <c r="C11" s="8">
        <v>703</v>
      </c>
      <c r="D11" s="14"/>
      <c r="E11" s="8">
        <v>792</v>
      </c>
      <c r="F11" s="14"/>
      <c r="G11" s="8">
        <v>660</v>
      </c>
      <c r="H11" s="14"/>
      <c r="I11" s="8">
        <v>830</v>
      </c>
      <c r="J11" s="14" t="s">
        <v>352</v>
      </c>
      <c r="K11" s="8">
        <v>850</v>
      </c>
      <c r="L11" s="14"/>
      <c r="M11" s="8">
        <v>900</v>
      </c>
      <c r="N11" s="14"/>
      <c r="O11" s="8">
        <v>900</v>
      </c>
    </row>
    <row r="12" spans="1:15" ht="11.25" customHeight="1">
      <c r="A12" s="5" t="s">
        <v>97</v>
      </c>
      <c r="B12" s="4"/>
      <c r="C12" s="8">
        <v>270</v>
      </c>
      <c r="D12" s="14"/>
      <c r="E12" s="8">
        <v>207</v>
      </c>
      <c r="F12" s="14"/>
      <c r="G12" s="8">
        <v>327</v>
      </c>
      <c r="H12" s="14"/>
      <c r="I12" s="24">
        <v>245</v>
      </c>
      <c r="J12" s="14"/>
      <c r="K12" s="24">
        <v>250</v>
      </c>
      <c r="L12" s="14"/>
      <c r="M12" s="24">
        <v>250</v>
      </c>
      <c r="N12" s="14"/>
      <c r="O12" s="24">
        <v>250</v>
      </c>
    </row>
    <row r="13" spans="1:15" ht="11.25" customHeight="1">
      <c r="A13" s="5" t="s">
        <v>98</v>
      </c>
      <c r="B13" s="4"/>
      <c r="C13" s="8">
        <v>36</v>
      </c>
      <c r="D13" s="14"/>
      <c r="E13" s="8" t="s">
        <v>120</v>
      </c>
      <c r="F13" s="14"/>
      <c r="G13" s="8">
        <v>36</v>
      </c>
      <c r="H13" s="14"/>
      <c r="I13" s="24">
        <v>60</v>
      </c>
      <c r="J13" s="14" t="s">
        <v>352</v>
      </c>
      <c r="K13" s="24">
        <v>60</v>
      </c>
      <c r="L13" s="14"/>
      <c r="M13" s="24">
        <v>60</v>
      </c>
      <c r="N13" s="14"/>
      <c r="O13" s="24">
        <v>60</v>
      </c>
    </row>
    <row r="14" spans="1:15" ht="11.25" customHeight="1">
      <c r="A14" s="5" t="s">
        <v>109</v>
      </c>
      <c r="B14" s="4"/>
      <c r="C14" s="8">
        <v>20</v>
      </c>
      <c r="D14" s="14"/>
      <c r="E14" s="8">
        <v>35</v>
      </c>
      <c r="F14" s="14"/>
      <c r="G14" s="8">
        <v>58</v>
      </c>
      <c r="H14" s="14"/>
      <c r="I14" s="8">
        <v>85</v>
      </c>
      <c r="J14" s="14"/>
      <c r="K14" s="8">
        <v>88</v>
      </c>
      <c r="L14" s="109"/>
      <c r="M14" s="8">
        <v>90</v>
      </c>
      <c r="N14" s="109"/>
      <c r="O14" s="8">
        <v>90</v>
      </c>
    </row>
    <row r="15" spans="1:16" ht="11.25" customHeight="1">
      <c r="A15" s="5" t="s">
        <v>150</v>
      </c>
      <c r="B15" s="4"/>
      <c r="C15" s="8">
        <v>21</v>
      </c>
      <c r="D15" s="14"/>
      <c r="E15" s="8">
        <v>28</v>
      </c>
      <c r="F15" s="14"/>
      <c r="G15" s="8">
        <v>41</v>
      </c>
      <c r="H15" s="14"/>
      <c r="I15" s="8">
        <v>51</v>
      </c>
      <c r="J15" s="14"/>
      <c r="K15" s="8">
        <v>78</v>
      </c>
      <c r="L15" s="109"/>
      <c r="M15" s="8">
        <v>80</v>
      </c>
      <c r="N15" s="109"/>
      <c r="O15" s="8">
        <v>80</v>
      </c>
      <c r="P15" s="48"/>
    </row>
    <row r="16" spans="1:16" ht="11.25" customHeight="1">
      <c r="A16" s="5" t="s">
        <v>99</v>
      </c>
      <c r="B16" s="4"/>
      <c r="C16" s="8">
        <v>21</v>
      </c>
      <c r="D16" s="14"/>
      <c r="E16" s="110" t="s">
        <v>118</v>
      </c>
      <c r="F16" s="14"/>
      <c r="G16" s="8">
        <v>166</v>
      </c>
      <c r="H16" s="14"/>
      <c r="I16" s="8">
        <v>197</v>
      </c>
      <c r="J16" s="14"/>
      <c r="K16" s="8">
        <v>290</v>
      </c>
      <c r="L16" s="109"/>
      <c r="M16" s="8">
        <v>290</v>
      </c>
      <c r="N16" s="109"/>
      <c r="O16" s="8">
        <v>290</v>
      </c>
      <c r="P16" s="48"/>
    </row>
    <row r="17" spans="1:15" ht="11.25" customHeight="1">
      <c r="A17" s="5" t="s">
        <v>101</v>
      </c>
      <c r="B17" s="4"/>
      <c r="C17" s="8">
        <v>24</v>
      </c>
      <c r="D17" s="14"/>
      <c r="E17" s="8">
        <v>25</v>
      </c>
      <c r="F17" s="14"/>
      <c r="G17" s="8" t="s">
        <v>120</v>
      </c>
      <c r="H17" s="14"/>
      <c r="I17" s="158" t="s">
        <v>120</v>
      </c>
      <c r="J17" s="14"/>
      <c r="K17" s="24" t="s">
        <v>120</v>
      </c>
      <c r="L17" s="14"/>
      <c r="M17" s="24" t="s">
        <v>120</v>
      </c>
      <c r="N17" s="14"/>
      <c r="O17" s="24" t="s">
        <v>120</v>
      </c>
    </row>
    <row r="18" spans="1:15" ht="11.25" customHeight="1">
      <c r="A18" s="5" t="s">
        <v>94</v>
      </c>
      <c r="B18" s="4"/>
      <c r="C18" s="8">
        <v>8710</v>
      </c>
      <c r="D18" s="14"/>
      <c r="E18" s="8">
        <v>12100</v>
      </c>
      <c r="F18" s="14"/>
      <c r="G18" s="8">
        <v>15600</v>
      </c>
      <c r="H18" s="14"/>
      <c r="I18" s="8">
        <v>16195</v>
      </c>
      <c r="J18" s="14"/>
      <c r="K18" s="8">
        <v>18000</v>
      </c>
      <c r="L18" s="14"/>
      <c r="M18" s="8">
        <v>18200</v>
      </c>
      <c r="N18" s="14"/>
      <c r="O18" s="8">
        <v>18500</v>
      </c>
    </row>
    <row r="19" spans="1:15" ht="11.25" customHeight="1">
      <c r="A19" s="93" t="s">
        <v>162</v>
      </c>
      <c r="B19" s="111"/>
      <c r="C19" s="24">
        <v>48</v>
      </c>
      <c r="D19" s="96"/>
      <c r="E19" s="24">
        <v>96</v>
      </c>
      <c r="F19" s="96"/>
      <c r="G19" s="24">
        <v>77</v>
      </c>
      <c r="H19" s="96"/>
      <c r="I19" s="24">
        <v>103</v>
      </c>
      <c r="J19" s="96"/>
      <c r="K19" s="24">
        <v>105</v>
      </c>
      <c r="L19" s="96"/>
      <c r="M19" s="24">
        <v>105</v>
      </c>
      <c r="N19" s="96"/>
      <c r="O19" s="24">
        <v>105</v>
      </c>
    </row>
    <row r="20" spans="1:15" ht="11.25" customHeight="1">
      <c r="A20" s="5" t="s">
        <v>112</v>
      </c>
      <c r="B20" s="4"/>
      <c r="C20" s="8">
        <v>284</v>
      </c>
      <c r="D20" s="14">
        <v>1</v>
      </c>
      <c r="E20" s="8">
        <v>515</v>
      </c>
      <c r="F20" s="14">
        <v>1</v>
      </c>
      <c r="G20" s="8">
        <v>749</v>
      </c>
      <c r="H20" s="14"/>
      <c r="I20" s="8">
        <v>750</v>
      </c>
      <c r="J20" s="14"/>
      <c r="K20" s="8">
        <v>750</v>
      </c>
      <c r="L20" s="14"/>
      <c r="M20" s="8">
        <v>750</v>
      </c>
      <c r="N20" s="14"/>
      <c r="O20" s="8">
        <v>750</v>
      </c>
    </row>
    <row r="21" spans="1:15" ht="11.25" customHeight="1">
      <c r="A21" s="5" t="s">
        <v>160</v>
      </c>
      <c r="B21" s="4"/>
      <c r="C21" s="8">
        <v>631</v>
      </c>
      <c r="D21" s="14"/>
      <c r="E21" s="8">
        <v>738</v>
      </c>
      <c r="F21" s="14"/>
      <c r="G21" s="24">
        <v>753</v>
      </c>
      <c r="H21" s="96"/>
      <c r="I21" s="24">
        <v>783</v>
      </c>
      <c r="J21" s="96" t="s">
        <v>352</v>
      </c>
      <c r="K21" s="24">
        <v>800</v>
      </c>
      <c r="L21" s="96"/>
      <c r="M21" s="24">
        <v>800</v>
      </c>
      <c r="N21" s="96"/>
      <c r="O21" s="24">
        <v>800</v>
      </c>
    </row>
    <row r="22" spans="1:15" ht="11.25" customHeight="1">
      <c r="A22" s="93" t="s">
        <v>113</v>
      </c>
      <c r="B22" s="111"/>
      <c r="C22" s="24">
        <v>38</v>
      </c>
      <c r="D22" s="96"/>
      <c r="E22" s="24">
        <v>40</v>
      </c>
      <c r="F22" s="96"/>
      <c r="G22" s="24">
        <v>38</v>
      </c>
      <c r="H22" s="96"/>
      <c r="I22" s="24">
        <v>64</v>
      </c>
      <c r="J22" s="96"/>
      <c r="K22" s="24">
        <v>65</v>
      </c>
      <c r="L22" s="96"/>
      <c r="M22" s="24">
        <v>65</v>
      </c>
      <c r="N22" s="96"/>
      <c r="O22" s="24">
        <v>65</v>
      </c>
    </row>
    <row r="23" spans="1:16" ht="11.25" customHeight="1">
      <c r="A23" s="5" t="s">
        <v>115</v>
      </c>
      <c r="B23" s="4"/>
      <c r="C23" s="8">
        <v>2680</v>
      </c>
      <c r="D23" s="14"/>
      <c r="E23" s="8">
        <v>3630</v>
      </c>
      <c r="F23" s="14"/>
      <c r="G23" s="8">
        <v>3840</v>
      </c>
      <c r="H23" s="14"/>
      <c r="I23" s="8">
        <v>4907</v>
      </c>
      <c r="J23" s="14"/>
      <c r="K23" s="8">
        <v>5000</v>
      </c>
      <c r="L23" s="14"/>
      <c r="M23" s="8">
        <v>5200</v>
      </c>
      <c r="N23" s="14"/>
      <c r="O23" s="8">
        <v>5500</v>
      </c>
      <c r="P23" s="112"/>
    </row>
    <row r="24" spans="1:15" ht="11.25" customHeight="1">
      <c r="A24" s="6" t="s">
        <v>116</v>
      </c>
      <c r="B24" s="10"/>
      <c r="C24" s="20">
        <f>ROUND(SUM(C7:C23),3-LEN(INT(SUM(C7:C23))))</f>
        <v>50800</v>
      </c>
      <c r="D24" s="19"/>
      <c r="E24" s="20">
        <f>ROUND(SUM(E7:E23),3-LEN(INT(SUM(E7:E23))))</f>
        <v>62300</v>
      </c>
      <c r="F24" s="19"/>
      <c r="G24" s="20">
        <f>ROUND(SUM(G7:G23),3-LEN(INT(SUM(G7:G23))))</f>
        <v>72000</v>
      </c>
      <c r="H24" s="19"/>
      <c r="I24" s="20">
        <f>ROUND(SUM(I7:I23),3-LEN(INT(SUM(I7:I23))))</f>
        <v>79800</v>
      </c>
      <c r="J24" s="19"/>
      <c r="K24" s="20">
        <f>ROUND(SUM(K7:K23),2-LEN(INT(SUM(K7:K23))))</f>
        <v>87000</v>
      </c>
      <c r="L24" s="19"/>
      <c r="M24" s="20">
        <f>ROUND(SUM(M7:M23),2-LEN(INT(SUM(M7:M23))))</f>
        <v>90000</v>
      </c>
      <c r="N24" s="19"/>
      <c r="O24" s="20">
        <f>ROUND(SUM(O7:O23),2-LEN(INT(SUM(O7:O23))))</f>
        <v>93000</v>
      </c>
    </row>
    <row r="25" spans="1:15" ht="11.25" customHeight="1">
      <c r="A25" s="217" t="s">
        <v>373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</row>
    <row r="26" spans="1:15" ht="11.25" customHeight="1">
      <c r="A26" s="237" t="s">
        <v>377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</row>
    <row r="27" spans="1:15" ht="11.25" customHeight="1">
      <c r="A27" s="235" t="s">
        <v>376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</row>
    <row r="28" spans="1:15" ht="11.25">
      <c r="A28" s="155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56"/>
      <c r="M28" s="120"/>
      <c r="N28" s="156"/>
      <c r="O28" s="120"/>
    </row>
  </sheetData>
  <mergeCells count="8">
    <mergeCell ref="A25:O25"/>
    <mergeCell ref="A26:O26"/>
    <mergeCell ref="A27:O27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9" sqref="A1:O19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107" customWidth="1"/>
    <col min="13" max="13" width="10.83203125" style="0" customWidth="1"/>
    <col min="14" max="14" width="1.3359375" style="107" customWidth="1"/>
    <col min="15" max="15" width="10.83203125" style="0" customWidth="1"/>
  </cols>
  <sheetData>
    <row r="1" spans="1:15" ht="11.25" customHeight="1">
      <c r="A1" s="218" t="s">
        <v>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412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 customHeight="1">
      <c r="A4" s="218" t="s">
        <v>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1.25" customHeight="1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21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</row>
    <row r="7" spans="1:15" ht="11.25" customHeight="1">
      <c r="A7" s="5" t="s">
        <v>104</v>
      </c>
      <c r="B7" s="7"/>
      <c r="C7" s="8">
        <v>23400</v>
      </c>
      <c r="D7" s="14"/>
      <c r="E7" s="8">
        <v>10500</v>
      </c>
      <c r="F7" s="14"/>
      <c r="G7" s="8">
        <v>14100</v>
      </c>
      <c r="H7" s="14"/>
      <c r="I7" s="8">
        <v>10683</v>
      </c>
      <c r="J7" s="14"/>
      <c r="K7" s="8">
        <v>12000</v>
      </c>
      <c r="L7" s="14"/>
      <c r="M7" s="8">
        <v>12000</v>
      </c>
      <c r="N7" s="14"/>
      <c r="O7" s="8">
        <v>12000</v>
      </c>
    </row>
    <row r="8" spans="1:15" ht="11.25" customHeight="1">
      <c r="A8" s="113" t="s">
        <v>105</v>
      </c>
      <c r="B8" s="114"/>
      <c r="C8" s="88">
        <v>19900</v>
      </c>
      <c r="D8" s="89"/>
      <c r="E8" s="88">
        <v>20400</v>
      </c>
      <c r="F8" s="89"/>
      <c r="G8" s="88">
        <v>9520</v>
      </c>
      <c r="H8" s="89"/>
      <c r="I8" s="88">
        <v>11231</v>
      </c>
      <c r="J8" s="89"/>
      <c r="K8" s="115">
        <v>26000</v>
      </c>
      <c r="L8" s="116"/>
      <c r="M8" s="115">
        <v>65000</v>
      </c>
      <c r="N8" s="116"/>
      <c r="O8" s="115">
        <v>70000</v>
      </c>
    </row>
    <row r="9" spans="1:15" ht="11.25" customHeight="1">
      <c r="A9" s="113" t="s">
        <v>106</v>
      </c>
      <c r="B9" s="114"/>
      <c r="C9" s="88">
        <v>9300</v>
      </c>
      <c r="D9" s="89"/>
      <c r="E9" s="88">
        <v>11600</v>
      </c>
      <c r="F9" s="89"/>
      <c r="G9" s="88">
        <v>8830</v>
      </c>
      <c r="H9" s="89"/>
      <c r="I9" s="8">
        <v>16063</v>
      </c>
      <c r="J9" s="14"/>
      <c r="K9" s="8">
        <v>16800</v>
      </c>
      <c r="L9" s="14"/>
      <c r="M9" s="8">
        <v>17000</v>
      </c>
      <c r="N9" s="14"/>
      <c r="O9" s="8">
        <v>18000</v>
      </c>
    </row>
    <row r="10" spans="1:15" ht="11.25" customHeight="1">
      <c r="A10" s="113" t="s">
        <v>93</v>
      </c>
      <c r="B10" s="114"/>
      <c r="C10" s="88">
        <v>241000</v>
      </c>
      <c r="D10" s="89"/>
      <c r="E10" s="88">
        <v>211000</v>
      </c>
      <c r="F10" s="89"/>
      <c r="G10" s="88">
        <v>149000</v>
      </c>
      <c r="H10" s="89"/>
      <c r="I10" s="8">
        <v>79252</v>
      </c>
      <c r="J10" s="14"/>
      <c r="K10" s="8">
        <v>81200</v>
      </c>
      <c r="L10" s="14"/>
      <c r="M10" s="8">
        <v>85000</v>
      </c>
      <c r="N10" s="14"/>
      <c r="O10" s="8">
        <v>90000</v>
      </c>
    </row>
    <row r="11" spans="1:15" ht="11.25" customHeight="1">
      <c r="A11" s="113" t="s">
        <v>107</v>
      </c>
      <c r="B11" s="114"/>
      <c r="C11" s="88">
        <v>1120</v>
      </c>
      <c r="D11" s="89"/>
      <c r="E11" s="88">
        <v>944</v>
      </c>
      <c r="F11" s="89"/>
      <c r="G11" s="88">
        <v>785</v>
      </c>
      <c r="H11" s="89"/>
      <c r="I11" s="8">
        <v>878</v>
      </c>
      <c r="J11" s="14"/>
      <c r="K11" s="8">
        <v>1200</v>
      </c>
      <c r="L11" s="90"/>
      <c r="M11" s="8">
        <v>1200</v>
      </c>
      <c r="N11" s="90"/>
      <c r="O11" s="8">
        <v>1200</v>
      </c>
    </row>
    <row r="12" spans="1:15" ht="11.25" customHeight="1">
      <c r="A12" s="113" t="s">
        <v>108</v>
      </c>
      <c r="B12" s="114"/>
      <c r="C12" s="88">
        <v>331</v>
      </c>
      <c r="D12" s="89"/>
      <c r="E12" s="88">
        <v>300</v>
      </c>
      <c r="F12" s="89"/>
      <c r="G12" s="88">
        <v>226</v>
      </c>
      <c r="H12" s="89"/>
      <c r="I12" s="9" t="s">
        <v>120</v>
      </c>
      <c r="J12" s="14"/>
      <c r="K12" s="9" t="s">
        <v>120</v>
      </c>
      <c r="L12" s="14"/>
      <c r="M12" s="9" t="s">
        <v>120</v>
      </c>
      <c r="N12" s="14"/>
      <c r="O12" s="9" t="s">
        <v>120</v>
      </c>
    </row>
    <row r="13" spans="1:15" ht="11.25" customHeight="1">
      <c r="A13" s="113" t="s">
        <v>109</v>
      </c>
      <c r="B13" s="114"/>
      <c r="C13" s="88">
        <v>200</v>
      </c>
      <c r="D13" s="89"/>
      <c r="E13" s="88">
        <v>200</v>
      </c>
      <c r="F13" s="89"/>
      <c r="G13" s="88">
        <v>200</v>
      </c>
      <c r="H13" s="89"/>
      <c r="I13" s="8" t="s">
        <v>120</v>
      </c>
      <c r="J13" s="14"/>
      <c r="K13" s="8" t="s">
        <v>120</v>
      </c>
      <c r="L13" s="14"/>
      <c r="M13" s="8" t="s">
        <v>120</v>
      </c>
      <c r="N13" s="14"/>
      <c r="O13" s="8" t="s">
        <v>120</v>
      </c>
    </row>
    <row r="14" spans="1:15" ht="11.25" customHeight="1">
      <c r="A14" s="113" t="s">
        <v>100</v>
      </c>
      <c r="B14" s="114"/>
      <c r="C14" s="88">
        <v>5790</v>
      </c>
      <c r="D14" s="89"/>
      <c r="E14" s="88">
        <v>2620</v>
      </c>
      <c r="F14" s="89"/>
      <c r="G14" s="88">
        <v>4810</v>
      </c>
      <c r="H14" s="89"/>
      <c r="I14" s="8">
        <v>10488</v>
      </c>
      <c r="J14" s="14"/>
      <c r="K14" s="8">
        <v>9000</v>
      </c>
      <c r="L14" s="14"/>
      <c r="M14" s="8">
        <v>8900</v>
      </c>
      <c r="N14" s="14"/>
      <c r="O14" s="8">
        <v>8800</v>
      </c>
    </row>
    <row r="15" spans="1:15" ht="11.25" customHeight="1">
      <c r="A15" s="113" t="s">
        <v>94</v>
      </c>
      <c r="B15" s="114"/>
      <c r="C15" s="88">
        <v>187000</v>
      </c>
      <c r="D15" s="89"/>
      <c r="E15" s="88">
        <v>164000</v>
      </c>
      <c r="F15" s="89"/>
      <c r="G15" s="88">
        <v>138000</v>
      </c>
      <c r="H15" s="89"/>
      <c r="I15" s="8">
        <v>134388</v>
      </c>
      <c r="J15" s="14"/>
      <c r="K15" s="8">
        <v>140000</v>
      </c>
      <c r="L15" s="14"/>
      <c r="M15" s="8">
        <v>145000</v>
      </c>
      <c r="N15" s="14"/>
      <c r="O15" s="8">
        <v>150000</v>
      </c>
    </row>
    <row r="16" spans="1:17" ht="11.25" customHeight="1">
      <c r="A16" s="113" t="s">
        <v>112</v>
      </c>
      <c r="B16" s="114"/>
      <c r="C16" s="88">
        <v>188000</v>
      </c>
      <c r="D16" s="89"/>
      <c r="E16" s="88">
        <v>238000</v>
      </c>
      <c r="F16" s="89"/>
      <c r="G16" s="88">
        <v>271000</v>
      </c>
      <c r="H16" s="89"/>
      <c r="I16" s="8">
        <v>319345</v>
      </c>
      <c r="J16" s="153"/>
      <c r="K16" s="8">
        <v>345000</v>
      </c>
      <c r="L16" s="14"/>
      <c r="M16" s="8">
        <v>360000</v>
      </c>
      <c r="N16" s="14"/>
      <c r="O16" s="8">
        <v>375000</v>
      </c>
      <c r="P16" s="48"/>
      <c r="Q16" s="48"/>
    </row>
    <row r="17" spans="1:15" ht="11.25" customHeight="1">
      <c r="A17" s="117" t="s">
        <v>116</v>
      </c>
      <c r="B17" s="118"/>
      <c r="C17" s="104">
        <f>ROUND(SUM(C7:C16),3-LEN(INT(SUM(C7:C16))))</f>
        <v>676000</v>
      </c>
      <c r="D17" s="105"/>
      <c r="E17" s="104">
        <f>ROUND(SUM(E7:E16),3-LEN(INT(SUM(E7:E16))))</f>
        <v>660000</v>
      </c>
      <c r="F17" s="105"/>
      <c r="G17" s="104">
        <f>ROUND(SUM(G7:G16),3-LEN(INT(SUM(G7:G16))))</f>
        <v>596000</v>
      </c>
      <c r="H17" s="105"/>
      <c r="I17" s="104">
        <f>ROUND(SUM(I7:I16),3-LEN(INT(SUM(I7:I16))))</f>
        <v>582000</v>
      </c>
      <c r="J17" s="105"/>
      <c r="K17" s="104">
        <f>ROUND(SUM(K7:K16),2-LEN(INT(SUM(K7:K16))))</f>
        <v>630000</v>
      </c>
      <c r="L17" s="105"/>
      <c r="M17" s="104">
        <f>ROUND(SUM(M7:M16),2-LEN(INT(SUM(M7:M16))))</f>
        <v>690000</v>
      </c>
      <c r="N17" s="105"/>
      <c r="O17" s="104">
        <f>ROUND(SUM(O7:O16),2-LEN(INT(SUM(O7:O16))))</f>
        <v>730000</v>
      </c>
    </row>
    <row r="18" spans="1:15" ht="11.25" customHeight="1">
      <c r="A18" s="236" t="s">
        <v>435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</row>
    <row r="19" spans="1:15" ht="11.25">
      <c r="A19" s="216" t="s">
        <v>436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</row>
  </sheetData>
  <mergeCells count="7">
    <mergeCell ref="A19:O19"/>
    <mergeCell ref="A18:O18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4" sqref="A1:O14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48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18" t="s">
        <v>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413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>
      <c r="A4" s="218" t="s">
        <v>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18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</row>
    <row r="7" spans="1:15" ht="12">
      <c r="A7" s="5" t="s">
        <v>104</v>
      </c>
      <c r="B7" s="7"/>
      <c r="C7" s="119"/>
      <c r="D7" s="14"/>
      <c r="E7" s="8">
        <v>2430</v>
      </c>
      <c r="F7" s="14"/>
      <c r="G7" s="8">
        <v>8700</v>
      </c>
      <c r="H7" s="14"/>
      <c r="I7" s="8">
        <v>10200</v>
      </c>
      <c r="J7" s="14"/>
      <c r="K7" s="8">
        <v>11500</v>
      </c>
      <c r="L7" s="14"/>
      <c r="M7" s="8">
        <v>11500</v>
      </c>
      <c r="N7" s="14"/>
      <c r="O7" s="8">
        <v>11500</v>
      </c>
    </row>
    <row r="8" spans="1:15" ht="12">
      <c r="A8" s="5" t="s">
        <v>106</v>
      </c>
      <c r="B8" s="4"/>
      <c r="C8" s="8">
        <v>30200</v>
      </c>
      <c r="D8" s="14"/>
      <c r="E8" s="8">
        <v>14000</v>
      </c>
      <c r="F8" s="14"/>
      <c r="G8" s="8">
        <v>6500</v>
      </c>
      <c r="H8" s="14"/>
      <c r="I8" s="8">
        <v>6500</v>
      </c>
      <c r="J8" s="14" t="s">
        <v>352</v>
      </c>
      <c r="K8" s="8">
        <v>6500</v>
      </c>
      <c r="L8" s="14"/>
      <c r="M8" s="8">
        <v>6500</v>
      </c>
      <c r="N8" s="82"/>
      <c r="O8" s="8">
        <v>6500</v>
      </c>
    </row>
    <row r="9" spans="1:15" ht="12">
      <c r="A9" s="5" t="s">
        <v>93</v>
      </c>
      <c r="B9" s="4"/>
      <c r="C9" s="8">
        <v>87200</v>
      </c>
      <c r="D9" s="14"/>
      <c r="E9" s="8">
        <v>178000</v>
      </c>
      <c r="F9" s="14"/>
      <c r="G9" s="8">
        <v>159000</v>
      </c>
      <c r="H9" s="14"/>
      <c r="I9" s="8">
        <v>109795</v>
      </c>
      <c r="J9" s="153"/>
      <c r="K9" s="8">
        <v>120000</v>
      </c>
      <c r="L9" s="14"/>
      <c r="M9" s="8">
        <v>130000</v>
      </c>
      <c r="N9" s="14"/>
      <c r="O9" s="8">
        <v>135000</v>
      </c>
    </row>
    <row r="10" spans="1:15" ht="12">
      <c r="A10" s="5" t="s">
        <v>94</v>
      </c>
      <c r="B10" s="4"/>
      <c r="C10" s="8">
        <v>167000</v>
      </c>
      <c r="D10" s="14"/>
      <c r="E10" s="8">
        <v>166000</v>
      </c>
      <c r="F10" s="14"/>
      <c r="G10" s="8">
        <v>143000</v>
      </c>
      <c r="H10" s="14"/>
      <c r="I10" s="8">
        <v>103691</v>
      </c>
      <c r="J10" s="14"/>
      <c r="K10" s="8">
        <v>120000</v>
      </c>
      <c r="L10" s="14"/>
      <c r="M10" s="8">
        <v>125000</v>
      </c>
      <c r="N10" s="14"/>
      <c r="O10" s="8">
        <v>125000</v>
      </c>
    </row>
    <row r="11" spans="1:15" ht="12">
      <c r="A11" s="5" t="s">
        <v>112</v>
      </c>
      <c r="B11" s="4"/>
      <c r="C11" s="8">
        <v>69300</v>
      </c>
      <c r="D11" s="14"/>
      <c r="E11" s="8">
        <v>221000</v>
      </c>
      <c r="F11" s="14"/>
      <c r="G11" s="8">
        <v>116000</v>
      </c>
      <c r="H11" s="14"/>
      <c r="I11" s="8">
        <v>122079</v>
      </c>
      <c r="J11" s="14"/>
      <c r="K11" s="8">
        <v>125000</v>
      </c>
      <c r="L11" s="14"/>
      <c r="M11" s="8">
        <v>125000</v>
      </c>
      <c r="N11" s="14"/>
      <c r="O11" s="8">
        <v>125000</v>
      </c>
    </row>
    <row r="12" spans="1:15" ht="12">
      <c r="A12" s="6" t="s">
        <v>116</v>
      </c>
      <c r="B12" s="10"/>
      <c r="C12" s="20">
        <f>ROUND(SUM(C7:C11),3-LEN(INT(SUM(C7:C11))))</f>
        <v>354000</v>
      </c>
      <c r="D12" s="19"/>
      <c r="E12" s="20">
        <f>ROUND(SUM(E7:E11),3-LEN(INT(SUM(E7:E11))))</f>
        <v>581000</v>
      </c>
      <c r="F12" s="19"/>
      <c r="G12" s="20">
        <f>ROUND(SUM(G7:G11),3-LEN(INT(SUM(G7:G11))))</f>
        <v>433000</v>
      </c>
      <c r="H12" s="19"/>
      <c r="I12" s="20">
        <f>ROUND(SUM(I7:I11),3-LEN(INT(SUM(I7:I11))))</f>
        <v>352000</v>
      </c>
      <c r="J12" s="19"/>
      <c r="K12" s="20">
        <f>ROUND(SUM(K7:K11),3-LEN(INT(SUM(K7:K11))))</f>
        <v>383000</v>
      </c>
      <c r="L12" s="19"/>
      <c r="M12" s="20">
        <f>ROUND(SUM(M7:M11),2-LEN(INT(SUM(M7:M11))))</f>
        <v>400000</v>
      </c>
      <c r="N12" s="19"/>
      <c r="O12" s="20">
        <f>ROUND(SUM(O7:O11),2-LEN(INT(SUM(O7:O11))))</f>
        <v>400000</v>
      </c>
    </row>
    <row r="13" spans="1:15" ht="12">
      <c r="A13" s="217" t="s">
        <v>370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</row>
    <row r="14" spans="1:15" ht="11.25">
      <c r="A14" s="243" t="s">
        <v>371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</row>
  </sheetData>
  <mergeCells count="7">
    <mergeCell ref="A14:O14"/>
    <mergeCell ref="A13:O13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4" sqref="A1:O14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" style="0" customWidth="1"/>
    <col min="4" max="4" width="1.3359375" style="0" customWidth="1"/>
    <col min="5" max="5" width="11" style="0" customWidth="1"/>
    <col min="6" max="6" width="1.3359375" style="0" customWidth="1"/>
    <col min="7" max="7" width="11" style="0" customWidth="1"/>
    <col min="8" max="8" width="1.3359375" style="0" customWidth="1"/>
    <col min="9" max="9" width="11" style="0" customWidth="1"/>
    <col min="10" max="10" width="1.3359375" style="0" customWidth="1"/>
    <col min="11" max="11" width="11" style="0" customWidth="1"/>
    <col min="12" max="12" width="1.3359375" style="0" customWidth="1"/>
    <col min="13" max="13" width="11" style="0" customWidth="1"/>
    <col min="14" max="14" width="1.3359375" style="0" customWidth="1"/>
    <col min="15" max="15" width="11" style="0" customWidth="1"/>
  </cols>
  <sheetData>
    <row r="1" spans="1:15" ht="11.25" customHeight="1">
      <c r="A1" s="218" t="s">
        <v>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414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>
      <c r="A4" s="218" t="s">
        <v>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18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</row>
    <row r="7" spans="1:15" ht="12">
      <c r="A7" s="5" t="s">
        <v>104</v>
      </c>
      <c r="B7" s="7"/>
      <c r="C7" s="8">
        <v>14600</v>
      </c>
      <c r="D7" s="14"/>
      <c r="E7" s="8">
        <v>26300</v>
      </c>
      <c r="F7" s="14"/>
      <c r="G7" s="8">
        <v>27000</v>
      </c>
      <c r="H7" s="14"/>
      <c r="I7" s="8">
        <v>35000</v>
      </c>
      <c r="J7" s="14" t="s">
        <v>352</v>
      </c>
      <c r="K7" s="8">
        <v>40000</v>
      </c>
      <c r="L7" s="14"/>
      <c r="M7" s="8">
        <v>40000</v>
      </c>
      <c r="N7" s="14"/>
      <c r="O7" s="8">
        <v>40000</v>
      </c>
    </row>
    <row r="8" spans="1:15" ht="12">
      <c r="A8" s="5" t="s">
        <v>106</v>
      </c>
      <c r="B8" s="4"/>
      <c r="C8" s="8">
        <v>45300</v>
      </c>
      <c r="D8" s="14"/>
      <c r="E8" s="8">
        <v>65000</v>
      </c>
      <c r="F8" s="14"/>
      <c r="G8" s="8">
        <v>50000</v>
      </c>
      <c r="H8" s="14"/>
      <c r="I8" s="8">
        <v>104904</v>
      </c>
      <c r="J8" s="14"/>
      <c r="K8" s="8">
        <v>140000</v>
      </c>
      <c r="L8" s="14"/>
      <c r="M8" s="8">
        <v>145000</v>
      </c>
      <c r="N8" s="14"/>
      <c r="O8" s="8">
        <v>150000</v>
      </c>
    </row>
    <row r="9" spans="1:15" ht="12">
      <c r="A9" s="5" t="s">
        <v>93</v>
      </c>
      <c r="B9" s="4"/>
      <c r="C9" s="8">
        <v>96500</v>
      </c>
      <c r="D9" s="14"/>
      <c r="E9" s="8">
        <v>103000</v>
      </c>
      <c r="F9" s="14"/>
      <c r="G9" s="8">
        <v>125000</v>
      </c>
      <c r="H9" s="14"/>
      <c r="I9" s="8">
        <v>119613</v>
      </c>
      <c r="J9" s="14"/>
      <c r="K9" s="8">
        <v>125000</v>
      </c>
      <c r="L9" s="14"/>
      <c r="M9" s="8">
        <v>130000</v>
      </c>
      <c r="N9" s="14"/>
      <c r="O9" s="8">
        <v>140000</v>
      </c>
    </row>
    <row r="10" spans="1:15" ht="12">
      <c r="A10" s="5" t="s">
        <v>108</v>
      </c>
      <c r="B10" s="4"/>
      <c r="C10" s="8">
        <v>3500</v>
      </c>
      <c r="D10" s="14"/>
      <c r="E10" s="8">
        <v>8000</v>
      </c>
      <c r="F10" s="14"/>
      <c r="G10" s="8">
        <v>12000</v>
      </c>
      <c r="H10" s="14"/>
      <c r="I10" s="8">
        <v>12000</v>
      </c>
      <c r="J10" s="14" t="s">
        <v>352</v>
      </c>
      <c r="K10" s="8">
        <v>15000</v>
      </c>
      <c r="L10" s="14"/>
      <c r="M10" s="8">
        <v>15000</v>
      </c>
      <c r="N10" s="14"/>
      <c r="O10" s="8">
        <v>15000</v>
      </c>
    </row>
    <row r="11" spans="1:15" ht="12">
      <c r="A11" s="5" t="s">
        <v>94</v>
      </c>
      <c r="B11" s="4"/>
      <c r="C11" s="8">
        <v>65000</v>
      </c>
      <c r="D11" s="14"/>
      <c r="E11" s="8">
        <v>10000</v>
      </c>
      <c r="F11" s="14"/>
      <c r="G11" s="8">
        <v>110000</v>
      </c>
      <c r="H11" s="14"/>
      <c r="I11" s="8">
        <v>110000</v>
      </c>
      <c r="J11" s="14" t="s">
        <v>352</v>
      </c>
      <c r="K11" s="8">
        <v>110000</v>
      </c>
      <c r="L11" s="14"/>
      <c r="M11" s="8">
        <v>110000</v>
      </c>
      <c r="N11" s="14"/>
      <c r="O11" s="8">
        <v>110000</v>
      </c>
    </row>
    <row r="12" spans="1:15" ht="12">
      <c r="A12" s="5" t="s">
        <v>115</v>
      </c>
      <c r="B12" s="4"/>
      <c r="C12" s="8">
        <v>14000</v>
      </c>
      <c r="D12" s="14"/>
      <c r="E12" s="8">
        <v>16000</v>
      </c>
      <c r="F12" s="14"/>
      <c r="G12" s="8">
        <v>30000</v>
      </c>
      <c r="H12" s="14"/>
      <c r="I12" s="8">
        <v>30000</v>
      </c>
      <c r="J12" s="14" t="s">
        <v>352</v>
      </c>
      <c r="K12" s="8">
        <v>30000</v>
      </c>
      <c r="L12" s="14"/>
      <c r="M12" s="8">
        <v>30000</v>
      </c>
      <c r="N12" s="14"/>
      <c r="O12" s="8">
        <v>30000</v>
      </c>
    </row>
    <row r="13" spans="1:15" ht="12">
      <c r="A13" s="6" t="s">
        <v>116</v>
      </c>
      <c r="B13" s="10"/>
      <c r="C13" s="20">
        <f>ROUND(SUM(C7:C12),3-LEN(INT(SUM(C7:C12))))</f>
        <v>239000</v>
      </c>
      <c r="D13" s="19"/>
      <c r="E13" s="20">
        <f>ROUND(SUM(E7:E12),3-LEN(INT(SUM(E7:E12))))</f>
        <v>228000</v>
      </c>
      <c r="F13" s="19"/>
      <c r="G13" s="20">
        <f>ROUND(SUM(G7:G12),3-LEN(INT(SUM(G7:G12))))</f>
        <v>354000</v>
      </c>
      <c r="H13" s="19"/>
      <c r="I13" s="20">
        <f>ROUND(SUM(I7:I12),3-LEN(INT(SUM(I7:I12))))</f>
        <v>412000</v>
      </c>
      <c r="J13" s="19"/>
      <c r="K13" s="20">
        <f>ROUND(SUM(K7:K12),2-LEN(INT(SUM(K7:K12))))</f>
        <v>460000</v>
      </c>
      <c r="L13" s="19"/>
      <c r="M13" s="20">
        <f>ROUND(SUM(M7:M12),2-LEN(INT(SUM(M7:M12))))</f>
        <v>470000</v>
      </c>
      <c r="N13" s="19"/>
      <c r="O13" s="20">
        <f>ROUND(SUM(O7:O12),2-LEN(INT(SUM(O7:O12))))</f>
        <v>490000</v>
      </c>
    </row>
    <row r="14" spans="1:15" ht="12">
      <c r="A14" s="236" t="s">
        <v>378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</row>
  </sheetData>
  <mergeCells count="6">
    <mergeCell ref="A14:O14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6" sqref="A1:O16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18" t="s">
        <v>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415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 customHeight="1">
      <c r="A4" s="218" t="s">
        <v>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6" ht="11.25" customHeight="1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18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  <c r="P6" s="120"/>
    </row>
    <row r="7" spans="1:16" ht="11.25" customHeight="1">
      <c r="A7" s="5" t="s">
        <v>106</v>
      </c>
      <c r="B7" s="7"/>
      <c r="C7" s="8">
        <v>22800</v>
      </c>
      <c r="D7" s="14"/>
      <c r="E7" s="8">
        <v>29100</v>
      </c>
      <c r="F7" s="14"/>
      <c r="G7" s="8">
        <v>45300</v>
      </c>
      <c r="H7" s="14"/>
      <c r="I7" s="8">
        <v>74198</v>
      </c>
      <c r="J7" s="14"/>
      <c r="K7" s="8">
        <v>84000</v>
      </c>
      <c r="L7" s="14"/>
      <c r="M7" s="8">
        <v>85000</v>
      </c>
      <c r="N7" s="14"/>
      <c r="O7" s="8">
        <v>90000</v>
      </c>
      <c r="P7" s="121"/>
    </row>
    <row r="8" spans="1:16" ht="11.25" customHeight="1">
      <c r="A8" s="5" t="s">
        <v>93</v>
      </c>
      <c r="B8" s="4"/>
      <c r="C8" s="8">
        <v>196000</v>
      </c>
      <c r="D8" s="14"/>
      <c r="E8" s="8">
        <v>182000</v>
      </c>
      <c r="F8" s="14"/>
      <c r="G8" s="8">
        <v>191000</v>
      </c>
      <c r="H8" s="14"/>
      <c r="I8" s="8">
        <v>198369</v>
      </c>
      <c r="J8" s="14"/>
      <c r="K8" s="8">
        <v>260000</v>
      </c>
      <c r="L8" s="14"/>
      <c r="M8" s="8">
        <v>260000</v>
      </c>
      <c r="N8" s="14"/>
      <c r="O8" s="8">
        <v>260000</v>
      </c>
      <c r="P8" s="122"/>
    </row>
    <row r="9" spans="1:15" ht="11.25" customHeight="1">
      <c r="A9" s="5" t="s">
        <v>108</v>
      </c>
      <c r="B9" s="4"/>
      <c r="C9" s="8">
        <v>22400</v>
      </c>
      <c r="D9" s="14"/>
      <c r="E9" s="8">
        <v>24200</v>
      </c>
      <c r="F9" s="14"/>
      <c r="G9" s="8">
        <v>59000</v>
      </c>
      <c r="H9" s="14"/>
      <c r="I9" s="8">
        <v>81000</v>
      </c>
      <c r="J9" s="14" t="s">
        <v>352</v>
      </c>
      <c r="K9" s="8">
        <v>80000</v>
      </c>
      <c r="L9" s="14"/>
      <c r="M9" s="8">
        <v>80000</v>
      </c>
      <c r="N9" s="14"/>
      <c r="O9" s="8">
        <v>80000</v>
      </c>
    </row>
    <row r="10" spans="1:15" ht="11.25" customHeight="1">
      <c r="A10" s="5" t="s">
        <v>97</v>
      </c>
      <c r="B10" s="4"/>
      <c r="C10" s="123">
        <v>30400</v>
      </c>
      <c r="D10" s="124"/>
      <c r="E10" s="123">
        <v>41000</v>
      </c>
      <c r="F10" s="124"/>
      <c r="G10" s="123">
        <v>68100</v>
      </c>
      <c r="H10" s="124"/>
      <c r="I10" s="137">
        <v>73753</v>
      </c>
      <c r="J10" s="136"/>
      <c r="K10" s="137">
        <v>74000</v>
      </c>
      <c r="L10" s="136"/>
      <c r="M10" s="137">
        <f>K10+13000</f>
        <v>87000</v>
      </c>
      <c r="N10" s="138"/>
      <c r="O10" s="137">
        <f>K10+16000</f>
        <v>90000</v>
      </c>
    </row>
    <row r="11" spans="1:15" ht="11.25" customHeight="1">
      <c r="A11" s="5" t="s">
        <v>98</v>
      </c>
      <c r="B11" s="4"/>
      <c r="C11" s="123">
        <v>28700</v>
      </c>
      <c r="D11" s="124">
        <v>1</v>
      </c>
      <c r="E11" s="123">
        <v>46500</v>
      </c>
      <c r="F11" s="124"/>
      <c r="G11" s="123">
        <v>39900</v>
      </c>
      <c r="H11" s="124"/>
      <c r="I11" s="137">
        <v>45900</v>
      </c>
      <c r="J11" s="136" t="s">
        <v>352</v>
      </c>
      <c r="K11" s="137">
        <v>46000</v>
      </c>
      <c r="L11" s="136"/>
      <c r="M11" s="137">
        <v>46000</v>
      </c>
      <c r="N11" s="138"/>
      <c r="O11" s="137">
        <v>46000</v>
      </c>
    </row>
    <row r="12" spans="1:15" ht="11.25" customHeight="1">
      <c r="A12" s="5" t="s">
        <v>115</v>
      </c>
      <c r="B12" s="4"/>
      <c r="C12" s="8" t="s">
        <v>120</v>
      </c>
      <c r="D12" s="14"/>
      <c r="E12" s="8" t="s">
        <v>120</v>
      </c>
      <c r="F12" s="14"/>
      <c r="G12" s="8">
        <v>2540</v>
      </c>
      <c r="H12" s="14"/>
      <c r="I12" s="8">
        <v>20000</v>
      </c>
      <c r="J12" s="14" t="s">
        <v>352</v>
      </c>
      <c r="K12" s="8">
        <v>22000</v>
      </c>
      <c r="L12" s="14"/>
      <c r="M12" s="8">
        <v>22000</v>
      </c>
      <c r="N12" s="14"/>
      <c r="O12" s="8">
        <v>22000</v>
      </c>
    </row>
    <row r="13" spans="1:15" ht="11.25" customHeight="1">
      <c r="A13" s="6" t="s">
        <v>116</v>
      </c>
      <c r="B13" s="10"/>
      <c r="C13" s="20">
        <f>ROUND(SUM(C7:C12),3-LEN(INT(SUM(C7:C12))))</f>
        <v>300000</v>
      </c>
      <c r="D13" s="19"/>
      <c r="E13" s="20">
        <f>ROUND(SUM(E7:E12),3-LEN(INT(SUM(E7:E12))))</f>
        <v>323000</v>
      </c>
      <c r="F13" s="19"/>
      <c r="G13" s="20">
        <f>ROUND(SUM(G7:G12),3-LEN(INT(SUM(G7:G12))))</f>
        <v>406000</v>
      </c>
      <c r="H13" s="19"/>
      <c r="I13" s="20">
        <f>ROUND(SUM(I7:I12),3-LEN(INT(SUM(I7:I12))))</f>
        <v>493000</v>
      </c>
      <c r="J13" s="19"/>
      <c r="K13" s="20">
        <f>ROUND(SUM(K7:K12),2-LEN(INT(SUM(K7:K12))))</f>
        <v>570000</v>
      </c>
      <c r="L13" s="19"/>
      <c r="M13" s="20">
        <f>ROUND(SUM(M7:M12),2-LEN(INT(SUM(M7:M12))))</f>
        <v>580000</v>
      </c>
      <c r="N13" s="19"/>
      <c r="O13" s="20">
        <f>ROUND(SUM(O7:O12),2-LEN(INT(SUM(O7:O12))))</f>
        <v>590000</v>
      </c>
    </row>
    <row r="14" spans="1:15" ht="11.25" customHeight="1">
      <c r="A14" s="236" t="s">
        <v>370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</row>
    <row r="15" spans="1:15" ht="11.25" customHeight="1">
      <c r="A15" s="237" t="s">
        <v>371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1:15" ht="12" customHeight="1">
      <c r="A16" s="235" t="s">
        <v>379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</sheetData>
  <mergeCells count="8">
    <mergeCell ref="A5:O5"/>
    <mergeCell ref="A14:O14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0" sqref="A1:O10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18" t="s">
        <v>10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416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>
      <c r="A4" s="218" t="s">
        <v>132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7" ht="12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18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  <c r="P6" s="48"/>
      <c r="Q6" s="48"/>
    </row>
    <row r="7" spans="1:17" ht="12">
      <c r="A7" s="5" t="s">
        <v>93</v>
      </c>
      <c r="B7" s="4"/>
      <c r="C7" s="8">
        <v>5000</v>
      </c>
      <c r="D7" s="14"/>
      <c r="E7" s="8">
        <v>7000</v>
      </c>
      <c r="F7" s="14"/>
      <c r="G7" s="8">
        <v>5700</v>
      </c>
      <c r="H7" s="14"/>
      <c r="I7" s="8">
        <v>9000</v>
      </c>
      <c r="J7" s="14" t="s">
        <v>352</v>
      </c>
      <c r="K7" s="8">
        <v>9000</v>
      </c>
      <c r="L7" s="14"/>
      <c r="M7" s="8">
        <v>9000</v>
      </c>
      <c r="N7" s="82"/>
      <c r="O7" s="58">
        <v>9000</v>
      </c>
      <c r="P7" s="125"/>
      <c r="Q7" s="126"/>
    </row>
    <row r="8" spans="1:17" ht="12">
      <c r="A8" s="5" t="s">
        <v>108</v>
      </c>
      <c r="B8" s="4"/>
      <c r="C8" s="8">
        <v>1600</v>
      </c>
      <c r="D8" s="14"/>
      <c r="E8" s="8">
        <v>973</v>
      </c>
      <c r="F8" s="14"/>
      <c r="G8" s="8">
        <v>339</v>
      </c>
      <c r="H8" s="14"/>
      <c r="I8" s="8">
        <v>1082</v>
      </c>
      <c r="J8" s="14"/>
      <c r="K8" s="8">
        <v>1200</v>
      </c>
      <c r="L8" s="14"/>
      <c r="M8" s="8">
        <v>1200</v>
      </c>
      <c r="N8" s="82"/>
      <c r="O8" s="58">
        <v>1200</v>
      </c>
      <c r="P8" s="48"/>
      <c r="Q8" s="48"/>
    </row>
    <row r="9" spans="1:17" ht="12">
      <c r="A9" s="6" t="s">
        <v>116</v>
      </c>
      <c r="B9" s="10"/>
      <c r="C9" s="20">
        <f>ROUND(SUM(C7:C8),3-LEN(INT(SUM(C7:C8))))</f>
        <v>6600</v>
      </c>
      <c r="D9" s="19"/>
      <c r="E9" s="20">
        <f>ROUND(SUM(E7:E8),3-LEN(INT(SUM(E7:E8))))</f>
        <v>7970</v>
      </c>
      <c r="F9" s="19"/>
      <c r="G9" s="20">
        <f>ROUND(SUM(G7:G8),3-LEN(INT(SUM(G7:G8))))</f>
        <v>6040</v>
      </c>
      <c r="H9" s="19"/>
      <c r="I9" s="20">
        <f>ROUND(SUM(I7:I8),3-LEN(INT(SUM(I7:I8))))</f>
        <v>10100</v>
      </c>
      <c r="J9" s="19"/>
      <c r="K9" s="20">
        <f>ROUND(SUM(K7:K8),2-LEN(INT(SUM(K7:K8))))</f>
        <v>10000</v>
      </c>
      <c r="L9" s="19"/>
      <c r="M9" s="20">
        <f>ROUND(SUM(M7:M8),2-LEN(INT(SUM(M7:M8))))</f>
        <v>10000</v>
      </c>
      <c r="N9" s="19"/>
      <c r="O9" s="20">
        <f>ROUND(SUM(O7:O8),2-LEN(INT(SUM(O7:O8))))</f>
        <v>10000</v>
      </c>
      <c r="P9" s="48"/>
      <c r="Q9" s="48"/>
    </row>
    <row r="10" spans="1:15" ht="12">
      <c r="A10" s="236" t="s">
        <v>372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</row>
  </sheetData>
  <mergeCells count="6">
    <mergeCell ref="A10:O10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A8" sqref="A1:O8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18" t="s">
        <v>11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417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>
      <c r="A4" s="218" t="s">
        <v>132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18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</row>
    <row r="7" spans="1:18" ht="12">
      <c r="A7" s="5" t="s">
        <v>93</v>
      </c>
      <c r="B7" s="127"/>
      <c r="C7" s="8">
        <v>6200</v>
      </c>
      <c r="D7" s="14"/>
      <c r="E7" s="8">
        <v>8900</v>
      </c>
      <c r="F7" s="14"/>
      <c r="G7" s="8">
        <v>10400</v>
      </c>
      <c r="H7" s="14"/>
      <c r="I7" s="8">
        <v>13500</v>
      </c>
      <c r="J7" s="14" t="s">
        <v>352</v>
      </c>
      <c r="K7" s="8">
        <v>15000</v>
      </c>
      <c r="L7" s="14"/>
      <c r="M7" s="8">
        <v>20000</v>
      </c>
      <c r="N7" s="14"/>
      <c r="O7" s="8">
        <v>20000</v>
      </c>
      <c r="P7" s="128"/>
      <c r="Q7" s="126"/>
      <c r="R7" s="126"/>
    </row>
    <row r="8" spans="1:15" ht="12">
      <c r="A8" s="236" t="s">
        <v>378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</row>
  </sheetData>
  <mergeCells count="6">
    <mergeCell ref="A8:O8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40">
      <selection activeCell="A65" sqref="A1:E65"/>
    </sheetView>
  </sheetViews>
  <sheetFormatPr defaultColWidth="9.33203125" defaultRowHeight="11.25" customHeight="1"/>
  <cols>
    <col min="1" max="1" width="48.5" style="0" customWidth="1"/>
    <col min="2" max="2" width="1.83203125" style="0" customWidth="1"/>
    <col min="3" max="3" width="15.83203125" style="50" customWidth="1"/>
    <col min="4" max="4" width="10.66015625" style="0" customWidth="1"/>
    <col min="5" max="5" width="9.5" style="50" bestFit="1" customWidth="1"/>
  </cols>
  <sheetData>
    <row r="1" spans="1:5" ht="11.25" customHeight="1">
      <c r="A1" s="218" t="s">
        <v>139</v>
      </c>
      <c r="B1" s="218"/>
      <c r="C1" s="218"/>
      <c r="D1" s="218"/>
      <c r="E1" s="218"/>
    </row>
    <row r="2" spans="1:5" ht="12" customHeight="1">
      <c r="A2" s="219" t="s">
        <v>396</v>
      </c>
      <c r="B2" s="219"/>
      <c r="C2" s="219"/>
      <c r="D2" s="219"/>
      <c r="E2" s="219"/>
    </row>
    <row r="3" spans="1:5" ht="11.25" customHeight="1">
      <c r="A3" s="220"/>
      <c r="B3" s="220"/>
      <c r="C3" s="220"/>
      <c r="D3" s="220"/>
      <c r="E3" s="220"/>
    </row>
    <row r="4" spans="1:5" ht="11.25" customHeight="1">
      <c r="A4" s="191"/>
      <c r="B4" s="191"/>
      <c r="C4" s="31"/>
      <c r="D4" s="191"/>
      <c r="E4" s="28" t="s">
        <v>346</v>
      </c>
    </row>
    <row r="5" spans="1:5" ht="11.25" customHeight="1">
      <c r="A5" s="28"/>
      <c r="B5" s="28"/>
      <c r="C5" s="29" t="s">
        <v>345</v>
      </c>
      <c r="D5" s="28"/>
      <c r="E5" s="28" t="s">
        <v>343</v>
      </c>
    </row>
    <row r="6" spans="1:5" ht="11.25" customHeight="1">
      <c r="A6" s="3"/>
      <c r="B6" s="3"/>
      <c r="C6" s="3" t="s">
        <v>342</v>
      </c>
      <c r="D6" s="3"/>
      <c r="E6" s="3" t="s">
        <v>140</v>
      </c>
    </row>
    <row r="7" spans="1:5" ht="11.25" customHeight="1">
      <c r="A7" s="5" t="s">
        <v>141</v>
      </c>
      <c r="B7" s="30"/>
      <c r="C7" s="31"/>
      <c r="D7" s="30"/>
      <c r="E7" s="31"/>
    </row>
    <row r="8" spans="1:5" ht="11.25" customHeight="1">
      <c r="A8" s="6" t="s">
        <v>93</v>
      </c>
      <c r="B8" s="30"/>
      <c r="C8" s="32">
        <v>9984670</v>
      </c>
      <c r="D8" s="30"/>
      <c r="E8" s="33">
        <v>32.3</v>
      </c>
    </row>
    <row r="9" spans="1:5" ht="11.25" customHeight="1">
      <c r="A9" s="6" t="s">
        <v>94</v>
      </c>
      <c r="B9" s="30"/>
      <c r="C9" s="32">
        <v>1972550</v>
      </c>
      <c r="D9" s="30"/>
      <c r="E9" s="32">
        <v>103</v>
      </c>
    </row>
    <row r="10" spans="1:5" ht="11.25" customHeight="1">
      <c r="A10" s="6" t="s">
        <v>142</v>
      </c>
      <c r="B10" s="30"/>
      <c r="C10" s="32">
        <v>9826630</v>
      </c>
      <c r="D10" s="30"/>
      <c r="E10" s="32">
        <v>296</v>
      </c>
    </row>
    <row r="11" spans="1:5" ht="11.25" customHeight="1">
      <c r="A11" s="34" t="s">
        <v>116</v>
      </c>
      <c r="B11" s="30"/>
      <c r="C11" s="35">
        <f>ROUND(SUM(C8:C10),3-LEN(INT(SUM(C8:C10))))</f>
        <v>21800000</v>
      </c>
      <c r="D11" s="36"/>
      <c r="E11" s="35">
        <f>ROUND(SUM(E8:E10),3-LEN(INT(SUM(E8:E10))))</f>
        <v>431</v>
      </c>
    </row>
    <row r="12" spans="1:5" ht="11.25" customHeight="1">
      <c r="A12" s="5" t="s">
        <v>143</v>
      </c>
      <c r="B12" s="30"/>
      <c r="C12" s="32"/>
      <c r="D12" s="30"/>
      <c r="E12" s="37"/>
    </row>
    <row r="13" spans="1:5" ht="11.25" customHeight="1">
      <c r="A13" s="6" t="s">
        <v>144</v>
      </c>
      <c r="B13" s="30"/>
      <c r="C13" s="32">
        <v>443</v>
      </c>
      <c r="D13" s="30"/>
      <c r="E13" s="37">
        <v>0.081</v>
      </c>
    </row>
    <row r="14" spans="1:5" ht="11.25" customHeight="1">
      <c r="A14" s="6" t="s">
        <v>145</v>
      </c>
      <c r="B14" s="30"/>
      <c r="C14" s="32">
        <v>193</v>
      </c>
      <c r="D14" s="30"/>
      <c r="E14" s="37">
        <v>0.101</v>
      </c>
    </row>
    <row r="15" spans="1:5" ht="11.25" customHeight="1">
      <c r="A15" s="6" t="s">
        <v>146</v>
      </c>
      <c r="B15" s="30"/>
      <c r="C15" s="32">
        <v>13940</v>
      </c>
      <c r="D15" s="30"/>
      <c r="E15" s="37">
        <v>0.323</v>
      </c>
    </row>
    <row r="16" spans="1:5" ht="11.25" customHeight="1">
      <c r="A16" s="6" t="s">
        <v>147</v>
      </c>
      <c r="B16" s="30"/>
      <c r="C16" s="32">
        <v>431</v>
      </c>
      <c r="D16" s="30"/>
      <c r="E16" s="30">
        <v>0.27</v>
      </c>
    </row>
    <row r="17" spans="1:5" ht="11.25" customHeight="1">
      <c r="A17" s="6" t="s">
        <v>95</v>
      </c>
      <c r="B17" s="30"/>
      <c r="C17" s="32">
        <v>22966</v>
      </c>
      <c r="D17" s="30"/>
      <c r="E17" s="37">
        <v>0.292</v>
      </c>
    </row>
    <row r="18" spans="1:5" ht="11.25" customHeight="1">
      <c r="A18" s="6" t="s">
        <v>148</v>
      </c>
      <c r="B18" s="30"/>
      <c r="C18" s="32">
        <v>53</v>
      </c>
      <c r="D18" s="30"/>
      <c r="E18" s="37">
        <v>0.065</v>
      </c>
    </row>
    <row r="19" spans="1:5" ht="11.25" customHeight="1">
      <c r="A19" s="6" t="s">
        <v>96</v>
      </c>
      <c r="B19" s="30"/>
      <c r="C19" s="32">
        <v>51100</v>
      </c>
      <c r="D19" s="30"/>
      <c r="E19" s="38">
        <v>4.33</v>
      </c>
    </row>
    <row r="20" spans="1:5" ht="11.25" customHeight="1">
      <c r="A20" s="6" t="s">
        <v>97</v>
      </c>
      <c r="B20" s="30"/>
      <c r="C20" s="32">
        <v>110860</v>
      </c>
      <c r="D20" s="30"/>
      <c r="E20" s="33">
        <v>11.3</v>
      </c>
    </row>
    <row r="21" spans="1:5" ht="11.25" customHeight="1">
      <c r="A21" s="6" t="s">
        <v>149</v>
      </c>
      <c r="B21" s="30"/>
      <c r="C21" s="32">
        <v>754</v>
      </c>
      <c r="D21" s="30"/>
      <c r="E21" s="30">
        <v>0.072</v>
      </c>
    </row>
    <row r="22" spans="1:5" ht="11.25" customHeight="1">
      <c r="A22" s="6" t="s">
        <v>98</v>
      </c>
      <c r="B22" s="30"/>
      <c r="C22" s="32">
        <v>48730</v>
      </c>
      <c r="D22" s="30"/>
      <c r="E22" s="30">
        <v>8.895</v>
      </c>
    </row>
    <row r="23" spans="1:5" ht="11.25" customHeight="1">
      <c r="A23" s="6" t="s">
        <v>150</v>
      </c>
      <c r="B23" s="30"/>
      <c r="C23" s="32">
        <v>21040</v>
      </c>
      <c r="D23" s="30"/>
      <c r="E23" s="30">
        <v>6.88</v>
      </c>
    </row>
    <row r="24" spans="1:5" ht="11.25" customHeight="1">
      <c r="A24" s="6" t="s">
        <v>151</v>
      </c>
      <c r="B24" s="30"/>
      <c r="C24" s="32">
        <v>344</v>
      </c>
      <c r="D24" s="30"/>
      <c r="E24" s="30">
        <v>0.107</v>
      </c>
    </row>
    <row r="25" spans="1:5" ht="11.25" customHeight="1">
      <c r="A25" s="6" t="s">
        <v>152</v>
      </c>
      <c r="B25" s="30"/>
      <c r="C25" s="32">
        <v>1780</v>
      </c>
      <c r="D25" s="30"/>
      <c r="E25" s="37">
        <v>0.453</v>
      </c>
    </row>
    <row r="26" spans="1:5" ht="11.25" customHeight="1">
      <c r="A26" s="6" t="s">
        <v>99</v>
      </c>
      <c r="B26" s="30"/>
      <c r="C26" s="32">
        <v>108890</v>
      </c>
      <c r="D26" s="30"/>
      <c r="E26" s="39">
        <v>12.6</v>
      </c>
    </row>
    <row r="27" spans="1:5" ht="11.25" customHeight="1">
      <c r="A27" s="6" t="s">
        <v>153</v>
      </c>
      <c r="B27" s="30"/>
      <c r="C27" s="32">
        <v>27750</v>
      </c>
      <c r="D27" s="30"/>
      <c r="E27" s="30">
        <v>8.59</v>
      </c>
    </row>
    <row r="28" spans="1:5" ht="11.25" customHeight="1">
      <c r="A28" s="6" t="s">
        <v>100</v>
      </c>
      <c r="B28" s="30"/>
      <c r="C28" s="32">
        <v>112090</v>
      </c>
      <c r="D28" s="30"/>
      <c r="E28" s="38">
        <v>7.21</v>
      </c>
    </row>
    <row r="29" spans="1:5" ht="11.25" customHeight="1">
      <c r="A29" s="6" t="s">
        <v>101</v>
      </c>
      <c r="B29" s="30"/>
      <c r="C29" s="32">
        <v>10991</v>
      </c>
      <c r="D29" s="30"/>
      <c r="E29" s="30">
        <v>2.66</v>
      </c>
    </row>
    <row r="30" spans="1:5" ht="11.25" customHeight="1">
      <c r="A30" s="6" t="s">
        <v>154</v>
      </c>
      <c r="B30" s="30"/>
      <c r="C30" s="32">
        <v>1100</v>
      </c>
      <c r="D30" s="30"/>
      <c r="E30" s="37">
        <v>0.436</v>
      </c>
    </row>
    <row r="31" spans="1:5" ht="11.25" customHeight="1">
      <c r="A31" s="6" t="s">
        <v>155</v>
      </c>
      <c r="B31" s="30"/>
      <c r="C31" s="32">
        <v>102</v>
      </c>
      <c r="D31" s="30"/>
      <c r="E31" s="37">
        <v>0.009</v>
      </c>
    </row>
    <row r="32" spans="1:5" ht="11.25" customHeight="1">
      <c r="A32" s="6" t="s">
        <v>156</v>
      </c>
      <c r="B32" s="30"/>
      <c r="C32" s="32">
        <v>960</v>
      </c>
      <c r="D32" s="30"/>
      <c r="E32" s="30">
        <v>0.183</v>
      </c>
    </row>
    <row r="33" spans="1:5" ht="11.25" customHeight="1">
      <c r="A33" s="6" t="s">
        <v>102</v>
      </c>
      <c r="B33" s="30"/>
      <c r="C33" s="32">
        <v>129494</v>
      </c>
      <c r="D33" s="30"/>
      <c r="E33" s="30">
        <v>5.49</v>
      </c>
    </row>
    <row r="34" spans="1:5" ht="11.25" customHeight="1">
      <c r="A34" s="6" t="s">
        <v>103</v>
      </c>
      <c r="B34" s="30"/>
      <c r="C34" s="32">
        <v>78200</v>
      </c>
      <c r="D34" s="30"/>
      <c r="E34" s="30">
        <v>3.23</v>
      </c>
    </row>
    <row r="35" spans="1:5" ht="11.25" customHeight="1">
      <c r="A35" s="6" t="s">
        <v>157</v>
      </c>
      <c r="B35" s="30"/>
      <c r="C35" s="32">
        <v>261</v>
      </c>
      <c r="D35" s="30"/>
      <c r="E35" s="30">
        <v>0.048</v>
      </c>
    </row>
    <row r="36" spans="1:5" ht="11.25" customHeight="1">
      <c r="A36" s="6" t="s">
        <v>158</v>
      </c>
      <c r="B36" s="30"/>
      <c r="C36" s="32">
        <v>616</v>
      </c>
      <c r="D36" s="30"/>
      <c r="E36" s="30">
        <v>0.166</v>
      </c>
    </row>
    <row r="37" spans="1:5" ht="11.25" customHeight="1">
      <c r="A37" s="6" t="s">
        <v>159</v>
      </c>
      <c r="B37" s="30"/>
      <c r="C37" s="32">
        <v>389</v>
      </c>
      <c r="D37" s="30"/>
      <c r="E37" s="30">
        <v>0.119</v>
      </c>
    </row>
    <row r="38" spans="1:5" ht="11.25" customHeight="1">
      <c r="A38" s="6" t="s">
        <v>160</v>
      </c>
      <c r="B38" s="30"/>
      <c r="C38" s="32">
        <v>5128</v>
      </c>
      <c r="D38" s="30"/>
      <c r="E38" s="30">
        <v>1.31</v>
      </c>
    </row>
    <row r="39" spans="1:5" ht="12" customHeight="1">
      <c r="A39" s="40" t="s">
        <v>344</v>
      </c>
      <c r="B39" s="30"/>
      <c r="C39" s="32">
        <v>16385</v>
      </c>
      <c r="D39" s="30"/>
      <c r="E39" s="38">
        <v>4.071</v>
      </c>
    </row>
    <row r="40" spans="1:5" ht="11.25" customHeight="1">
      <c r="A40" s="34" t="s">
        <v>116</v>
      </c>
      <c r="B40" s="30"/>
      <c r="C40" s="35">
        <f>ROUND(SUM(C13:C39),3-LEN(INT(SUM(C13:C39))))</f>
        <v>765000</v>
      </c>
      <c r="D40" s="36"/>
      <c r="E40" s="41">
        <f>ROUND(SUM(E13:E39),3-LEN(INT(SUM(E13:E39))))</f>
        <v>79.3</v>
      </c>
    </row>
    <row r="41" spans="1:5" ht="11.25" customHeight="1">
      <c r="A41" s="5" t="s">
        <v>161</v>
      </c>
      <c r="B41" s="30"/>
      <c r="C41" s="32"/>
      <c r="D41" s="30"/>
      <c r="E41" s="42"/>
    </row>
    <row r="42" spans="1:5" ht="11.25" customHeight="1">
      <c r="A42" s="6" t="s">
        <v>104</v>
      </c>
      <c r="B42" s="30"/>
      <c r="C42" s="43">
        <v>2766890</v>
      </c>
      <c r="D42" s="30"/>
      <c r="E42" s="33">
        <v>38.7</v>
      </c>
    </row>
    <row r="43" spans="1:5" ht="11.25" customHeight="1">
      <c r="A43" s="6" t="s">
        <v>105</v>
      </c>
      <c r="B43" s="30"/>
      <c r="C43" s="43">
        <v>1098580</v>
      </c>
      <c r="D43" s="30"/>
      <c r="E43" s="30">
        <v>9.18</v>
      </c>
    </row>
    <row r="44" spans="1:5" ht="11.25" customHeight="1">
      <c r="A44" s="6" t="s">
        <v>106</v>
      </c>
      <c r="B44" s="30"/>
      <c r="C44" s="43">
        <v>8511965</v>
      </c>
      <c r="D44" s="30"/>
      <c r="E44" s="32">
        <v>186</v>
      </c>
    </row>
    <row r="45" spans="1:5" ht="11.25" customHeight="1">
      <c r="A45" s="6" t="s">
        <v>107</v>
      </c>
      <c r="B45" s="30"/>
      <c r="C45" s="43">
        <v>756950</v>
      </c>
      <c r="D45" s="30"/>
      <c r="E45" s="33">
        <v>16.3</v>
      </c>
    </row>
    <row r="46" spans="1:5" ht="11.25" customHeight="1">
      <c r="A46" s="6" t="s">
        <v>108</v>
      </c>
      <c r="B46" s="30"/>
      <c r="C46" s="43">
        <v>1138910</v>
      </c>
      <c r="D46" s="30"/>
      <c r="E46" s="33">
        <v>45.6</v>
      </c>
    </row>
    <row r="47" spans="1:5" ht="11.25" customHeight="1">
      <c r="A47" s="6" t="s">
        <v>109</v>
      </c>
      <c r="B47" s="30"/>
      <c r="C47" s="43">
        <v>283560</v>
      </c>
      <c r="D47" s="30"/>
      <c r="E47" s="33">
        <v>13.2</v>
      </c>
    </row>
    <row r="48" spans="1:5" ht="11.25" customHeight="1">
      <c r="A48" s="6" t="s">
        <v>110</v>
      </c>
      <c r="B48" s="30"/>
      <c r="C48" s="44">
        <v>91000</v>
      </c>
      <c r="D48" s="30"/>
      <c r="E48" s="37">
        <v>0.2</v>
      </c>
    </row>
    <row r="49" spans="1:5" ht="11.25" customHeight="1">
      <c r="A49" s="6" t="s">
        <v>111</v>
      </c>
      <c r="B49" s="30"/>
      <c r="C49" s="43">
        <v>214970</v>
      </c>
      <c r="D49" s="30"/>
      <c r="E49" s="30">
        <v>0.751</v>
      </c>
    </row>
    <row r="50" spans="1:5" ht="11.25" customHeight="1">
      <c r="A50" s="6" t="s">
        <v>162</v>
      </c>
      <c r="B50" s="30"/>
      <c r="C50" s="43">
        <v>406750</v>
      </c>
      <c r="D50" s="30"/>
      <c r="E50" s="38">
        <v>6.16</v>
      </c>
    </row>
    <row r="51" spans="1:5" ht="11.25" customHeight="1">
      <c r="A51" s="6" t="s">
        <v>112</v>
      </c>
      <c r="B51" s="30"/>
      <c r="C51" s="43">
        <v>1285220</v>
      </c>
      <c r="D51" s="30"/>
      <c r="E51" s="33">
        <v>28</v>
      </c>
    </row>
    <row r="52" spans="1:5" ht="11.25" customHeight="1">
      <c r="A52" s="6" t="s">
        <v>114</v>
      </c>
      <c r="B52" s="45"/>
      <c r="C52" s="43">
        <v>163270</v>
      </c>
      <c r="D52" s="30"/>
      <c r="E52" s="30">
        <v>0.449</v>
      </c>
    </row>
    <row r="53" spans="1:5" ht="11.25" customHeight="1">
      <c r="A53" s="6" t="s">
        <v>113</v>
      </c>
      <c r="B53" s="30"/>
      <c r="C53" s="43">
        <v>176220</v>
      </c>
      <c r="D53" s="30"/>
      <c r="E53" s="30">
        <v>3.5</v>
      </c>
    </row>
    <row r="54" spans="1:5" ht="11.25" customHeight="1">
      <c r="A54" s="6" t="s">
        <v>115</v>
      </c>
      <c r="B54" s="30"/>
      <c r="C54" s="46">
        <v>912050</v>
      </c>
      <c r="D54" s="30"/>
      <c r="E54" s="30">
        <v>26.6</v>
      </c>
    </row>
    <row r="55" spans="1:5" ht="11.25" customHeight="1">
      <c r="A55" s="34" t="s">
        <v>116</v>
      </c>
      <c r="B55" s="30"/>
      <c r="C55" s="47">
        <v>17800000</v>
      </c>
      <c r="D55" s="36"/>
      <c r="E55" s="35">
        <f>ROUND(SUM(E42:E54),3-LEN(INT(SUM(E42:E54))))</f>
        <v>375</v>
      </c>
    </row>
    <row r="56" spans="1:5" ht="11.25" customHeight="1">
      <c r="A56" s="193" t="s">
        <v>163</v>
      </c>
      <c r="B56" s="4"/>
      <c r="C56" s="8">
        <f>SUM(C11,C40,C55)</f>
        <v>40365000</v>
      </c>
      <c r="D56" s="8"/>
      <c r="E56" s="8">
        <f>SUM(E11,E40,E55)</f>
        <v>885.3</v>
      </c>
    </row>
    <row r="57" spans="1:5" ht="11.25" customHeight="1">
      <c r="A57" s="6" t="s">
        <v>165</v>
      </c>
      <c r="B57" s="196"/>
      <c r="C57" s="197">
        <f>(C56/C58)*100</f>
        <v>27.09060402684564</v>
      </c>
      <c r="D57" s="196"/>
      <c r="E57" s="197">
        <f>(E56/E58)*100</f>
        <v>13.75116495806151</v>
      </c>
    </row>
    <row r="58" spans="1:5" ht="11.25" customHeight="1">
      <c r="A58" s="193" t="s">
        <v>164</v>
      </c>
      <c r="B58" s="10"/>
      <c r="C58" s="12">
        <v>149000000</v>
      </c>
      <c r="D58" s="10"/>
      <c r="E58" s="15">
        <v>6438</v>
      </c>
    </row>
    <row r="59" spans="1:5" ht="12" customHeight="1">
      <c r="A59" s="214" t="s">
        <v>392</v>
      </c>
      <c r="B59" s="214"/>
      <c r="C59" s="214"/>
      <c r="D59" s="214"/>
      <c r="E59" s="214"/>
    </row>
    <row r="60" spans="1:5" ht="11.25" customHeight="1">
      <c r="A60" s="215" t="s">
        <v>393</v>
      </c>
      <c r="B60" s="215"/>
      <c r="C60" s="215"/>
      <c r="D60" s="215"/>
      <c r="E60" s="215"/>
    </row>
    <row r="61" spans="1:5" ht="12" customHeight="1">
      <c r="A61" s="214" t="s">
        <v>394</v>
      </c>
      <c r="B61" s="215"/>
      <c r="C61" s="215"/>
      <c r="D61" s="215"/>
      <c r="E61" s="215"/>
    </row>
    <row r="62" spans="1:5" ht="11.25" customHeight="1">
      <c r="A62" s="216" t="s">
        <v>395</v>
      </c>
      <c r="B62" s="216"/>
      <c r="C62" s="216"/>
      <c r="D62" s="216"/>
      <c r="E62" s="216"/>
    </row>
    <row r="63" spans="1:5" ht="11.25" customHeight="1">
      <c r="A63" s="217"/>
      <c r="B63" s="217"/>
      <c r="C63" s="217"/>
      <c r="D63" s="217"/>
      <c r="E63" s="217"/>
    </row>
    <row r="64" spans="1:5" ht="11.25" customHeight="1">
      <c r="A64" s="216" t="s">
        <v>432</v>
      </c>
      <c r="B64" s="216"/>
      <c r="C64" s="216"/>
      <c r="D64" s="216"/>
      <c r="E64" s="216"/>
    </row>
    <row r="65" spans="1:5" ht="11.25" customHeight="1">
      <c r="A65" s="216" t="s">
        <v>431</v>
      </c>
      <c r="B65" s="216"/>
      <c r="C65" s="216"/>
      <c r="D65" s="216"/>
      <c r="E65" s="216"/>
    </row>
    <row r="66" spans="1:5" ht="11.25" customHeight="1">
      <c r="A66" s="48"/>
      <c r="B66" s="48"/>
      <c r="C66" s="49"/>
      <c r="D66" s="48"/>
      <c r="E66" s="49"/>
    </row>
    <row r="67" ht="11.25" customHeight="1">
      <c r="E67" s="51"/>
    </row>
    <row r="68" spans="1:5" ht="11.25" customHeight="1">
      <c r="A68" s="52"/>
      <c r="B68" s="52"/>
      <c r="C68" s="52"/>
      <c r="E68" s="51"/>
    </row>
    <row r="69" spans="1:5" ht="11.25" customHeight="1">
      <c r="A69" s="52"/>
      <c r="C69" s="52"/>
      <c r="E69"/>
    </row>
    <row r="70" spans="1:5" ht="11.25" customHeight="1">
      <c r="A70" s="52"/>
      <c r="C70" s="52"/>
      <c r="E70"/>
    </row>
    <row r="71" spans="1:5" ht="11.25" customHeight="1">
      <c r="A71" s="52"/>
      <c r="C71" s="52"/>
      <c r="E71" s="53"/>
    </row>
    <row r="72" spans="1:5" ht="11.25" customHeight="1">
      <c r="A72" s="52"/>
      <c r="E72"/>
    </row>
    <row r="73" ht="11.25" customHeight="1">
      <c r="A73" s="52"/>
    </row>
    <row r="74" ht="11.25" customHeight="1">
      <c r="A74" s="52"/>
    </row>
    <row r="75" ht="11.25" customHeight="1">
      <c r="C75" s="54"/>
    </row>
  </sheetData>
  <mergeCells count="10">
    <mergeCell ref="A1:E1"/>
    <mergeCell ref="A2:E2"/>
    <mergeCell ref="A3:E3"/>
    <mergeCell ref="A60:E60"/>
    <mergeCell ref="A61:E61"/>
    <mergeCell ref="A65:E65"/>
    <mergeCell ref="A59:E59"/>
    <mergeCell ref="A62:E62"/>
    <mergeCell ref="A63:E63"/>
    <mergeCell ref="A64:E64"/>
  </mergeCells>
  <printOptions/>
  <pageMargins left="0.5" right="0.5" top="0.5" bottom="0.75" header="0.5" footer="0.5"/>
  <pageSetup horizontalDpi="1200" verticalDpi="1200" orientation="portrait" r:id="rId1"/>
  <rowBreaks count="1" manualBreakCount="1">
    <brk id="6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9" sqref="A1:O19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18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418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>
      <c r="A4" s="218" t="s">
        <v>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18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</row>
    <row r="7" spans="1:15" ht="12">
      <c r="A7" s="5" t="s">
        <v>104</v>
      </c>
      <c r="B7" s="7"/>
      <c r="C7" s="70">
        <v>38700</v>
      </c>
      <c r="D7" s="129"/>
      <c r="E7" s="70">
        <v>32100</v>
      </c>
      <c r="F7" s="129"/>
      <c r="G7" s="70">
        <v>34900</v>
      </c>
      <c r="H7" s="129"/>
      <c r="I7" s="70">
        <v>30227</v>
      </c>
      <c r="J7" s="129"/>
      <c r="K7" s="70">
        <v>33000</v>
      </c>
      <c r="L7" s="129"/>
      <c r="M7" s="70">
        <v>40000</v>
      </c>
      <c r="N7" s="129"/>
      <c r="O7" s="8">
        <v>40000</v>
      </c>
    </row>
    <row r="8" spans="1:15" ht="12">
      <c r="A8" s="5" t="s">
        <v>105</v>
      </c>
      <c r="B8" s="4"/>
      <c r="C8" s="8">
        <v>104000</v>
      </c>
      <c r="D8" s="14"/>
      <c r="E8" s="8">
        <v>146000</v>
      </c>
      <c r="F8" s="14"/>
      <c r="G8" s="8">
        <v>149000</v>
      </c>
      <c r="H8" s="14"/>
      <c r="I8" s="8">
        <v>158582</v>
      </c>
      <c r="J8" s="14"/>
      <c r="K8" s="8">
        <v>190000</v>
      </c>
      <c r="L8" s="14"/>
      <c r="M8" s="8">
        <v>200000</v>
      </c>
      <c r="N8" s="14"/>
      <c r="O8" s="8">
        <v>220000</v>
      </c>
    </row>
    <row r="9" spans="1:16" ht="12">
      <c r="A9" s="5" t="s">
        <v>106</v>
      </c>
      <c r="B9" s="4"/>
      <c r="C9" s="8">
        <v>158000</v>
      </c>
      <c r="D9" s="14"/>
      <c r="E9" s="8">
        <v>189000</v>
      </c>
      <c r="F9" s="14"/>
      <c r="G9" s="8">
        <v>100000</v>
      </c>
      <c r="H9" s="14"/>
      <c r="I9" s="8">
        <v>171434</v>
      </c>
      <c r="J9" s="14"/>
      <c r="K9" s="8">
        <v>180000</v>
      </c>
      <c r="L9" s="14"/>
      <c r="M9" s="8">
        <v>185000</v>
      </c>
      <c r="N9" s="14"/>
      <c r="O9" s="8">
        <v>190000</v>
      </c>
      <c r="P9" s="48"/>
    </row>
    <row r="10" spans="1:16" ht="12">
      <c r="A10" s="5" t="s">
        <v>93</v>
      </c>
      <c r="B10" s="4"/>
      <c r="C10" s="8">
        <v>1200000</v>
      </c>
      <c r="D10" s="14"/>
      <c r="E10" s="8">
        <v>1120000</v>
      </c>
      <c r="F10" s="14"/>
      <c r="G10" s="8">
        <v>1000000</v>
      </c>
      <c r="H10" s="14"/>
      <c r="I10" s="8">
        <v>666654</v>
      </c>
      <c r="J10" s="153"/>
      <c r="K10" s="8">
        <v>790000</v>
      </c>
      <c r="L10" s="14"/>
      <c r="M10" s="8">
        <v>795000</v>
      </c>
      <c r="N10" s="14"/>
      <c r="O10" s="8">
        <v>800000</v>
      </c>
      <c r="P10" s="48"/>
    </row>
    <row r="11" spans="1:16" ht="12">
      <c r="A11" s="5" t="s">
        <v>107</v>
      </c>
      <c r="B11" s="4"/>
      <c r="C11" s="8">
        <v>25100</v>
      </c>
      <c r="D11" s="14"/>
      <c r="E11" s="8">
        <v>35400</v>
      </c>
      <c r="F11" s="14"/>
      <c r="G11" s="8">
        <v>31400</v>
      </c>
      <c r="H11" s="14"/>
      <c r="I11" s="8">
        <v>28841</v>
      </c>
      <c r="J11" s="14"/>
      <c r="K11" s="8">
        <v>29000</v>
      </c>
      <c r="L11" s="14"/>
      <c r="M11" s="8">
        <v>29000</v>
      </c>
      <c r="N11" s="14"/>
      <c r="O11" s="8">
        <v>28000</v>
      </c>
      <c r="P11" s="48"/>
    </row>
    <row r="12" spans="1:16" ht="12">
      <c r="A12" s="5" t="s">
        <v>108</v>
      </c>
      <c r="B12" s="4"/>
      <c r="C12" s="8">
        <v>356</v>
      </c>
      <c r="D12" s="14"/>
      <c r="E12" s="9" t="s">
        <v>120</v>
      </c>
      <c r="F12" s="14"/>
      <c r="G12" s="8">
        <v>40</v>
      </c>
      <c r="H12" s="14"/>
      <c r="I12" s="9" t="s">
        <v>120</v>
      </c>
      <c r="J12" s="14"/>
      <c r="K12" s="9" t="s">
        <v>120</v>
      </c>
      <c r="L12" s="14"/>
      <c r="M12" s="9" t="s">
        <v>120</v>
      </c>
      <c r="N12" s="14"/>
      <c r="O12" s="9" t="s">
        <v>120</v>
      </c>
      <c r="P12" s="48"/>
    </row>
    <row r="13" spans="1:16" ht="12">
      <c r="A13" s="5" t="s">
        <v>109</v>
      </c>
      <c r="B13" s="4"/>
      <c r="C13" s="8">
        <v>100</v>
      </c>
      <c r="D13" s="14"/>
      <c r="E13" s="9">
        <v>100</v>
      </c>
      <c r="F13" s="14"/>
      <c r="G13" s="8">
        <v>100</v>
      </c>
      <c r="H13" s="14"/>
      <c r="I13" s="9" t="s">
        <v>120</v>
      </c>
      <c r="J13" s="14"/>
      <c r="K13" s="9" t="s">
        <v>120</v>
      </c>
      <c r="L13" s="14"/>
      <c r="M13" s="9" t="s">
        <v>120</v>
      </c>
      <c r="N13" s="14"/>
      <c r="O13" s="9" t="s">
        <v>120</v>
      </c>
      <c r="P13" s="48"/>
    </row>
    <row r="14" spans="1:16" ht="12">
      <c r="A14" s="5" t="s">
        <v>100</v>
      </c>
      <c r="B14" s="4"/>
      <c r="C14" s="8">
        <v>29600</v>
      </c>
      <c r="D14" s="14"/>
      <c r="E14" s="8">
        <v>27100</v>
      </c>
      <c r="F14" s="14"/>
      <c r="G14" s="8">
        <v>31200</v>
      </c>
      <c r="H14" s="14"/>
      <c r="I14" s="8">
        <v>42698</v>
      </c>
      <c r="J14" s="14"/>
      <c r="K14" s="8">
        <v>34000</v>
      </c>
      <c r="L14" s="14"/>
      <c r="M14" s="8">
        <v>32000</v>
      </c>
      <c r="N14" s="14"/>
      <c r="O14" s="8">
        <v>30000</v>
      </c>
      <c r="P14" s="48"/>
    </row>
    <row r="15" spans="1:16" ht="12">
      <c r="A15" s="5" t="s">
        <v>94</v>
      </c>
      <c r="B15" s="4"/>
      <c r="C15" s="8">
        <v>307000</v>
      </c>
      <c r="D15" s="14"/>
      <c r="E15" s="8">
        <v>364000</v>
      </c>
      <c r="F15" s="14"/>
      <c r="G15" s="8">
        <v>393000</v>
      </c>
      <c r="H15" s="14"/>
      <c r="I15" s="8">
        <v>476307</v>
      </c>
      <c r="J15" s="14"/>
      <c r="K15" s="8">
        <v>475000</v>
      </c>
      <c r="L15" s="14"/>
      <c r="M15" s="8">
        <v>475000</v>
      </c>
      <c r="N15" s="14"/>
      <c r="O15" s="8">
        <v>475000</v>
      </c>
      <c r="P15" s="48"/>
    </row>
    <row r="16" spans="1:16" ht="12">
      <c r="A16" s="5" t="s">
        <v>112</v>
      </c>
      <c r="B16" s="4"/>
      <c r="C16" s="8">
        <v>598000</v>
      </c>
      <c r="D16" s="14"/>
      <c r="E16" s="8">
        <v>692000</v>
      </c>
      <c r="F16" s="14"/>
      <c r="G16" s="8">
        <v>910000</v>
      </c>
      <c r="H16" s="14"/>
      <c r="I16" s="8">
        <v>1201671</v>
      </c>
      <c r="J16" s="14"/>
      <c r="K16" s="8">
        <v>1250000</v>
      </c>
      <c r="L16" s="14"/>
      <c r="M16" s="8">
        <v>1300000</v>
      </c>
      <c r="N16" s="14"/>
      <c r="O16" s="8">
        <v>1370000</v>
      </c>
      <c r="P16" s="48"/>
    </row>
    <row r="17" spans="1:15" ht="12">
      <c r="A17" s="6" t="s">
        <v>116</v>
      </c>
      <c r="B17" s="10"/>
      <c r="C17" s="20">
        <f>ROUND(SUM(C7:C16),3-LEN(INT(SUM(C7:C16))))</f>
        <v>2460000</v>
      </c>
      <c r="D17" s="19"/>
      <c r="E17" s="20">
        <f>ROUND(SUM(E7:E16),3-LEN(INT(SUM(E7:E16))))</f>
        <v>2610000</v>
      </c>
      <c r="F17" s="19"/>
      <c r="G17" s="20">
        <f>ROUND(SUM(G7:G16),3-LEN(INT(SUM(G7:G16))))</f>
        <v>2650000</v>
      </c>
      <c r="H17" s="19"/>
      <c r="I17" s="20">
        <f>ROUND(SUM(I7:I16),3-LEN(INT(SUM(I7:I16))))</f>
        <v>2780000</v>
      </c>
      <c r="J17" s="19"/>
      <c r="K17" s="20">
        <f>ROUND(SUM(K7:K16),2-LEN(INT(SUM(K7:K16))))</f>
        <v>3000000</v>
      </c>
      <c r="L17" s="19"/>
      <c r="M17" s="20">
        <f>ROUND(SUM(M7:M16),2-LEN(INT(SUM(M7:M16))))</f>
        <v>3100000</v>
      </c>
      <c r="N17" s="19"/>
      <c r="O17" s="20">
        <f>ROUND(SUM(O7:O16),2-LEN(INT(SUM(O7:O16))))</f>
        <v>3200000</v>
      </c>
    </row>
    <row r="18" spans="1:15" ht="12">
      <c r="A18" s="236" t="s">
        <v>380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</row>
    <row r="19" spans="1:15" ht="11.25">
      <c r="A19" s="237" t="s">
        <v>371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</row>
  </sheetData>
  <mergeCells count="7">
    <mergeCell ref="A5:O5"/>
    <mergeCell ref="A18:O18"/>
    <mergeCell ref="A19:O19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4" sqref="A1:O14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18" t="s">
        <v>13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419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ht="11.25">
      <c r="A4" s="218" t="s">
        <v>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18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</row>
    <row r="7" spans="1:15" ht="12">
      <c r="A7" s="5" t="s">
        <v>104</v>
      </c>
      <c r="B7" s="7"/>
      <c r="C7" s="70">
        <v>31500</v>
      </c>
      <c r="D7" s="129"/>
      <c r="E7" s="70">
        <v>35800</v>
      </c>
      <c r="F7" s="129"/>
      <c r="G7" s="70">
        <v>39300</v>
      </c>
      <c r="H7" s="129"/>
      <c r="I7" s="70">
        <v>40634</v>
      </c>
      <c r="J7" s="129"/>
      <c r="K7" s="70">
        <v>43000</v>
      </c>
      <c r="L7" s="129"/>
      <c r="M7" s="70">
        <v>45000</v>
      </c>
      <c r="N7" s="129"/>
      <c r="O7" s="8">
        <v>45000</v>
      </c>
    </row>
    <row r="8" spans="1:15" ht="12">
      <c r="A8" s="5" t="s">
        <v>106</v>
      </c>
      <c r="B8" s="4"/>
      <c r="C8" s="8">
        <v>154000</v>
      </c>
      <c r="D8" s="14"/>
      <c r="E8" s="8">
        <v>206000</v>
      </c>
      <c r="F8" s="14"/>
      <c r="G8" s="8">
        <v>199000</v>
      </c>
      <c r="H8" s="14"/>
      <c r="I8" s="8">
        <v>267374</v>
      </c>
      <c r="J8" s="14"/>
      <c r="K8" s="8">
        <v>275000</v>
      </c>
      <c r="L8" s="14"/>
      <c r="M8" s="8">
        <v>280000</v>
      </c>
      <c r="N8" s="14"/>
      <c r="O8" s="8">
        <v>300000</v>
      </c>
    </row>
    <row r="9" spans="1:15" ht="12">
      <c r="A9" s="5" t="s">
        <v>383</v>
      </c>
      <c r="B9" s="4"/>
      <c r="C9" s="8">
        <v>592000</v>
      </c>
      <c r="D9" s="14"/>
      <c r="E9" s="8">
        <v>720000</v>
      </c>
      <c r="F9" s="14"/>
      <c r="G9" s="8">
        <v>780000</v>
      </c>
      <c r="H9" s="14"/>
      <c r="I9" s="8">
        <v>722951</v>
      </c>
      <c r="J9" s="14"/>
      <c r="K9" s="8">
        <v>750000</v>
      </c>
      <c r="L9" s="14"/>
      <c r="M9" s="8">
        <v>800000</v>
      </c>
      <c r="N9" s="14"/>
      <c r="O9" s="8">
        <v>850000</v>
      </c>
    </row>
    <row r="10" spans="1:15" ht="12">
      <c r="A10" s="5" t="s">
        <v>384</v>
      </c>
      <c r="B10" s="4"/>
      <c r="C10" s="8">
        <v>199000</v>
      </c>
      <c r="D10" s="14"/>
      <c r="E10" s="8">
        <v>223000</v>
      </c>
      <c r="F10" s="14"/>
      <c r="G10" s="8">
        <v>235000</v>
      </c>
      <c r="H10" s="14"/>
      <c r="I10" s="8">
        <v>327205</v>
      </c>
      <c r="J10" s="14"/>
      <c r="K10" s="8">
        <v>330000</v>
      </c>
      <c r="L10" s="14"/>
      <c r="M10" s="8">
        <v>350000</v>
      </c>
      <c r="N10" s="14"/>
      <c r="O10" s="8">
        <v>350000</v>
      </c>
    </row>
    <row r="11" spans="1:15" ht="12">
      <c r="A11" s="5" t="s">
        <v>385</v>
      </c>
      <c r="B11" s="4"/>
      <c r="C11" s="8">
        <v>121000</v>
      </c>
      <c r="D11" s="14"/>
      <c r="E11" s="8">
        <v>159000</v>
      </c>
      <c r="F11" s="14"/>
      <c r="G11" s="8">
        <v>200000</v>
      </c>
      <c r="H11" s="14"/>
      <c r="I11" s="8">
        <v>163603</v>
      </c>
      <c r="J11" s="153"/>
      <c r="K11" s="8">
        <v>205000</v>
      </c>
      <c r="L11" s="14"/>
      <c r="M11" s="8">
        <v>215000</v>
      </c>
      <c r="N11" s="14"/>
      <c r="O11" s="8">
        <v>225000</v>
      </c>
    </row>
    <row r="12" spans="1:15" ht="12">
      <c r="A12" s="6" t="s">
        <v>116</v>
      </c>
      <c r="B12" s="10"/>
      <c r="C12" s="20">
        <f>ROUND(SUM(C7:C11),3-LEN(INT(SUM(C7:C11))))</f>
        <v>1100000</v>
      </c>
      <c r="D12" s="19"/>
      <c r="E12" s="20">
        <f>ROUND(SUM(E7:E11),3-LEN(INT(SUM(E7:E11))))</f>
        <v>1340000</v>
      </c>
      <c r="F12" s="19"/>
      <c r="G12" s="20">
        <f>ROUND(SUM(G7:G11),3-LEN(INT(SUM(G7:G11))))</f>
        <v>1450000</v>
      </c>
      <c r="H12" s="19"/>
      <c r="I12" s="20">
        <f>ROUND(SUM(I7:I11),3-LEN(INT(SUM(I7:I11))))</f>
        <v>1520000</v>
      </c>
      <c r="J12" s="19"/>
      <c r="K12" s="20">
        <f>ROUND(SUM(K7:K11),2-LEN(INT(SUM(K7:K11))))</f>
        <v>1600000</v>
      </c>
      <c r="L12" s="19"/>
      <c r="M12" s="20">
        <f>ROUND(SUM(M7:M11),2-LEN(INT(SUM(M7:M11))))</f>
        <v>1700000</v>
      </c>
      <c r="N12" s="19"/>
      <c r="O12" s="20">
        <f>ROUND(SUM(O7:O11),2-LEN(INT(SUM(O7:O11))))</f>
        <v>1800000</v>
      </c>
    </row>
    <row r="13" spans="1:15" ht="12">
      <c r="A13" s="236" t="s">
        <v>381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2">
      <c r="A14" s="235" t="s">
        <v>382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</row>
    <row r="15" ht="11.25">
      <c r="A15" s="151"/>
    </row>
  </sheetData>
  <mergeCells count="7">
    <mergeCell ref="A1:O1"/>
    <mergeCell ref="A2:O2"/>
    <mergeCell ref="A3:O3"/>
    <mergeCell ref="A14:O14"/>
    <mergeCell ref="A4:O4"/>
    <mergeCell ref="A5:O5"/>
    <mergeCell ref="A13:O13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3" sqref="A1:O13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08" t="s">
        <v>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1.25" customHeight="1">
      <c r="A2" s="247" t="s">
        <v>420</v>
      </c>
      <c r="B2" s="247"/>
      <c r="C2" s="247"/>
      <c r="D2" s="247"/>
      <c r="E2" s="247"/>
      <c r="F2" s="247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1.2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1.25">
      <c r="A4" s="208" t="s">
        <v>17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1.2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5" ht="12">
      <c r="A6" s="130" t="s">
        <v>119</v>
      </c>
      <c r="B6" s="131"/>
      <c r="C6" s="132" t="s">
        <v>123</v>
      </c>
      <c r="D6" s="133"/>
      <c r="E6" s="132" t="s">
        <v>124</v>
      </c>
      <c r="F6" s="133"/>
      <c r="G6" s="132" t="s">
        <v>125</v>
      </c>
      <c r="H6" s="133"/>
      <c r="I6" s="132" t="s">
        <v>137</v>
      </c>
      <c r="J6" s="133"/>
      <c r="K6" s="18" t="s">
        <v>133</v>
      </c>
      <c r="L6" s="19"/>
      <c r="M6" s="18" t="s">
        <v>134</v>
      </c>
      <c r="N6" s="19"/>
      <c r="O6" s="18" t="s">
        <v>135</v>
      </c>
    </row>
    <row r="7" spans="1:17" ht="11.25">
      <c r="A7" s="134" t="s">
        <v>106</v>
      </c>
      <c r="B7" s="135"/>
      <c r="C7" s="123">
        <v>1540</v>
      </c>
      <c r="D7" s="124"/>
      <c r="E7" s="123">
        <v>1280</v>
      </c>
      <c r="F7" s="124"/>
      <c r="G7" s="123">
        <v>1600</v>
      </c>
      <c r="H7" s="124"/>
      <c r="I7" s="123">
        <v>300</v>
      </c>
      <c r="J7" s="136" t="s">
        <v>352</v>
      </c>
      <c r="K7" s="123">
        <v>500</v>
      </c>
      <c r="L7" s="136"/>
      <c r="M7" s="123">
        <v>1000</v>
      </c>
      <c r="N7" s="109"/>
      <c r="O7" s="123">
        <v>1000</v>
      </c>
      <c r="P7" s="48"/>
      <c r="Q7" s="48"/>
    </row>
    <row r="8" spans="1:17" ht="11.25">
      <c r="A8" s="131" t="s">
        <v>93</v>
      </c>
      <c r="B8" s="135"/>
      <c r="C8" s="123" t="s">
        <v>120</v>
      </c>
      <c r="D8" s="124"/>
      <c r="E8" s="123" t="s">
        <v>120</v>
      </c>
      <c r="F8" s="124"/>
      <c r="G8" s="123">
        <v>2530</v>
      </c>
      <c r="H8" s="124"/>
      <c r="I8" s="137">
        <v>12300</v>
      </c>
      <c r="J8" s="136"/>
      <c r="K8" s="137">
        <v>13500</v>
      </c>
      <c r="L8" s="136"/>
      <c r="M8" s="137">
        <v>16000</v>
      </c>
      <c r="N8" s="109"/>
      <c r="O8" s="137">
        <v>17000</v>
      </c>
      <c r="P8" s="48"/>
      <c r="Q8" s="48"/>
    </row>
    <row r="9" spans="1:15" ht="11.25">
      <c r="A9" s="131" t="s">
        <v>111</v>
      </c>
      <c r="B9" s="135"/>
      <c r="C9" s="123">
        <v>18</v>
      </c>
      <c r="D9" s="124"/>
      <c r="E9" s="123">
        <v>52</v>
      </c>
      <c r="F9" s="124"/>
      <c r="G9" s="123">
        <v>82</v>
      </c>
      <c r="H9" s="124"/>
      <c r="I9" s="137">
        <v>340</v>
      </c>
      <c r="J9" s="136"/>
      <c r="K9" s="137">
        <v>350</v>
      </c>
      <c r="L9" s="136"/>
      <c r="M9" s="137">
        <v>350</v>
      </c>
      <c r="N9" s="138"/>
      <c r="O9" s="137">
        <v>350</v>
      </c>
    </row>
    <row r="10" spans="1:15" ht="11.25">
      <c r="A10" s="131" t="s">
        <v>115</v>
      </c>
      <c r="B10" s="135"/>
      <c r="C10" s="123">
        <v>333</v>
      </c>
      <c r="D10" s="124"/>
      <c r="E10" s="123">
        <v>296</v>
      </c>
      <c r="F10" s="124"/>
      <c r="G10" s="123">
        <v>110</v>
      </c>
      <c r="H10" s="124"/>
      <c r="I10" s="123">
        <v>115</v>
      </c>
      <c r="J10" s="124" t="s">
        <v>352</v>
      </c>
      <c r="K10" s="123">
        <v>100</v>
      </c>
      <c r="L10" s="124"/>
      <c r="M10" s="123">
        <v>100</v>
      </c>
      <c r="N10" s="109"/>
      <c r="O10" s="123">
        <v>100</v>
      </c>
    </row>
    <row r="11" spans="1:15" ht="11.25">
      <c r="A11" s="139" t="s">
        <v>116</v>
      </c>
      <c r="B11" s="134"/>
      <c r="C11" s="140">
        <f>ROUND(SUM(C7:C10),3-LEN(INT(SUM(C7:C10))))</f>
        <v>1890</v>
      </c>
      <c r="D11" s="133"/>
      <c r="E11" s="140">
        <f>ROUND(SUM(E7:E10),3-LEN(INT(SUM(E7:E10))))</f>
        <v>1630</v>
      </c>
      <c r="F11" s="133"/>
      <c r="G11" s="140">
        <f>ROUND(SUM(G7:G10),3-LEN(INT(SUM(G7:G10))))</f>
        <v>4320</v>
      </c>
      <c r="H11" s="133"/>
      <c r="I11" s="140">
        <f>ROUND(SUM(I7:I10),3-LEN(INT(SUM(I7:I10))))</f>
        <v>13100</v>
      </c>
      <c r="J11" s="133"/>
      <c r="K11" s="140">
        <f>ROUND(SUM(K7:K10),2-LEN(INT(SUM(K7:K10))))</f>
        <v>14000</v>
      </c>
      <c r="L11" s="133"/>
      <c r="M11" s="140">
        <f>ROUND(SUM(M7:M10),2-LEN(INT(SUM(M7:M10))))</f>
        <v>17000</v>
      </c>
      <c r="N11" s="141"/>
      <c r="O11" s="140">
        <f>ROUND(SUM(O7:O10),2-LEN(INT(SUM(O7:O10))))</f>
        <v>18000</v>
      </c>
    </row>
    <row r="12" spans="1:15" ht="11.25">
      <c r="A12" s="246" t="s">
        <v>370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</row>
    <row r="13" spans="1:15" ht="11.25">
      <c r="A13" s="202" t="s">
        <v>371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</row>
    <row r="14" spans="1:15" ht="11.25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</row>
  </sheetData>
  <mergeCells count="7">
    <mergeCell ref="A5:O5"/>
    <mergeCell ref="A12:O12"/>
    <mergeCell ref="A13:O1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9" sqref="A1:O19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08" t="s">
        <v>16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1.25" customHeight="1">
      <c r="A2" s="247" t="s">
        <v>421</v>
      </c>
      <c r="B2" s="247"/>
      <c r="C2" s="247"/>
      <c r="D2" s="247"/>
      <c r="E2" s="247"/>
      <c r="F2" s="247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1.2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3.5">
      <c r="A4" s="208" t="s">
        <v>21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1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5" ht="12">
      <c r="A6" s="130" t="s">
        <v>119</v>
      </c>
      <c r="B6" s="131"/>
      <c r="C6" s="132" t="s">
        <v>123</v>
      </c>
      <c r="D6" s="133"/>
      <c r="E6" s="132" t="s">
        <v>124</v>
      </c>
      <c r="F6" s="133"/>
      <c r="G6" s="132" t="s">
        <v>125</v>
      </c>
      <c r="H6" s="133"/>
      <c r="I6" s="132" t="s">
        <v>137</v>
      </c>
      <c r="J6" s="133"/>
      <c r="K6" s="18" t="s">
        <v>133</v>
      </c>
      <c r="L6" s="19"/>
      <c r="M6" s="18" t="s">
        <v>134</v>
      </c>
      <c r="N6" s="19"/>
      <c r="O6" s="18" t="s">
        <v>135</v>
      </c>
    </row>
    <row r="7" spans="1:15" ht="11.25">
      <c r="A7" s="131" t="s">
        <v>106</v>
      </c>
      <c r="B7" s="142"/>
      <c r="C7" s="143">
        <v>625</v>
      </c>
      <c r="D7" s="144"/>
      <c r="E7" s="143">
        <v>1360</v>
      </c>
      <c r="F7" s="144"/>
      <c r="G7" s="143">
        <v>1690</v>
      </c>
      <c r="H7" s="144"/>
      <c r="I7" s="143">
        <v>2044</v>
      </c>
      <c r="J7" s="144"/>
      <c r="K7" s="143">
        <v>2300</v>
      </c>
      <c r="L7" s="144"/>
      <c r="M7" s="143">
        <v>2400</v>
      </c>
      <c r="N7" s="144"/>
      <c r="O7" s="123">
        <v>2500</v>
      </c>
    </row>
    <row r="8" spans="1:15" ht="11.25">
      <c r="A8" s="131" t="s">
        <v>383</v>
      </c>
      <c r="B8" s="135"/>
      <c r="C8" s="123" t="s">
        <v>118</v>
      </c>
      <c r="D8" s="124"/>
      <c r="E8" s="123" t="s">
        <v>118</v>
      </c>
      <c r="F8" s="124"/>
      <c r="G8" s="123">
        <v>125</v>
      </c>
      <c r="H8" s="124"/>
      <c r="I8" s="123">
        <v>380</v>
      </c>
      <c r="J8" s="124" t="s">
        <v>352</v>
      </c>
      <c r="K8" s="123">
        <v>300</v>
      </c>
      <c r="L8" s="124"/>
      <c r="M8" s="123">
        <v>300</v>
      </c>
      <c r="N8" s="124"/>
      <c r="O8" s="123">
        <v>300</v>
      </c>
    </row>
    <row r="9" spans="1:15" ht="11.25">
      <c r="A9" s="131" t="s">
        <v>107</v>
      </c>
      <c r="B9" s="135"/>
      <c r="C9" s="123">
        <v>4</v>
      </c>
      <c r="D9" s="124"/>
      <c r="E9" s="123">
        <v>3</v>
      </c>
      <c r="F9" s="124"/>
      <c r="G9" s="123">
        <v>4</v>
      </c>
      <c r="H9" s="124"/>
      <c r="I9" s="123">
        <v>3</v>
      </c>
      <c r="J9" s="124"/>
      <c r="K9" s="123">
        <v>3</v>
      </c>
      <c r="L9" s="124"/>
      <c r="M9" s="123">
        <v>3</v>
      </c>
      <c r="N9" s="124"/>
      <c r="O9" s="123">
        <v>3</v>
      </c>
    </row>
    <row r="10" spans="1:15" ht="11.25">
      <c r="A10" s="131" t="s">
        <v>108</v>
      </c>
      <c r="B10" s="135"/>
      <c r="C10" s="123">
        <v>10</v>
      </c>
      <c r="D10" s="124"/>
      <c r="E10" s="123">
        <v>10</v>
      </c>
      <c r="F10" s="124"/>
      <c r="G10" s="123">
        <v>8</v>
      </c>
      <c r="H10" s="124"/>
      <c r="I10" s="123">
        <v>8</v>
      </c>
      <c r="J10" s="124" t="s">
        <v>352</v>
      </c>
      <c r="K10" s="123">
        <v>10</v>
      </c>
      <c r="L10" s="124"/>
      <c r="M10" s="123">
        <v>10</v>
      </c>
      <c r="N10" s="124"/>
      <c r="O10" s="123">
        <v>10</v>
      </c>
    </row>
    <row r="11" spans="1:15" ht="11.25">
      <c r="A11" s="131" t="s">
        <v>94</v>
      </c>
      <c r="B11" s="135"/>
      <c r="C11" s="123">
        <v>187</v>
      </c>
      <c r="D11" s="124"/>
      <c r="E11" s="123">
        <v>187</v>
      </c>
      <c r="F11" s="124"/>
      <c r="G11" s="123">
        <v>316</v>
      </c>
      <c r="H11" s="124"/>
      <c r="I11" s="159" t="s">
        <v>56</v>
      </c>
      <c r="J11" s="124"/>
      <c r="K11" s="123" t="s">
        <v>120</v>
      </c>
      <c r="L11" s="124"/>
      <c r="M11" s="123" t="s">
        <v>120</v>
      </c>
      <c r="N11" s="124"/>
      <c r="O11" s="123" t="s">
        <v>120</v>
      </c>
    </row>
    <row r="12" spans="1:15" ht="11.25">
      <c r="A12" s="131" t="s">
        <v>112</v>
      </c>
      <c r="B12" s="135"/>
      <c r="C12" s="123">
        <v>47</v>
      </c>
      <c r="D12" s="124"/>
      <c r="E12" s="123">
        <v>89</v>
      </c>
      <c r="F12" s="124"/>
      <c r="G12" s="123">
        <v>6</v>
      </c>
      <c r="H12" s="124"/>
      <c r="I12" s="145">
        <v>14</v>
      </c>
      <c r="J12" s="136" t="s">
        <v>352</v>
      </c>
      <c r="K12" s="137">
        <v>15</v>
      </c>
      <c r="L12" s="136"/>
      <c r="M12" s="137">
        <v>16</v>
      </c>
      <c r="N12" s="136"/>
      <c r="O12" s="137">
        <v>18</v>
      </c>
    </row>
    <row r="13" spans="1:15" ht="11.25">
      <c r="A13" s="131" t="s">
        <v>115</v>
      </c>
      <c r="B13" s="135"/>
      <c r="C13" s="123">
        <v>34</v>
      </c>
      <c r="D13" s="124"/>
      <c r="E13" s="123">
        <v>23</v>
      </c>
      <c r="F13" s="124"/>
      <c r="G13" s="123">
        <v>105</v>
      </c>
      <c r="H13" s="124"/>
      <c r="I13" s="123">
        <v>110</v>
      </c>
      <c r="J13" s="124"/>
      <c r="K13" s="123">
        <v>115</v>
      </c>
      <c r="L13" s="124"/>
      <c r="M13" s="123">
        <v>115</v>
      </c>
      <c r="N13" s="124"/>
      <c r="O13" s="123">
        <v>115</v>
      </c>
    </row>
    <row r="14" spans="1:15" ht="11.25">
      <c r="A14" s="139" t="s">
        <v>116</v>
      </c>
      <c r="B14" s="134"/>
      <c r="C14" s="140">
        <f>ROUND(SUM(C7:C13),3-LEN(INT(SUM(C7:C13))))</f>
        <v>907</v>
      </c>
      <c r="D14" s="133"/>
      <c r="E14" s="140">
        <f>ROUND(SUM(E7:E13),3-LEN(INT(SUM(E7:E13))))</f>
        <v>1670</v>
      </c>
      <c r="F14" s="133"/>
      <c r="G14" s="140">
        <f>ROUND(SUM(G7:G13),3-LEN(INT(SUM(G7:G13))))</f>
        <v>2250</v>
      </c>
      <c r="H14" s="133"/>
      <c r="I14" s="140">
        <f>ROUND(SUM(I7:I13),3-LEN(INT(SUM(I7:I13))))</f>
        <v>2560</v>
      </c>
      <c r="J14" s="133"/>
      <c r="K14" s="140">
        <f>ROUND(SUM(K7:K13),2-LEN(INT(SUM(K7:K13))))</f>
        <v>2700</v>
      </c>
      <c r="L14" s="133"/>
      <c r="M14" s="140">
        <f>ROUND(SUM(M7:M13),2-LEN(INT(SUM(M7:M13))))</f>
        <v>2800</v>
      </c>
      <c r="N14" s="133"/>
      <c r="O14" s="140">
        <f>ROUND(SUM(O7:O13),2-LEN(INT(SUM(O7:O13))))</f>
        <v>2900</v>
      </c>
    </row>
    <row r="15" spans="1:15" ht="11.25">
      <c r="A15" s="246" t="s">
        <v>422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</row>
    <row r="16" spans="1:15" ht="11.25">
      <c r="A16" s="249" t="s">
        <v>386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</row>
    <row r="17" spans="1:15" ht="11.25">
      <c r="A17" s="248" t="s">
        <v>438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</row>
    <row r="18" spans="1:15" ht="11.25">
      <c r="A18" s="202" t="s">
        <v>437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</row>
    <row r="19" spans="1:15" ht="12">
      <c r="A19" s="217" t="s">
        <v>92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</sheetData>
  <mergeCells count="10">
    <mergeCell ref="A19:O19"/>
    <mergeCell ref="A18:O18"/>
    <mergeCell ref="A1:O1"/>
    <mergeCell ref="A15:O15"/>
    <mergeCell ref="A16:O16"/>
    <mergeCell ref="A17:O17"/>
    <mergeCell ref="A2:O2"/>
    <mergeCell ref="A3:O3"/>
    <mergeCell ref="A4:O4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:O17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108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08" t="s">
        <v>22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1.25" customHeight="1">
      <c r="A2" s="247" t="s">
        <v>423</v>
      </c>
      <c r="B2" s="247"/>
      <c r="C2" s="247"/>
      <c r="D2" s="247"/>
      <c r="E2" s="247"/>
      <c r="F2" s="247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1.2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1.25">
      <c r="A4" s="208" t="s">
        <v>122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1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5" ht="12">
      <c r="A6" s="130" t="s">
        <v>119</v>
      </c>
      <c r="B6" s="131"/>
      <c r="C6" s="132" t="s">
        <v>123</v>
      </c>
      <c r="D6" s="133"/>
      <c r="E6" s="132" t="s">
        <v>124</v>
      </c>
      <c r="F6" s="133"/>
      <c r="G6" s="132" t="s">
        <v>125</v>
      </c>
      <c r="H6" s="133"/>
      <c r="I6" s="132" t="s">
        <v>137</v>
      </c>
      <c r="J6" s="141"/>
      <c r="K6" s="18" t="s">
        <v>133</v>
      </c>
      <c r="L6" s="19"/>
      <c r="M6" s="18" t="s">
        <v>134</v>
      </c>
      <c r="N6" s="19"/>
      <c r="O6" s="18" t="s">
        <v>135</v>
      </c>
    </row>
    <row r="7" spans="1:15" ht="11.25">
      <c r="A7" s="131" t="s">
        <v>104</v>
      </c>
      <c r="B7" s="142"/>
      <c r="C7" s="143">
        <v>270</v>
      </c>
      <c r="D7" s="144"/>
      <c r="E7" s="143">
        <v>305</v>
      </c>
      <c r="F7" s="144"/>
      <c r="G7" s="143">
        <v>246</v>
      </c>
      <c r="H7" s="144"/>
      <c r="I7" s="160">
        <v>320</v>
      </c>
      <c r="J7" s="92"/>
      <c r="K7" s="160">
        <v>400</v>
      </c>
      <c r="L7" s="124"/>
      <c r="M7" s="160">
        <v>600</v>
      </c>
      <c r="N7" s="124"/>
      <c r="O7" s="160">
        <v>800</v>
      </c>
    </row>
    <row r="8" spans="1:16" ht="11.25">
      <c r="A8" s="131" t="s">
        <v>106</v>
      </c>
      <c r="B8" s="135"/>
      <c r="C8" s="123">
        <v>4170</v>
      </c>
      <c r="D8" s="124"/>
      <c r="E8" s="123">
        <v>2780</v>
      </c>
      <c r="F8" s="124"/>
      <c r="G8" s="123">
        <v>6000</v>
      </c>
      <c r="H8" s="124"/>
      <c r="I8" s="123">
        <v>6000</v>
      </c>
      <c r="J8" s="146" t="s">
        <v>352</v>
      </c>
      <c r="K8" s="123">
        <v>6000</v>
      </c>
      <c r="L8" s="136"/>
      <c r="M8" s="123">
        <v>6000</v>
      </c>
      <c r="N8" s="109"/>
      <c r="O8" s="123">
        <v>6000</v>
      </c>
      <c r="P8" s="48"/>
    </row>
    <row r="9" spans="1:16" ht="11.25">
      <c r="A9" s="131" t="s">
        <v>383</v>
      </c>
      <c r="B9" s="135"/>
      <c r="C9" s="123">
        <v>68300</v>
      </c>
      <c r="D9" s="124"/>
      <c r="E9" s="123">
        <v>75000</v>
      </c>
      <c r="F9" s="124"/>
      <c r="G9" s="123">
        <v>69200</v>
      </c>
      <c r="H9" s="124"/>
      <c r="I9" s="137">
        <v>67341</v>
      </c>
      <c r="J9" s="146"/>
      <c r="K9" s="137">
        <v>68500</v>
      </c>
      <c r="L9" s="136"/>
      <c r="M9" s="137">
        <v>70000</v>
      </c>
      <c r="N9" s="109"/>
      <c r="O9" s="137">
        <v>75000</v>
      </c>
      <c r="P9" s="48"/>
    </row>
    <row r="10" spans="1:16" ht="11.25">
      <c r="A10" s="131" t="s">
        <v>107</v>
      </c>
      <c r="B10" s="135"/>
      <c r="C10" s="123">
        <v>2730</v>
      </c>
      <c r="D10" s="124"/>
      <c r="E10" s="123">
        <v>1490</v>
      </c>
      <c r="F10" s="124"/>
      <c r="G10" s="123">
        <v>509</v>
      </c>
      <c r="H10" s="124"/>
      <c r="I10" s="123">
        <v>732</v>
      </c>
      <c r="J10" s="92"/>
      <c r="K10" s="123">
        <v>230</v>
      </c>
      <c r="L10" s="124"/>
      <c r="M10" s="123">
        <v>220</v>
      </c>
      <c r="N10" s="109"/>
      <c r="O10" s="123">
        <v>210</v>
      </c>
      <c r="P10" s="48"/>
    </row>
    <row r="11" spans="1:16" ht="11.25">
      <c r="A11" s="131" t="s">
        <v>108</v>
      </c>
      <c r="B11" s="135"/>
      <c r="C11" s="123">
        <v>20500</v>
      </c>
      <c r="D11" s="124"/>
      <c r="E11" s="123">
        <v>26000</v>
      </c>
      <c r="F11" s="124"/>
      <c r="G11" s="123">
        <v>38200</v>
      </c>
      <c r="H11" s="124"/>
      <c r="I11" s="123">
        <v>59064</v>
      </c>
      <c r="J11" s="92"/>
      <c r="K11" s="123">
        <v>65000</v>
      </c>
      <c r="L11" s="124"/>
      <c r="M11" s="123">
        <v>75000</v>
      </c>
      <c r="N11" s="109"/>
      <c r="O11" s="123">
        <v>80000</v>
      </c>
      <c r="P11" s="48"/>
    </row>
    <row r="12" spans="1:16" ht="11.25">
      <c r="A12" s="131" t="s">
        <v>384</v>
      </c>
      <c r="B12" s="135"/>
      <c r="C12" s="123">
        <v>10000</v>
      </c>
      <c r="D12" s="124"/>
      <c r="E12" s="123">
        <v>11200</v>
      </c>
      <c r="F12" s="124"/>
      <c r="G12" s="123">
        <v>14300</v>
      </c>
      <c r="H12" s="124"/>
      <c r="I12" s="123">
        <v>11750</v>
      </c>
      <c r="J12" s="92"/>
      <c r="K12" s="123">
        <v>12000</v>
      </c>
      <c r="L12" s="124"/>
      <c r="M12" s="123">
        <v>12000</v>
      </c>
      <c r="N12" s="109"/>
      <c r="O12" s="123">
        <v>12000</v>
      </c>
      <c r="P12" s="48"/>
    </row>
    <row r="13" spans="1:16" ht="11.25">
      <c r="A13" s="131" t="s">
        <v>385</v>
      </c>
      <c r="B13" s="135"/>
      <c r="C13" s="123">
        <v>175</v>
      </c>
      <c r="D13" s="124"/>
      <c r="E13" s="123">
        <v>80</v>
      </c>
      <c r="F13" s="124"/>
      <c r="G13" s="123">
        <v>27</v>
      </c>
      <c r="H13" s="124"/>
      <c r="I13" s="123">
        <v>22</v>
      </c>
      <c r="J13" s="92"/>
      <c r="K13" s="123">
        <v>25</v>
      </c>
      <c r="L13" s="124"/>
      <c r="M13" s="123">
        <v>25</v>
      </c>
      <c r="N13" s="109"/>
      <c r="O13" s="123">
        <v>25</v>
      </c>
      <c r="P13" s="48"/>
    </row>
    <row r="14" spans="1:15" ht="11.25">
      <c r="A14" s="131" t="s">
        <v>115</v>
      </c>
      <c r="B14" s="135"/>
      <c r="C14" s="123">
        <v>2190</v>
      </c>
      <c r="D14" s="124"/>
      <c r="E14" s="123">
        <v>4260</v>
      </c>
      <c r="F14" s="124"/>
      <c r="G14" s="123">
        <v>7910</v>
      </c>
      <c r="H14" s="124"/>
      <c r="I14" s="123">
        <v>8200</v>
      </c>
      <c r="J14" s="92" t="s">
        <v>352</v>
      </c>
      <c r="K14" s="123">
        <v>12000</v>
      </c>
      <c r="L14" s="124"/>
      <c r="M14" s="123">
        <v>22000</v>
      </c>
      <c r="N14" s="109"/>
      <c r="O14" s="123">
        <v>25000</v>
      </c>
    </row>
    <row r="15" spans="1:15" ht="11.25">
      <c r="A15" s="139" t="s">
        <v>116</v>
      </c>
      <c r="B15" s="134"/>
      <c r="C15" s="140">
        <f>ROUND(SUM(C7:C14),3-LEN(INT(SUM(C7:C14))))</f>
        <v>108000</v>
      </c>
      <c r="D15" s="133"/>
      <c r="E15" s="140">
        <f>ROUND(SUM(E7:E14),3-LEN(INT(SUM(E7:E14))))</f>
        <v>121000</v>
      </c>
      <c r="F15" s="133"/>
      <c r="G15" s="140">
        <f>ROUND(SUM(G7:G14),3-LEN(INT(SUM(G7:G14))))</f>
        <v>136000</v>
      </c>
      <c r="H15" s="133"/>
      <c r="I15" s="140">
        <f>ROUND(SUM(I7:I14),3-LEN(INT(SUM(I7:I14))))</f>
        <v>153000</v>
      </c>
      <c r="J15" s="133"/>
      <c r="K15" s="140">
        <f>ROUND(SUM(K7:K14),2-LEN(INT(SUM(K7:K14))))</f>
        <v>160000</v>
      </c>
      <c r="L15" s="147"/>
      <c r="M15" s="140">
        <f>ROUND(SUM(M7:M14),2-LEN(INT(SUM(M7:M14))))</f>
        <v>190000</v>
      </c>
      <c r="N15" s="133"/>
      <c r="O15" s="140">
        <f>ROUND(SUM(O7:O14),2-LEN(INT(SUM(O7:O14))))</f>
        <v>200000</v>
      </c>
    </row>
    <row r="16" spans="1:15" ht="12">
      <c r="A16" s="236" t="s">
        <v>372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</row>
    <row r="17" spans="1:15" ht="11.25">
      <c r="A17" s="248" t="s">
        <v>387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</row>
    <row r="18" spans="1:15" ht="11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ht="11.25">
      <c r="A19" s="154"/>
    </row>
  </sheetData>
  <mergeCells count="7">
    <mergeCell ref="A16:O16"/>
    <mergeCell ref="A1:O1"/>
    <mergeCell ref="A17:O17"/>
    <mergeCell ref="A2:O2"/>
    <mergeCell ref="A3:O3"/>
    <mergeCell ref="A4:O4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3" sqref="A1:O13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08" t="s">
        <v>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1.25" customHeight="1">
      <c r="A2" s="247" t="s">
        <v>424</v>
      </c>
      <c r="B2" s="247"/>
      <c r="C2" s="247"/>
      <c r="D2" s="247"/>
      <c r="E2" s="247"/>
      <c r="F2" s="247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1.2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3.5">
      <c r="A4" s="208" t="s">
        <v>25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1.2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5" ht="12">
      <c r="A6" s="130" t="s">
        <v>119</v>
      </c>
      <c r="B6" s="131"/>
      <c r="C6" s="132" t="s">
        <v>123</v>
      </c>
      <c r="D6" s="133"/>
      <c r="E6" s="132" t="s">
        <v>124</v>
      </c>
      <c r="F6" s="133"/>
      <c r="G6" s="132" t="s">
        <v>125</v>
      </c>
      <c r="H6" s="133"/>
      <c r="I6" s="132" t="s">
        <v>137</v>
      </c>
      <c r="J6" s="133"/>
      <c r="K6" s="18" t="s">
        <v>133</v>
      </c>
      <c r="L6" s="19"/>
      <c r="M6" s="18" t="s">
        <v>134</v>
      </c>
      <c r="N6" s="19"/>
      <c r="O6" s="18" t="s">
        <v>135</v>
      </c>
    </row>
    <row r="7" spans="1:15" ht="11.25">
      <c r="A7" s="148" t="s">
        <v>24</v>
      </c>
      <c r="B7" s="142"/>
      <c r="C7" s="149">
        <v>1</v>
      </c>
      <c r="D7" s="144"/>
      <c r="E7" s="149">
        <v>68</v>
      </c>
      <c r="F7" s="144"/>
      <c r="G7" s="123" t="s">
        <v>120</v>
      </c>
      <c r="H7" s="144"/>
      <c r="I7" s="123" t="s">
        <v>120</v>
      </c>
      <c r="J7" s="144"/>
      <c r="K7" s="123" t="s">
        <v>120</v>
      </c>
      <c r="L7" s="144"/>
      <c r="M7" s="123" t="s">
        <v>120</v>
      </c>
      <c r="N7" s="109"/>
      <c r="O7" s="123" t="s">
        <v>120</v>
      </c>
    </row>
    <row r="8" spans="1:15" ht="11.25">
      <c r="A8" s="131" t="s">
        <v>388</v>
      </c>
      <c r="B8" s="135"/>
      <c r="C8" s="123" t="s">
        <v>120</v>
      </c>
      <c r="D8" s="124"/>
      <c r="E8" s="123" t="s">
        <v>120</v>
      </c>
      <c r="F8" s="124"/>
      <c r="G8" s="123">
        <v>20</v>
      </c>
      <c r="H8" s="124"/>
      <c r="I8" s="123">
        <v>129</v>
      </c>
      <c r="J8" s="124"/>
      <c r="K8" s="123">
        <v>260</v>
      </c>
      <c r="L8" s="124"/>
      <c r="M8" s="123">
        <v>300</v>
      </c>
      <c r="N8" s="109"/>
      <c r="O8" s="123">
        <v>300</v>
      </c>
    </row>
    <row r="9" spans="1:15" ht="11.25">
      <c r="A9" s="131" t="s">
        <v>93</v>
      </c>
      <c r="B9" s="135"/>
      <c r="C9" s="123">
        <v>10300</v>
      </c>
      <c r="D9" s="124"/>
      <c r="E9" s="123">
        <v>12400</v>
      </c>
      <c r="F9" s="124"/>
      <c r="G9" s="123">
        <v>12600</v>
      </c>
      <c r="H9" s="124"/>
      <c r="I9" s="123">
        <v>14900</v>
      </c>
      <c r="J9" s="124"/>
      <c r="K9" s="123">
        <v>15300</v>
      </c>
      <c r="L9" s="124"/>
      <c r="M9" s="123">
        <v>16500</v>
      </c>
      <c r="N9" s="109"/>
      <c r="O9" s="123">
        <v>17700</v>
      </c>
    </row>
    <row r="10" spans="1:15" ht="11.25">
      <c r="A10" s="139" t="s">
        <v>116</v>
      </c>
      <c r="B10" s="134"/>
      <c r="C10" s="140">
        <f>ROUND(SUM(C7:C9),3-LEN(INT(SUM(C7:C9))))</f>
        <v>10300</v>
      </c>
      <c r="D10" s="133"/>
      <c r="E10" s="140">
        <f>ROUND(SUM(E7:E9),3-LEN(INT(SUM(E7:E9))))</f>
        <v>12500</v>
      </c>
      <c r="F10" s="133"/>
      <c r="G10" s="140">
        <f>ROUND(SUM(G7:G9),3-LEN(INT(SUM(G7:G9))))</f>
        <v>12600</v>
      </c>
      <c r="H10" s="133"/>
      <c r="I10" s="140">
        <f>ROUND(SUM(I7:I9),2-LEN(INT(SUM(I7:I9))))</f>
        <v>15000</v>
      </c>
      <c r="J10" s="133"/>
      <c r="K10" s="140">
        <f>ROUND(SUM(K7:K9),2-LEN(INT(SUM(K7:K9))))</f>
        <v>16000</v>
      </c>
      <c r="L10" s="133"/>
      <c r="M10" s="140">
        <f>ROUND(SUM(M7:M9),2-LEN(INT(SUM(M7:M9))))</f>
        <v>17000</v>
      </c>
      <c r="N10" s="141"/>
      <c r="O10" s="140">
        <f>ROUND(SUM(O7:O9),2-LEN(INT(SUM(O7:O9))))</f>
        <v>18000</v>
      </c>
    </row>
    <row r="11" spans="1:15" ht="11.25">
      <c r="A11" s="246" t="s">
        <v>380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</row>
    <row r="12" spans="1:15" ht="11.25">
      <c r="A12" s="250" t="s">
        <v>371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</row>
    <row r="13" spans="1:15" ht="11.25">
      <c r="A13" s="248" t="s">
        <v>389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</sheetData>
  <mergeCells count="8">
    <mergeCell ref="A5:O5"/>
    <mergeCell ref="A11:O11"/>
    <mergeCell ref="A12:O12"/>
    <mergeCell ref="A13:O1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39">
      <selection activeCell="A64" sqref="A1:G64"/>
    </sheetView>
  </sheetViews>
  <sheetFormatPr defaultColWidth="9.33203125" defaultRowHeight="11.25" customHeight="1"/>
  <cols>
    <col min="1" max="1" width="40.5" style="0" customWidth="1"/>
    <col min="2" max="2" width="2.83203125" style="0" customWidth="1"/>
    <col min="3" max="3" width="13" style="50" bestFit="1" customWidth="1"/>
    <col min="4" max="4" width="6.83203125" style="0" customWidth="1"/>
    <col min="5" max="5" width="10.16015625" style="50" bestFit="1" customWidth="1"/>
    <col min="6" max="6" width="4.83203125" style="0" customWidth="1"/>
    <col min="7" max="7" width="24.83203125" style="0" customWidth="1"/>
  </cols>
  <sheetData>
    <row r="1" spans="1:7" ht="11.25" customHeight="1">
      <c r="A1" s="218" t="s">
        <v>167</v>
      </c>
      <c r="B1" s="218"/>
      <c r="C1" s="218"/>
      <c r="D1" s="218"/>
      <c r="E1" s="218"/>
      <c r="F1" s="218"/>
      <c r="G1" s="218"/>
    </row>
    <row r="2" spans="1:7" ht="12" customHeight="1">
      <c r="A2" s="219" t="s">
        <v>347</v>
      </c>
      <c r="B2" s="219"/>
      <c r="C2" s="219"/>
      <c r="D2" s="219"/>
      <c r="E2" s="219"/>
      <c r="F2" s="219"/>
      <c r="G2" s="219"/>
    </row>
    <row r="3" spans="1:7" ht="11.25" customHeight="1">
      <c r="A3" s="224"/>
      <c r="B3" s="224"/>
      <c r="C3" s="224"/>
      <c r="D3" s="224"/>
      <c r="E3" s="224"/>
      <c r="F3" s="224"/>
      <c r="G3" s="224"/>
    </row>
    <row r="4" spans="1:7" ht="11.25" customHeight="1">
      <c r="A4" s="28"/>
      <c r="B4" s="28"/>
      <c r="C4" s="225" t="s">
        <v>348</v>
      </c>
      <c r="D4" s="225"/>
      <c r="E4" s="225"/>
      <c r="F4" s="28"/>
      <c r="G4" s="30"/>
    </row>
    <row r="5" spans="1:7" ht="11.25" customHeight="1">
      <c r="A5" s="28"/>
      <c r="B5" s="28"/>
      <c r="C5" s="224" t="s">
        <v>349</v>
      </c>
      <c r="D5" s="224"/>
      <c r="E5" s="224"/>
      <c r="F5" s="28"/>
      <c r="G5" s="28" t="s">
        <v>350</v>
      </c>
    </row>
    <row r="6" spans="1:7" ht="11.25" customHeight="1">
      <c r="A6" s="28"/>
      <c r="B6" s="28"/>
      <c r="C6" s="28" t="s">
        <v>116</v>
      </c>
      <c r="D6" s="28"/>
      <c r="E6" s="28" t="s">
        <v>355</v>
      </c>
      <c r="F6" s="28"/>
      <c r="G6" s="28" t="s">
        <v>351</v>
      </c>
    </row>
    <row r="7" spans="1:7" ht="11.25" customHeight="1">
      <c r="A7" s="3"/>
      <c r="B7" s="3"/>
      <c r="C7" s="3" t="s">
        <v>427</v>
      </c>
      <c r="D7" s="3"/>
      <c r="E7" s="3" t="s">
        <v>354</v>
      </c>
      <c r="F7" s="3"/>
      <c r="G7" s="3" t="s">
        <v>353</v>
      </c>
    </row>
    <row r="8" spans="1:7" ht="11.25" customHeight="1">
      <c r="A8" s="5" t="s">
        <v>141</v>
      </c>
      <c r="B8" s="30"/>
      <c r="C8" s="31"/>
      <c r="D8" s="30"/>
      <c r="E8" s="31"/>
      <c r="F8" s="30"/>
      <c r="G8" s="31"/>
    </row>
    <row r="9" spans="1:7" ht="11.25" customHeight="1">
      <c r="A9" s="6" t="s">
        <v>93</v>
      </c>
      <c r="B9" s="30"/>
      <c r="C9" s="56">
        <v>1104.701</v>
      </c>
      <c r="D9" s="30"/>
      <c r="E9" s="55">
        <v>34273.005</v>
      </c>
      <c r="F9" s="30"/>
      <c r="G9" s="57">
        <v>2.9</v>
      </c>
    </row>
    <row r="10" spans="1:7" ht="11.25" customHeight="1">
      <c r="A10" s="6" t="s">
        <v>94</v>
      </c>
      <c r="B10" s="30"/>
      <c r="C10" s="59">
        <v>1072.563</v>
      </c>
      <c r="D10" s="30"/>
      <c r="E10" s="58">
        <v>10185.716</v>
      </c>
      <c r="F10" s="30"/>
      <c r="G10" s="57">
        <v>3</v>
      </c>
    </row>
    <row r="11" spans="1:7" ht="11.25" customHeight="1">
      <c r="A11" s="6" t="s">
        <v>142</v>
      </c>
      <c r="B11" s="30"/>
      <c r="C11" s="59">
        <v>12277.583</v>
      </c>
      <c r="D11" s="30"/>
      <c r="E11" s="58">
        <v>41399.428</v>
      </c>
      <c r="F11" s="30"/>
      <c r="G11" s="57">
        <v>3.2</v>
      </c>
    </row>
    <row r="12" spans="1:7" ht="11.25" customHeight="1">
      <c r="A12" s="34" t="s">
        <v>116</v>
      </c>
      <c r="B12" s="30"/>
      <c r="C12" s="61">
        <f>ROUND(SUM(C9:C11),3-LEN(INT(SUM(C9:C11))))</f>
        <v>14500</v>
      </c>
      <c r="D12" s="36"/>
      <c r="E12" s="60" t="s">
        <v>168</v>
      </c>
      <c r="F12" s="36"/>
      <c r="G12" s="62" t="s">
        <v>168</v>
      </c>
    </row>
    <row r="13" spans="1:7" ht="11.25" customHeight="1">
      <c r="A13" s="5" t="s">
        <v>143</v>
      </c>
      <c r="B13" s="30"/>
      <c r="C13" s="37"/>
      <c r="D13" s="30"/>
      <c r="E13" s="32"/>
      <c r="F13" s="30"/>
      <c r="G13" s="63"/>
    </row>
    <row r="14" spans="1:7" ht="11.25" customHeight="1">
      <c r="A14" s="6" t="s">
        <v>144</v>
      </c>
      <c r="B14" s="30"/>
      <c r="C14" s="64">
        <v>0.938</v>
      </c>
      <c r="D14" s="30"/>
      <c r="E14" s="58">
        <v>11522.865</v>
      </c>
      <c r="F14" s="30"/>
      <c r="G14" s="57">
        <v>5</v>
      </c>
    </row>
    <row r="15" spans="1:7" ht="11.25" customHeight="1">
      <c r="A15" s="6" t="s">
        <v>145</v>
      </c>
      <c r="B15" s="30"/>
      <c r="C15" s="65" t="s">
        <v>118</v>
      </c>
      <c r="D15" s="30"/>
      <c r="E15" s="31" t="s">
        <v>118</v>
      </c>
      <c r="F15" s="30"/>
      <c r="G15" s="27" t="s">
        <v>118</v>
      </c>
    </row>
    <row r="16" spans="1:7" ht="11.25" customHeight="1">
      <c r="A16" s="6" t="s">
        <v>146</v>
      </c>
      <c r="B16" s="30"/>
      <c r="C16" s="64">
        <v>6.524</v>
      </c>
      <c r="D16" s="30"/>
      <c r="E16" s="58">
        <v>20076.048</v>
      </c>
      <c r="F16" s="30"/>
      <c r="G16" s="66">
        <v>2.7</v>
      </c>
    </row>
    <row r="17" spans="1:7" ht="11.25" customHeight="1">
      <c r="A17" s="6" t="s">
        <v>147</v>
      </c>
      <c r="B17" s="30"/>
      <c r="C17" s="64">
        <v>4.857</v>
      </c>
      <c r="D17" s="30"/>
      <c r="E17" s="58">
        <v>17610.222</v>
      </c>
      <c r="F17" s="30"/>
      <c r="G17" s="66">
        <v>3.9</v>
      </c>
    </row>
    <row r="18" spans="1:7" ht="11.25" customHeight="1">
      <c r="A18" s="6" t="s">
        <v>95</v>
      </c>
      <c r="B18" s="30"/>
      <c r="C18" s="64">
        <v>2.098</v>
      </c>
      <c r="D18" s="30"/>
      <c r="E18" s="58">
        <v>7831.528</v>
      </c>
      <c r="F18" s="30"/>
      <c r="G18" s="66">
        <v>3.5</v>
      </c>
    </row>
    <row r="19" spans="1:7" ht="11.25" customHeight="1">
      <c r="A19" s="6" t="s">
        <v>148</v>
      </c>
      <c r="B19" s="30"/>
      <c r="C19" s="65" t="s">
        <v>118</v>
      </c>
      <c r="D19" s="30"/>
      <c r="E19" s="31" t="s">
        <v>118</v>
      </c>
      <c r="F19" s="30"/>
      <c r="G19" s="27" t="s">
        <v>118</v>
      </c>
    </row>
    <row r="20" spans="1:7" ht="11.25" customHeight="1">
      <c r="A20" s="6" t="s">
        <v>96</v>
      </c>
      <c r="B20" s="30"/>
      <c r="C20" s="64">
        <v>45.137</v>
      </c>
      <c r="D20" s="30"/>
      <c r="E20" s="58">
        <v>10434.387</v>
      </c>
      <c r="F20" s="30"/>
      <c r="G20" s="27">
        <v>5.9</v>
      </c>
    </row>
    <row r="21" spans="1:7" ht="11.25" customHeight="1">
      <c r="A21" s="6" t="s">
        <v>97</v>
      </c>
      <c r="B21" s="30"/>
      <c r="C21" s="65" t="s">
        <v>118</v>
      </c>
      <c r="D21" s="30"/>
      <c r="E21" s="31" t="s">
        <v>118</v>
      </c>
      <c r="F21" s="30"/>
      <c r="G21" s="27" t="s">
        <v>118</v>
      </c>
    </row>
    <row r="22" spans="1:7" ht="11.25" customHeight="1">
      <c r="A22" s="6" t="s">
        <v>149</v>
      </c>
      <c r="B22" s="30"/>
      <c r="C22" s="64">
        <v>0.468</v>
      </c>
      <c r="D22" s="30"/>
      <c r="E22" s="58">
        <v>6520.403</v>
      </c>
      <c r="F22" s="30"/>
      <c r="G22" s="66">
        <v>3.4</v>
      </c>
    </row>
    <row r="23" spans="1:7" ht="11.25" customHeight="1">
      <c r="A23" s="6" t="s">
        <v>98</v>
      </c>
      <c r="B23" s="30"/>
      <c r="C23" s="65">
        <v>65.042</v>
      </c>
      <c r="D23" s="30"/>
      <c r="E23" s="58">
        <v>7626.808</v>
      </c>
      <c r="F23" s="30"/>
      <c r="G23" s="66">
        <v>9.3</v>
      </c>
    </row>
    <row r="24" spans="1:7" ht="11.25" customHeight="1">
      <c r="A24" s="6" t="s">
        <v>150</v>
      </c>
      <c r="B24" s="30"/>
      <c r="C24" s="64">
        <v>31.078</v>
      </c>
      <c r="D24" s="30"/>
      <c r="E24" s="58">
        <v>4518.125</v>
      </c>
      <c r="F24" s="30"/>
      <c r="G24" s="27">
        <v>2.8</v>
      </c>
    </row>
    <row r="25" spans="1:7" ht="11.25" customHeight="1">
      <c r="A25" s="6" t="s">
        <v>151</v>
      </c>
      <c r="B25" s="30"/>
      <c r="C25" s="65">
        <v>0.861</v>
      </c>
      <c r="D25" s="30"/>
      <c r="E25" s="58">
        <v>8198.246</v>
      </c>
      <c r="F25" s="30"/>
      <c r="G25" s="66">
        <v>5</v>
      </c>
    </row>
    <row r="26" spans="1:7" ht="11.25" customHeight="1">
      <c r="A26" s="6" t="s">
        <v>152</v>
      </c>
      <c r="B26" s="30"/>
      <c r="C26" s="65" t="s">
        <v>118</v>
      </c>
      <c r="D26" s="30"/>
      <c r="E26" s="31" t="s">
        <v>118</v>
      </c>
      <c r="F26" s="30"/>
      <c r="G26" s="27" t="s">
        <v>118</v>
      </c>
    </row>
    <row r="27" spans="1:7" ht="11.25" customHeight="1">
      <c r="A27" s="6" t="s">
        <v>99</v>
      </c>
      <c r="B27" s="30"/>
      <c r="C27" s="65">
        <v>57</v>
      </c>
      <c r="D27" s="30"/>
      <c r="E27" s="58">
        <v>4154.755</v>
      </c>
      <c r="F27" s="30"/>
      <c r="G27" s="27">
        <v>3.2</v>
      </c>
    </row>
    <row r="28" spans="1:7" ht="11.25" customHeight="1">
      <c r="A28" s="6" t="s">
        <v>153</v>
      </c>
      <c r="B28" s="30"/>
      <c r="C28" s="65">
        <v>14.917</v>
      </c>
      <c r="D28" s="30"/>
      <c r="E28" s="58">
        <v>1791.169</v>
      </c>
      <c r="F28" s="30"/>
      <c r="G28" s="27">
        <v>0.4</v>
      </c>
    </row>
    <row r="29" spans="1:7" ht="11.25" customHeight="1">
      <c r="A29" s="6" t="s">
        <v>100</v>
      </c>
      <c r="B29" s="30"/>
      <c r="C29" s="65">
        <v>21.74</v>
      </c>
      <c r="D29" s="30"/>
      <c r="E29" s="58">
        <v>3009.223</v>
      </c>
      <c r="F29" s="30"/>
      <c r="G29" s="27">
        <v>4.2</v>
      </c>
    </row>
    <row r="30" spans="1:7" ht="11.25" customHeight="1">
      <c r="A30" s="6" t="s">
        <v>101</v>
      </c>
      <c r="B30" s="30"/>
      <c r="C30" s="65">
        <v>11.657</v>
      </c>
      <c r="D30" s="30"/>
      <c r="E30" s="58">
        <v>4380.992</v>
      </c>
      <c r="F30" s="30"/>
      <c r="G30" s="27">
        <v>1.4</v>
      </c>
    </row>
    <row r="31" spans="1:7" ht="11.25" customHeight="1">
      <c r="A31" s="6" t="s">
        <v>154</v>
      </c>
      <c r="B31" s="30"/>
      <c r="C31" s="65" t="s">
        <v>118</v>
      </c>
      <c r="D31" s="30"/>
      <c r="E31" s="31" t="s">
        <v>118</v>
      </c>
      <c r="F31" s="30"/>
      <c r="G31" s="27" t="s">
        <v>118</v>
      </c>
    </row>
    <row r="32" spans="1:7" ht="11.25" customHeight="1">
      <c r="A32" s="6" t="s">
        <v>155</v>
      </c>
      <c r="B32" s="30"/>
      <c r="C32" s="65" t="s">
        <v>118</v>
      </c>
      <c r="D32" s="30"/>
      <c r="E32" s="31" t="s">
        <v>118</v>
      </c>
      <c r="F32" s="30"/>
      <c r="G32" s="27" t="s">
        <v>118</v>
      </c>
    </row>
    <row r="33" spans="1:7" ht="11.25" customHeight="1">
      <c r="A33" s="6" t="s">
        <v>156</v>
      </c>
      <c r="B33" s="30"/>
      <c r="C33" s="65">
        <v>4.22</v>
      </c>
      <c r="D33" s="30"/>
      <c r="E33" s="58">
        <v>22749.809</v>
      </c>
      <c r="F33" s="30"/>
      <c r="G33" s="66">
        <v>0.7</v>
      </c>
    </row>
    <row r="34" spans="1:7" ht="11.25" customHeight="1">
      <c r="A34" s="6" t="s">
        <v>102</v>
      </c>
      <c r="B34" s="30"/>
      <c r="C34" s="65">
        <v>20.996</v>
      </c>
      <c r="D34" s="30"/>
      <c r="E34" s="58">
        <v>3636.026</v>
      </c>
      <c r="F34" s="30"/>
      <c r="G34" s="66">
        <v>4</v>
      </c>
    </row>
    <row r="35" spans="1:7" ht="11.25" customHeight="1">
      <c r="A35" s="6" t="s">
        <v>103</v>
      </c>
      <c r="B35" s="30"/>
      <c r="C35" s="65">
        <v>23.495</v>
      </c>
      <c r="D35" s="30"/>
      <c r="E35" s="58">
        <v>7282.822</v>
      </c>
      <c r="F35" s="30"/>
      <c r="G35" s="66">
        <v>6.4</v>
      </c>
    </row>
    <row r="36" spans="1:7" ht="11.25" customHeight="1">
      <c r="A36" s="6" t="s">
        <v>169</v>
      </c>
      <c r="B36" s="30"/>
      <c r="C36" s="65">
        <v>0.609</v>
      </c>
      <c r="D36" s="30"/>
      <c r="E36" s="58">
        <v>14649.461</v>
      </c>
      <c r="F36" s="30"/>
      <c r="G36" s="66">
        <v>6.7</v>
      </c>
    </row>
    <row r="37" spans="1:7" ht="11.25" customHeight="1">
      <c r="A37" s="6" t="s">
        <v>158</v>
      </c>
      <c r="B37" s="30"/>
      <c r="C37" s="65">
        <v>1.062</v>
      </c>
      <c r="D37" s="30"/>
      <c r="E37" s="58">
        <v>6444.275</v>
      </c>
      <c r="F37" s="30"/>
      <c r="G37" s="66">
        <v>5.4</v>
      </c>
    </row>
    <row r="38" spans="1:7" ht="11.25" customHeight="1">
      <c r="A38" s="6" t="s">
        <v>159</v>
      </c>
      <c r="B38" s="30"/>
      <c r="C38" s="65">
        <v>0.799</v>
      </c>
      <c r="D38" s="30"/>
      <c r="E38" s="58">
        <v>7493.247</v>
      </c>
      <c r="F38" s="30"/>
      <c r="G38" s="66">
        <v>2.2</v>
      </c>
    </row>
    <row r="39" spans="1:7" ht="11.25" customHeight="1">
      <c r="A39" s="6" t="s">
        <v>160</v>
      </c>
      <c r="B39" s="30"/>
      <c r="C39" s="65">
        <v>18.352</v>
      </c>
      <c r="D39" s="30"/>
      <c r="E39" s="32">
        <v>14257.515</v>
      </c>
      <c r="F39" s="30"/>
      <c r="G39" s="66">
        <v>7.9</v>
      </c>
    </row>
    <row r="40" spans="1:7" ht="12" customHeight="1">
      <c r="A40" s="6" t="s">
        <v>166</v>
      </c>
      <c r="B40" s="30"/>
      <c r="C40" s="65" t="s">
        <v>118</v>
      </c>
      <c r="D40" s="30"/>
      <c r="E40" s="31" t="s">
        <v>118</v>
      </c>
      <c r="F40" s="30"/>
      <c r="G40" s="27" t="s">
        <v>118</v>
      </c>
    </row>
    <row r="41" spans="1:7" ht="11.25" customHeight="1">
      <c r="A41" s="34" t="s">
        <v>116</v>
      </c>
      <c r="B41" s="30"/>
      <c r="C41" s="35">
        <f>ROUND(SUM(C14:C40),3-LEN(INT(SUM(C14:C40))))</f>
        <v>332</v>
      </c>
      <c r="D41" s="36"/>
      <c r="E41" s="60" t="s">
        <v>168</v>
      </c>
      <c r="F41" s="36"/>
      <c r="G41" s="67" t="s">
        <v>168</v>
      </c>
    </row>
    <row r="42" spans="1:7" ht="11.25" customHeight="1">
      <c r="A42" s="5" t="s">
        <v>161</v>
      </c>
      <c r="B42" s="30"/>
      <c r="C42" s="42"/>
      <c r="D42" s="30"/>
      <c r="E42" s="32"/>
      <c r="F42" s="30"/>
      <c r="G42" s="68"/>
    </row>
    <row r="43" spans="1:7" ht="11.25" customHeight="1">
      <c r="A43" s="6" t="s">
        <v>104</v>
      </c>
      <c r="B43" s="30"/>
      <c r="C43" s="64">
        <v>533.722</v>
      </c>
      <c r="D43" s="30"/>
      <c r="E43" s="58">
        <v>14108.514</v>
      </c>
      <c r="F43" s="30"/>
      <c r="G43" s="66">
        <v>9.2</v>
      </c>
    </row>
    <row r="44" spans="1:7" ht="11.25" customHeight="1">
      <c r="A44" s="6" t="s">
        <v>105</v>
      </c>
      <c r="B44" s="30"/>
      <c r="C44" s="64">
        <v>25.684</v>
      </c>
      <c r="D44" s="30"/>
      <c r="E44" s="58">
        <v>2724.44</v>
      </c>
      <c r="F44" s="30"/>
      <c r="G44" s="27">
        <v>4.1</v>
      </c>
    </row>
    <row r="45" spans="1:7" ht="11.25" customHeight="1">
      <c r="A45" s="6" t="s">
        <v>106</v>
      </c>
      <c r="B45" s="30"/>
      <c r="C45" s="64">
        <v>1576.728</v>
      </c>
      <c r="D45" s="30"/>
      <c r="E45" s="58">
        <v>8560.601</v>
      </c>
      <c r="F45" s="30"/>
      <c r="G45" s="27">
        <v>2.3</v>
      </c>
    </row>
    <row r="46" spans="1:7" ht="11.25" customHeight="1">
      <c r="A46" s="6" t="s">
        <v>107</v>
      </c>
      <c r="B46" s="30"/>
      <c r="C46" s="64">
        <v>193.213</v>
      </c>
      <c r="D46" s="30"/>
      <c r="E46" s="58">
        <v>11936.843</v>
      </c>
      <c r="F46" s="30"/>
      <c r="G46" s="66">
        <v>6.3</v>
      </c>
    </row>
    <row r="47" spans="1:7" ht="11.25" customHeight="1">
      <c r="A47" s="6" t="s">
        <v>108</v>
      </c>
      <c r="B47" s="30"/>
      <c r="C47" s="64">
        <v>337.286</v>
      </c>
      <c r="D47" s="30"/>
      <c r="E47" s="58">
        <v>7326.078</v>
      </c>
      <c r="F47" s="30"/>
      <c r="G47" s="66">
        <v>5.1</v>
      </c>
    </row>
    <row r="48" spans="1:7" ht="11.25" customHeight="1">
      <c r="A48" s="6" t="s">
        <v>109</v>
      </c>
      <c r="B48" s="30"/>
      <c r="C48" s="64">
        <v>57.039</v>
      </c>
      <c r="D48" s="30"/>
      <c r="E48" s="58">
        <v>4316.166</v>
      </c>
      <c r="F48" s="30"/>
      <c r="G48" s="27">
        <v>4.7</v>
      </c>
    </row>
    <row r="49" spans="1:7" ht="11.25" customHeight="1">
      <c r="A49" s="6" t="s">
        <v>110</v>
      </c>
      <c r="B49" s="30"/>
      <c r="C49" s="65" t="s">
        <v>118</v>
      </c>
      <c r="D49" s="30"/>
      <c r="E49" s="31" t="s">
        <v>118</v>
      </c>
      <c r="F49" s="30"/>
      <c r="G49" s="27" t="s">
        <v>118</v>
      </c>
    </row>
    <row r="50" spans="1:7" ht="11.25" customHeight="1">
      <c r="A50" s="6" t="s">
        <v>111</v>
      </c>
      <c r="B50" s="30"/>
      <c r="C50" s="64">
        <v>3.489</v>
      </c>
      <c r="D50" s="30"/>
      <c r="E50" s="58">
        <v>4611.907</v>
      </c>
      <c r="F50" s="30"/>
      <c r="G50" s="66">
        <v>-3</v>
      </c>
    </row>
    <row r="51" spans="1:7" ht="11.25" customHeight="1">
      <c r="A51" s="6" t="s">
        <v>162</v>
      </c>
      <c r="B51" s="30"/>
      <c r="C51" s="64">
        <v>28.342</v>
      </c>
      <c r="D51" s="30"/>
      <c r="E51" s="58">
        <v>4887.656</v>
      </c>
      <c r="F51" s="30"/>
      <c r="G51" s="27">
        <v>2.9</v>
      </c>
    </row>
    <row r="52" spans="1:7" ht="11.25" customHeight="1">
      <c r="A52" s="6" t="s">
        <v>112</v>
      </c>
      <c r="B52" s="30"/>
      <c r="C52" s="64">
        <v>167.212</v>
      </c>
      <c r="D52" s="30"/>
      <c r="E52" s="58">
        <v>5983.215</v>
      </c>
      <c r="F52" s="30"/>
      <c r="G52" s="27">
        <v>6.4</v>
      </c>
    </row>
    <row r="53" spans="1:7" ht="11.25" customHeight="1">
      <c r="A53" s="6" t="s">
        <v>114</v>
      </c>
      <c r="B53" s="30"/>
      <c r="C53" s="64">
        <v>2.898</v>
      </c>
      <c r="D53" s="30"/>
      <c r="E53" s="58">
        <v>5682.764</v>
      </c>
      <c r="F53" s="30"/>
      <c r="G53" s="27">
        <v>5.1</v>
      </c>
    </row>
    <row r="54" spans="1:7" ht="11.25" customHeight="1">
      <c r="A54" s="6" t="s">
        <v>113</v>
      </c>
      <c r="B54" s="30"/>
      <c r="C54" s="64">
        <v>34.305</v>
      </c>
      <c r="D54" s="30"/>
      <c r="E54" s="58">
        <v>10720.387</v>
      </c>
      <c r="F54" s="30"/>
      <c r="G54" s="66">
        <v>6.6</v>
      </c>
    </row>
    <row r="55" spans="1:7" ht="11.25" customHeight="1">
      <c r="A55" s="6" t="s">
        <v>115</v>
      </c>
      <c r="B55" s="30"/>
      <c r="C55" s="64">
        <v>163.503</v>
      </c>
      <c r="D55" s="30"/>
      <c r="E55" s="58">
        <v>6186.257</v>
      </c>
      <c r="F55" s="30"/>
      <c r="G55" s="27">
        <v>9.3</v>
      </c>
    </row>
    <row r="56" spans="1:7" ht="11.25" customHeight="1">
      <c r="A56" s="34" t="s">
        <v>116</v>
      </c>
      <c r="B56" s="30"/>
      <c r="C56" s="70">
        <f>ROUND(SUM(C43:C55),3-LEN(INT(SUM(C43:C55))))</f>
        <v>3120</v>
      </c>
      <c r="D56" s="7"/>
      <c r="E56" s="69" t="s">
        <v>168</v>
      </c>
      <c r="F56" s="7"/>
      <c r="G56" s="71" t="s">
        <v>168</v>
      </c>
    </row>
    <row r="57" spans="1:7" ht="11.25" customHeight="1">
      <c r="A57" s="6" t="s">
        <v>163</v>
      </c>
      <c r="B57" s="30"/>
      <c r="C57" s="74">
        <f>ROUND(SUM(C12,C41,C56),3-LEN(INT(SUM(C12,C41,C56))))</f>
        <v>18000</v>
      </c>
      <c r="D57" s="73"/>
      <c r="E57" s="72" t="s">
        <v>168</v>
      </c>
      <c r="F57" s="73"/>
      <c r="G57" s="75" t="s">
        <v>168</v>
      </c>
    </row>
    <row r="58" spans="1:7" ht="11.25" customHeight="1">
      <c r="A58" s="193" t="s">
        <v>164</v>
      </c>
      <c r="B58" s="10"/>
      <c r="C58" s="15">
        <v>61028</v>
      </c>
      <c r="D58" s="10"/>
      <c r="E58" s="194" t="s">
        <v>168</v>
      </c>
      <c r="F58" s="10"/>
      <c r="G58" s="195" t="s">
        <v>168</v>
      </c>
    </row>
    <row r="59" spans="1:7" ht="11.25" customHeight="1">
      <c r="A59" s="222" t="s">
        <v>170</v>
      </c>
      <c r="B59" s="222"/>
      <c r="C59" s="222"/>
      <c r="D59" s="222"/>
      <c r="E59" s="222"/>
      <c r="F59" s="222"/>
      <c r="G59" s="222"/>
    </row>
    <row r="60" spans="1:7" ht="11.25" customHeight="1">
      <c r="A60" s="221" t="s">
        <v>356</v>
      </c>
      <c r="B60" s="221"/>
      <c r="C60" s="221"/>
      <c r="D60" s="221"/>
      <c r="E60" s="221"/>
      <c r="F60" s="221"/>
      <c r="G60" s="221"/>
    </row>
    <row r="61" spans="1:7" ht="11.25" customHeight="1">
      <c r="A61" s="221" t="s">
        <v>398</v>
      </c>
      <c r="B61" s="221"/>
      <c r="C61" s="221"/>
      <c r="D61" s="221"/>
      <c r="E61" s="221"/>
      <c r="F61" s="221"/>
      <c r="G61" s="221"/>
    </row>
    <row r="62" spans="1:7" ht="11.25" customHeight="1">
      <c r="A62" s="221" t="s">
        <v>357</v>
      </c>
      <c r="B62" s="221"/>
      <c r="C62" s="221"/>
      <c r="D62" s="221"/>
      <c r="E62" s="221"/>
      <c r="F62" s="221"/>
      <c r="G62" s="221"/>
    </row>
    <row r="63" spans="1:7" ht="11.25" customHeight="1">
      <c r="A63" s="223"/>
      <c r="B63" s="223"/>
      <c r="C63" s="223"/>
      <c r="D63" s="223"/>
      <c r="E63" s="223"/>
      <c r="F63" s="223"/>
      <c r="G63" s="223"/>
    </row>
    <row r="64" spans="1:7" ht="11.25" customHeight="1">
      <c r="A64" s="223" t="s">
        <v>397</v>
      </c>
      <c r="B64" s="223"/>
      <c r="C64" s="223"/>
      <c r="D64" s="223"/>
      <c r="E64" s="223"/>
      <c r="F64" s="223"/>
      <c r="G64" s="223"/>
    </row>
  </sheetData>
  <mergeCells count="11">
    <mergeCell ref="C5:E5"/>
    <mergeCell ref="A3:G3"/>
    <mergeCell ref="A1:G1"/>
    <mergeCell ref="A2:G2"/>
    <mergeCell ref="C4:E4"/>
    <mergeCell ref="A61:G61"/>
    <mergeCell ref="A60:G60"/>
    <mergeCell ref="A59:G59"/>
    <mergeCell ref="A64:G64"/>
    <mergeCell ref="A63:G63"/>
    <mergeCell ref="A62:G62"/>
  </mergeCells>
  <printOptions/>
  <pageMargins left="0.5" right="0.5" top="0.5" bottom="0.75" header="0.5" footer="0.5"/>
  <pageSetup horizontalDpi="1200" verticalDpi="1200" orientation="portrait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42">
      <selection activeCell="A67" sqref="A1:M67"/>
    </sheetView>
  </sheetViews>
  <sheetFormatPr defaultColWidth="9.33203125" defaultRowHeight="11.25"/>
  <cols>
    <col min="1" max="1" width="12.5" style="76" bestFit="1" customWidth="1"/>
    <col min="2" max="2" width="1.83203125" style="76" customWidth="1"/>
    <col min="3" max="3" width="4.83203125" style="76" customWidth="1"/>
    <col min="4" max="4" width="1.83203125" style="76" customWidth="1"/>
    <col min="5" max="5" width="21.16015625" style="76" customWidth="1"/>
    <col min="6" max="6" width="1.83203125" style="76" customWidth="1"/>
    <col min="7" max="7" width="17" style="76" customWidth="1"/>
    <col min="8" max="8" width="1.83203125" style="76" customWidth="1"/>
    <col min="9" max="9" width="28.33203125" style="76" customWidth="1"/>
    <col min="10" max="10" width="1.83203125" style="76" customWidth="1"/>
    <col min="11" max="11" width="54.83203125" style="76" customWidth="1"/>
    <col min="12" max="12" width="1.83203125" style="76" customWidth="1"/>
    <col min="13" max="13" width="21.83203125" style="76" customWidth="1"/>
    <col min="14" max="16384" width="9.33203125" style="76" customWidth="1"/>
  </cols>
  <sheetData>
    <row r="1" spans="1:13" ht="11.25" customHeight="1">
      <c r="A1" s="226" t="s">
        <v>171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1.25" customHeight="1">
      <c r="A2" s="227" t="s">
        <v>390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1.2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11.25" customHeight="1">
      <c r="A4" s="77" t="s">
        <v>172</v>
      </c>
      <c r="B4" s="77"/>
      <c r="C4" s="77" t="s">
        <v>339</v>
      </c>
      <c r="D4" s="77"/>
      <c r="E4" s="77" t="s">
        <v>173</v>
      </c>
      <c r="F4" s="77"/>
      <c r="G4" s="77" t="s">
        <v>174</v>
      </c>
      <c r="H4" s="77"/>
      <c r="I4" s="77" t="s">
        <v>175</v>
      </c>
      <c r="J4" s="77"/>
      <c r="K4" s="77" t="s">
        <v>340</v>
      </c>
      <c r="L4" s="77"/>
      <c r="M4" s="77" t="s">
        <v>341</v>
      </c>
    </row>
    <row r="5" spans="1:13" ht="11.25" customHeight="1">
      <c r="A5" s="78" t="s">
        <v>104</v>
      </c>
      <c r="B5" s="78"/>
      <c r="C5" s="78" t="s">
        <v>176</v>
      </c>
      <c r="D5" s="78"/>
      <c r="E5" s="78" t="s">
        <v>358</v>
      </c>
      <c r="F5" s="78"/>
      <c r="G5" s="78" t="s">
        <v>177</v>
      </c>
      <c r="H5" s="78"/>
      <c r="I5" s="78" t="s">
        <v>178</v>
      </c>
      <c r="J5" s="78"/>
      <c r="K5" s="78" t="s">
        <v>179</v>
      </c>
      <c r="L5" s="78"/>
      <c r="M5" s="78" t="s">
        <v>180</v>
      </c>
    </row>
    <row r="6" spans="1:13" ht="11.25" customHeight="1">
      <c r="A6" s="78" t="s">
        <v>106</v>
      </c>
      <c r="B6" s="78"/>
      <c r="C6" s="78" t="s">
        <v>181</v>
      </c>
      <c r="D6" s="78"/>
      <c r="E6" s="78" t="s">
        <v>182</v>
      </c>
      <c r="F6" s="78"/>
      <c r="G6" s="78" t="s">
        <v>183</v>
      </c>
      <c r="H6" s="78"/>
      <c r="I6" s="78" t="s">
        <v>184</v>
      </c>
      <c r="J6" s="78"/>
      <c r="K6" s="78" t="s">
        <v>185</v>
      </c>
      <c r="L6" s="78"/>
      <c r="M6" s="79" t="s">
        <v>186</v>
      </c>
    </row>
    <row r="7" spans="1:13" ht="11.25" customHeight="1">
      <c r="A7" s="79" t="s">
        <v>186</v>
      </c>
      <c r="B7" s="78"/>
      <c r="C7" s="78" t="s">
        <v>181</v>
      </c>
      <c r="D7" s="78"/>
      <c r="E7" s="78" t="s">
        <v>361</v>
      </c>
      <c r="F7" s="78"/>
      <c r="G7" s="78" t="s">
        <v>187</v>
      </c>
      <c r="H7" s="78"/>
      <c r="I7" s="78" t="s">
        <v>188</v>
      </c>
      <c r="J7" s="78"/>
      <c r="K7" s="78" t="s">
        <v>185</v>
      </c>
      <c r="L7" s="78"/>
      <c r="M7" s="79" t="s">
        <v>186</v>
      </c>
    </row>
    <row r="8" spans="1:13" ht="11.25" customHeight="1">
      <c r="A8" s="79" t="s">
        <v>186</v>
      </c>
      <c r="B8" s="78"/>
      <c r="C8" s="78" t="s">
        <v>189</v>
      </c>
      <c r="D8" s="78"/>
      <c r="E8" s="78" t="s">
        <v>190</v>
      </c>
      <c r="F8" s="78"/>
      <c r="G8" s="78" t="s">
        <v>191</v>
      </c>
      <c r="H8" s="78"/>
      <c r="I8" s="78" t="s">
        <v>192</v>
      </c>
      <c r="J8" s="78"/>
      <c r="K8" s="78" t="s">
        <v>193</v>
      </c>
      <c r="L8" s="78"/>
      <c r="M8" s="79" t="s">
        <v>186</v>
      </c>
    </row>
    <row r="9" spans="1:13" ht="11.25" customHeight="1">
      <c r="A9" s="78" t="s">
        <v>93</v>
      </c>
      <c r="B9" s="78"/>
      <c r="C9" s="78" t="s">
        <v>181</v>
      </c>
      <c r="D9" s="78"/>
      <c r="E9" s="78" t="s">
        <v>194</v>
      </c>
      <c r="F9" s="78"/>
      <c r="G9" s="78" t="s">
        <v>195</v>
      </c>
      <c r="H9" s="78"/>
      <c r="I9" s="78" t="s">
        <v>196</v>
      </c>
      <c r="J9" s="78"/>
      <c r="K9" s="78" t="s">
        <v>185</v>
      </c>
      <c r="L9" s="78"/>
      <c r="M9" s="78" t="s">
        <v>197</v>
      </c>
    </row>
    <row r="10" spans="1:13" ht="11.25" customHeight="1">
      <c r="A10" s="79" t="s">
        <v>186</v>
      </c>
      <c r="B10" s="78"/>
      <c r="C10" s="78" t="s">
        <v>181</v>
      </c>
      <c r="D10" s="78"/>
      <c r="E10" s="78" t="s">
        <v>198</v>
      </c>
      <c r="F10" s="78"/>
      <c r="G10" s="78" t="s">
        <v>191</v>
      </c>
      <c r="H10" s="78"/>
      <c r="I10" s="78" t="s">
        <v>199</v>
      </c>
      <c r="J10" s="78"/>
      <c r="K10" s="78" t="s">
        <v>200</v>
      </c>
      <c r="L10" s="78"/>
      <c r="M10" s="78" t="s">
        <v>180</v>
      </c>
    </row>
    <row r="11" spans="1:13" ht="11.25" customHeight="1">
      <c r="A11" s="79" t="s">
        <v>186</v>
      </c>
      <c r="B11" s="78"/>
      <c r="C11" s="78" t="s">
        <v>181</v>
      </c>
      <c r="D11" s="78"/>
      <c r="E11" s="78" t="s">
        <v>201</v>
      </c>
      <c r="F11" s="78"/>
      <c r="G11" s="78" t="s">
        <v>191</v>
      </c>
      <c r="H11" s="78"/>
      <c r="I11" s="78" t="s">
        <v>202</v>
      </c>
      <c r="J11" s="78"/>
      <c r="K11" s="78" t="s">
        <v>203</v>
      </c>
      <c r="L11" s="78"/>
      <c r="M11" s="79" t="s">
        <v>186</v>
      </c>
    </row>
    <row r="12" spans="1:13" ht="11.25" customHeight="1">
      <c r="A12" s="79" t="s">
        <v>186</v>
      </c>
      <c r="B12" s="78"/>
      <c r="C12" s="78" t="s">
        <v>204</v>
      </c>
      <c r="D12" s="78"/>
      <c r="E12" s="78" t="s">
        <v>205</v>
      </c>
      <c r="F12" s="78"/>
      <c r="G12" s="78" t="s">
        <v>206</v>
      </c>
      <c r="H12" s="78"/>
      <c r="I12" s="78" t="s">
        <v>207</v>
      </c>
      <c r="J12" s="78"/>
      <c r="K12" s="78" t="s">
        <v>208</v>
      </c>
      <c r="L12" s="78"/>
      <c r="M12" s="79" t="s">
        <v>186</v>
      </c>
    </row>
    <row r="13" spans="1:13" ht="11.25" customHeight="1">
      <c r="A13" s="79" t="s">
        <v>186</v>
      </c>
      <c r="B13" s="78"/>
      <c r="C13" s="78" t="s">
        <v>181</v>
      </c>
      <c r="D13" s="78"/>
      <c r="E13" s="78" t="s">
        <v>209</v>
      </c>
      <c r="F13" s="78"/>
      <c r="G13" s="78" t="s">
        <v>195</v>
      </c>
      <c r="H13" s="78"/>
      <c r="I13" s="78" t="s">
        <v>210</v>
      </c>
      <c r="J13" s="78"/>
      <c r="K13" s="78" t="s">
        <v>185</v>
      </c>
      <c r="L13" s="78"/>
      <c r="M13" s="78" t="s">
        <v>197</v>
      </c>
    </row>
    <row r="14" spans="1:13" ht="11.25" customHeight="1">
      <c r="A14" s="79" t="s">
        <v>186</v>
      </c>
      <c r="B14" s="78"/>
      <c r="C14" s="78" t="s">
        <v>181</v>
      </c>
      <c r="D14" s="78"/>
      <c r="E14" s="78" t="s">
        <v>211</v>
      </c>
      <c r="F14" s="78"/>
      <c r="G14" s="78" t="s">
        <v>212</v>
      </c>
      <c r="H14" s="78"/>
      <c r="I14" s="78" t="s">
        <v>213</v>
      </c>
      <c r="J14" s="78"/>
      <c r="K14" s="78" t="s">
        <v>214</v>
      </c>
      <c r="L14" s="78"/>
      <c r="M14" s="78" t="s">
        <v>180</v>
      </c>
    </row>
    <row r="15" spans="1:13" ht="11.25" customHeight="1">
      <c r="A15" s="79" t="s">
        <v>186</v>
      </c>
      <c r="B15" s="78"/>
      <c r="C15" s="78" t="s">
        <v>176</v>
      </c>
      <c r="D15" s="78"/>
      <c r="E15" s="78" t="s">
        <v>215</v>
      </c>
      <c r="F15" s="78"/>
      <c r="G15" s="78" t="s">
        <v>191</v>
      </c>
      <c r="H15" s="78"/>
      <c r="I15" s="78" t="s">
        <v>216</v>
      </c>
      <c r="J15" s="78"/>
      <c r="K15" s="78" t="s">
        <v>217</v>
      </c>
      <c r="L15" s="78"/>
      <c r="M15" s="79" t="s">
        <v>186</v>
      </c>
    </row>
    <row r="16" spans="1:13" ht="11.25" customHeight="1">
      <c r="A16" s="79" t="s">
        <v>186</v>
      </c>
      <c r="B16" s="78"/>
      <c r="C16" s="78" t="s">
        <v>181</v>
      </c>
      <c r="D16" s="78"/>
      <c r="E16" s="78" t="s">
        <v>362</v>
      </c>
      <c r="F16" s="78"/>
      <c r="G16" s="78" t="s">
        <v>191</v>
      </c>
      <c r="H16" s="78"/>
      <c r="I16" s="78" t="s">
        <v>218</v>
      </c>
      <c r="J16" s="78"/>
      <c r="K16" s="78" t="s">
        <v>185</v>
      </c>
      <c r="L16" s="78"/>
      <c r="M16" s="78" t="s">
        <v>197</v>
      </c>
    </row>
    <row r="17" spans="1:13" ht="11.25" customHeight="1">
      <c r="A17" s="79" t="s">
        <v>186</v>
      </c>
      <c r="B17" s="78"/>
      <c r="C17" s="78" t="s">
        <v>189</v>
      </c>
      <c r="D17" s="78"/>
      <c r="E17" s="78" t="s">
        <v>359</v>
      </c>
      <c r="F17" s="78"/>
      <c r="G17" s="78" t="s">
        <v>195</v>
      </c>
      <c r="H17" s="78"/>
      <c r="I17" s="78" t="s">
        <v>219</v>
      </c>
      <c r="J17" s="78"/>
      <c r="K17" s="78" t="s">
        <v>185</v>
      </c>
      <c r="L17" s="78"/>
      <c r="M17" s="79" t="s">
        <v>186</v>
      </c>
    </row>
    <row r="18" spans="1:13" ht="11.25" customHeight="1">
      <c r="A18" s="79" t="s">
        <v>186</v>
      </c>
      <c r="B18" s="78"/>
      <c r="C18" s="78" t="s">
        <v>189</v>
      </c>
      <c r="D18" s="78"/>
      <c r="E18" s="78" t="s">
        <v>360</v>
      </c>
      <c r="F18" s="78"/>
      <c r="G18" s="78" t="s">
        <v>195</v>
      </c>
      <c r="H18" s="78"/>
      <c r="I18" s="78" t="s">
        <v>220</v>
      </c>
      <c r="J18" s="78"/>
      <c r="K18" s="78" t="s">
        <v>185</v>
      </c>
      <c r="L18" s="78"/>
      <c r="M18" s="79" t="s">
        <v>186</v>
      </c>
    </row>
    <row r="19" spans="1:13" ht="11.25" customHeight="1">
      <c r="A19" s="79" t="s">
        <v>186</v>
      </c>
      <c r="B19" s="78"/>
      <c r="C19" s="78" t="s">
        <v>181</v>
      </c>
      <c r="D19" s="78"/>
      <c r="E19" s="78" t="s">
        <v>221</v>
      </c>
      <c r="F19" s="78"/>
      <c r="G19" s="78" t="s">
        <v>222</v>
      </c>
      <c r="H19" s="78"/>
      <c r="I19" s="78" t="s">
        <v>223</v>
      </c>
      <c r="J19" s="78"/>
      <c r="K19" s="78" t="s">
        <v>224</v>
      </c>
      <c r="L19" s="78"/>
      <c r="M19" s="78" t="s">
        <v>180</v>
      </c>
    </row>
    <row r="20" spans="1:13" ht="11.25" customHeight="1">
      <c r="A20" s="79" t="s">
        <v>186</v>
      </c>
      <c r="B20" s="78"/>
      <c r="C20" s="78" t="s">
        <v>181</v>
      </c>
      <c r="D20" s="78"/>
      <c r="E20" s="78" t="s">
        <v>225</v>
      </c>
      <c r="F20" s="78"/>
      <c r="G20" s="78" t="s">
        <v>191</v>
      </c>
      <c r="H20" s="78"/>
      <c r="I20" s="78" t="s">
        <v>226</v>
      </c>
      <c r="J20" s="78"/>
      <c r="K20" s="78" t="s">
        <v>185</v>
      </c>
      <c r="L20" s="78"/>
      <c r="M20" s="79" t="s">
        <v>186</v>
      </c>
    </row>
    <row r="21" spans="1:13" ht="11.25" customHeight="1">
      <c r="A21" s="79" t="s">
        <v>186</v>
      </c>
      <c r="B21" s="78"/>
      <c r="C21" s="78" t="s">
        <v>189</v>
      </c>
      <c r="D21" s="78"/>
      <c r="E21" s="78" t="s">
        <v>227</v>
      </c>
      <c r="F21" s="78"/>
      <c r="G21" s="78" t="s">
        <v>191</v>
      </c>
      <c r="H21" s="78"/>
      <c r="I21" s="78" t="s">
        <v>228</v>
      </c>
      <c r="J21" s="78"/>
      <c r="K21" s="78" t="s">
        <v>229</v>
      </c>
      <c r="L21" s="78"/>
      <c r="M21" s="79" t="s">
        <v>186</v>
      </c>
    </row>
    <row r="22" spans="1:13" ht="11.25" customHeight="1">
      <c r="A22" s="79" t="s">
        <v>186</v>
      </c>
      <c r="B22" s="78"/>
      <c r="C22" s="78" t="s">
        <v>204</v>
      </c>
      <c r="D22" s="78"/>
      <c r="E22" s="78" t="s">
        <v>230</v>
      </c>
      <c r="F22" s="78"/>
      <c r="G22" s="78" t="s">
        <v>212</v>
      </c>
      <c r="H22" s="78"/>
      <c r="I22" s="78" t="s">
        <v>231</v>
      </c>
      <c r="J22" s="78"/>
      <c r="K22" s="78" t="s">
        <v>185</v>
      </c>
      <c r="L22" s="78"/>
      <c r="M22" s="79" t="s">
        <v>186</v>
      </c>
    </row>
    <row r="23" spans="1:13" ht="11.25" customHeight="1">
      <c r="A23" s="79" t="s">
        <v>186</v>
      </c>
      <c r="B23" s="78"/>
      <c r="C23" s="78" t="s">
        <v>181</v>
      </c>
      <c r="D23" s="78"/>
      <c r="E23" s="78" t="s">
        <v>232</v>
      </c>
      <c r="F23" s="78"/>
      <c r="G23" s="78" t="s">
        <v>191</v>
      </c>
      <c r="H23" s="78"/>
      <c r="I23" s="78" t="s">
        <v>233</v>
      </c>
      <c r="J23" s="78"/>
      <c r="K23" s="79" t="s">
        <v>234</v>
      </c>
      <c r="L23" s="78"/>
      <c r="M23" s="79" t="s">
        <v>186</v>
      </c>
    </row>
    <row r="24" spans="1:13" ht="11.25" customHeight="1">
      <c r="A24" s="79" t="s">
        <v>186</v>
      </c>
      <c r="B24" s="78"/>
      <c r="C24" s="78" t="s">
        <v>181</v>
      </c>
      <c r="D24" s="78"/>
      <c r="E24" s="78" t="s">
        <v>235</v>
      </c>
      <c r="F24" s="78"/>
      <c r="G24" s="78" t="s">
        <v>191</v>
      </c>
      <c r="H24" s="78"/>
      <c r="I24" s="78" t="s">
        <v>236</v>
      </c>
      <c r="J24" s="78"/>
      <c r="K24" s="78" t="s">
        <v>237</v>
      </c>
      <c r="L24" s="78"/>
      <c r="M24" s="79" t="s">
        <v>186</v>
      </c>
    </row>
    <row r="25" spans="1:13" ht="11.25" customHeight="1">
      <c r="A25" s="79" t="s">
        <v>186</v>
      </c>
      <c r="B25" s="78"/>
      <c r="C25" s="78" t="s">
        <v>189</v>
      </c>
      <c r="D25" s="78"/>
      <c r="E25" s="78" t="s">
        <v>238</v>
      </c>
      <c r="F25" s="78"/>
      <c r="G25" s="78" t="s">
        <v>239</v>
      </c>
      <c r="H25" s="78"/>
      <c r="I25" s="78" t="s">
        <v>240</v>
      </c>
      <c r="J25" s="78"/>
      <c r="K25" s="78" t="s">
        <v>241</v>
      </c>
      <c r="L25" s="78"/>
      <c r="M25" s="79" t="s">
        <v>186</v>
      </c>
    </row>
    <row r="26" spans="1:13" ht="11.25" customHeight="1">
      <c r="A26" s="79" t="s">
        <v>186</v>
      </c>
      <c r="B26" s="78"/>
      <c r="C26" s="78" t="s">
        <v>181</v>
      </c>
      <c r="D26" s="78"/>
      <c r="E26" s="78" t="s">
        <v>242</v>
      </c>
      <c r="F26" s="78"/>
      <c r="G26" s="78" t="s">
        <v>364</v>
      </c>
      <c r="H26" s="78"/>
      <c r="I26" s="78" t="s">
        <v>243</v>
      </c>
      <c r="J26" s="78"/>
      <c r="K26" s="78" t="s">
        <v>366</v>
      </c>
      <c r="L26" s="78"/>
      <c r="M26" s="79" t="s">
        <v>186</v>
      </c>
    </row>
    <row r="27" spans="1:13" ht="11.25" customHeight="1">
      <c r="A27" s="79" t="s">
        <v>186</v>
      </c>
      <c r="B27" s="78"/>
      <c r="C27" s="78" t="s">
        <v>181</v>
      </c>
      <c r="D27" s="78"/>
      <c r="E27" s="78" t="s">
        <v>244</v>
      </c>
      <c r="F27" s="78"/>
      <c r="G27" s="78" t="s">
        <v>206</v>
      </c>
      <c r="H27" s="78"/>
      <c r="I27" s="78" t="s">
        <v>245</v>
      </c>
      <c r="J27" s="78"/>
      <c r="K27" s="78" t="s">
        <v>185</v>
      </c>
      <c r="L27" s="78"/>
      <c r="M27" s="79" t="s">
        <v>186</v>
      </c>
    </row>
    <row r="28" spans="1:13" ht="11.25" customHeight="1">
      <c r="A28" s="79" t="s">
        <v>186</v>
      </c>
      <c r="B28" s="78"/>
      <c r="C28" s="78" t="s">
        <v>204</v>
      </c>
      <c r="D28" s="78"/>
      <c r="E28" s="78" t="s">
        <v>246</v>
      </c>
      <c r="F28" s="78"/>
      <c r="G28" s="78" t="s">
        <v>191</v>
      </c>
      <c r="H28" s="78"/>
      <c r="I28" s="78" t="s">
        <v>247</v>
      </c>
      <c r="J28" s="78"/>
      <c r="K28" s="78" t="s">
        <v>248</v>
      </c>
      <c r="L28" s="78"/>
      <c r="M28" s="79" t="s">
        <v>186</v>
      </c>
    </row>
    <row r="29" spans="1:13" ht="11.25" customHeight="1">
      <c r="A29" s="79" t="s">
        <v>186</v>
      </c>
      <c r="B29" s="78"/>
      <c r="C29" s="78" t="s">
        <v>181</v>
      </c>
      <c r="D29" s="78"/>
      <c r="E29" s="78" t="s">
        <v>249</v>
      </c>
      <c r="F29" s="78"/>
      <c r="G29" s="78" t="s">
        <v>195</v>
      </c>
      <c r="H29" s="78"/>
      <c r="I29" s="78" t="s">
        <v>250</v>
      </c>
      <c r="J29" s="78"/>
      <c r="K29" s="78" t="s">
        <v>365</v>
      </c>
      <c r="L29" s="78"/>
      <c r="M29" s="79" t="s">
        <v>186</v>
      </c>
    </row>
    <row r="30" spans="1:13" ht="11.25" customHeight="1">
      <c r="A30" s="79" t="s">
        <v>186</v>
      </c>
      <c r="B30" s="78"/>
      <c r="C30" s="78" t="s">
        <v>189</v>
      </c>
      <c r="D30" s="78"/>
      <c r="E30" s="78" t="s">
        <v>251</v>
      </c>
      <c r="F30" s="78"/>
      <c r="G30" s="78" t="s">
        <v>252</v>
      </c>
      <c r="H30" s="78"/>
      <c r="I30" s="78" t="s">
        <v>253</v>
      </c>
      <c r="J30" s="78"/>
      <c r="K30" s="78" t="s">
        <v>254</v>
      </c>
      <c r="L30" s="78"/>
      <c r="M30" s="78" t="s">
        <v>197</v>
      </c>
    </row>
    <row r="31" spans="1:13" ht="11.25" customHeight="1">
      <c r="A31" s="80" t="s">
        <v>107</v>
      </c>
      <c r="B31" s="78"/>
      <c r="C31" s="78" t="s">
        <v>181</v>
      </c>
      <c r="D31" s="78"/>
      <c r="E31" s="78" t="s">
        <v>255</v>
      </c>
      <c r="F31" s="78"/>
      <c r="G31" s="78" t="s">
        <v>256</v>
      </c>
      <c r="H31" s="78"/>
      <c r="I31" s="78" t="s">
        <v>257</v>
      </c>
      <c r="J31" s="78"/>
      <c r="K31" s="78" t="s">
        <v>258</v>
      </c>
      <c r="L31" s="78"/>
      <c r="M31" s="78" t="s">
        <v>180</v>
      </c>
    </row>
    <row r="32" spans="1:13" ht="11.25" customHeight="1">
      <c r="A32" s="78" t="s">
        <v>108</v>
      </c>
      <c r="B32" s="78"/>
      <c r="C32" s="78" t="s">
        <v>189</v>
      </c>
      <c r="D32" s="78"/>
      <c r="E32" s="78" t="s">
        <v>259</v>
      </c>
      <c r="F32" s="78"/>
      <c r="G32" s="78" t="s">
        <v>177</v>
      </c>
      <c r="H32" s="78"/>
      <c r="I32" s="78" t="s">
        <v>260</v>
      </c>
      <c r="J32" s="78"/>
      <c r="K32" s="78" t="s">
        <v>261</v>
      </c>
      <c r="L32" s="78"/>
      <c r="M32" s="79" t="s">
        <v>186</v>
      </c>
    </row>
    <row r="33" spans="1:13" ht="11.25" customHeight="1">
      <c r="A33" s="78" t="s">
        <v>109</v>
      </c>
      <c r="B33" s="78"/>
      <c r="C33" s="78" t="s">
        <v>189</v>
      </c>
      <c r="D33" s="78"/>
      <c r="E33" s="78" t="s">
        <v>262</v>
      </c>
      <c r="F33" s="78"/>
      <c r="G33" s="78" t="s">
        <v>239</v>
      </c>
      <c r="H33" s="78"/>
      <c r="I33" s="78" t="s">
        <v>263</v>
      </c>
      <c r="J33" s="78"/>
      <c r="K33" s="78" t="s">
        <v>264</v>
      </c>
      <c r="L33" s="78"/>
      <c r="M33" s="79" t="s">
        <v>186</v>
      </c>
    </row>
    <row r="34" spans="1:13" ht="11.25" customHeight="1">
      <c r="A34" s="79" t="s">
        <v>186</v>
      </c>
      <c r="B34" s="78"/>
      <c r="C34" s="78" t="s">
        <v>181</v>
      </c>
      <c r="D34" s="78"/>
      <c r="E34" s="78" t="s">
        <v>265</v>
      </c>
      <c r="F34" s="78"/>
      <c r="G34" s="78" t="s">
        <v>222</v>
      </c>
      <c r="H34" s="78"/>
      <c r="I34" s="78" t="s">
        <v>266</v>
      </c>
      <c r="J34" s="78"/>
      <c r="K34" s="78" t="s">
        <v>267</v>
      </c>
      <c r="L34" s="78"/>
      <c r="M34" s="79" t="s">
        <v>186</v>
      </c>
    </row>
    <row r="35" spans="1:13" ht="11.25" customHeight="1">
      <c r="A35" s="78" t="s">
        <v>110</v>
      </c>
      <c r="B35" s="78"/>
      <c r="C35" s="78" t="s">
        <v>189</v>
      </c>
      <c r="D35" s="78"/>
      <c r="E35" s="78" t="s">
        <v>268</v>
      </c>
      <c r="F35" s="78"/>
      <c r="G35" s="78" t="s">
        <v>191</v>
      </c>
      <c r="H35" s="78"/>
      <c r="I35" s="78" t="s">
        <v>269</v>
      </c>
      <c r="J35" s="78"/>
      <c r="K35" s="78" t="s">
        <v>270</v>
      </c>
      <c r="L35" s="78"/>
      <c r="M35" s="79" t="s">
        <v>186</v>
      </c>
    </row>
    <row r="36" spans="1:13" ht="11.25" customHeight="1">
      <c r="A36" s="78" t="s">
        <v>99</v>
      </c>
      <c r="B36" s="78"/>
      <c r="C36" s="78" t="s">
        <v>181</v>
      </c>
      <c r="D36" s="78"/>
      <c r="E36" s="78" t="s">
        <v>271</v>
      </c>
      <c r="F36" s="78"/>
      <c r="G36" s="78" t="s">
        <v>177</v>
      </c>
      <c r="H36" s="78"/>
      <c r="I36" s="78" t="s">
        <v>272</v>
      </c>
      <c r="J36" s="78"/>
      <c r="K36" s="78" t="s">
        <v>273</v>
      </c>
      <c r="L36" s="78"/>
      <c r="M36" s="79" t="s">
        <v>186</v>
      </c>
    </row>
    <row r="37" spans="1:13" ht="11.25" customHeight="1">
      <c r="A37" s="79" t="s">
        <v>186</v>
      </c>
      <c r="B37" s="78"/>
      <c r="C37" s="78" t="s">
        <v>189</v>
      </c>
      <c r="D37" s="78"/>
      <c r="E37" s="78" t="s">
        <v>274</v>
      </c>
      <c r="F37" s="78"/>
      <c r="G37" s="78" t="s">
        <v>183</v>
      </c>
      <c r="H37" s="78"/>
      <c r="I37" s="78" t="s">
        <v>275</v>
      </c>
      <c r="J37" s="78"/>
      <c r="K37" s="78" t="s">
        <v>276</v>
      </c>
      <c r="L37" s="78"/>
      <c r="M37" s="79" t="s">
        <v>186</v>
      </c>
    </row>
    <row r="38" spans="1:13" ht="11.25" customHeight="1">
      <c r="A38" s="79" t="s">
        <v>186</v>
      </c>
      <c r="B38" s="78"/>
      <c r="C38" s="78" t="s">
        <v>181</v>
      </c>
      <c r="D38" s="78"/>
      <c r="E38" s="78" t="s">
        <v>277</v>
      </c>
      <c r="F38" s="78"/>
      <c r="G38" s="78" t="s">
        <v>278</v>
      </c>
      <c r="H38" s="78"/>
      <c r="I38" s="78" t="s">
        <v>279</v>
      </c>
      <c r="J38" s="78"/>
      <c r="K38" s="193" t="s">
        <v>280</v>
      </c>
      <c r="L38" s="78"/>
      <c r="M38" s="79" t="s">
        <v>186</v>
      </c>
    </row>
    <row r="39" spans="1:13" ht="11.25" customHeight="1">
      <c r="A39" s="78" t="s">
        <v>111</v>
      </c>
      <c r="B39" s="78"/>
      <c r="C39" s="78" t="s">
        <v>181</v>
      </c>
      <c r="D39" s="78"/>
      <c r="E39" s="78" t="s">
        <v>281</v>
      </c>
      <c r="F39" s="78"/>
      <c r="G39" s="78" t="s">
        <v>191</v>
      </c>
      <c r="H39" s="78"/>
      <c r="I39" s="78" t="s">
        <v>282</v>
      </c>
      <c r="J39" s="78"/>
      <c r="K39" s="78" t="s">
        <v>185</v>
      </c>
      <c r="L39" s="78"/>
      <c r="M39" s="79" t="s">
        <v>186</v>
      </c>
    </row>
    <row r="40" spans="1:13" ht="11.25" customHeight="1">
      <c r="A40" s="78" t="s">
        <v>94</v>
      </c>
      <c r="B40" s="78"/>
      <c r="C40" s="78" t="s">
        <v>204</v>
      </c>
      <c r="D40" s="78"/>
      <c r="E40" s="78" t="s">
        <v>283</v>
      </c>
      <c r="F40" s="78"/>
      <c r="G40" s="78" t="s">
        <v>284</v>
      </c>
      <c r="H40" s="78"/>
      <c r="I40" s="78" t="s">
        <v>285</v>
      </c>
      <c r="J40" s="78"/>
      <c r="K40" s="78" t="s">
        <v>286</v>
      </c>
      <c r="L40" s="78"/>
      <c r="M40" s="79" t="s">
        <v>186</v>
      </c>
    </row>
    <row r="41" spans="1:13" ht="11.25" customHeight="1">
      <c r="A41" s="79" t="s">
        <v>186</v>
      </c>
      <c r="B41" s="81"/>
      <c r="C41" s="81" t="s">
        <v>181</v>
      </c>
      <c r="D41" s="81"/>
      <c r="E41" s="81" t="s">
        <v>287</v>
      </c>
      <c r="F41" s="81"/>
      <c r="G41" s="81" t="s">
        <v>288</v>
      </c>
      <c r="H41" s="81"/>
      <c r="I41" s="81" t="s">
        <v>289</v>
      </c>
      <c r="J41" s="81"/>
      <c r="K41" s="81" t="s">
        <v>290</v>
      </c>
      <c r="L41" s="81"/>
      <c r="M41" s="79" t="s">
        <v>186</v>
      </c>
    </row>
    <row r="42" spans="1:13" ht="11.25" customHeight="1">
      <c r="A42" s="79" t="s">
        <v>186</v>
      </c>
      <c r="B42" s="81"/>
      <c r="C42" s="81" t="s">
        <v>181</v>
      </c>
      <c r="D42" s="81"/>
      <c r="E42" s="81" t="s">
        <v>291</v>
      </c>
      <c r="F42" s="81"/>
      <c r="G42" s="81" t="s">
        <v>292</v>
      </c>
      <c r="H42" s="81"/>
      <c r="I42" s="81" t="s">
        <v>293</v>
      </c>
      <c r="J42" s="81"/>
      <c r="K42" s="78" t="s">
        <v>294</v>
      </c>
      <c r="L42" s="81"/>
      <c r="M42" s="79" t="s">
        <v>186</v>
      </c>
    </row>
    <row r="43" spans="1:13" ht="11.25" customHeight="1">
      <c r="A43" s="79" t="s">
        <v>186</v>
      </c>
      <c r="B43" s="81"/>
      <c r="C43" s="81" t="s">
        <v>204</v>
      </c>
      <c r="D43" s="81"/>
      <c r="E43" s="81" t="s">
        <v>295</v>
      </c>
      <c r="F43" s="81"/>
      <c r="G43" s="81" t="s">
        <v>296</v>
      </c>
      <c r="H43" s="81"/>
      <c r="I43" s="81" t="s">
        <v>297</v>
      </c>
      <c r="J43" s="81"/>
      <c r="K43" s="81" t="s">
        <v>298</v>
      </c>
      <c r="L43" s="81"/>
      <c r="M43" s="79" t="s">
        <v>186</v>
      </c>
    </row>
    <row r="44" spans="1:13" ht="11.25" customHeight="1">
      <c r="A44" s="79" t="s">
        <v>186</v>
      </c>
      <c r="B44" s="78"/>
      <c r="C44" s="78" t="s">
        <v>176</v>
      </c>
      <c r="D44" s="78"/>
      <c r="E44" s="78" t="s">
        <v>299</v>
      </c>
      <c r="F44" s="78"/>
      <c r="G44" s="78" t="s">
        <v>177</v>
      </c>
      <c r="H44" s="78"/>
      <c r="I44" s="78" t="s">
        <v>300</v>
      </c>
      <c r="J44" s="78"/>
      <c r="K44" s="78" t="s">
        <v>301</v>
      </c>
      <c r="L44" s="78"/>
      <c r="M44" s="79" t="s">
        <v>186</v>
      </c>
    </row>
    <row r="45" spans="1:13" ht="11.25" customHeight="1">
      <c r="A45" s="79" t="s">
        <v>186</v>
      </c>
      <c r="B45" s="78"/>
      <c r="C45" s="78" t="s">
        <v>204</v>
      </c>
      <c r="D45" s="78"/>
      <c r="E45" s="78" t="s">
        <v>302</v>
      </c>
      <c r="F45" s="78"/>
      <c r="G45" s="78" t="s">
        <v>177</v>
      </c>
      <c r="H45" s="78"/>
      <c r="I45" s="78" t="s">
        <v>303</v>
      </c>
      <c r="J45" s="78"/>
      <c r="K45" s="78" t="s">
        <v>304</v>
      </c>
      <c r="L45" s="78"/>
      <c r="M45" s="79" t="s">
        <v>186</v>
      </c>
    </row>
    <row r="46" spans="1:13" ht="11.25" customHeight="1">
      <c r="A46" s="79" t="s">
        <v>186</v>
      </c>
      <c r="B46" s="78"/>
      <c r="C46" s="78" t="s">
        <v>189</v>
      </c>
      <c r="D46" s="78"/>
      <c r="E46" s="78" t="s">
        <v>363</v>
      </c>
      <c r="F46" s="78"/>
      <c r="G46" s="78" t="s">
        <v>305</v>
      </c>
      <c r="H46" s="78"/>
      <c r="I46" s="78" t="s">
        <v>306</v>
      </c>
      <c r="J46" s="78"/>
      <c r="K46" s="78" t="s">
        <v>307</v>
      </c>
      <c r="L46" s="78"/>
      <c r="M46" s="79" t="s">
        <v>186</v>
      </c>
    </row>
    <row r="47" spans="1:13" ht="11.25" customHeight="1">
      <c r="A47" s="79" t="s">
        <v>186</v>
      </c>
      <c r="B47" s="78"/>
      <c r="C47" s="78" t="s">
        <v>181</v>
      </c>
      <c r="D47" s="78"/>
      <c r="E47" s="78" t="s">
        <v>310</v>
      </c>
      <c r="F47" s="78"/>
      <c r="G47" s="78" t="s">
        <v>222</v>
      </c>
      <c r="H47" s="78"/>
      <c r="I47" s="78" t="s">
        <v>311</v>
      </c>
      <c r="J47" s="78"/>
      <c r="K47" s="78" t="s">
        <v>312</v>
      </c>
      <c r="L47" s="78"/>
      <c r="M47" s="79" t="s">
        <v>186</v>
      </c>
    </row>
    <row r="48" spans="1:13" ht="11.25" customHeight="1">
      <c r="A48" s="229" t="s">
        <v>308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</row>
    <row r="49" spans="1:13" ht="11.25" customHeight="1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</row>
    <row r="50" spans="1:13" ht="11.25" customHeight="1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</row>
    <row r="51" spans="1:13" ht="11.25" customHeight="1">
      <c r="A51" s="227" t="s">
        <v>309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1.25" customHeight="1">
      <c r="A52" s="227" t="s">
        <v>390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</row>
    <row r="53" spans="1:13" ht="11.25" customHeight="1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</row>
    <row r="54" spans="1:13" ht="11.25" customHeight="1">
      <c r="A54" s="77" t="s">
        <v>172</v>
      </c>
      <c r="B54" s="77"/>
      <c r="C54" s="77" t="s">
        <v>339</v>
      </c>
      <c r="D54" s="77"/>
      <c r="E54" s="77" t="s">
        <v>173</v>
      </c>
      <c r="F54" s="77"/>
      <c r="G54" s="77" t="s">
        <v>174</v>
      </c>
      <c r="H54" s="77"/>
      <c r="I54" s="77" t="s">
        <v>175</v>
      </c>
      <c r="J54" s="77"/>
      <c r="K54" s="77" t="s">
        <v>340</v>
      </c>
      <c r="L54" s="77"/>
      <c r="M54" s="77" t="s">
        <v>341</v>
      </c>
    </row>
    <row r="55" spans="1:13" ht="11.25" customHeight="1">
      <c r="A55" s="78" t="s">
        <v>112</v>
      </c>
      <c r="B55" s="78"/>
      <c r="C55" s="78" t="s">
        <v>181</v>
      </c>
      <c r="D55" s="78"/>
      <c r="E55" s="78" t="s">
        <v>313</v>
      </c>
      <c r="F55" s="78"/>
      <c r="G55" s="78" t="s">
        <v>296</v>
      </c>
      <c r="H55" s="78"/>
      <c r="I55" s="78" t="s">
        <v>314</v>
      </c>
      <c r="J55" s="78"/>
      <c r="K55" s="78" t="s">
        <v>315</v>
      </c>
      <c r="L55" s="78"/>
      <c r="M55" s="78" t="s">
        <v>180</v>
      </c>
    </row>
    <row r="56" spans="1:13" ht="11.25" customHeight="1">
      <c r="A56" s="79" t="s">
        <v>186</v>
      </c>
      <c r="B56" s="78"/>
      <c r="C56" s="78" t="s">
        <v>181</v>
      </c>
      <c r="D56" s="78"/>
      <c r="E56" s="78" t="s">
        <v>316</v>
      </c>
      <c r="F56" s="78"/>
      <c r="G56" s="78" t="s">
        <v>317</v>
      </c>
      <c r="H56" s="78"/>
      <c r="I56" s="78" t="s">
        <v>318</v>
      </c>
      <c r="J56" s="78"/>
      <c r="K56" s="78" t="s">
        <v>319</v>
      </c>
      <c r="L56" s="78"/>
      <c r="M56" s="79" t="s">
        <v>186</v>
      </c>
    </row>
    <row r="57" spans="1:13" ht="11.25" customHeight="1">
      <c r="A57" s="79" t="s">
        <v>186</v>
      </c>
      <c r="B57" s="78"/>
      <c r="C57" s="78" t="s">
        <v>181</v>
      </c>
      <c r="D57" s="78"/>
      <c r="E57" s="78" t="s">
        <v>320</v>
      </c>
      <c r="F57" s="78"/>
      <c r="G57" s="78" t="s">
        <v>206</v>
      </c>
      <c r="H57" s="78"/>
      <c r="I57" s="78" t="s">
        <v>269</v>
      </c>
      <c r="J57" s="78"/>
      <c r="K57" s="78" t="s">
        <v>321</v>
      </c>
      <c r="L57" s="78"/>
      <c r="M57" s="79" t="s">
        <v>186</v>
      </c>
    </row>
    <row r="58" spans="1:13" ht="11.25" customHeight="1">
      <c r="A58" s="79" t="s">
        <v>186</v>
      </c>
      <c r="B58" s="78"/>
      <c r="C58" s="78" t="s">
        <v>181</v>
      </c>
      <c r="D58" s="78"/>
      <c r="E58" s="78" t="s">
        <v>322</v>
      </c>
      <c r="F58" s="78"/>
      <c r="G58" s="78" t="s">
        <v>323</v>
      </c>
      <c r="H58" s="78"/>
      <c r="I58" s="78" t="s">
        <v>324</v>
      </c>
      <c r="J58" s="78"/>
      <c r="K58" s="78" t="s">
        <v>185</v>
      </c>
      <c r="L58" s="78"/>
      <c r="M58" s="79" t="s">
        <v>186</v>
      </c>
    </row>
    <row r="59" spans="1:13" ht="11.25" customHeight="1">
      <c r="A59" s="79" t="s">
        <v>186</v>
      </c>
      <c r="B59" s="78"/>
      <c r="C59" s="78" t="s">
        <v>181</v>
      </c>
      <c r="D59" s="78"/>
      <c r="E59" s="78" t="s">
        <v>325</v>
      </c>
      <c r="F59" s="78"/>
      <c r="G59" s="78" t="s">
        <v>326</v>
      </c>
      <c r="H59" s="78"/>
      <c r="I59" s="78" t="s">
        <v>327</v>
      </c>
      <c r="J59" s="78"/>
      <c r="K59" s="78" t="s">
        <v>328</v>
      </c>
      <c r="L59" s="78"/>
      <c r="M59" s="79" t="s">
        <v>186</v>
      </c>
    </row>
    <row r="60" spans="1:13" ht="11.25" customHeight="1">
      <c r="A60" s="79" t="s">
        <v>186</v>
      </c>
      <c r="B60" s="78"/>
      <c r="C60" s="78" t="s">
        <v>181</v>
      </c>
      <c r="D60" s="78"/>
      <c r="E60" s="78" t="s">
        <v>329</v>
      </c>
      <c r="F60" s="78"/>
      <c r="G60" s="78" t="s">
        <v>330</v>
      </c>
      <c r="H60" s="78"/>
      <c r="I60" s="78" t="s">
        <v>331</v>
      </c>
      <c r="J60" s="78"/>
      <c r="K60" s="78" t="s">
        <v>332</v>
      </c>
      <c r="L60" s="78"/>
      <c r="M60" s="79" t="s">
        <v>186</v>
      </c>
    </row>
    <row r="61" spans="1:13" ht="11.25" customHeight="1">
      <c r="A61" s="79" t="s">
        <v>186</v>
      </c>
      <c r="B61" s="78"/>
      <c r="C61" s="78" t="s">
        <v>181</v>
      </c>
      <c r="D61" s="78"/>
      <c r="E61" s="78" t="s">
        <v>333</v>
      </c>
      <c r="F61" s="78"/>
      <c r="G61" s="78" t="s">
        <v>334</v>
      </c>
      <c r="H61" s="78"/>
      <c r="I61" s="78" t="s">
        <v>335</v>
      </c>
      <c r="J61" s="78"/>
      <c r="K61" s="78" t="s">
        <v>336</v>
      </c>
      <c r="L61" s="78"/>
      <c r="M61" s="79" t="s">
        <v>186</v>
      </c>
    </row>
    <row r="62" spans="1:13" ht="11.25" customHeight="1">
      <c r="A62" s="78" t="s">
        <v>114</v>
      </c>
      <c r="B62" s="78"/>
      <c r="C62" s="78" t="s">
        <v>204</v>
      </c>
      <c r="D62" s="78"/>
      <c r="E62" s="78" t="s">
        <v>337</v>
      </c>
      <c r="F62" s="78"/>
      <c r="G62" s="78" t="s">
        <v>191</v>
      </c>
      <c r="H62" s="78"/>
      <c r="I62" s="78" t="s">
        <v>269</v>
      </c>
      <c r="J62" s="78"/>
      <c r="K62" s="78" t="s">
        <v>338</v>
      </c>
      <c r="L62" s="78"/>
      <c r="M62" s="78" t="s">
        <v>197</v>
      </c>
    </row>
    <row r="63" spans="1:13" ht="11.25" customHeight="1">
      <c r="A63" s="231" t="s">
        <v>403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</row>
    <row r="64" spans="1:13" ht="11.25" customHeight="1">
      <c r="A64" s="228" t="s">
        <v>400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</row>
    <row r="65" spans="1:13" ht="11.25" customHeight="1">
      <c r="A65" s="231" t="s">
        <v>401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</row>
    <row r="66" spans="1:13" ht="11.25">
      <c r="A66" s="231" t="s">
        <v>402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</row>
    <row r="67" spans="1:13" ht="11.25">
      <c r="A67" s="231" t="s">
        <v>0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</row>
  </sheetData>
  <mergeCells count="14">
    <mergeCell ref="A49:M49"/>
    <mergeCell ref="A50:M50"/>
    <mergeCell ref="A51:M51"/>
    <mergeCell ref="A52:M52"/>
    <mergeCell ref="A53:M53"/>
    <mergeCell ref="A67:M67"/>
    <mergeCell ref="A63:M63"/>
    <mergeCell ref="A64:M64"/>
    <mergeCell ref="A65:M65"/>
    <mergeCell ref="A66:M66"/>
    <mergeCell ref="A1:M1"/>
    <mergeCell ref="A2:M2"/>
    <mergeCell ref="A3:M3"/>
    <mergeCell ref="A48:M48"/>
  </mergeCells>
  <printOptions/>
  <pageMargins left="0.5" right="0.5" top="0.5" bottom="0.7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workbookViewId="0" topLeftCell="A82">
      <selection activeCell="A107" sqref="A1:V107"/>
    </sheetView>
  </sheetViews>
  <sheetFormatPr defaultColWidth="9.33203125" defaultRowHeight="11.25"/>
  <cols>
    <col min="1" max="1" width="25.83203125" style="163" customWidth="1"/>
    <col min="2" max="2" width="1.0078125" style="163" customWidth="1"/>
    <col min="3" max="3" width="10.66015625" style="163" customWidth="1"/>
    <col min="4" max="4" width="2.33203125" style="163" customWidth="1"/>
    <col min="5" max="5" width="9.66015625" style="163" customWidth="1"/>
    <col min="6" max="6" width="2.33203125" style="163" customWidth="1"/>
    <col min="7" max="7" width="9.66015625" style="163" customWidth="1"/>
    <col min="8" max="8" width="2.33203125" style="163" customWidth="1"/>
    <col min="9" max="9" width="9.66015625" style="163" customWidth="1"/>
    <col min="10" max="10" width="2.33203125" style="163" customWidth="1"/>
    <col min="11" max="11" width="9.66015625" style="163" customWidth="1"/>
    <col min="12" max="12" width="2.33203125" style="163" customWidth="1"/>
    <col min="13" max="13" width="9.66015625" style="163" customWidth="1"/>
    <col min="14" max="14" width="2.33203125" style="163" customWidth="1"/>
    <col min="15" max="15" width="9.66015625" style="163" customWidth="1"/>
    <col min="16" max="16" width="2.33203125" style="163" customWidth="1"/>
    <col min="17" max="17" width="10.16015625" style="163" customWidth="1"/>
    <col min="18" max="18" width="2.33203125" style="163" customWidth="1"/>
    <col min="19" max="19" width="10.83203125" style="163" customWidth="1"/>
    <col min="20" max="20" width="2.33203125" style="163" customWidth="1"/>
    <col min="21" max="21" width="10.83203125" style="163" customWidth="1"/>
    <col min="22" max="22" width="2.33203125" style="163" customWidth="1"/>
    <col min="23" max="16384" width="10.66015625" style="163" customWidth="1"/>
  </cols>
  <sheetData>
    <row r="1" spans="1:22" ht="11.25" customHeight="1">
      <c r="A1" s="208" t="s">
        <v>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2" ht="11.25" customHeight="1">
      <c r="A2" s="208" t="s">
        <v>399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1:22" ht="11.2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ht="11.25" customHeight="1">
      <c r="A4" s="208" t="s">
        <v>27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ht="11.25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</row>
    <row r="6" spans="1:22" ht="11.25" customHeight="1">
      <c r="A6" s="135"/>
      <c r="B6" s="135"/>
      <c r="C6" s="211" t="s">
        <v>28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</row>
    <row r="7" spans="1:22" ht="11.25" customHeight="1">
      <c r="A7" s="169"/>
      <c r="B7" s="169"/>
      <c r="C7" s="233"/>
      <c r="D7" s="233"/>
      <c r="E7" s="233"/>
      <c r="F7" s="169"/>
      <c r="G7" s="170" t="s">
        <v>29</v>
      </c>
      <c r="H7" s="170"/>
      <c r="I7" s="168"/>
      <c r="J7" s="169"/>
      <c r="K7" s="168"/>
      <c r="L7" s="168"/>
      <c r="M7" s="168"/>
      <c r="N7" s="169"/>
      <c r="O7" s="170"/>
      <c r="P7" s="168"/>
      <c r="Q7" s="170" t="s">
        <v>30</v>
      </c>
      <c r="R7" s="169"/>
      <c r="S7" s="168"/>
      <c r="T7" s="168"/>
      <c r="U7" s="171" t="s">
        <v>31</v>
      </c>
      <c r="V7" s="172"/>
    </row>
    <row r="8" spans="1:22" ht="11.25" customHeight="1">
      <c r="A8" s="169"/>
      <c r="B8" s="169"/>
      <c r="C8" s="204" t="s">
        <v>32</v>
      </c>
      <c r="D8" s="204"/>
      <c r="E8" s="204"/>
      <c r="F8" s="169"/>
      <c r="G8" s="170" t="s">
        <v>33</v>
      </c>
      <c r="H8" s="170"/>
      <c r="I8" s="170" t="s">
        <v>34</v>
      </c>
      <c r="J8" s="169"/>
      <c r="K8" s="204" t="s">
        <v>35</v>
      </c>
      <c r="L8" s="204"/>
      <c r="M8" s="204"/>
      <c r="N8" s="169"/>
      <c r="O8" s="170" t="s">
        <v>36</v>
      </c>
      <c r="P8" s="168"/>
      <c r="Q8" s="170" t="s">
        <v>37</v>
      </c>
      <c r="R8" s="169"/>
      <c r="S8" s="170" t="s">
        <v>38</v>
      </c>
      <c r="T8" s="168"/>
      <c r="U8" s="170" t="s">
        <v>39</v>
      </c>
      <c r="V8" s="172"/>
    </row>
    <row r="9" spans="1:22" ht="11.25" customHeight="1">
      <c r="A9" s="169"/>
      <c r="B9" s="169"/>
      <c r="C9" s="174"/>
      <c r="D9" s="174"/>
      <c r="E9" s="170" t="s">
        <v>40</v>
      </c>
      <c r="F9" s="169"/>
      <c r="G9" s="170" t="s">
        <v>41</v>
      </c>
      <c r="H9" s="170"/>
      <c r="I9" s="171" t="s">
        <v>42</v>
      </c>
      <c r="J9" s="169"/>
      <c r="K9" s="170" t="s">
        <v>43</v>
      </c>
      <c r="L9" s="168"/>
      <c r="M9" s="168"/>
      <c r="N9" s="169"/>
      <c r="O9" s="170" t="s">
        <v>39</v>
      </c>
      <c r="P9" s="168"/>
      <c r="Q9" s="170" t="s">
        <v>39</v>
      </c>
      <c r="R9" s="169"/>
      <c r="S9" s="171" t="s">
        <v>44</v>
      </c>
      <c r="T9" s="168"/>
      <c r="U9" s="171" t="s">
        <v>45</v>
      </c>
      <c r="V9" s="172"/>
    </row>
    <row r="10" spans="1:22" ht="11.25" customHeight="1">
      <c r="A10" s="167" t="s">
        <v>119</v>
      </c>
      <c r="B10" s="134"/>
      <c r="C10" s="175" t="s">
        <v>46</v>
      </c>
      <c r="D10" s="175"/>
      <c r="E10" s="175" t="s">
        <v>47</v>
      </c>
      <c r="F10" s="134"/>
      <c r="G10" s="175" t="s">
        <v>48</v>
      </c>
      <c r="H10" s="175"/>
      <c r="I10" s="175" t="s">
        <v>49</v>
      </c>
      <c r="J10" s="134"/>
      <c r="K10" s="175" t="s">
        <v>50</v>
      </c>
      <c r="L10" s="175"/>
      <c r="M10" s="175" t="s">
        <v>51</v>
      </c>
      <c r="N10" s="134"/>
      <c r="O10" s="175" t="s">
        <v>52</v>
      </c>
      <c r="P10" s="175"/>
      <c r="Q10" s="175" t="s">
        <v>53</v>
      </c>
      <c r="R10" s="134"/>
      <c r="S10" s="175" t="s">
        <v>54</v>
      </c>
      <c r="T10" s="175"/>
      <c r="U10" s="175" t="s">
        <v>54</v>
      </c>
      <c r="V10" s="176"/>
    </row>
    <row r="11" spans="1:22" ht="11.25" customHeight="1">
      <c r="A11" s="131" t="s">
        <v>104</v>
      </c>
      <c r="B11" s="169"/>
      <c r="C11" s="22" t="s">
        <v>120</v>
      </c>
      <c r="D11" s="22"/>
      <c r="E11" s="22">
        <v>270.714</v>
      </c>
      <c r="F11" s="174"/>
      <c r="G11" s="22">
        <v>187.317</v>
      </c>
      <c r="H11" s="22"/>
      <c r="I11" s="22">
        <v>27904</v>
      </c>
      <c r="J11" s="174"/>
      <c r="K11" s="22" t="s">
        <v>120</v>
      </c>
      <c r="L11" s="22"/>
      <c r="M11" s="22">
        <v>5382</v>
      </c>
      <c r="N11" s="174"/>
      <c r="O11" s="22">
        <v>10.683</v>
      </c>
      <c r="P11" s="22"/>
      <c r="Q11" s="22" t="s">
        <v>120</v>
      </c>
      <c r="R11" s="174"/>
      <c r="S11" s="22">
        <v>263.766</v>
      </c>
      <c r="T11" s="22"/>
      <c r="U11" s="22" t="s">
        <v>120</v>
      </c>
      <c r="V11" s="174"/>
    </row>
    <row r="12" spans="1:22" ht="11.25" customHeight="1">
      <c r="A12" s="131" t="s">
        <v>105</v>
      </c>
      <c r="B12" s="169"/>
      <c r="C12" s="22" t="s">
        <v>120</v>
      </c>
      <c r="D12" s="22"/>
      <c r="E12" s="22" t="s">
        <v>120</v>
      </c>
      <c r="F12" s="174"/>
      <c r="G12" s="22">
        <v>0.714</v>
      </c>
      <c r="H12" s="22"/>
      <c r="I12" s="22">
        <v>7803</v>
      </c>
      <c r="J12" s="174"/>
      <c r="K12" s="22" t="s">
        <v>120</v>
      </c>
      <c r="L12" s="177"/>
      <c r="M12" s="22" t="s">
        <v>120</v>
      </c>
      <c r="N12" s="174"/>
      <c r="O12" s="22">
        <v>11.231</v>
      </c>
      <c r="P12" s="22"/>
      <c r="Q12" s="22" t="s">
        <v>120</v>
      </c>
      <c r="R12" s="174"/>
      <c r="S12" s="22">
        <v>418.506</v>
      </c>
      <c r="T12" s="22"/>
      <c r="U12" s="22">
        <v>18433</v>
      </c>
      <c r="V12" s="174"/>
    </row>
    <row r="13" spans="1:22" ht="11.25" customHeight="1">
      <c r="A13" s="131" t="s">
        <v>106</v>
      </c>
      <c r="B13" s="169"/>
      <c r="C13" s="22">
        <v>21000</v>
      </c>
      <c r="D13" s="22"/>
      <c r="E13" s="22">
        <v>1498</v>
      </c>
      <c r="F13" s="174"/>
      <c r="G13" s="22">
        <v>133.325</v>
      </c>
      <c r="H13" s="22"/>
      <c r="I13" s="22">
        <v>41154</v>
      </c>
      <c r="J13" s="178" t="s">
        <v>55</v>
      </c>
      <c r="K13" s="22">
        <v>280862</v>
      </c>
      <c r="L13" s="22"/>
      <c r="M13" s="22">
        <v>31631</v>
      </c>
      <c r="N13" s="174"/>
      <c r="O13" s="22">
        <v>16.063</v>
      </c>
      <c r="P13" s="22"/>
      <c r="Q13" s="22">
        <v>74.198</v>
      </c>
      <c r="R13" s="174"/>
      <c r="S13" s="22">
        <v>81.134</v>
      </c>
      <c r="T13" s="22"/>
      <c r="U13" s="22">
        <v>11739</v>
      </c>
      <c r="V13" s="178"/>
    </row>
    <row r="14" spans="1:22" ht="11.25" customHeight="1">
      <c r="A14" s="131" t="s">
        <v>107</v>
      </c>
      <c r="B14" s="169"/>
      <c r="C14" s="22" t="s">
        <v>120</v>
      </c>
      <c r="D14" s="22"/>
      <c r="E14" s="22" t="s">
        <v>120</v>
      </c>
      <c r="F14" s="174"/>
      <c r="G14" s="22">
        <v>5321</v>
      </c>
      <c r="H14" s="22"/>
      <c r="I14" s="22">
        <v>40447</v>
      </c>
      <c r="J14" s="174"/>
      <c r="K14" s="22">
        <v>7862</v>
      </c>
      <c r="L14" s="22"/>
      <c r="M14" s="22">
        <v>1534</v>
      </c>
      <c r="N14" s="178" t="s">
        <v>55</v>
      </c>
      <c r="O14" s="22">
        <v>0.878</v>
      </c>
      <c r="P14" s="22"/>
      <c r="Q14" s="22" t="s">
        <v>120</v>
      </c>
      <c r="R14" s="174"/>
      <c r="S14" s="22">
        <v>1400</v>
      </c>
      <c r="T14" s="22"/>
      <c r="U14" s="22" t="s">
        <v>120</v>
      </c>
      <c r="V14" s="174"/>
    </row>
    <row r="15" spans="1:22" ht="11.25" customHeight="1">
      <c r="A15" s="131" t="s">
        <v>108</v>
      </c>
      <c r="B15" s="169"/>
      <c r="C15" s="22" t="s">
        <v>120</v>
      </c>
      <c r="D15" s="22"/>
      <c r="E15" s="22" t="s">
        <v>120</v>
      </c>
      <c r="F15" s="174"/>
      <c r="G15" s="22">
        <v>1.259</v>
      </c>
      <c r="H15" s="22"/>
      <c r="I15" s="22">
        <v>35785</v>
      </c>
      <c r="J15" s="174"/>
      <c r="K15" s="22">
        <v>498.623</v>
      </c>
      <c r="L15" s="22"/>
      <c r="M15" s="22">
        <v>830</v>
      </c>
      <c r="N15" s="178" t="s">
        <v>138</v>
      </c>
      <c r="O15" s="22" t="s">
        <v>120</v>
      </c>
      <c r="P15" s="22"/>
      <c r="Q15" s="22">
        <v>81</v>
      </c>
      <c r="R15" s="178" t="s">
        <v>138</v>
      </c>
      <c r="S15" s="22">
        <v>7.142</v>
      </c>
      <c r="T15" s="22"/>
      <c r="U15" s="22" t="s">
        <v>120</v>
      </c>
      <c r="V15" s="174"/>
    </row>
    <row r="16" spans="1:22" ht="11.25" customHeight="1">
      <c r="A16" s="131" t="s">
        <v>96</v>
      </c>
      <c r="B16" s="169"/>
      <c r="C16" s="22" t="s">
        <v>120</v>
      </c>
      <c r="D16" s="22"/>
      <c r="E16" s="22" t="s">
        <v>120</v>
      </c>
      <c r="F16" s="174"/>
      <c r="G16" s="22" t="s">
        <v>120</v>
      </c>
      <c r="H16" s="22"/>
      <c r="I16" s="22">
        <v>150</v>
      </c>
      <c r="J16" s="178" t="s">
        <v>138</v>
      </c>
      <c r="K16" s="22" t="s">
        <v>120</v>
      </c>
      <c r="L16" s="22"/>
      <c r="M16" s="22" t="s">
        <v>120</v>
      </c>
      <c r="N16" s="174"/>
      <c r="O16" s="22" t="s">
        <v>120</v>
      </c>
      <c r="P16" s="22"/>
      <c r="Q16" s="22" t="s">
        <v>120</v>
      </c>
      <c r="R16" s="174"/>
      <c r="S16" s="177" t="s">
        <v>56</v>
      </c>
      <c r="T16" s="178" t="s">
        <v>138</v>
      </c>
      <c r="U16" s="22" t="s">
        <v>120</v>
      </c>
      <c r="V16" s="174"/>
    </row>
    <row r="17" spans="1:22" ht="11.25" customHeight="1">
      <c r="A17" s="131" t="s">
        <v>97</v>
      </c>
      <c r="B17" s="169"/>
      <c r="C17" s="22" t="s">
        <v>120</v>
      </c>
      <c r="D17" s="22"/>
      <c r="E17" s="22" t="s">
        <v>120</v>
      </c>
      <c r="F17" s="174"/>
      <c r="G17" s="22" t="s">
        <v>120</v>
      </c>
      <c r="H17" s="178"/>
      <c r="I17" s="22">
        <v>500</v>
      </c>
      <c r="J17" s="178" t="s">
        <v>138</v>
      </c>
      <c r="K17" s="22" t="s">
        <v>120</v>
      </c>
      <c r="L17" s="22"/>
      <c r="M17" s="22">
        <v>245.1</v>
      </c>
      <c r="N17" s="174"/>
      <c r="O17" s="22" t="s">
        <v>120</v>
      </c>
      <c r="P17" s="22"/>
      <c r="Q17" s="22">
        <v>73.753</v>
      </c>
      <c r="R17" s="174"/>
      <c r="S17" s="22" t="s">
        <v>120</v>
      </c>
      <c r="T17" s="22"/>
      <c r="U17" s="22" t="s">
        <v>120</v>
      </c>
      <c r="V17" s="174"/>
    </row>
    <row r="18" spans="1:22" ht="11.25" customHeight="1">
      <c r="A18" s="131" t="s">
        <v>98</v>
      </c>
      <c r="B18" s="169"/>
      <c r="C18" s="22">
        <v>534.555</v>
      </c>
      <c r="D18" s="22"/>
      <c r="E18" s="22" t="s">
        <v>120</v>
      </c>
      <c r="F18" s="174"/>
      <c r="G18" s="22" t="s">
        <v>120</v>
      </c>
      <c r="H18" s="22"/>
      <c r="I18" s="22" t="s">
        <v>120</v>
      </c>
      <c r="J18" s="174"/>
      <c r="K18" s="22" t="s">
        <v>120</v>
      </c>
      <c r="L18" s="22"/>
      <c r="M18" s="22">
        <v>60</v>
      </c>
      <c r="N18" s="178" t="s">
        <v>138</v>
      </c>
      <c r="O18" s="22" t="s">
        <v>120</v>
      </c>
      <c r="P18" s="22"/>
      <c r="Q18" s="22">
        <v>45.9</v>
      </c>
      <c r="R18" s="178" t="s">
        <v>138</v>
      </c>
      <c r="S18" s="22" t="s">
        <v>120</v>
      </c>
      <c r="T18" s="22"/>
      <c r="U18" s="22" t="s">
        <v>120</v>
      </c>
      <c r="V18" s="174"/>
    </row>
    <row r="19" spans="1:22" ht="11.25" customHeight="1">
      <c r="A19" s="131" t="s">
        <v>109</v>
      </c>
      <c r="B19" s="169"/>
      <c r="C19" s="22" t="s">
        <v>120</v>
      </c>
      <c r="D19" s="22"/>
      <c r="E19" s="22" t="s">
        <v>120</v>
      </c>
      <c r="F19" s="174"/>
      <c r="G19" s="177" t="s">
        <v>56</v>
      </c>
      <c r="H19" s="178"/>
      <c r="I19" s="22">
        <v>5416</v>
      </c>
      <c r="J19" s="174"/>
      <c r="K19" s="22" t="s">
        <v>120</v>
      </c>
      <c r="L19" s="177"/>
      <c r="M19" s="22">
        <v>85</v>
      </c>
      <c r="N19" s="178" t="s">
        <v>138</v>
      </c>
      <c r="O19" s="22" t="s">
        <v>120</v>
      </c>
      <c r="P19" s="22"/>
      <c r="Q19" s="22" t="s">
        <v>120</v>
      </c>
      <c r="R19" s="174"/>
      <c r="S19" s="177" t="s">
        <v>56</v>
      </c>
      <c r="T19" s="178"/>
      <c r="U19" s="22" t="s">
        <v>120</v>
      </c>
      <c r="V19" s="174"/>
    </row>
    <row r="20" spans="1:22" ht="11.25" customHeight="1">
      <c r="A20" s="131" t="s">
        <v>150</v>
      </c>
      <c r="B20" s="169"/>
      <c r="C20" s="22" t="s">
        <v>120</v>
      </c>
      <c r="D20" s="22"/>
      <c r="E20" s="22" t="s">
        <v>120</v>
      </c>
      <c r="F20" s="174"/>
      <c r="G20" s="22" t="s">
        <v>120</v>
      </c>
      <c r="H20" s="22"/>
      <c r="I20" s="22" t="s">
        <v>120</v>
      </c>
      <c r="J20" s="174"/>
      <c r="K20" s="22" t="s">
        <v>120</v>
      </c>
      <c r="L20" s="22"/>
      <c r="M20" s="22">
        <v>51</v>
      </c>
      <c r="N20" s="174"/>
      <c r="O20" s="22" t="s">
        <v>120</v>
      </c>
      <c r="P20" s="22"/>
      <c r="Q20" s="22" t="s">
        <v>120</v>
      </c>
      <c r="R20" s="174"/>
      <c r="S20" s="22" t="s">
        <v>120</v>
      </c>
      <c r="T20" s="22"/>
      <c r="U20" s="22" t="s">
        <v>120</v>
      </c>
      <c r="V20" s="174"/>
    </row>
    <row r="21" spans="1:22" ht="11.25" customHeight="1">
      <c r="A21" s="131" t="s">
        <v>110</v>
      </c>
      <c r="B21" s="169"/>
      <c r="C21" s="22" t="s">
        <v>120</v>
      </c>
      <c r="D21" s="22"/>
      <c r="E21" s="22" t="s">
        <v>120</v>
      </c>
      <c r="F21" s="174"/>
      <c r="G21" s="22" t="s">
        <v>120</v>
      </c>
      <c r="H21" s="22"/>
      <c r="I21" s="22">
        <v>1955</v>
      </c>
      <c r="J21" s="174"/>
      <c r="K21" s="22" t="s">
        <v>120</v>
      </c>
      <c r="L21" s="22"/>
      <c r="M21" s="22" t="s">
        <v>120</v>
      </c>
      <c r="N21" s="174"/>
      <c r="O21" s="22" t="s">
        <v>120</v>
      </c>
      <c r="P21" s="22"/>
      <c r="Q21" s="22" t="s">
        <v>120</v>
      </c>
      <c r="R21" s="174"/>
      <c r="S21" s="22" t="s">
        <v>120</v>
      </c>
      <c r="T21" s="22"/>
      <c r="U21" s="22" t="s">
        <v>120</v>
      </c>
      <c r="V21" s="174"/>
    </row>
    <row r="22" spans="1:22" ht="11.25" customHeight="1">
      <c r="A22" s="131" t="s">
        <v>99</v>
      </c>
      <c r="B22" s="169"/>
      <c r="C22" s="22" t="s">
        <v>120</v>
      </c>
      <c r="D22" s="22"/>
      <c r="E22" s="22" t="s">
        <v>120</v>
      </c>
      <c r="F22" s="174"/>
      <c r="G22" s="22" t="s">
        <v>120</v>
      </c>
      <c r="H22" s="22"/>
      <c r="I22" s="22">
        <v>740</v>
      </c>
      <c r="J22" s="178"/>
      <c r="K22" s="22" t="s">
        <v>120</v>
      </c>
      <c r="L22" s="22"/>
      <c r="M22" s="22">
        <v>197</v>
      </c>
      <c r="N22" s="174"/>
      <c r="O22" s="22" t="s">
        <v>120</v>
      </c>
      <c r="P22" s="22"/>
      <c r="Q22" s="22" t="s">
        <v>120</v>
      </c>
      <c r="R22" s="174"/>
      <c r="S22" s="22">
        <v>7.07</v>
      </c>
      <c r="T22" s="22"/>
      <c r="U22" s="22" t="s">
        <v>120</v>
      </c>
      <c r="V22" s="174"/>
    </row>
    <row r="23" spans="1:22" ht="11.25" customHeight="1">
      <c r="A23" s="131" t="s">
        <v>111</v>
      </c>
      <c r="B23" s="169"/>
      <c r="C23" s="22">
        <v>1405</v>
      </c>
      <c r="D23" s="22"/>
      <c r="E23" s="22" t="s">
        <v>120</v>
      </c>
      <c r="F23" s="174"/>
      <c r="G23" s="22" t="s">
        <v>120</v>
      </c>
      <c r="H23" s="22"/>
      <c r="I23" s="22">
        <v>11102</v>
      </c>
      <c r="J23" s="174"/>
      <c r="K23" s="22" t="s">
        <v>120</v>
      </c>
      <c r="L23" s="22"/>
      <c r="M23" s="22" t="s">
        <v>120</v>
      </c>
      <c r="N23" s="174"/>
      <c r="O23" s="22" t="s">
        <v>120</v>
      </c>
      <c r="P23" s="22"/>
      <c r="Q23" s="22" t="s">
        <v>120</v>
      </c>
      <c r="R23" s="174"/>
      <c r="S23" s="22" t="s">
        <v>120</v>
      </c>
      <c r="T23" s="22"/>
      <c r="U23" s="22" t="s">
        <v>120</v>
      </c>
      <c r="V23" s="174"/>
    </row>
    <row r="24" spans="1:22" ht="11.25" customHeight="1">
      <c r="A24" s="131" t="s">
        <v>100</v>
      </c>
      <c r="B24" s="169"/>
      <c r="C24" s="22" t="s">
        <v>120</v>
      </c>
      <c r="D24" s="22"/>
      <c r="E24" s="22" t="s">
        <v>120</v>
      </c>
      <c r="F24" s="174"/>
      <c r="G24" s="177" t="s">
        <v>56</v>
      </c>
      <c r="H24" s="22"/>
      <c r="I24" s="22">
        <v>3600</v>
      </c>
      <c r="J24" s="178" t="s">
        <v>138</v>
      </c>
      <c r="K24" s="22" t="s">
        <v>120</v>
      </c>
      <c r="L24" s="22"/>
      <c r="M24" s="22" t="s">
        <v>120</v>
      </c>
      <c r="N24" s="174"/>
      <c r="O24" s="22">
        <v>10.488</v>
      </c>
      <c r="P24" s="22"/>
      <c r="Q24" s="22" t="s">
        <v>120</v>
      </c>
      <c r="R24" s="174"/>
      <c r="S24" s="22">
        <v>53.617</v>
      </c>
      <c r="T24" s="22"/>
      <c r="U24" s="22" t="s">
        <v>120</v>
      </c>
      <c r="V24" s="174"/>
    </row>
    <row r="25" spans="1:22" ht="11.25" customHeight="1">
      <c r="A25" s="131" t="s">
        <v>101</v>
      </c>
      <c r="B25" s="169"/>
      <c r="C25" s="22">
        <v>14118</v>
      </c>
      <c r="D25" s="22"/>
      <c r="E25" s="22" t="s">
        <v>120</v>
      </c>
      <c r="F25" s="174"/>
      <c r="G25" s="22" t="s">
        <v>120</v>
      </c>
      <c r="H25" s="22"/>
      <c r="I25" s="22" t="s">
        <v>120</v>
      </c>
      <c r="J25" s="174"/>
      <c r="K25" s="22" t="s">
        <v>120</v>
      </c>
      <c r="L25" s="22"/>
      <c r="M25" s="22" t="s">
        <v>120</v>
      </c>
      <c r="N25" s="174"/>
      <c r="O25" s="22" t="s">
        <v>120</v>
      </c>
      <c r="P25" s="22"/>
      <c r="Q25" s="22" t="s">
        <v>120</v>
      </c>
      <c r="R25" s="174"/>
      <c r="S25" s="22" t="s">
        <v>120</v>
      </c>
      <c r="T25" s="22"/>
      <c r="U25" s="22" t="s">
        <v>120</v>
      </c>
      <c r="V25" s="174"/>
    </row>
    <row r="26" spans="1:22" ht="11.25" customHeight="1">
      <c r="A26" s="131" t="s">
        <v>94</v>
      </c>
      <c r="B26" s="169"/>
      <c r="C26" s="22" t="s">
        <v>120</v>
      </c>
      <c r="D26" s="22"/>
      <c r="E26" s="22" t="s">
        <v>120</v>
      </c>
      <c r="F26" s="174"/>
      <c r="G26" s="22">
        <v>429.042</v>
      </c>
      <c r="H26" s="22"/>
      <c r="I26" s="22">
        <v>30356</v>
      </c>
      <c r="J26" s="174"/>
      <c r="K26" s="22">
        <v>11687</v>
      </c>
      <c r="L26" s="22"/>
      <c r="M26" s="22">
        <v>16195</v>
      </c>
      <c r="N26" s="174"/>
      <c r="O26" s="22">
        <v>134.388</v>
      </c>
      <c r="P26" s="22"/>
      <c r="Q26" s="22" t="s">
        <v>120</v>
      </c>
      <c r="R26" s="174"/>
      <c r="S26" s="22">
        <v>2894.161</v>
      </c>
      <c r="T26" s="22"/>
      <c r="U26" s="22" t="s">
        <v>118</v>
      </c>
      <c r="V26" s="178"/>
    </row>
    <row r="27" spans="1:22" ht="11.25" customHeight="1">
      <c r="A27" s="131" t="s">
        <v>102</v>
      </c>
      <c r="B27" s="169"/>
      <c r="C27" s="22" t="s">
        <v>120</v>
      </c>
      <c r="D27" s="22"/>
      <c r="E27" s="22" t="s">
        <v>120</v>
      </c>
      <c r="F27" s="174"/>
      <c r="G27" s="22" t="s">
        <v>120</v>
      </c>
      <c r="H27" s="22"/>
      <c r="I27" s="22">
        <v>4000</v>
      </c>
      <c r="J27" s="178" t="s">
        <v>138</v>
      </c>
      <c r="K27" s="22" t="s">
        <v>120</v>
      </c>
      <c r="L27" s="22"/>
      <c r="M27" s="22" t="s">
        <v>120</v>
      </c>
      <c r="N27" s="174"/>
      <c r="O27" s="22" t="s">
        <v>120</v>
      </c>
      <c r="P27" s="22"/>
      <c r="Q27" s="22" t="s">
        <v>120</v>
      </c>
      <c r="R27" s="174"/>
      <c r="S27" s="22">
        <v>2</v>
      </c>
      <c r="T27" s="178" t="s">
        <v>138</v>
      </c>
      <c r="U27" s="22" t="s">
        <v>120</v>
      </c>
      <c r="V27" s="174"/>
    </row>
    <row r="28" spans="1:22" ht="11.25" customHeight="1">
      <c r="A28" s="131" t="s">
        <v>103</v>
      </c>
      <c r="B28" s="169"/>
      <c r="C28" s="22" t="s">
        <v>120</v>
      </c>
      <c r="D28" s="22"/>
      <c r="E28" s="22" t="s">
        <v>120</v>
      </c>
      <c r="F28" s="174"/>
      <c r="G28" s="22" t="s">
        <v>120</v>
      </c>
      <c r="H28" s="22"/>
      <c r="I28" s="22" t="s">
        <v>120</v>
      </c>
      <c r="J28" s="178"/>
      <c r="K28" s="22" t="s">
        <v>120</v>
      </c>
      <c r="L28" s="22"/>
      <c r="M28" s="22" t="s">
        <v>120</v>
      </c>
      <c r="N28" s="174"/>
      <c r="O28" s="22" t="s">
        <v>120</v>
      </c>
      <c r="P28" s="22"/>
      <c r="Q28" s="22" t="s">
        <v>120</v>
      </c>
      <c r="R28" s="174"/>
      <c r="S28" s="22" t="s">
        <v>120</v>
      </c>
      <c r="T28" s="178"/>
      <c r="U28" s="22" t="s">
        <v>120</v>
      </c>
      <c r="V28" s="174"/>
    </row>
    <row r="29" spans="1:22" ht="11.25" customHeight="1">
      <c r="A29" s="131" t="s">
        <v>162</v>
      </c>
      <c r="B29" s="169"/>
      <c r="C29" s="22" t="s">
        <v>120</v>
      </c>
      <c r="D29" s="22"/>
      <c r="E29" s="22" t="s">
        <v>120</v>
      </c>
      <c r="F29" s="174"/>
      <c r="G29" s="22" t="s">
        <v>120</v>
      </c>
      <c r="H29" s="22"/>
      <c r="I29" s="22" t="s">
        <v>120</v>
      </c>
      <c r="J29" s="174"/>
      <c r="K29" s="22" t="s">
        <v>120</v>
      </c>
      <c r="L29" s="22"/>
      <c r="M29" s="22">
        <v>103</v>
      </c>
      <c r="N29" s="174"/>
      <c r="O29" s="22" t="s">
        <v>120</v>
      </c>
      <c r="P29" s="22"/>
      <c r="Q29" s="22" t="s">
        <v>120</v>
      </c>
      <c r="R29" s="174"/>
      <c r="S29" s="22" t="s">
        <v>120</v>
      </c>
      <c r="T29" s="22"/>
      <c r="U29" s="22" t="s">
        <v>120</v>
      </c>
      <c r="V29" s="174"/>
    </row>
    <row r="30" spans="1:22" ht="11.25" customHeight="1">
      <c r="A30" s="131" t="s">
        <v>112</v>
      </c>
      <c r="B30" s="169"/>
      <c r="C30" s="22" t="s">
        <v>120</v>
      </c>
      <c r="D30" s="22"/>
      <c r="E30" s="22" t="s">
        <v>120</v>
      </c>
      <c r="F30" s="174"/>
      <c r="G30" s="22">
        <v>1009.898</v>
      </c>
      <c r="H30" s="22"/>
      <c r="I30" s="22">
        <v>207822</v>
      </c>
      <c r="J30" s="174"/>
      <c r="K30" s="22">
        <v>6810</v>
      </c>
      <c r="L30" s="22"/>
      <c r="M30" s="22">
        <v>750</v>
      </c>
      <c r="N30" s="174"/>
      <c r="O30" s="22">
        <v>319.345</v>
      </c>
      <c r="P30" s="22"/>
      <c r="Q30" s="22" t="s">
        <v>120</v>
      </c>
      <c r="R30" s="174"/>
      <c r="S30" s="22">
        <v>3193</v>
      </c>
      <c r="T30" s="22"/>
      <c r="U30" s="22">
        <v>42145</v>
      </c>
      <c r="V30" s="174"/>
    </row>
    <row r="31" spans="1:22" ht="11.25" customHeight="1">
      <c r="A31" s="131" t="s">
        <v>114</v>
      </c>
      <c r="B31" s="169"/>
      <c r="C31" s="22">
        <v>4757</v>
      </c>
      <c r="D31" s="22"/>
      <c r="E31" s="22" t="s">
        <v>120</v>
      </c>
      <c r="F31" s="174"/>
      <c r="G31" s="22" t="s">
        <v>120</v>
      </c>
      <c r="H31" s="22"/>
      <c r="I31" s="22">
        <v>10619</v>
      </c>
      <c r="J31" s="178"/>
      <c r="K31" s="22" t="s">
        <v>120</v>
      </c>
      <c r="L31" s="22"/>
      <c r="M31" s="22" t="s">
        <v>120</v>
      </c>
      <c r="N31" s="174"/>
      <c r="O31" s="22" t="s">
        <v>120</v>
      </c>
      <c r="P31" s="22"/>
      <c r="Q31" s="22" t="s">
        <v>120</v>
      </c>
      <c r="R31" s="174"/>
      <c r="S31" s="22" t="s">
        <v>120</v>
      </c>
      <c r="T31" s="22"/>
      <c r="U31" s="22" t="s">
        <v>120</v>
      </c>
      <c r="V31" s="174"/>
    </row>
    <row r="32" spans="1:22" ht="11.25" customHeight="1">
      <c r="A32" s="131" t="s">
        <v>160</v>
      </c>
      <c r="B32" s="169"/>
      <c r="C32" s="22" t="s">
        <v>120</v>
      </c>
      <c r="D32" s="22"/>
      <c r="E32" s="22" t="s">
        <v>120</v>
      </c>
      <c r="F32" s="174"/>
      <c r="G32" s="22" t="s">
        <v>120</v>
      </c>
      <c r="H32" s="22"/>
      <c r="I32" s="22" t="s">
        <v>120</v>
      </c>
      <c r="J32" s="174"/>
      <c r="K32" s="22" t="s">
        <v>120</v>
      </c>
      <c r="L32" s="22"/>
      <c r="M32" s="22">
        <v>783</v>
      </c>
      <c r="N32" s="178" t="s">
        <v>138</v>
      </c>
      <c r="O32" s="22" t="s">
        <v>120</v>
      </c>
      <c r="P32" s="22"/>
      <c r="Q32" s="22" t="s">
        <v>120</v>
      </c>
      <c r="R32" s="174"/>
      <c r="S32" s="22" t="s">
        <v>120</v>
      </c>
      <c r="T32" s="22"/>
      <c r="U32" s="22" t="s">
        <v>120</v>
      </c>
      <c r="V32" s="174"/>
    </row>
    <row r="33" spans="1:22" ht="11.25" customHeight="1">
      <c r="A33" s="131" t="s">
        <v>113</v>
      </c>
      <c r="B33" s="169"/>
      <c r="C33" s="22" t="s">
        <v>120</v>
      </c>
      <c r="D33" s="22"/>
      <c r="E33" s="22" t="s">
        <v>120</v>
      </c>
      <c r="F33" s="174"/>
      <c r="G33" s="22" t="s">
        <v>120</v>
      </c>
      <c r="H33" s="22"/>
      <c r="I33" s="22">
        <v>3151</v>
      </c>
      <c r="J33" s="174"/>
      <c r="K33" s="22">
        <v>12.436</v>
      </c>
      <c r="L33" s="178"/>
      <c r="M33" s="22">
        <v>64</v>
      </c>
      <c r="N33" s="178"/>
      <c r="O33" s="22" t="s">
        <v>120</v>
      </c>
      <c r="P33" s="22"/>
      <c r="Q33" s="22" t="s">
        <v>120</v>
      </c>
      <c r="R33" s="174"/>
      <c r="S33" s="22" t="s">
        <v>120</v>
      </c>
      <c r="T33" s="22"/>
      <c r="U33" s="22" t="s">
        <v>120</v>
      </c>
      <c r="V33" s="174"/>
    </row>
    <row r="34" spans="1:22" ht="11.25" customHeight="1">
      <c r="A34" s="131" t="s">
        <v>115</v>
      </c>
      <c r="B34" s="169"/>
      <c r="C34" s="22">
        <v>5900</v>
      </c>
      <c r="D34" s="178" t="s">
        <v>138</v>
      </c>
      <c r="E34" s="22">
        <v>615.07</v>
      </c>
      <c r="F34" s="174"/>
      <c r="G34" s="22" t="s">
        <v>120</v>
      </c>
      <c r="H34" s="22"/>
      <c r="I34" s="22">
        <v>10000</v>
      </c>
      <c r="J34" s="178" t="s">
        <v>138</v>
      </c>
      <c r="K34" s="22">
        <v>20000</v>
      </c>
      <c r="L34" s="178" t="s">
        <v>138</v>
      </c>
      <c r="M34" s="22">
        <v>4907</v>
      </c>
      <c r="N34" s="174"/>
      <c r="O34" s="22" t="s">
        <v>120</v>
      </c>
      <c r="P34" s="22"/>
      <c r="Q34" s="22">
        <v>20</v>
      </c>
      <c r="R34" s="178" t="s">
        <v>138</v>
      </c>
      <c r="S34" s="22" t="s">
        <v>120</v>
      </c>
      <c r="T34" s="22"/>
      <c r="U34" s="22" t="s">
        <v>120</v>
      </c>
      <c r="V34" s="174"/>
    </row>
    <row r="35" spans="1:22" ht="11.25" customHeight="1">
      <c r="A35" s="131" t="s">
        <v>166</v>
      </c>
      <c r="B35" s="169"/>
      <c r="C35" s="179" t="s">
        <v>120</v>
      </c>
      <c r="D35" s="179"/>
      <c r="E35" s="179" t="s">
        <v>120</v>
      </c>
      <c r="F35" s="180"/>
      <c r="G35" s="179" t="s">
        <v>120</v>
      </c>
      <c r="H35" s="179"/>
      <c r="I35" s="179" t="s">
        <v>120</v>
      </c>
      <c r="J35" s="180"/>
      <c r="K35" s="179" t="s">
        <v>120</v>
      </c>
      <c r="L35" s="179"/>
      <c r="M35" s="179" t="s">
        <v>120</v>
      </c>
      <c r="N35" s="180"/>
      <c r="O35" s="179" t="s">
        <v>120</v>
      </c>
      <c r="P35" s="179"/>
      <c r="Q35" s="179" t="s">
        <v>120</v>
      </c>
      <c r="R35" s="180"/>
      <c r="S35" s="179" t="s">
        <v>120</v>
      </c>
      <c r="T35" s="179"/>
      <c r="U35" s="179" t="s">
        <v>120</v>
      </c>
      <c r="V35" s="180"/>
    </row>
    <row r="36" spans="1:22" ht="11.25" customHeight="1">
      <c r="A36" s="139" t="s">
        <v>116</v>
      </c>
      <c r="B36" s="169"/>
      <c r="C36" s="22">
        <v>47700</v>
      </c>
      <c r="D36" s="22"/>
      <c r="E36" s="22">
        <v>2380</v>
      </c>
      <c r="F36" s="174"/>
      <c r="G36" s="22">
        <v>7080</v>
      </c>
      <c r="H36" s="22"/>
      <c r="I36" s="22">
        <v>443000</v>
      </c>
      <c r="J36" s="174"/>
      <c r="K36" s="22">
        <v>328000</v>
      </c>
      <c r="L36" s="22"/>
      <c r="M36" s="22">
        <v>62800</v>
      </c>
      <c r="N36" s="174"/>
      <c r="O36" s="22">
        <v>503.076</v>
      </c>
      <c r="P36" s="22"/>
      <c r="Q36" s="22">
        <v>294.85099999999994</v>
      </c>
      <c r="R36" s="174"/>
      <c r="S36" s="22">
        <v>8320.396</v>
      </c>
      <c r="T36" s="22"/>
      <c r="U36" s="22">
        <v>72300</v>
      </c>
      <c r="V36" s="174"/>
    </row>
    <row r="37" spans="1:22" s="164" customFormat="1" ht="11.25" customHeight="1">
      <c r="A37" s="181" t="s">
        <v>165</v>
      </c>
      <c r="B37" s="182"/>
      <c r="C37" s="183">
        <v>0.27704922767372914</v>
      </c>
      <c r="D37" s="183"/>
      <c r="E37" s="183">
        <v>0.07466922903895096</v>
      </c>
      <c r="F37" s="184"/>
      <c r="G37" s="183">
        <v>0.4719404001017558</v>
      </c>
      <c r="H37" s="183"/>
      <c r="I37" s="183">
        <v>0.17904725064810473</v>
      </c>
      <c r="J37" s="184"/>
      <c r="K37" s="183">
        <v>0.2142088320515933</v>
      </c>
      <c r="L37" s="183"/>
      <c r="M37" s="183">
        <v>0.055673245680721475</v>
      </c>
      <c r="N37" s="184"/>
      <c r="O37" s="183">
        <v>0.14978000849121376</v>
      </c>
      <c r="P37" s="183"/>
      <c r="Q37" s="183">
        <v>0.19703206630038045</v>
      </c>
      <c r="R37" s="184"/>
      <c r="S37" s="183">
        <v>0.40006752741522184</v>
      </c>
      <c r="T37" s="183"/>
      <c r="U37" s="183">
        <v>0.23852905379330364</v>
      </c>
      <c r="V37" s="184"/>
    </row>
    <row r="38" spans="1:22" ht="11.25" customHeight="1">
      <c r="A38" s="131" t="s">
        <v>93</v>
      </c>
      <c r="B38" s="169"/>
      <c r="C38" s="22" t="s">
        <v>120</v>
      </c>
      <c r="D38" s="22"/>
      <c r="E38" s="22">
        <v>2894.204</v>
      </c>
      <c r="F38" s="174"/>
      <c r="G38" s="22">
        <v>594.812</v>
      </c>
      <c r="H38" s="22"/>
      <c r="I38" s="22">
        <v>119225</v>
      </c>
      <c r="J38" s="174"/>
      <c r="K38" s="22">
        <v>28343</v>
      </c>
      <c r="L38" s="22"/>
      <c r="M38" s="22">
        <v>17000</v>
      </c>
      <c r="N38" s="178" t="s">
        <v>138</v>
      </c>
      <c r="O38" s="22">
        <v>79.252</v>
      </c>
      <c r="P38" s="22"/>
      <c r="Q38" s="22">
        <v>198.369</v>
      </c>
      <c r="R38" s="174"/>
      <c r="S38" s="22">
        <v>1121.5</v>
      </c>
      <c r="T38" s="22"/>
      <c r="U38" s="22" t="s">
        <v>120</v>
      </c>
      <c r="V38" s="174"/>
    </row>
    <row r="39" spans="1:22" s="164" customFormat="1" ht="11.25" customHeight="1">
      <c r="A39" s="185" t="s">
        <v>165</v>
      </c>
      <c r="B39" s="182"/>
      <c r="C39" s="183" t="s">
        <v>120</v>
      </c>
      <c r="D39" s="183"/>
      <c r="E39" s="183">
        <v>0.0906575349786088</v>
      </c>
      <c r="F39" s="184"/>
      <c r="G39" s="183">
        <v>0.03963172291508229</v>
      </c>
      <c r="H39" s="183"/>
      <c r="I39" s="183">
        <v>0.04824116495787673</v>
      </c>
      <c r="J39" s="184"/>
      <c r="K39" s="183">
        <v>0.01852525793589912</v>
      </c>
      <c r="L39" s="183"/>
      <c r="M39" s="183">
        <v>0.015066680514895864</v>
      </c>
      <c r="N39" s="184"/>
      <c r="O39" s="183">
        <v>0.023595570516076442</v>
      </c>
      <c r="P39" s="183"/>
      <c r="Q39" s="183">
        <v>0.132558661696722</v>
      </c>
      <c r="R39" s="184"/>
      <c r="S39" s="183">
        <v>0.05392480502083931</v>
      </c>
      <c r="T39" s="183"/>
      <c r="U39" s="183" t="s">
        <v>120</v>
      </c>
      <c r="V39" s="184"/>
    </row>
    <row r="40" spans="1:22" ht="11.25" customHeight="1">
      <c r="A40" s="131" t="s">
        <v>142</v>
      </c>
      <c r="B40" s="169"/>
      <c r="C40" s="22" t="s">
        <v>118</v>
      </c>
      <c r="D40" s="22"/>
      <c r="E40" s="22">
        <v>2480.999</v>
      </c>
      <c r="F40" s="174"/>
      <c r="G40" s="22">
        <v>1140</v>
      </c>
      <c r="H40" s="22"/>
      <c r="I40" s="22">
        <v>261000</v>
      </c>
      <c r="J40" s="174"/>
      <c r="K40" s="22">
        <v>54400</v>
      </c>
      <c r="L40" s="22"/>
      <c r="M40" s="22">
        <v>93300</v>
      </c>
      <c r="N40" s="174"/>
      <c r="O40" s="22">
        <v>426.35</v>
      </c>
      <c r="P40" s="22"/>
      <c r="Q40" s="22" t="s">
        <v>120</v>
      </c>
      <c r="R40" s="174"/>
      <c r="S40" s="22">
        <v>1230</v>
      </c>
      <c r="T40" s="22"/>
      <c r="U40" s="22" t="s">
        <v>120</v>
      </c>
      <c r="V40" s="174"/>
    </row>
    <row r="41" spans="1:22" s="164" customFormat="1" ht="11.25" customHeight="1">
      <c r="A41" s="185" t="s">
        <v>165</v>
      </c>
      <c r="B41" s="182"/>
      <c r="C41" s="186" t="s">
        <v>118</v>
      </c>
      <c r="D41" s="186"/>
      <c r="E41" s="186">
        <v>0.07771437453074953</v>
      </c>
      <c r="F41" s="187"/>
      <c r="G41" s="186">
        <v>0.07595704882079347</v>
      </c>
      <c r="H41" s="186"/>
      <c r="I41" s="186">
        <v>0.10550582515354427</v>
      </c>
      <c r="J41" s="187"/>
      <c r="K41" s="186">
        <v>0.0355573152440888</v>
      </c>
      <c r="L41" s="186"/>
      <c r="M41" s="186">
        <v>0.08265977184169414</v>
      </c>
      <c r="N41" s="187"/>
      <c r="O41" s="186">
        <v>0.12693649989311553</v>
      </c>
      <c r="P41" s="186"/>
      <c r="Q41" s="186" t="s">
        <v>120</v>
      </c>
      <c r="R41" s="187"/>
      <c r="S41" s="186">
        <v>0.058939451267146364</v>
      </c>
      <c r="T41" s="186"/>
      <c r="U41" s="186" t="s">
        <v>120</v>
      </c>
      <c r="V41" s="187"/>
    </row>
    <row r="42" spans="1:22" ht="11.25" customHeight="1">
      <c r="A42" s="139" t="s">
        <v>57</v>
      </c>
      <c r="B42" s="169"/>
      <c r="C42" s="22">
        <v>47700</v>
      </c>
      <c r="D42" s="22"/>
      <c r="E42" s="22">
        <v>7760</v>
      </c>
      <c r="F42" s="174"/>
      <c r="G42" s="22">
        <v>8820</v>
      </c>
      <c r="H42" s="22"/>
      <c r="I42" s="22">
        <v>822000</v>
      </c>
      <c r="J42" s="174"/>
      <c r="K42" s="22">
        <v>410000</v>
      </c>
      <c r="L42" s="22"/>
      <c r="M42" s="22">
        <v>173000</v>
      </c>
      <c r="N42" s="174"/>
      <c r="O42" s="22">
        <v>1010</v>
      </c>
      <c r="P42" s="22"/>
      <c r="Q42" s="22">
        <v>493.22</v>
      </c>
      <c r="R42" s="174"/>
      <c r="S42" s="22">
        <v>10700</v>
      </c>
      <c r="T42" s="22"/>
      <c r="U42" s="22">
        <v>72300</v>
      </c>
      <c r="V42" s="174"/>
    </row>
    <row r="43" spans="1:22" s="164" customFormat="1" ht="11.25" customHeight="1">
      <c r="A43" s="181" t="s">
        <v>165</v>
      </c>
      <c r="B43" s="182"/>
      <c r="C43" s="183">
        <v>0.27704922767372914</v>
      </c>
      <c r="D43" s="188"/>
      <c r="E43" s="183">
        <v>0.2430411385483093</v>
      </c>
      <c r="F43" s="184"/>
      <c r="G43" s="183">
        <v>0.5875291718376315</v>
      </c>
      <c r="H43" s="183"/>
      <c r="I43" s="183">
        <v>0.33279424075952574</v>
      </c>
      <c r="J43" s="184"/>
      <c r="K43" s="183">
        <v>0.26829140523158124</v>
      </c>
      <c r="L43" s="183"/>
      <c r="M43" s="183">
        <v>0.15339969803731146</v>
      </c>
      <c r="N43" s="184"/>
      <c r="O43" s="183">
        <v>0.30031207890040573</v>
      </c>
      <c r="P43" s="183"/>
      <c r="Q43" s="183">
        <v>0.32959072799710243</v>
      </c>
      <c r="R43" s="184"/>
      <c r="S43" s="183">
        <v>0.5129317837032075</v>
      </c>
      <c r="T43" s="183"/>
      <c r="U43" s="183">
        <v>0.23852905379330364</v>
      </c>
      <c r="V43" s="184"/>
    </row>
    <row r="44" spans="1:22" ht="11.25" customHeight="1">
      <c r="A44" s="148" t="s">
        <v>164</v>
      </c>
      <c r="B44" s="134"/>
      <c r="C44" s="179">
        <v>172000</v>
      </c>
      <c r="D44" s="179"/>
      <c r="E44" s="179">
        <v>31900</v>
      </c>
      <c r="F44" s="180"/>
      <c r="G44" s="179">
        <v>15000</v>
      </c>
      <c r="H44" s="179"/>
      <c r="I44" s="179">
        <v>2470000</v>
      </c>
      <c r="J44" s="180"/>
      <c r="K44" s="179">
        <v>1530000</v>
      </c>
      <c r="L44" s="179"/>
      <c r="M44" s="179">
        <v>1130000</v>
      </c>
      <c r="N44" s="180"/>
      <c r="O44" s="179">
        <v>3360</v>
      </c>
      <c r="P44" s="179"/>
      <c r="Q44" s="179">
        <v>1500</v>
      </c>
      <c r="R44" s="180"/>
      <c r="S44" s="179">
        <v>20800</v>
      </c>
      <c r="T44" s="179"/>
      <c r="U44" s="179">
        <v>303000</v>
      </c>
      <c r="V44" s="180"/>
    </row>
    <row r="45" spans="1:22" ht="11.25" customHeight="1">
      <c r="A45" s="205" t="s">
        <v>308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</row>
    <row r="46" spans="1:22" ht="11.2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</row>
    <row r="47" spans="1:22" ht="11.25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</row>
    <row r="48" spans="1:22" ht="11.25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</row>
    <row r="49" spans="1:22" ht="11.2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</row>
    <row r="50" spans="1:22" ht="11.25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</row>
    <row r="51" spans="1:22" ht="11.25" customHeight="1">
      <c r="A51" s="208" t="s">
        <v>58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</row>
    <row r="52" spans="1:22" ht="11.25" customHeight="1">
      <c r="A52" s="208" t="s">
        <v>399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</row>
    <row r="53" spans="1:22" ht="11.25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</row>
    <row r="54" spans="1:22" ht="11.25" customHeight="1">
      <c r="A54" s="207" t="s">
        <v>27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</row>
    <row r="55" spans="1:22" ht="11.25" customHeight="1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</row>
    <row r="56" spans="1:22" ht="11.25" customHeight="1">
      <c r="A56" s="135"/>
      <c r="B56" s="135"/>
      <c r="C56" s="189"/>
      <c r="D56" s="189"/>
      <c r="E56" s="189"/>
      <c r="F56" s="135"/>
      <c r="G56" s="189"/>
      <c r="H56" s="189"/>
      <c r="I56" s="189"/>
      <c r="J56" s="135"/>
      <c r="K56" s="169"/>
      <c r="L56" s="169"/>
      <c r="M56" s="204" t="s">
        <v>367</v>
      </c>
      <c r="N56" s="204"/>
      <c r="O56" s="204"/>
      <c r="P56" s="204"/>
      <c r="Q56" s="204"/>
      <c r="R56" s="204"/>
      <c r="S56" s="204"/>
      <c r="T56" s="204"/>
      <c r="U56" s="204"/>
      <c r="V56" s="204"/>
    </row>
    <row r="57" spans="1:22" ht="11.25" customHeight="1">
      <c r="A57" s="135"/>
      <c r="B57" s="135"/>
      <c r="C57" s="189"/>
      <c r="D57" s="189"/>
      <c r="E57" s="189"/>
      <c r="F57" s="135"/>
      <c r="G57" s="189"/>
      <c r="H57" s="189"/>
      <c r="I57" s="189"/>
      <c r="J57" s="135"/>
      <c r="K57" s="189"/>
      <c r="L57" s="189"/>
      <c r="M57" s="189"/>
      <c r="N57" s="189"/>
      <c r="O57" s="189"/>
      <c r="P57" s="189"/>
      <c r="Q57" s="190"/>
      <c r="R57" s="30"/>
      <c r="S57" s="204" t="s">
        <v>59</v>
      </c>
      <c r="T57" s="204"/>
      <c r="U57" s="204"/>
      <c r="V57" s="204"/>
    </row>
    <row r="58" spans="1:22" ht="11.25" customHeight="1">
      <c r="A58" s="135"/>
      <c r="B58" s="135"/>
      <c r="C58" s="171" t="s">
        <v>60</v>
      </c>
      <c r="D58" s="189"/>
      <c r="E58" s="189"/>
      <c r="F58" s="135"/>
      <c r="G58" s="189"/>
      <c r="H58" s="189"/>
      <c r="I58" s="189"/>
      <c r="J58" s="135"/>
      <c r="K58" s="168"/>
      <c r="L58" s="168"/>
      <c r="M58" s="190"/>
      <c r="N58" s="190"/>
      <c r="O58" s="168"/>
      <c r="P58" s="168"/>
      <c r="Q58" s="190"/>
      <c r="R58" s="30"/>
      <c r="S58" s="171" t="s">
        <v>61</v>
      </c>
      <c r="T58" s="189"/>
      <c r="U58" s="123"/>
      <c r="V58" s="189"/>
    </row>
    <row r="59" spans="1:22" ht="11.25" customHeight="1">
      <c r="A59" s="169"/>
      <c r="B59" s="169"/>
      <c r="C59" s="173" t="s">
        <v>62</v>
      </c>
      <c r="D59" s="189"/>
      <c r="E59" s="189"/>
      <c r="F59" s="135"/>
      <c r="G59" s="189"/>
      <c r="H59" s="189"/>
      <c r="I59" s="189"/>
      <c r="J59" s="135"/>
      <c r="K59" s="168"/>
      <c r="L59" s="168"/>
      <c r="M59" s="30"/>
      <c r="N59" s="30"/>
      <c r="O59" s="204" t="s">
        <v>63</v>
      </c>
      <c r="P59" s="204"/>
      <c r="Q59" s="204"/>
      <c r="R59" s="30"/>
      <c r="S59" s="166" t="s">
        <v>64</v>
      </c>
      <c r="T59" s="189"/>
      <c r="U59" s="171" t="s">
        <v>65</v>
      </c>
      <c r="V59" s="189"/>
    </row>
    <row r="60" spans="1:22" ht="11.25" customHeight="1">
      <c r="A60" s="169"/>
      <c r="B60" s="169"/>
      <c r="C60" s="171" t="s">
        <v>66</v>
      </c>
      <c r="D60" s="172"/>
      <c r="E60" s="204" t="s">
        <v>67</v>
      </c>
      <c r="F60" s="204"/>
      <c r="G60" s="204"/>
      <c r="H60" s="204"/>
      <c r="I60" s="204"/>
      <c r="J60" s="204"/>
      <c r="K60" s="204"/>
      <c r="L60" s="168"/>
      <c r="M60" s="30"/>
      <c r="N60" s="30"/>
      <c r="O60" s="171" t="s">
        <v>68</v>
      </c>
      <c r="P60" s="171"/>
      <c r="Q60" s="191" t="s">
        <v>69</v>
      </c>
      <c r="R60" s="168"/>
      <c r="S60" s="191" t="s">
        <v>70</v>
      </c>
      <c r="T60" s="189"/>
      <c r="U60" s="171" t="s">
        <v>71</v>
      </c>
      <c r="V60" s="189"/>
    </row>
    <row r="61" spans="1:22" ht="11.25" customHeight="1">
      <c r="A61" s="169"/>
      <c r="B61" s="169"/>
      <c r="C61" s="170" t="s">
        <v>39</v>
      </c>
      <c r="D61" s="172"/>
      <c r="E61" s="168"/>
      <c r="F61" s="168"/>
      <c r="G61" s="30"/>
      <c r="H61" s="30"/>
      <c r="I61" s="168" t="s">
        <v>72</v>
      </c>
      <c r="J61" s="169"/>
      <c r="K61" s="168"/>
      <c r="L61" s="168"/>
      <c r="M61" s="30"/>
      <c r="N61" s="30"/>
      <c r="O61" s="123" t="s">
        <v>73</v>
      </c>
      <c r="P61" s="171"/>
      <c r="Q61" s="166" t="s">
        <v>74</v>
      </c>
      <c r="R61" s="168"/>
      <c r="S61" s="166" t="s">
        <v>75</v>
      </c>
      <c r="T61" s="189"/>
      <c r="U61" s="191" t="s">
        <v>74</v>
      </c>
      <c r="V61" s="189"/>
    </row>
    <row r="62" spans="1:22" ht="11.25" customHeight="1">
      <c r="A62" s="169"/>
      <c r="B62" s="169"/>
      <c r="C62" s="171" t="s">
        <v>76</v>
      </c>
      <c r="D62" s="172"/>
      <c r="E62" s="170" t="s">
        <v>77</v>
      </c>
      <c r="F62" s="169"/>
      <c r="G62" s="30"/>
      <c r="H62" s="30"/>
      <c r="I62" s="123" t="s">
        <v>91</v>
      </c>
      <c r="J62" s="169"/>
      <c r="K62" s="30"/>
      <c r="L62" s="30"/>
      <c r="M62" s="170" t="s">
        <v>78</v>
      </c>
      <c r="N62" s="168"/>
      <c r="O62" s="171" t="s">
        <v>79</v>
      </c>
      <c r="P62" s="171"/>
      <c r="Q62" s="166" t="s">
        <v>80</v>
      </c>
      <c r="R62" s="168"/>
      <c r="S62" s="166" t="s">
        <v>81</v>
      </c>
      <c r="T62" s="189"/>
      <c r="U62" s="191" t="s">
        <v>80</v>
      </c>
      <c r="V62" s="168"/>
    </row>
    <row r="63" spans="1:22" ht="11.25" customHeight="1">
      <c r="A63" s="167" t="s">
        <v>119</v>
      </c>
      <c r="B63" s="134"/>
      <c r="C63" s="175" t="s">
        <v>54</v>
      </c>
      <c r="D63" s="176"/>
      <c r="E63" s="175" t="s">
        <v>82</v>
      </c>
      <c r="F63" s="134"/>
      <c r="G63" s="175" t="s">
        <v>83</v>
      </c>
      <c r="H63" s="175"/>
      <c r="I63" s="173" t="s">
        <v>84</v>
      </c>
      <c r="J63" s="134"/>
      <c r="K63" s="175" t="s">
        <v>85</v>
      </c>
      <c r="L63" s="175"/>
      <c r="M63" s="175" t="s">
        <v>86</v>
      </c>
      <c r="N63" s="175"/>
      <c r="O63" s="165" t="s">
        <v>87</v>
      </c>
      <c r="P63" s="165"/>
      <c r="Q63" s="167" t="s">
        <v>88</v>
      </c>
      <c r="R63" s="175"/>
      <c r="S63" s="167" t="s">
        <v>89</v>
      </c>
      <c r="T63" s="165"/>
      <c r="U63" s="167" t="s">
        <v>90</v>
      </c>
      <c r="V63" s="175"/>
    </row>
    <row r="64" spans="1:22" ht="11.25" customHeight="1">
      <c r="A64" s="131" t="s">
        <v>104</v>
      </c>
      <c r="B64" s="169"/>
      <c r="C64" s="22">
        <v>30227</v>
      </c>
      <c r="D64" s="174"/>
      <c r="E64" s="22">
        <v>7595</v>
      </c>
      <c r="F64" s="174"/>
      <c r="G64" s="22">
        <v>1050.193</v>
      </c>
      <c r="H64" s="22"/>
      <c r="I64" s="22" t="s">
        <v>120</v>
      </c>
      <c r="J64" s="174"/>
      <c r="K64" s="22">
        <v>1699.539</v>
      </c>
      <c r="L64" s="22"/>
      <c r="M64" s="22">
        <v>320</v>
      </c>
      <c r="N64" s="174"/>
      <c r="O64" s="22">
        <v>41000</v>
      </c>
      <c r="P64" s="178" t="s">
        <v>138</v>
      </c>
      <c r="Q64" s="22">
        <v>18000</v>
      </c>
      <c r="R64" s="178" t="s">
        <v>138</v>
      </c>
      <c r="S64" s="22">
        <v>242743</v>
      </c>
      <c r="T64" s="22"/>
      <c r="U64" s="22">
        <v>200288</v>
      </c>
      <c r="V64" s="174"/>
    </row>
    <row r="65" spans="1:22" ht="11.25" customHeight="1">
      <c r="A65" s="131" t="s">
        <v>105</v>
      </c>
      <c r="B65" s="169"/>
      <c r="C65" s="22">
        <v>158582</v>
      </c>
      <c r="D65" s="174"/>
      <c r="E65" s="22">
        <v>1440</v>
      </c>
      <c r="F65" s="178"/>
      <c r="G65" s="22" t="s">
        <v>120</v>
      </c>
      <c r="H65" s="22"/>
      <c r="I65" s="22" t="s">
        <v>120</v>
      </c>
      <c r="J65" s="174"/>
      <c r="K65" s="22">
        <v>45</v>
      </c>
      <c r="L65" s="22"/>
      <c r="M65" s="22" t="s">
        <v>120</v>
      </c>
      <c r="N65" s="174"/>
      <c r="O65" s="22">
        <v>12536</v>
      </c>
      <c r="P65" s="178"/>
      <c r="Q65" s="22">
        <v>4600</v>
      </c>
      <c r="R65" s="178" t="s">
        <v>138</v>
      </c>
      <c r="S65" s="22">
        <v>15417</v>
      </c>
      <c r="T65" s="22"/>
      <c r="U65" s="22">
        <v>10400</v>
      </c>
      <c r="V65" s="178" t="s">
        <v>138</v>
      </c>
    </row>
    <row r="66" spans="1:22" ht="11.25" customHeight="1">
      <c r="A66" s="131" t="s">
        <v>106</v>
      </c>
      <c r="B66" s="169"/>
      <c r="C66" s="22">
        <v>171434</v>
      </c>
      <c r="D66" s="174"/>
      <c r="E66" s="22">
        <v>36673</v>
      </c>
      <c r="F66" s="174"/>
      <c r="G66" s="22">
        <v>1582.248</v>
      </c>
      <c r="H66" s="22"/>
      <c r="I66" s="22">
        <v>2044</v>
      </c>
      <c r="J66" s="174"/>
      <c r="K66" s="22">
        <v>7297</v>
      </c>
      <c r="L66" s="22"/>
      <c r="M66" s="22">
        <v>6000</v>
      </c>
      <c r="N66" s="178" t="s">
        <v>138</v>
      </c>
      <c r="O66" s="22">
        <v>17699</v>
      </c>
      <c r="P66" s="178"/>
      <c r="Q66" s="22">
        <v>4700</v>
      </c>
      <c r="R66" s="178"/>
      <c r="S66" s="22">
        <v>614697</v>
      </c>
      <c r="T66" s="22"/>
      <c r="U66" s="22">
        <v>641670</v>
      </c>
      <c r="V66" s="174"/>
    </row>
    <row r="67" spans="1:22" ht="11.25" customHeight="1">
      <c r="A67" s="131" t="s">
        <v>107</v>
      </c>
      <c r="B67" s="169"/>
      <c r="C67" s="22">
        <v>28841</v>
      </c>
      <c r="D67" s="174"/>
      <c r="E67" s="22">
        <v>3999</v>
      </c>
      <c r="F67" s="178"/>
      <c r="G67" s="22">
        <v>661</v>
      </c>
      <c r="H67" s="22"/>
      <c r="I67" s="22">
        <v>3.178</v>
      </c>
      <c r="J67" s="174"/>
      <c r="K67" s="22">
        <v>6068</v>
      </c>
      <c r="L67" s="22"/>
      <c r="M67" s="22">
        <v>732</v>
      </c>
      <c r="N67" s="174"/>
      <c r="O67" s="22">
        <v>2294</v>
      </c>
      <c r="P67" s="22"/>
      <c r="Q67" s="22">
        <v>3500</v>
      </c>
      <c r="R67" s="178" t="s">
        <v>138</v>
      </c>
      <c r="S67" s="22">
        <v>1208</v>
      </c>
      <c r="T67" s="178"/>
      <c r="U67" s="22">
        <v>75879</v>
      </c>
      <c r="V67" s="174"/>
    </row>
    <row r="68" spans="1:22" ht="11.25" customHeight="1">
      <c r="A68" s="131" t="s">
        <v>108</v>
      </c>
      <c r="B68" s="169"/>
      <c r="C68" s="22" t="s">
        <v>120</v>
      </c>
      <c r="D68" s="178" t="s">
        <v>138</v>
      </c>
      <c r="E68" s="22">
        <v>9959.223</v>
      </c>
      <c r="F68" s="174"/>
      <c r="G68" s="22">
        <v>700</v>
      </c>
      <c r="H68" s="178" t="s">
        <v>138</v>
      </c>
      <c r="I68" s="22">
        <v>8</v>
      </c>
      <c r="J68" s="178" t="s">
        <v>138</v>
      </c>
      <c r="K68" s="22">
        <v>473.996</v>
      </c>
      <c r="L68" s="22"/>
      <c r="M68" s="22">
        <v>59064</v>
      </c>
      <c r="N68" s="174"/>
      <c r="O68" s="22">
        <v>6708</v>
      </c>
      <c r="P68" s="22"/>
      <c r="Q68" s="22">
        <v>2600</v>
      </c>
      <c r="R68" s="178" t="s">
        <v>138</v>
      </c>
      <c r="S68" s="22">
        <v>191990</v>
      </c>
      <c r="T68" s="22"/>
      <c r="U68" s="22">
        <v>109213</v>
      </c>
      <c r="V68" s="174"/>
    </row>
    <row r="69" spans="1:22" ht="11.25" customHeight="1">
      <c r="A69" s="131" t="s">
        <v>96</v>
      </c>
      <c r="B69" s="169"/>
      <c r="C69" s="22" t="s">
        <v>120</v>
      </c>
      <c r="D69" s="174"/>
      <c r="E69" s="22">
        <v>2000</v>
      </c>
      <c r="F69" s="178" t="s">
        <v>138</v>
      </c>
      <c r="G69" s="22" t="s">
        <v>120</v>
      </c>
      <c r="H69" s="22"/>
      <c r="I69" s="22" t="s">
        <v>120</v>
      </c>
      <c r="J69" s="174"/>
      <c r="K69" s="22">
        <v>20</v>
      </c>
      <c r="L69" s="178" t="s">
        <v>138</v>
      </c>
      <c r="M69" s="22" t="s">
        <v>120</v>
      </c>
      <c r="N69" s="174"/>
      <c r="O69" s="22" t="s">
        <v>120</v>
      </c>
      <c r="P69" s="22"/>
      <c r="Q69" s="22" t="s">
        <v>120</v>
      </c>
      <c r="R69" s="174"/>
      <c r="S69" s="22" t="s">
        <v>120</v>
      </c>
      <c r="T69" s="22"/>
      <c r="U69" s="22">
        <v>5400</v>
      </c>
      <c r="V69" s="178" t="s">
        <v>138</v>
      </c>
    </row>
    <row r="70" spans="1:22" ht="11.25" customHeight="1">
      <c r="A70" s="131" t="s">
        <v>97</v>
      </c>
      <c r="B70" s="169"/>
      <c r="C70" s="22" t="s">
        <v>120</v>
      </c>
      <c r="D70" s="174"/>
      <c r="E70" s="22">
        <v>1566.9</v>
      </c>
      <c r="F70" s="174"/>
      <c r="G70" s="22" t="s">
        <v>120</v>
      </c>
      <c r="H70" s="178"/>
      <c r="I70" s="22" t="s">
        <v>120</v>
      </c>
      <c r="J70" s="174"/>
      <c r="K70" s="22">
        <v>172.6</v>
      </c>
      <c r="L70" s="178"/>
      <c r="M70" s="22" t="s">
        <v>120</v>
      </c>
      <c r="N70" s="174"/>
      <c r="O70" s="22">
        <v>704</v>
      </c>
      <c r="P70" s="192" t="s">
        <v>138</v>
      </c>
      <c r="Q70" s="22" t="s">
        <v>120</v>
      </c>
      <c r="R70" s="174"/>
      <c r="S70" s="22">
        <v>26400</v>
      </c>
      <c r="T70" s="192" t="s">
        <v>138</v>
      </c>
      <c r="U70" s="22">
        <v>6300</v>
      </c>
      <c r="V70" s="178" t="s">
        <v>138</v>
      </c>
    </row>
    <row r="71" spans="1:22" ht="11.25" customHeight="1">
      <c r="A71" s="131" t="s">
        <v>98</v>
      </c>
      <c r="B71" s="169"/>
      <c r="C71" s="22" t="s">
        <v>120</v>
      </c>
      <c r="D71" s="174"/>
      <c r="E71" s="22">
        <v>2778.708</v>
      </c>
      <c r="F71" s="174"/>
      <c r="G71" s="22">
        <v>370.143</v>
      </c>
      <c r="H71" s="22"/>
      <c r="I71" s="22" t="s">
        <v>120</v>
      </c>
      <c r="J71" s="174"/>
      <c r="K71" s="22">
        <v>50</v>
      </c>
      <c r="L71" s="192" t="s">
        <v>138</v>
      </c>
      <c r="M71" s="22" t="s">
        <v>120</v>
      </c>
      <c r="N71" s="174"/>
      <c r="O71" s="22" t="s">
        <v>120</v>
      </c>
      <c r="P71" s="22"/>
      <c r="Q71" s="22" t="s">
        <v>120</v>
      </c>
      <c r="R71" s="174"/>
      <c r="S71" s="22" t="s">
        <v>120</v>
      </c>
      <c r="T71" s="22"/>
      <c r="U71" s="22">
        <v>12000</v>
      </c>
      <c r="V71" s="178" t="s">
        <v>138</v>
      </c>
    </row>
    <row r="72" spans="1:22" ht="11.25" customHeight="1">
      <c r="A72" s="131" t="s">
        <v>109</v>
      </c>
      <c r="B72" s="169"/>
      <c r="C72" s="22" t="s">
        <v>120</v>
      </c>
      <c r="D72" s="178"/>
      <c r="E72" s="22">
        <v>3000</v>
      </c>
      <c r="F72" s="178" t="s">
        <v>138</v>
      </c>
      <c r="G72" s="177" t="s">
        <v>56</v>
      </c>
      <c r="H72" s="192"/>
      <c r="I72" s="22" t="s">
        <v>120</v>
      </c>
      <c r="J72" s="174"/>
      <c r="K72" s="22">
        <v>75</v>
      </c>
      <c r="L72" s="22"/>
      <c r="M72" s="22" t="s">
        <v>120</v>
      </c>
      <c r="N72" s="174"/>
      <c r="O72" s="22">
        <v>262</v>
      </c>
      <c r="P72" s="178"/>
      <c r="Q72" s="22">
        <v>458</v>
      </c>
      <c r="R72" s="174"/>
      <c r="S72" s="22">
        <v>194169</v>
      </c>
      <c r="T72" s="22"/>
      <c r="U72" s="22">
        <v>47179</v>
      </c>
      <c r="V72" s="178"/>
    </row>
    <row r="73" spans="1:22" ht="11.25" customHeight="1">
      <c r="A73" s="131" t="s">
        <v>150</v>
      </c>
      <c r="B73" s="169"/>
      <c r="C73" s="22" t="s">
        <v>120</v>
      </c>
      <c r="D73" s="174"/>
      <c r="E73" s="22">
        <v>1.25</v>
      </c>
      <c r="F73" s="178"/>
      <c r="G73" s="22">
        <v>5.6</v>
      </c>
      <c r="H73" s="178" t="s">
        <v>138</v>
      </c>
      <c r="I73" s="22" t="s">
        <v>120</v>
      </c>
      <c r="J73" s="174"/>
      <c r="K73" s="22">
        <v>31.4</v>
      </c>
      <c r="L73" s="178" t="s">
        <v>138</v>
      </c>
      <c r="M73" s="22" t="s">
        <v>120</v>
      </c>
      <c r="N73" s="174"/>
      <c r="O73" s="22" t="s">
        <v>120</v>
      </c>
      <c r="P73" s="22"/>
      <c r="Q73" s="22" t="s">
        <v>120</v>
      </c>
      <c r="R73" s="174"/>
      <c r="S73" s="22" t="s">
        <v>120</v>
      </c>
      <c r="T73" s="22"/>
      <c r="U73" s="22">
        <v>6300</v>
      </c>
      <c r="V73" s="178" t="s">
        <v>138</v>
      </c>
    </row>
    <row r="74" spans="1:22" ht="11.25" customHeight="1">
      <c r="A74" s="131" t="s">
        <v>110</v>
      </c>
      <c r="B74" s="169"/>
      <c r="C74" s="22" t="s">
        <v>120</v>
      </c>
      <c r="D74" s="22"/>
      <c r="E74" s="22">
        <v>62</v>
      </c>
      <c r="F74" s="174"/>
      <c r="G74" s="22" t="s">
        <v>120</v>
      </c>
      <c r="H74" s="22"/>
      <c r="I74" s="22" t="s">
        <v>120</v>
      </c>
      <c r="J74" s="174"/>
      <c r="K74" s="22" t="s">
        <v>120</v>
      </c>
      <c r="L74" s="22"/>
      <c r="M74" s="22" t="s">
        <v>120</v>
      </c>
      <c r="N74" s="174"/>
      <c r="O74" s="22" t="s">
        <v>120</v>
      </c>
      <c r="P74" s="22"/>
      <c r="Q74" s="22" t="s">
        <v>120</v>
      </c>
      <c r="R74" s="174"/>
      <c r="S74" s="22" t="s">
        <v>120</v>
      </c>
      <c r="T74" s="22"/>
      <c r="U74" s="22" t="s">
        <v>120</v>
      </c>
      <c r="V74" s="174"/>
    </row>
    <row r="75" spans="1:22" ht="11.25" customHeight="1">
      <c r="A75" s="131" t="s">
        <v>99</v>
      </c>
      <c r="B75" s="169"/>
      <c r="C75" s="22" t="s">
        <v>120</v>
      </c>
      <c r="D75" s="174"/>
      <c r="E75" s="22">
        <v>2400</v>
      </c>
      <c r="F75" s="178" t="s">
        <v>138</v>
      </c>
      <c r="G75" s="22">
        <v>349.589</v>
      </c>
      <c r="H75" s="178"/>
      <c r="I75" s="22" t="s">
        <v>120</v>
      </c>
      <c r="J75" s="174"/>
      <c r="K75" s="22">
        <v>60</v>
      </c>
      <c r="L75" s="178" t="s">
        <v>138</v>
      </c>
      <c r="M75" s="22" t="s">
        <v>120</v>
      </c>
      <c r="N75" s="174"/>
      <c r="O75" s="22">
        <v>0.56</v>
      </c>
      <c r="P75" s="178" t="s">
        <v>138</v>
      </c>
      <c r="Q75" s="22" t="s">
        <v>120</v>
      </c>
      <c r="R75" s="174"/>
      <c r="S75" s="22">
        <v>6728</v>
      </c>
      <c r="T75" s="178"/>
      <c r="U75" s="22" t="s">
        <v>120</v>
      </c>
      <c r="V75" s="178"/>
    </row>
    <row r="76" spans="1:22" ht="11.25" customHeight="1">
      <c r="A76" s="131" t="s">
        <v>111</v>
      </c>
      <c r="B76" s="169"/>
      <c r="C76" s="22" t="s">
        <v>120</v>
      </c>
      <c r="D76" s="174"/>
      <c r="E76" s="22" t="s">
        <v>120</v>
      </c>
      <c r="F76" s="174"/>
      <c r="G76" s="22" t="s">
        <v>120</v>
      </c>
      <c r="H76" s="22"/>
      <c r="I76" s="22" t="s">
        <v>120</v>
      </c>
      <c r="J76" s="174"/>
      <c r="K76" s="22" t="s">
        <v>120</v>
      </c>
      <c r="L76" s="22"/>
      <c r="M76" s="22" t="s">
        <v>120</v>
      </c>
      <c r="N76" s="174"/>
      <c r="O76" s="22" t="s">
        <v>120</v>
      </c>
      <c r="P76" s="22"/>
      <c r="Q76" s="22" t="s">
        <v>120</v>
      </c>
      <c r="R76" s="174"/>
      <c r="S76" s="22" t="s">
        <v>120</v>
      </c>
      <c r="T76" s="22"/>
      <c r="U76" s="22" t="s">
        <v>120</v>
      </c>
      <c r="V76" s="174"/>
    </row>
    <row r="77" spans="1:22" ht="11.25" customHeight="1">
      <c r="A77" s="131" t="s">
        <v>100</v>
      </c>
      <c r="B77" s="169"/>
      <c r="C77" s="22">
        <v>42698</v>
      </c>
      <c r="D77" s="174"/>
      <c r="E77" s="22">
        <v>1800</v>
      </c>
      <c r="F77" s="178" t="s">
        <v>138</v>
      </c>
      <c r="G77" s="22">
        <v>60</v>
      </c>
      <c r="H77" s="178" t="s">
        <v>138</v>
      </c>
      <c r="I77" s="22" t="s">
        <v>120</v>
      </c>
      <c r="J77" s="174"/>
      <c r="K77" s="22">
        <v>42</v>
      </c>
      <c r="L77" s="178" t="s">
        <v>138</v>
      </c>
      <c r="M77" s="22" t="s">
        <v>120</v>
      </c>
      <c r="N77" s="174"/>
      <c r="O77" s="22" t="s">
        <v>120</v>
      </c>
      <c r="P77" s="22"/>
      <c r="Q77" s="22" t="s">
        <v>120</v>
      </c>
      <c r="R77" s="174"/>
      <c r="S77" s="22" t="s">
        <v>120</v>
      </c>
      <c r="T77" s="22"/>
      <c r="U77" s="22" t="s">
        <v>120</v>
      </c>
      <c r="V77" s="174"/>
    </row>
    <row r="78" spans="1:22" ht="11.25" customHeight="1">
      <c r="A78" s="131" t="s">
        <v>101</v>
      </c>
      <c r="B78" s="169"/>
      <c r="C78" s="22" t="s">
        <v>120</v>
      </c>
      <c r="D78" s="174"/>
      <c r="E78" s="22">
        <v>844.84</v>
      </c>
      <c r="F78" s="174"/>
      <c r="G78" s="22">
        <v>302.066</v>
      </c>
      <c r="H78" s="22"/>
      <c r="I78" s="22" t="s">
        <v>120</v>
      </c>
      <c r="J78" s="174"/>
      <c r="K78" s="22">
        <v>19</v>
      </c>
      <c r="L78" s="178" t="s">
        <v>138</v>
      </c>
      <c r="M78" s="22" t="s">
        <v>120</v>
      </c>
      <c r="N78" s="174"/>
      <c r="O78" s="22" t="s">
        <v>120</v>
      </c>
      <c r="P78" s="22"/>
      <c r="Q78" s="22" t="s">
        <v>120</v>
      </c>
      <c r="R78" s="174"/>
      <c r="S78" s="22" t="s">
        <v>120</v>
      </c>
      <c r="T78" s="22"/>
      <c r="U78" s="22">
        <v>11600</v>
      </c>
      <c r="V78" s="178" t="s">
        <v>138</v>
      </c>
    </row>
    <row r="79" spans="1:22" ht="11.25" customHeight="1">
      <c r="A79" s="131" t="s">
        <v>94</v>
      </c>
      <c r="B79" s="169"/>
      <c r="C79" s="22">
        <v>476307</v>
      </c>
      <c r="D79" s="174"/>
      <c r="E79" s="22">
        <v>37452</v>
      </c>
      <c r="F79" s="174"/>
      <c r="G79" s="22">
        <v>6251.969</v>
      </c>
      <c r="H79" s="192"/>
      <c r="I79" s="177" t="s">
        <v>56</v>
      </c>
      <c r="J79" s="174"/>
      <c r="K79" s="22">
        <v>9508</v>
      </c>
      <c r="L79" s="22"/>
      <c r="M79" s="22">
        <v>11750</v>
      </c>
      <c r="N79" s="174"/>
      <c r="O79" s="22">
        <v>32539</v>
      </c>
      <c r="P79" s="22"/>
      <c r="Q79" s="22">
        <v>158978</v>
      </c>
      <c r="R79" s="174"/>
      <c r="S79" s="22">
        <v>1216654</v>
      </c>
      <c r="T79" s="22"/>
      <c r="U79" s="22">
        <v>488480</v>
      </c>
      <c r="V79" s="174"/>
    </row>
    <row r="80" spans="1:22" ht="11.25" customHeight="1">
      <c r="A80" s="131" t="s">
        <v>102</v>
      </c>
      <c r="B80" s="169"/>
      <c r="C80" s="22" t="s">
        <v>120</v>
      </c>
      <c r="D80" s="174"/>
      <c r="E80" s="22">
        <v>600</v>
      </c>
      <c r="F80" s="178" t="s">
        <v>138</v>
      </c>
      <c r="G80" s="22">
        <v>30</v>
      </c>
      <c r="H80" s="192" t="s">
        <v>138</v>
      </c>
      <c r="I80" s="22" t="s">
        <v>120</v>
      </c>
      <c r="J80" s="174"/>
      <c r="K80" s="22">
        <v>52</v>
      </c>
      <c r="L80" s="178" t="s">
        <v>138</v>
      </c>
      <c r="M80" s="22" t="s">
        <v>120</v>
      </c>
      <c r="N80" s="174"/>
      <c r="O80" s="22" t="s">
        <v>120</v>
      </c>
      <c r="P80" s="22"/>
      <c r="Q80" s="22" t="s">
        <v>120</v>
      </c>
      <c r="R80" s="174"/>
      <c r="S80" s="22" t="s">
        <v>120</v>
      </c>
      <c r="T80" s="22"/>
      <c r="U80" s="22">
        <v>6000</v>
      </c>
      <c r="V80" s="178" t="s">
        <v>138</v>
      </c>
    </row>
    <row r="81" spans="1:22" ht="11.25" customHeight="1">
      <c r="A81" s="131" t="s">
        <v>103</v>
      </c>
      <c r="B81" s="169"/>
      <c r="C81" s="22" t="s">
        <v>120</v>
      </c>
      <c r="D81" s="174"/>
      <c r="E81" s="22">
        <v>820</v>
      </c>
      <c r="F81" s="178" t="s">
        <v>138</v>
      </c>
      <c r="G81" s="22" t="s">
        <v>120</v>
      </c>
      <c r="H81" s="22"/>
      <c r="I81" s="22" t="s">
        <v>120</v>
      </c>
      <c r="J81" s="174"/>
      <c r="K81" s="22">
        <v>18</v>
      </c>
      <c r="L81" s="178" t="s">
        <v>138</v>
      </c>
      <c r="M81" s="22" t="s">
        <v>120</v>
      </c>
      <c r="N81" s="174"/>
      <c r="O81" s="22" t="s">
        <v>120</v>
      </c>
      <c r="P81" s="22"/>
      <c r="Q81" s="22" t="s">
        <v>120</v>
      </c>
      <c r="R81" s="174"/>
      <c r="S81" s="22" t="s">
        <v>120</v>
      </c>
      <c r="T81" s="22"/>
      <c r="U81" s="22" t="s">
        <v>120</v>
      </c>
      <c r="V81" s="174"/>
    </row>
    <row r="82" spans="1:22" ht="11.25" customHeight="1">
      <c r="A82" s="131" t="s">
        <v>162</v>
      </c>
      <c r="B82" s="169"/>
      <c r="C82" s="22" t="s">
        <v>120</v>
      </c>
      <c r="D82" s="174"/>
      <c r="E82" s="22">
        <v>650</v>
      </c>
      <c r="F82" s="178" t="s">
        <v>138</v>
      </c>
      <c r="G82" s="22">
        <v>4.5</v>
      </c>
      <c r="H82" s="178" t="s">
        <v>138</v>
      </c>
      <c r="I82" s="22" t="s">
        <v>120</v>
      </c>
      <c r="J82" s="174"/>
      <c r="K82" s="22" t="s">
        <v>120</v>
      </c>
      <c r="L82" s="22"/>
      <c r="M82" s="22" t="s">
        <v>120</v>
      </c>
      <c r="N82" s="174"/>
      <c r="O82" s="22" t="s">
        <v>120</v>
      </c>
      <c r="P82" s="22"/>
      <c r="Q82" s="22" t="s">
        <v>120</v>
      </c>
      <c r="R82" s="174"/>
      <c r="S82" s="22" t="s">
        <v>120</v>
      </c>
      <c r="T82" s="22"/>
      <c r="U82" s="22">
        <v>2660</v>
      </c>
      <c r="V82" s="178" t="s">
        <v>138</v>
      </c>
    </row>
    <row r="83" spans="1:22" ht="11.25" customHeight="1">
      <c r="A83" s="131" t="s">
        <v>112</v>
      </c>
      <c r="B83" s="169"/>
      <c r="C83" s="22">
        <v>1201671</v>
      </c>
      <c r="D83" s="174"/>
      <c r="E83" s="22">
        <v>4600</v>
      </c>
      <c r="F83" s="178" t="s">
        <v>55</v>
      </c>
      <c r="G83" s="22">
        <v>150</v>
      </c>
      <c r="H83" s="22"/>
      <c r="I83" s="22">
        <v>14</v>
      </c>
      <c r="J83" s="174"/>
      <c r="K83" s="22">
        <v>250</v>
      </c>
      <c r="L83" s="22"/>
      <c r="M83" s="22">
        <v>22.252</v>
      </c>
      <c r="N83" s="178"/>
      <c r="O83" s="22">
        <v>857</v>
      </c>
      <c r="P83" s="22"/>
      <c r="Q83" s="22">
        <v>9724</v>
      </c>
      <c r="R83" s="174"/>
      <c r="S83" s="22">
        <v>34500</v>
      </c>
      <c r="T83" s="22"/>
      <c r="U83" s="22">
        <v>63640</v>
      </c>
      <c r="V83" s="174"/>
    </row>
    <row r="84" spans="1:22" ht="11.25" customHeight="1">
      <c r="A84" s="131" t="s">
        <v>114</v>
      </c>
      <c r="B84" s="169"/>
      <c r="C84" s="22" t="s">
        <v>120</v>
      </c>
      <c r="D84" s="174"/>
      <c r="E84" s="22">
        <v>65</v>
      </c>
      <c r="F84" s="178" t="s">
        <v>138</v>
      </c>
      <c r="G84" s="22" t="s">
        <v>120</v>
      </c>
      <c r="H84" s="22"/>
      <c r="I84" s="22" t="s">
        <v>120</v>
      </c>
      <c r="J84" s="174"/>
      <c r="K84" s="22" t="s">
        <v>120</v>
      </c>
      <c r="L84" s="22"/>
      <c r="M84" s="22" t="s">
        <v>120</v>
      </c>
      <c r="N84" s="174"/>
      <c r="O84" s="22" t="s">
        <v>120</v>
      </c>
      <c r="P84" s="22"/>
      <c r="Q84" s="22" t="s">
        <v>120</v>
      </c>
      <c r="R84" s="174"/>
      <c r="S84" s="22">
        <v>4380</v>
      </c>
      <c r="T84" s="22"/>
      <c r="U84" s="22">
        <v>2700</v>
      </c>
      <c r="V84" s="178"/>
    </row>
    <row r="85" spans="1:22" ht="11.25" customHeight="1">
      <c r="A85" s="131" t="s">
        <v>160</v>
      </c>
      <c r="B85" s="169"/>
      <c r="C85" s="22" t="s">
        <v>120</v>
      </c>
      <c r="D85" s="174"/>
      <c r="E85" s="22">
        <v>686.4</v>
      </c>
      <c r="F85" s="174"/>
      <c r="G85" s="22" t="s">
        <v>120</v>
      </c>
      <c r="H85" s="22"/>
      <c r="I85" s="22" t="s">
        <v>120</v>
      </c>
      <c r="J85" s="174"/>
      <c r="K85" s="22" t="s">
        <v>120</v>
      </c>
      <c r="L85" s="22"/>
      <c r="M85" s="22" t="s">
        <v>120</v>
      </c>
      <c r="N85" s="174"/>
      <c r="O85" s="22">
        <v>31348</v>
      </c>
      <c r="P85" s="22"/>
      <c r="Q85" s="22">
        <v>9889</v>
      </c>
      <c r="R85" s="174"/>
      <c r="S85" s="22">
        <v>52740</v>
      </c>
      <c r="T85" s="22"/>
      <c r="U85" s="22">
        <v>55219</v>
      </c>
      <c r="V85" s="174"/>
    </row>
    <row r="86" spans="1:22" ht="11.25" customHeight="1">
      <c r="A86" s="131" t="s">
        <v>113</v>
      </c>
      <c r="B86" s="169"/>
      <c r="C86" s="22" t="s">
        <v>120</v>
      </c>
      <c r="D86" s="174"/>
      <c r="E86" s="22">
        <v>1050</v>
      </c>
      <c r="F86" s="178" t="s">
        <v>138</v>
      </c>
      <c r="G86" s="22">
        <v>1130</v>
      </c>
      <c r="H86" s="178" t="s">
        <v>138</v>
      </c>
      <c r="I86" s="22" t="s">
        <v>120</v>
      </c>
      <c r="J86" s="174"/>
      <c r="K86" s="22" t="s">
        <v>120</v>
      </c>
      <c r="L86" s="22"/>
      <c r="M86" s="22" t="s">
        <v>120</v>
      </c>
      <c r="N86" s="174"/>
      <c r="O86" s="22" t="s">
        <v>120</v>
      </c>
      <c r="P86" s="22"/>
      <c r="Q86" s="22" t="s">
        <v>120</v>
      </c>
      <c r="R86" s="174"/>
      <c r="S86" s="22" t="s">
        <v>120</v>
      </c>
      <c r="T86" s="22"/>
      <c r="U86" s="22">
        <v>15000</v>
      </c>
      <c r="V86" s="178" t="s">
        <v>138</v>
      </c>
    </row>
    <row r="87" spans="1:22" ht="11.25" customHeight="1">
      <c r="A87" s="131" t="s">
        <v>115</v>
      </c>
      <c r="B87" s="169"/>
      <c r="C87" s="22" t="s">
        <v>120</v>
      </c>
      <c r="D87" s="174"/>
      <c r="E87" s="22">
        <v>10000</v>
      </c>
      <c r="F87" s="178" t="s">
        <v>138</v>
      </c>
      <c r="G87" s="22" t="s">
        <v>120</v>
      </c>
      <c r="H87" s="178"/>
      <c r="I87" s="22">
        <v>110</v>
      </c>
      <c r="J87" s="174"/>
      <c r="K87" s="22">
        <v>500</v>
      </c>
      <c r="L87" s="178" t="s">
        <v>138</v>
      </c>
      <c r="M87" s="22">
        <v>8200</v>
      </c>
      <c r="N87" s="178" t="s">
        <v>138</v>
      </c>
      <c r="O87" s="22">
        <v>34000</v>
      </c>
      <c r="P87" s="192" t="s">
        <v>138</v>
      </c>
      <c r="Q87" s="22">
        <v>58400</v>
      </c>
      <c r="R87" s="192" t="s">
        <v>138</v>
      </c>
      <c r="S87" s="22">
        <v>1110000</v>
      </c>
      <c r="T87" s="192" t="s">
        <v>138</v>
      </c>
      <c r="U87" s="22">
        <v>401000</v>
      </c>
      <c r="V87" s="192" t="s">
        <v>138</v>
      </c>
    </row>
    <row r="88" spans="1:22" ht="11.25" customHeight="1">
      <c r="A88" s="131" t="s">
        <v>166</v>
      </c>
      <c r="B88" s="169"/>
      <c r="C88" s="179" t="s">
        <v>120</v>
      </c>
      <c r="D88" s="180"/>
      <c r="E88" s="179">
        <v>1062.3</v>
      </c>
      <c r="F88" s="180"/>
      <c r="G88" s="179" t="s">
        <v>120</v>
      </c>
      <c r="H88" s="179"/>
      <c r="I88" s="179" t="s">
        <v>120</v>
      </c>
      <c r="J88" s="180"/>
      <c r="K88" s="179">
        <v>2019</v>
      </c>
      <c r="L88" s="179"/>
      <c r="M88" s="179" t="s">
        <v>120</v>
      </c>
      <c r="N88" s="180"/>
      <c r="O88" s="179">
        <v>13</v>
      </c>
      <c r="P88" s="179"/>
      <c r="Q88" s="179" t="s">
        <v>120</v>
      </c>
      <c r="R88" s="180"/>
      <c r="S88" s="179">
        <v>380</v>
      </c>
      <c r="T88" s="179"/>
      <c r="U88" s="179">
        <v>164800</v>
      </c>
      <c r="V88" s="180"/>
    </row>
    <row r="89" spans="1:22" ht="11.25" customHeight="1">
      <c r="A89" s="139" t="s">
        <v>116</v>
      </c>
      <c r="B89" s="169"/>
      <c r="C89" s="22">
        <v>2110000</v>
      </c>
      <c r="D89" s="174"/>
      <c r="E89" s="22">
        <v>131000</v>
      </c>
      <c r="F89" s="174"/>
      <c r="G89" s="22">
        <v>12600</v>
      </c>
      <c r="H89" s="22"/>
      <c r="I89" s="22">
        <v>2180</v>
      </c>
      <c r="J89" s="174"/>
      <c r="K89" s="22">
        <v>28400</v>
      </c>
      <c r="L89" s="22"/>
      <c r="M89" s="22">
        <v>86100</v>
      </c>
      <c r="N89" s="174"/>
      <c r="O89" s="22">
        <v>180000</v>
      </c>
      <c r="P89" s="22"/>
      <c r="Q89" s="22">
        <v>271000</v>
      </c>
      <c r="R89" s="174"/>
      <c r="S89" s="22">
        <v>3710000</v>
      </c>
      <c r="T89" s="22"/>
      <c r="U89" s="22">
        <v>2330000</v>
      </c>
      <c r="V89" s="174"/>
    </row>
    <row r="90" spans="1:22" ht="11.25" customHeight="1">
      <c r="A90" s="181" t="s">
        <v>165</v>
      </c>
      <c r="B90" s="182"/>
      <c r="C90" s="183">
        <v>0.22076683240363532</v>
      </c>
      <c r="D90" s="184"/>
      <c r="E90" s="183">
        <v>0.05682608379139199</v>
      </c>
      <c r="F90" s="184"/>
      <c r="G90" s="183">
        <v>0.1087662518037971</v>
      </c>
      <c r="H90" s="183"/>
      <c r="I90" s="183">
        <v>0.04651224340662764</v>
      </c>
      <c r="J90" s="184"/>
      <c r="K90" s="183">
        <v>0.11402996400463056</v>
      </c>
      <c r="L90" s="183"/>
      <c r="M90" s="183">
        <v>0.0149927131585012</v>
      </c>
      <c r="N90" s="184"/>
      <c r="O90" s="183">
        <v>0.06380499108659445</v>
      </c>
      <c r="P90" s="183"/>
      <c r="Q90" s="183">
        <v>0.12276247175682199</v>
      </c>
      <c r="R90" s="184"/>
      <c r="S90" s="183">
        <v>0.1359037058647534</v>
      </c>
      <c r="T90" s="183"/>
      <c r="U90" s="183">
        <v>0.08754692927191166</v>
      </c>
      <c r="V90" s="184"/>
    </row>
    <row r="91" spans="1:22" ht="11.25" customHeight="1">
      <c r="A91" s="131" t="s">
        <v>93</v>
      </c>
      <c r="B91" s="169"/>
      <c r="C91" s="22">
        <v>666654</v>
      </c>
      <c r="D91" s="178"/>
      <c r="E91" s="22">
        <v>14267</v>
      </c>
      <c r="F91" s="174"/>
      <c r="G91" s="22">
        <v>9400</v>
      </c>
      <c r="H91" s="192" t="s">
        <v>55</v>
      </c>
      <c r="I91" s="22">
        <v>380</v>
      </c>
      <c r="J91" s="178" t="s">
        <v>138</v>
      </c>
      <c r="K91" s="22">
        <v>14125</v>
      </c>
      <c r="L91" s="22"/>
      <c r="M91" s="22">
        <v>67341</v>
      </c>
      <c r="N91" s="174"/>
      <c r="O91" s="22">
        <v>170335</v>
      </c>
      <c r="P91" s="22"/>
      <c r="Q91" s="22">
        <v>68800</v>
      </c>
      <c r="R91" s="178" t="s">
        <v>138</v>
      </c>
      <c r="S91" s="22">
        <v>928500</v>
      </c>
      <c r="T91" s="22"/>
      <c r="U91" s="22">
        <v>771197</v>
      </c>
      <c r="V91" s="178"/>
    </row>
    <row r="92" spans="1:22" s="164" customFormat="1" ht="11.25" customHeight="1">
      <c r="A92" s="185" t="s">
        <v>165</v>
      </c>
      <c r="B92" s="182"/>
      <c r="C92" s="183">
        <v>0.06975916307504791</v>
      </c>
      <c r="D92" s="184"/>
      <c r="E92" s="183">
        <v>0.006183851853703432</v>
      </c>
      <c r="F92" s="184"/>
      <c r="G92" s="183">
        <v>0.08083955628784345</v>
      </c>
      <c r="H92" s="183"/>
      <c r="I92" s="183">
        <v>0.008110697012597642</v>
      </c>
      <c r="J92" s="184"/>
      <c r="K92" s="183">
        <v>0.05671277817708035</v>
      </c>
      <c r="L92" s="183"/>
      <c r="M92" s="183">
        <v>0.011727782517951804</v>
      </c>
      <c r="N92" s="184"/>
      <c r="O92" s="183">
        <v>0.06039225015044999</v>
      </c>
      <c r="P92" s="183"/>
      <c r="Q92" s="183">
        <v>0.031183641279345142</v>
      </c>
      <c r="R92" s="184"/>
      <c r="S92" s="183">
        <v>0.03399417751356639</v>
      </c>
      <c r="T92" s="183"/>
      <c r="U92" s="183">
        <v>0.029030019509465616</v>
      </c>
      <c r="V92" s="184"/>
    </row>
    <row r="93" spans="1:22" ht="11.25" customHeight="1">
      <c r="A93" s="131" t="s">
        <v>142</v>
      </c>
      <c r="B93" s="169"/>
      <c r="C93" s="22">
        <v>748000</v>
      </c>
      <c r="D93" s="174"/>
      <c r="E93" s="22">
        <v>101000</v>
      </c>
      <c r="F93" s="174"/>
      <c r="G93" s="22">
        <v>17200</v>
      </c>
      <c r="H93" s="22"/>
      <c r="I93" s="22">
        <v>10400</v>
      </c>
      <c r="J93" s="174"/>
      <c r="K93" s="22">
        <v>46500</v>
      </c>
      <c r="L93" s="22"/>
      <c r="M93" s="22">
        <v>1030000</v>
      </c>
      <c r="N93" s="174"/>
      <c r="O93" s="22">
        <v>537000</v>
      </c>
      <c r="P93" s="22"/>
      <c r="Q93" s="22">
        <v>627000</v>
      </c>
      <c r="R93" s="174"/>
      <c r="S93" s="22">
        <v>1890000</v>
      </c>
      <c r="T93" s="22"/>
      <c r="U93" s="22">
        <v>5690000</v>
      </c>
      <c r="V93" s="174"/>
    </row>
    <row r="94" spans="1:22" s="164" customFormat="1" ht="11.25" customHeight="1">
      <c r="A94" s="185" t="s">
        <v>165</v>
      </c>
      <c r="B94" s="182"/>
      <c r="C94" s="186">
        <v>0.07827126812429812</v>
      </c>
      <c r="D94" s="187"/>
      <c r="E94" s="186">
        <v>0.043735012451454655</v>
      </c>
      <c r="F94" s="187"/>
      <c r="G94" s="186">
        <v>0.14771278923404246</v>
      </c>
      <c r="H94" s="186"/>
      <c r="I94" s="186">
        <v>0.22197697087109336</v>
      </c>
      <c r="J94" s="187"/>
      <c r="K94" s="186">
        <v>0.03905725285524292</v>
      </c>
      <c r="L94" s="186"/>
      <c r="M94" s="186">
        <v>0.17876638967727948</v>
      </c>
      <c r="N94" s="187"/>
      <c r="O94" s="186">
        <v>0.19026035046920992</v>
      </c>
      <c r="P94" s="186"/>
      <c r="Q94" s="186">
        <v>0.28405351076583485</v>
      </c>
      <c r="R94" s="187"/>
      <c r="S94" s="186">
        <v>0.0692004295998459</v>
      </c>
      <c r="T94" s="186"/>
      <c r="U94" s="186">
        <v>0.21405469035796423</v>
      </c>
      <c r="V94" s="187"/>
    </row>
    <row r="95" spans="1:22" ht="11.25" customHeight="1">
      <c r="A95" s="139" t="s">
        <v>57</v>
      </c>
      <c r="B95" s="169"/>
      <c r="C95" s="22">
        <v>3520000</v>
      </c>
      <c r="D95" s="174"/>
      <c r="E95" s="22">
        <v>246000</v>
      </c>
      <c r="F95" s="174"/>
      <c r="G95" s="22">
        <v>39200</v>
      </c>
      <c r="H95" s="22"/>
      <c r="I95" s="22">
        <v>13000</v>
      </c>
      <c r="J95" s="174"/>
      <c r="K95" s="22">
        <v>89000</v>
      </c>
      <c r="L95" s="22"/>
      <c r="M95" s="22">
        <v>1180000</v>
      </c>
      <c r="N95" s="174"/>
      <c r="O95" s="22">
        <v>887000</v>
      </c>
      <c r="P95" s="22"/>
      <c r="Q95" s="22">
        <v>966000</v>
      </c>
      <c r="R95" s="174"/>
      <c r="S95" s="22">
        <v>6530000</v>
      </c>
      <c r="T95" s="22"/>
      <c r="U95" s="22">
        <v>8780000</v>
      </c>
      <c r="V95" s="174"/>
    </row>
    <row r="96" spans="1:22" s="164" customFormat="1" ht="11.25" customHeight="1">
      <c r="A96" s="181" t="s">
        <v>165</v>
      </c>
      <c r="B96" s="182"/>
      <c r="C96" s="183">
        <v>0.3687972636029813</v>
      </c>
      <c r="D96" s="184"/>
      <c r="E96" s="183">
        <v>0.10674494809655008</v>
      </c>
      <c r="F96" s="184"/>
      <c r="G96" s="183">
        <v>0.33731859732568303</v>
      </c>
      <c r="H96" s="183"/>
      <c r="I96" s="183">
        <v>0.27659991129031863</v>
      </c>
      <c r="J96" s="184"/>
      <c r="K96" s="183">
        <v>0.37352166420190364</v>
      </c>
      <c r="L96" s="183"/>
      <c r="M96" s="183">
        <v>0.20548688535373247</v>
      </c>
      <c r="N96" s="184"/>
      <c r="O96" s="183">
        <v>0.3144575917062543</v>
      </c>
      <c r="P96" s="183"/>
      <c r="Q96" s="183">
        <v>0.437999623802002</v>
      </c>
      <c r="R96" s="184"/>
      <c r="S96" s="183">
        <v>0.2390983129781657</v>
      </c>
      <c r="T96" s="183"/>
      <c r="U96" s="183">
        <v>0.3306316391393415</v>
      </c>
      <c r="V96" s="184"/>
    </row>
    <row r="97" spans="1:22" ht="11.25" customHeight="1">
      <c r="A97" s="148" t="s">
        <v>164</v>
      </c>
      <c r="B97" s="134"/>
      <c r="C97" s="179">
        <v>9560000</v>
      </c>
      <c r="D97" s="180"/>
      <c r="E97" s="179">
        <v>2310000</v>
      </c>
      <c r="F97" s="180"/>
      <c r="G97" s="179">
        <v>116000</v>
      </c>
      <c r="H97" s="179"/>
      <c r="I97" s="179">
        <v>46900</v>
      </c>
      <c r="J97" s="180"/>
      <c r="K97" s="179">
        <v>249000</v>
      </c>
      <c r="L97" s="179"/>
      <c r="M97" s="179">
        <v>5740000</v>
      </c>
      <c r="N97" s="180"/>
      <c r="O97" s="179">
        <v>2820000</v>
      </c>
      <c r="P97" s="179"/>
      <c r="Q97" s="179">
        <v>2210000</v>
      </c>
      <c r="R97" s="180"/>
      <c r="S97" s="179">
        <v>27300000</v>
      </c>
      <c r="T97" s="179"/>
      <c r="U97" s="179">
        <v>26600000</v>
      </c>
      <c r="V97" s="180"/>
    </row>
    <row r="98" spans="1:22" s="164" customFormat="1" ht="11.25" customHeight="1">
      <c r="A98" s="205" t="s">
        <v>308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</row>
    <row r="99" spans="1:22" s="164" customFormat="1" ht="11.25" customHeight="1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</row>
    <row r="100" spans="1:22" s="164" customFormat="1" ht="11.25" customHeight="1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</row>
    <row r="101" spans="1:22" ht="11.25" customHeight="1">
      <c r="A101" s="208" t="s">
        <v>58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</row>
    <row r="102" spans="1:22" ht="11.25" customHeight="1">
      <c r="A102" s="208" t="s">
        <v>399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1.25" customHeight="1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</row>
    <row r="104" spans="1:22" ht="11.25" customHeight="1">
      <c r="A104" s="210" t="s">
        <v>18</v>
      </c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</row>
    <row r="105" spans="1:22" ht="11.25" customHeight="1">
      <c r="A105" s="210" t="s">
        <v>368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</row>
    <row r="106" spans="1:22" ht="11.25" customHeight="1">
      <c r="A106" s="210" t="s">
        <v>92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</row>
    <row r="107" spans="1:22" ht="11.25" customHeight="1">
      <c r="A107" s="210" t="s">
        <v>19</v>
      </c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</row>
    <row r="108" ht="11.25" customHeight="1"/>
  </sheetData>
  <mergeCells count="34">
    <mergeCell ref="C7:E7"/>
    <mergeCell ref="C8:E8"/>
    <mergeCell ref="S57:V57"/>
    <mergeCell ref="O59:Q59"/>
    <mergeCell ref="A45:V45"/>
    <mergeCell ref="K8:M8"/>
    <mergeCell ref="A51:V51"/>
    <mergeCell ref="A52:V52"/>
    <mergeCell ref="M56:V56"/>
    <mergeCell ref="A55:V55"/>
    <mergeCell ref="A1:V1"/>
    <mergeCell ref="A2:V2"/>
    <mergeCell ref="A4:V4"/>
    <mergeCell ref="C6:V6"/>
    <mergeCell ref="A3:V3"/>
    <mergeCell ref="A5:V5"/>
    <mergeCell ref="A105:V105"/>
    <mergeCell ref="A106:V106"/>
    <mergeCell ref="A107:V107"/>
    <mergeCell ref="A104:V104"/>
    <mergeCell ref="A102:V102"/>
    <mergeCell ref="A103:V103"/>
    <mergeCell ref="A101:V101"/>
    <mergeCell ref="A99:V99"/>
    <mergeCell ref="A47:V47"/>
    <mergeCell ref="A46:V46"/>
    <mergeCell ref="A100:V100"/>
    <mergeCell ref="A50:V50"/>
    <mergeCell ref="A49:V49"/>
    <mergeCell ref="A48:V48"/>
    <mergeCell ref="E60:K60"/>
    <mergeCell ref="A98:V98"/>
    <mergeCell ref="A53:V53"/>
    <mergeCell ref="A54:V54"/>
  </mergeCells>
  <printOptions/>
  <pageMargins left="0.5" right="0.5" top="0.5" bottom="0.7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9"/>
  <sheetViews>
    <sheetView workbookViewId="0" topLeftCell="A1">
      <selection activeCell="A17" sqref="A1:O17"/>
    </sheetView>
  </sheetViews>
  <sheetFormatPr defaultColWidth="9.33203125" defaultRowHeight="11.25" customHeight="1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18" t="s">
        <v>121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404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 customHeight="1">
      <c r="A4" s="218" t="s">
        <v>122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1.25" customHeight="1">
      <c r="A6" s="3" t="s">
        <v>119</v>
      </c>
      <c r="B6" s="10"/>
      <c r="C6" s="12" t="s">
        <v>123</v>
      </c>
      <c r="D6" s="13"/>
      <c r="E6" s="12" t="s">
        <v>124</v>
      </c>
      <c r="F6" s="13"/>
      <c r="G6" s="12" t="s">
        <v>125</v>
      </c>
      <c r="H6" s="13"/>
      <c r="I6" s="12" t="s">
        <v>137</v>
      </c>
      <c r="J6" s="13"/>
      <c r="K6" s="12" t="s">
        <v>133</v>
      </c>
      <c r="L6" s="13"/>
      <c r="M6" s="12" t="s">
        <v>134</v>
      </c>
      <c r="N6" s="13"/>
      <c r="O6" s="12" t="s">
        <v>135</v>
      </c>
    </row>
    <row r="7" spans="1:15" ht="11.25" customHeight="1">
      <c r="A7" s="10" t="s">
        <v>106</v>
      </c>
      <c r="B7" s="4"/>
      <c r="C7" s="8">
        <v>9680</v>
      </c>
      <c r="D7" s="14"/>
      <c r="E7" s="8">
        <v>10200</v>
      </c>
      <c r="F7" s="14"/>
      <c r="G7" s="8">
        <v>13800</v>
      </c>
      <c r="H7" s="14"/>
      <c r="I7" s="8">
        <v>21000</v>
      </c>
      <c r="J7" s="14" t="s">
        <v>352</v>
      </c>
      <c r="K7" s="8">
        <v>25500</v>
      </c>
      <c r="L7" s="14"/>
      <c r="M7" s="8">
        <v>26000</v>
      </c>
      <c r="N7" s="14"/>
      <c r="O7" s="8">
        <v>29500</v>
      </c>
    </row>
    <row r="8" spans="1:15" ht="11.25" customHeight="1">
      <c r="A8" s="10" t="s">
        <v>98</v>
      </c>
      <c r="B8" s="4"/>
      <c r="C8" s="9" t="s">
        <v>120</v>
      </c>
      <c r="D8" s="14"/>
      <c r="E8" s="9" t="s">
        <v>120</v>
      </c>
      <c r="F8" s="14"/>
      <c r="G8" s="9" t="s">
        <v>120</v>
      </c>
      <c r="H8" s="14"/>
      <c r="I8" s="8">
        <v>535</v>
      </c>
      <c r="J8" s="14">
        <v>1</v>
      </c>
      <c r="K8" s="9" t="s">
        <v>120</v>
      </c>
      <c r="L8" s="14"/>
      <c r="M8" s="9" t="s">
        <v>120</v>
      </c>
      <c r="N8" s="14"/>
      <c r="O8" s="9" t="s">
        <v>120</v>
      </c>
    </row>
    <row r="9" spans="1:15" ht="11.25" customHeight="1">
      <c r="A9" s="5" t="s">
        <v>111</v>
      </c>
      <c r="B9" s="4"/>
      <c r="C9" s="8">
        <v>1420</v>
      </c>
      <c r="D9" s="14"/>
      <c r="E9" s="8">
        <v>2020</v>
      </c>
      <c r="F9" s="14"/>
      <c r="G9" s="8">
        <v>2470</v>
      </c>
      <c r="H9" s="14"/>
      <c r="I9" s="8">
        <v>1405</v>
      </c>
      <c r="J9" s="14"/>
      <c r="K9" s="8">
        <v>1500</v>
      </c>
      <c r="L9" s="14"/>
      <c r="M9" s="8">
        <v>2000</v>
      </c>
      <c r="N9" s="14"/>
      <c r="O9" s="8">
        <v>2000</v>
      </c>
    </row>
    <row r="10" spans="1:15" ht="11.25" customHeight="1">
      <c r="A10" s="5" t="s">
        <v>101</v>
      </c>
      <c r="B10" s="4"/>
      <c r="C10" s="8">
        <v>10900</v>
      </c>
      <c r="D10" s="14"/>
      <c r="E10" s="8">
        <v>10900</v>
      </c>
      <c r="F10" s="14"/>
      <c r="G10" s="8">
        <v>11100</v>
      </c>
      <c r="H10" s="14"/>
      <c r="I10" s="8">
        <v>14118</v>
      </c>
      <c r="J10" s="14"/>
      <c r="K10" s="8">
        <v>14250</v>
      </c>
      <c r="L10" s="14"/>
      <c r="M10" s="8">
        <v>15600</v>
      </c>
      <c r="N10" s="14"/>
      <c r="O10" s="8">
        <v>15600</v>
      </c>
    </row>
    <row r="11" spans="1:15" ht="11.25" customHeight="1">
      <c r="A11" s="5" t="s">
        <v>114</v>
      </c>
      <c r="B11" s="4"/>
      <c r="C11" s="8">
        <v>3280</v>
      </c>
      <c r="D11" s="14"/>
      <c r="E11" s="8">
        <v>3530</v>
      </c>
      <c r="F11" s="14"/>
      <c r="G11" s="8">
        <v>3610</v>
      </c>
      <c r="H11" s="14"/>
      <c r="I11" s="8">
        <v>4757</v>
      </c>
      <c r="J11" s="14"/>
      <c r="K11" s="8">
        <v>5000</v>
      </c>
      <c r="L11" s="14"/>
      <c r="M11" s="8">
        <v>5000</v>
      </c>
      <c r="N11" s="14"/>
      <c r="O11" s="8">
        <v>5000</v>
      </c>
    </row>
    <row r="12" spans="1:15" ht="11.25" customHeight="1">
      <c r="A12" s="5" t="s">
        <v>115</v>
      </c>
      <c r="B12" s="4"/>
      <c r="C12" s="8">
        <v>771</v>
      </c>
      <c r="D12" s="14"/>
      <c r="E12" s="8">
        <v>5020</v>
      </c>
      <c r="F12" s="14"/>
      <c r="G12" s="8">
        <v>4360</v>
      </c>
      <c r="H12" s="14"/>
      <c r="I12" s="8">
        <v>5900</v>
      </c>
      <c r="J12" s="14" t="s">
        <v>352</v>
      </c>
      <c r="K12" s="8">
        <v>6000</v>
      </c>
      <c r="L12" s="14"/>
      <c r="M12" s="8">
        <v>6000</v>
      </c>
      <c r="N12" s="14"/>
      <c r="O12" s="8">
        <v>6000</v>
      </c>
    </row>
    <row r="13" spans="1:15" ht="11.25" customHeight="1">
      <c r="A13" s="5" t="s">
        <v>117</v>
      </c>
      <c r="B13" s="4"/>
      <c r="C13" s="15">
        <v>85</v>
      </c>
      <c r="D13" s="13"/>
      <c r="E13" s="15" t="s">
        <v>120</v>
      </c>
      <c r="F13" s="13"/>
      <c r="G13" s="15" t="s">
        <v>120</v>
      </c>
      <c r="H13" s="13"/>
      <c r="I13" s="15" t="s">
        <v>120</v>
      </c>
      <c r="J13" s="13"/>
      <c r="K13" s="15" t="s">
        <v>120</v>
      </c>
      <c r="L13" s="13"/>
      <c r="M13" s="15" t="s">
        <v>120</v>
      </c>
      <c r="N13" s="13"/>
      <c r="O13" s="15" t="s">
        <v>120</v>
      </c>
    </row>
    <row r="14" spans="1:15" ht="11.25" customHeight="1">
      <c r="A14" s="11" t="s">
        <v>116</v>
      </c>
      <c r="B14" s="10"/>
      <c r="C14" s="15">
        <f>ROUND(SUM(C7:C13),3-LEN(INT(SUM(C7:C13))))</f>
        <v>26100</v>
      </c>
      <c r="D14" s="13"/>
      <c r="E14" s="15">
        <f>ROUND(SUM(E7:E13),3-LEN(INT(SUM(E7:E13))))</f>
        <v>31700</v>
      </c>
      <c r="F14" s="13"/>
      <c r="G14" s="15">
        <f>ROUND(SUM(G7:G13),3-LEN(INT(SUM(G7:G13))))</f>
        <v>35300</v>
      </c>
      <c r="H14" s="13"/>
      <c r="I14" s="15">
        <f>ROUND(SUM(I7:I13),3-LEN(INT(SUM(I7:I13))))</f>
        <v>47700</v>
      </c>
      <c r="J14" s="13"/>
      <c r="K14" s="15">
        <f>ROUND(SUM(K7:K13),2-LEN(INT(SUM(K7:K13))))</f>
        <v>52000</v>
      </c>
      <c r="L14" s="13"/>
      <c r="M14" s="15">
        <f>ROUND(SUM(M7:M13),2-LEN(INT(SUM(M7:M13))))</f>
        <v>55000</v>
      </c>
      <c r="N14" s="13"/>
      <c r="O14" s="15">
        <f>ROUND(SUM(O7:O13),2-LEN(INT(SUM(O7:O13))))</f>
        <v>58000</v>
      </c>
    </row>
    <row r="15" spans="1:15" ht="11.25" customHeight="1">
      <c r="A15" s="236" t="s">
        <v>370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</row>
    <row r="16" spans="1:15" ht="11.25" customHeight="1">
      <c r="A16" s="237" t="s">
        <v>371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</row>
    <row r="17" spans="1:15" ht="11.25" customHeight="1">
      <c r="A17" s="235" t="s">
        <v>369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</row>
    <row r="18" spans="1:15" ht="11.25" customHeight="1">
      <c r="A18" s="151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1:15" ht="11.2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</sheetData>
  <mergeCells count="8">
    <mergeCell ref="A17:O17"/>
    <mergeCell ref="A1:O1"/>
    <mergeCell ref="A4:O4"/>
    <mergeCell ref="A15:O15"/>
    <mergeCell ref="A16:O16"/>
    <mergeCell ref="A3:O3"/>
    <mergeCell ref="A5:O5"/>
    <mergeCell ref="A2:O2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O15"/>
  <sheetViews>
    <sheetView workbookViewId="0" topLeftCell="A1">
      <selection activeCell="A15" sqref="A1:O15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1" customWidth="1"/>
    <col min="4" max="4" width="1.3359375" style="2" customWidth="1"/>
    <col min="5" max="5" width="10.83203125" style="1" customWidth="1"/>
    <col min="6" max="6" width="1.3359375" style="2" customWidth="1"/>
    <col min="7" max="7" width="10.83203125" style="1" customWidth="1"/>
    <col min="8" max="8" width="1.3359375" style="2" customWidth="1"/>
    <col min="9" max="9" width="10.83203125" style="1" customWidth="1"/>
    <col min="10" max="10" width="1.3359375" style="2" customWidth="1"/>
    <col min="11" max="11" width="10.83203125" style="1" customWidth="1"/>
    <col min="12" max="12" width="1.3359375" style="2" customWidth="1"/>
    <col min="13" max="13" width="10.83203125" style="1" customWidth="1"/>
    <col min="14" max="14" width="1.3359375" style="2" customWidth="1"/>
    <col min="15" max="15" width="10.83203125" style="1" customWidth="1"/>
  </cols>
  <sheetData>
    <row r="1" spans="1:15" ht="11.25" customHeight="1">
      <c r="A1" s="218" t="s">
        <v>126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405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 customHeight="1">
      <c r="A4" s="218" t="s">
        <v>122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1.25" customHeight="1">
      <c r="A6" s="3" t="s">
        <v>119</v>
      </c>
      <c r="B6" s="10"/>
      <c r="C6" s="12" t="s">
        <v>123</v>
      </c>
      <c r="D6" s="13"/>
      <c r="E6" s="12" t="s">
        <v>124</v>
      </c>
      <c r="F6" s="13"/>
      <c r="G6" s="12" t="s">
        <v>125</v>
      </c>
      <c r="H6" s="13"/>
      <c r="I6" s="16" t="s">
        <v>137</v>
      </c>
      <c r="J6" s="13"/>
      <c r="K6" s="12" t="s">
        <v>133</v>
      </c>
      <c r="L6" s="13"/>
      <c r="M6" s="12" t="s">
        <v>134</v>
      </c>
      <c r="N6" s="13"/>
      <c r="O6" s="12" t="s">
        <v>135</v>
      </c>
    </row>
    <row r="7" spans="1:15" ht="11.25" customHeight="1">
      <c r="A7" s="10" t="s">
        <v>104</v>
      </c>
      <c r="B7" s="4"/>
      <c r="C7" s="8">
        <v>166</v>
      </c>
      <c r="D7" s="14"/>
      <c r="E7" s="8">
        <v>186</v>
      </c>
      <c r="F7" s="14"/>
      <c r="G7" s="8">
        <v>262</v>
      </c>
      <c r="H7" s="14"/>
      <c r="I7" s="8">
        <v>271</v>
      </c>
      <c r="J7" s="14"/>
      <c r="K7" s="8">
        <v>300</v>
      </c>
      <c r="L7" s="14"/>
      <c r="M7" s="8">
        <v>350</v>
      </c>
      <c r="N7" s="14"/>
      <c r="O7" s="8">
        <v>375</v>
      </c>
    </row>
    <row r="8" spans="1:15" ht="11.25" customHeight="1">
      <c r="A8" s="5" t="s">
        <v>106</v>
      </c>
      <c r="B8" s="4"/>
      <c r="C8" s="8">
        <v>931</v>
      </c>
      <c r="D8" s="14"/>
      <c r="E8" s="8">
        <v>1180</v>
      </c>
      <c r="F8" s="14"/>
      <c r="G8" s="8">
        <v>1280</v>
      </c>
      <c r="H8" s="14"/>
      <c r="I8" s="8">
        <v>1498</v>
      </c>
      <c r="J8" s="14"/>
      <c r="K8" s="8">
        <v>2000</v>
      </c>
      <c r="L8" s="14"/>
      <c r="M8" s="8">
        <v>2000</v>
      </c>
      <c r="N8" s="14"/>
      <c r="O8" s="8">
        <v>3500</v>
      </c>
    </row>
    <row r="9" spans="1:15" ht="11.25" customHeight="1">
      <c r="A9" s="5" t="s">
        <v>93</v>
      </c>
      <c r="B9" s="4"/>
      <c r="C9" s="8">
        <v>1570</v>
      </c>
      <c r="D9" s="14"/>
      <c r="E9" s="8">
        <v>2170</v>
      </c>
      <c r="F9" s="14"/>
      <c r="G9" s="8">
        <v>2370</v>
      </c>
      <c r="H9" s="14"/>
      <c r="I9" s="8">
        <v>2894</v>
      </c>
      <c r="J9" s="14"/>
      <c r="K9" s="8">
        <v>3000</v>
      </c>
      <c r="L9" s="14"/>
      <c r="M9" s="8">
        <v>3000</v>
      </c>
      <c r="N9" s="14"/>
      <c r="O9" s="8">
        <v>3500</v>
      </c>
    </row>
    <row r="10" spans="1:15" ht="11.25" customHeight="1">
      <c r="A10" s="5" t="s">
        <v>94</v>
      </c>
      <c r="B10" s="4"/>
      <c r="C10" s="8">
        <v>68</v>
      </c>
      <c r="D10" s="14"/>
      <c r="E10" s="8">
        <v>10</v>
      </c>
      <c r="F10" s="14"/>
      <c r="G10" s="8">
        <v>61</v>
      </c>
      <c r="H10" s="14"/>
      <c r="I10" s="8" t="s">
        <v>120</v>
      </c>
      <c r="J10" s="14"/>
      <c r="K10" s="8" t="s">
        <v>120</v>
      </c>
      <c r="L10" s="14"/>
      <c r="M10" s="8" t="s">
        <v>120</v>
      </c>
      <c r="N10" s="14"/>
      <c r="O10" s="8" t="s">
        <v>120</v>
      </c>
    </row>
    <row r="11" spans="1:15" ht="11.25" customHeight="1">
      <c r="A11" s="5" t="s">
        <v>114</v>
      </c>
      <c r="B11" s="4"/>
      <c r="C11" s="8">
        <v>32</v>
      </c>
      <c r="D11" s="14"/>
      <c r="E11" s="8">
        <v>28</v>
      </c>
      <c r="F11" s="14"/>
      <c r="G11" s="8" t="s">
        <v>120</v>
      </c>
      <c r="H11" s="14"/>
      <c r="I11" s="8" t="s">
        <v>120</v>
      </c>
      <c r="J11" s="14"/>
      <c r="K11" s="8" t="s">
        <v>120</v>
      </c>
      <c r="L11" s="14"/>
      <c r="M11" s="8" t="s">
        <v>120</v>
      </c>
      <c r="N11" s="14"/>
      <c r="O11" s="8" t="s">
        <v>120</v>
      </c>
    </row>
    <row r="12" spans="1:15" ht="11.25" customHeight="1">
      <c r="A12" s="5" t="s">
        <v>115</v>
      </c>
      <c r="B12" s="4"/>
      <c r="C12" s="15">
        <v>590</v>
      </c>
      <c r="D12" s="13"/>
      <c r="E12" s="15">
        <v>630</v>
      </c>
      <c r="F12" s="13"/>
      <c r="G12" s="15">
        <v>571</v>
      </c>
      <c r="H12" s="13"/>
      <c r="I12" s="15">
        <v>615</v>
      </c>
      <c r="J12" s="13"/>
      <c r="K12" s="15">
        <v>630</v>
      </c>
      <c r="L12" s="13"/>
      <c r="M12" s="15">
        <v>840</v>
      </c>
      <c r="N12" s="13"/>
      <c r="O12" s="15">
        <v>880</v>
      </c>
    </row>
    <row r="13" spans="1:15" ht="11.25" customHeight="1">
      <c r="A13" s="6" t="s">
        <v>116</v>
      </c>
      <c r="B13" s="10"/>
      <c r="C13" s="15">
        <f>ROUND(SUM(C7:C12),3-LEN(INT(SUM(C7:C12))))</f>
        <v>3360</v>
      </c>
      <c r="D13" s="13"/>
      <c r="E13" s="15">
        <f>ROUND(SUM(E7:E12),3-LEN(INT(SUM(E7:E12))))</f>
        <v>4200</v>
      </c>
      <c r="F13" s="13"/>
      <c r="G13" s="15">
        <f>ROUND(SUM(G7:G12),3-LEN(INT(SUM(G7:G12))))</f>
        <v>4540</v>
      </c>
      <c r="H13" s="13"/>
      <c r="I13" s="15">
        <f>ROUND(SUM(I7:I12),3-LEN(INT(SUM(I7:I12))))</f>
        <v>5280</v>
      </c>
      <c r="J13" s="13"/>
      <c r="K13" s="15">
        <f>ROUND(SUM(K7:K12),2-LEN(INT(SUM(K7:K12))))</f>
        <v>5900</v>
      </c>
      <c r="L13" s="13"/>
      <c r="M13" s="15">
        <f>ROUND(SUM(M7:M12),2-LEN(INT(SUM(M7:M12))))</f>
        <v>6200</v>
      </c>
      <c r="N13" s="13"/>
      <c r="O13" s="15">
        <f>ROUND(SUM(O7:O12),2-LEN(INT(SUM(O7:O12))))</f>
        <v>8300</v>
      </c>
    </row>
    <row r="14" spans="1:15" ht="11.25" customHeight="1">
      <c r="A14" s="236" t="s">
        <v>370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</row>
    <row r="15" spans="1:15" ht="11.25" customHeight="1">
      <c r="A15" s="237" t="s">
        <v>371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</row>
  </sheetData>
  <mergeCells count="7">
    <mergeCell ref="A15:O15"/>
    <mergeCell ref="A3:O3"/>
    <mergeCell ref="A5:O5"/>
    <mergeCell ref="A1:O1"/>
    <mergeCell ref="A2:O2"/>
    <mergeCell ref="A4:O4"/>
    <mergeCell ref="A14:O1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O13"/>
  <sheetViews>
    <sheetView workbookViewId="0" topLeftCell="A1">
      <selection activeCell="A12" sqref="A1:O12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38" t="s">
        <v>406</v>
      </c>
      <c r="B2" s="238"/>
      <c r="C2" s="238"/>
      <c r="D2" s="238"/>
      <c r="E2" s="238"/>
      <c r="F2" s="238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1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>
      <c r="A4" s="218" t="s">
        <v>122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">
      <c r="A6" s="3" t="s">
        <v>119</v>
      </c>
      <c r="B6" s="10"/>
      <c r="C6" s="12" t="s">
        <v>123</v>
      </c>
      <c r="D6" s="13"/>
      <c r="E6" s="12" t="s">
        <v>124</v>
      </c>
      <c r="F6" s="13"/>
      <c r="G6" s="12" t="s">
        <v>125</v>
      </c>
      <c r="H6" s="13"/>
      <c r="I6" s="16" t="s">
        <v>137</v>
      </c>
      <c r="J6" s="13"/>
      <c r="K6" s="12" t="s">
        <v>133</v>
      </c>
      <c r="L6" s="13"/>
      <c r="M6" s="12" t="s">
        <v>134</v>
      </c>
      <c r="N6" s="13"/>
      <c r="O6" s="12" t="s">
        <v>135</v>
      </c>
    </row>
    <row r="7" spans="1:15" ht="12">
      <c r="A7" s="10" t="s">
        <v>104</v>
      </c>
      <c r="B7" s="4"/>
      <c r="C7" s="8">
        <v>6</v>
      </c>
      <c r="D7" s="14"/>
      <c r="E7" s="8">
        <v>10</v>
      </c>
      <c r="F7" s="14"/>
      <c r="G7" s="8">
        <v>16</v>
      </c>
      <c r="H7" s="14"/>
      <c r="I7" s="8">
        <v>16</v>
      </c>
      <c r="J7" s="14" t="s">
        <v>352</v>
      </c>
      <c r="K7" s="8">
        <v>16</v>
      </c>
      <c r="L7" s="14"/>
      <c r="M7" s="8">
        <v>16</v>
      </c>
      <c r="N7" s="14"/>
      <c r="O7" s="8">
        <v>16</v>
      </c>
    </row>
    <row r="8" spans="1:15" ht="12">
      <c r="A8" s="5" t="s">
        <v>106</v>
      </c>
      <c r="B8" s="4"/>
      <c r="C8" s="8">
        <v>60</v>
      </c>
      <c r="D8" s="14"/>
      <c r="E8" s="8">
        <v>92</v>
      </c>
      <c r="F8" s="14"/>
      <c r="G8" s="8">
        <v>210</v>
      </c>
      <c r="H8" s="14"/>
      <c r="I8" s="8">
        <v>253</v>
      </c>
      <c r="J8" s="14"/>
      <c r="K8" s="8">
        <v>300</v>
      </c>
      <c r="L8" s="14"/>
      <c r="M8" s="8">
        <v>300</v>
      </c>
      <c r="N8" s="14"/>
      <c r="O8" s="8">
        <v>300</v>
      </c>
    </row>
    <row r="9" spans="1:15" ht="12">
      <c r="A9" s="5" t="s">
        <v>93</v>
      </c>
      <c r="B9" s="4"/>
      <c r="C9" s="8">
        <v>83</v>
      </c>
      <c r="D9" s="14"/>
      <c r="E9" s="8" t="s">
        <v>118</v>
      </c>
      <c r="F9" s="14"/>
      <c r="G9" s="8">
        <v>148</v>
      </c>
      <c r="H9" s="14"/>
      <c r="I9" s="8">
        <v>50</v>
      </c>
      <c r="J9" s="14" t="s">
        <v>352</v>
      </c>
      <c r="K9" s="8">
        <v>60</v>
      </c>
      <c r="L9" s="14"/>
      <c r="M9" s="8">
        <v>65</v>
      </c>
      <c r="N9" s="14"/>
      <c r="O9" s="8">
        <v>70</v>
      </c>
    </row>
    <row r="10" spans="1:15" ht="12">
      <c r="A10" s="5" t="s">
        <v>94</v>
      </c>
      <c r="B10" s="4"/>
      <c r="C10" s="15">
        <v>60</v>
      </c>
      <c r="D10" s="13"/>
      <c r="E10" s="15">
        <v>129</v>
      </c>
      <c r="F10" s="13"/>
      <c r="G10" s="15">
        <v>287</v>
      </c>
      <c r="H10" s="13"/>
      <c r="I10" s="15">
        <v>574</v>
      </c>
      <c r="J10" s="26"/>
      <c r="K10" s="15">
        <v>600</v>
      </c>
      <c r="L10" s="13"/>
      <c r="M10" s="15">
        <v>600</v>
      </c>
      <c r="N10" s="13"/>
      <c r="O10" s="15">
        <v>600</v>
      </c>
    </row>
    <row r="11" spans="1:15" ht="12">
      <c r="A11" s="6" t="s">
        <v>116</v>
      </c>
      <c r="B11" s="10"/>
      <c r="C11" s="15">
        <f>ROUND(SUM(C7:C10),3-LEN(INT(SUM(C7:C10))))</f>
        <v>209</v>
      </c>
      <c r="D11" s="13"/>
      <c r="E11" s="15">
        <f>ROUND(SUM(E7:E10),3-LEN(INT(SUM(E7:E10))))</f>
        <v>231</v>
      </c>
      <c r="F11" s="13"/>
      <c r="G11" s="15">
        <f>ROUND(SUM(G7:G10),3-LEN(INT(SUM(G7:G10))))</f>
        <v>661</v>
      </c>
      <c r="H11" s="13"/>
      <c r="I11" s="15">
        <f>ROUND(SUM(I7:I10),3-LEN(INT(SUM(I7:I10))))</f>
        <v>893</v>
      </c>
      <c r="J11" s="13"/>
      <c r="K11" s="15">
        <f>ROUND(SUM(K7:K10),2-LEN(INT(SUM(K7:K10))))</f>
        <v>980</v>
      </c>
      <c r="L11" s="13"/>
      <c r="M11" s="15">
        <f>ROUND(SUM(M7:M10),2-LEN(INT(SUM(M7:M10))))</f>
        <v>980</v>
      </c>
      <c r="N11" s="13"/>
      <c r="O11" s="15">
        <f>ROUND(SUM(O7:O10),2-LEN(INT(SUM(O7:O10))))</f>
        <v>990</v>
      </c>
    </row>
    <row r="12" spans="1:15" ht="12">
      <c r="A12" s="236" t="s">
        <v>373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</row>
    <row r="13" ht="11.25">
      <c r="A13" s="151"/>
    </row>
  </sheetData>
  <mergeCells count="6">
    <mergeCell ref="A1:O1"/>
    <mergeCell ref="A4:O4"/>
    <mergeCell ref="A12:O12"/>
    <mergeCell ref="A3:O3"/>
    <mergeCell ref="A5:O5"/>
    <mergeCell ref="A2:O2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R16"/>
  <sheetViews>
    <sheetView workbookViewId="0" topLeftCell="A1">
      <selection activeCell="A16" sqref="A1:O16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0.83203125" style="0" customWidth="1"/>
    <col min="4" max="4" width="1.3359375" style="0" customWidth="1"/>
    <col min="5" max="5" width="10.83203125" style="0" customWidth="1"/>
    <col min="6" max="6" width="1.3359375" style="0" customWidth="1"/>
    <col min="7" max="7" width="10.83203125" style="0" customWidth="1"/>
    <col min="8" max="8" width="1.3359375" style="0" customWidth="1"/>
    <col min="9" max="9" width="10.83203125" style="0" customWidth="1"/>
    <col min="10" max="10" width="1.3359375" style="0" customWidth="1"/>
    <col min="11" max="11" width="10.83203125" style="0" customWidth="1"/>
    <col min="12" max="12" width="1.3359375" style="0" customWidth="1"/>
    <col min="13" max="13" width="10.83203125" style="0" customWidth="1"/>
    <col min="14" max="14" width="1.3359375" style="0" customWidth="1"/>
    <col min="15" max="15" width="10.83203125" style="0" customWidth="1"/>
  </cols>
  <sheetData>
    <row r="1" spans="1:15" ht="11.25" customHeight="1">
      <c r="A1" s="218" t="s">
        <v>128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1.25" customHeight="1">
      <c r="A2" s="219" t="s">
        <v>407</v>
      </c>
      <c r="B2" s="219"/>
      <c r="C2" s="219"/>
      <c r="D2" s="219"/>
      <c r="E2" s="219"/>
      <c r="F2" s="219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1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11.25">
      <c r="A4" s="218" t="s">
        <v>129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11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">
      <c r="A6" s="17" t="s">
        <v>119</v>
      </c>
      <c r="B6" s="5"/>
      <c r="C6" s="18" t="s">
        <v>123</v>
      </c>
      <c r="D6" s="19"/>
      <c r="E6" s="18" t="s">
        <v>124</v>
      </c>
      <c r="F6" s="19"/>
      <c r="G6" s="18" t="s">
        <v>125</v>
      </c>
      <c r="H6" s="19"/>
      <c r="I6" s="18" t="s">
        <v>137</v>
      </c>
      <c r="J6" s="19"/>
      <c r="K6" s="18" t="s">
        <v>133</v>
      </c>
      <c r="L6" s="19"/>
      <c r="M6" s="18" t="s">
        <v>134</v>
      </c>
      <c r="N6" s="19"/>
      <c r="O6" s="18" t="s">
        <v>135</v>
      </c>
    </row>
    <row r="7" spans="1:15" ht="12">
      <c r="A7" s="10" t="s">
        <v>104</v>
      </c>
      <c r="B7" s="4"/>
      <c r="C7" s="8" t="s">
        <v>120</v>
      </c>
      <c r="D7" s="14"/>
      <c r="E7" s="8" t="s">
        <v>120</v>
      </c>
      <c r="F7" s="14"/>
      <c r="G7" s="8">
        <v>145</v>
      </c>
      <c r="H7" s="14"/>
      <c r="I7" s="8">
        <v>187</v>
      </c>
      <c r="J7" s="14"/>
      <c r="K7" s="8">
        <v>200</v>
      </c>
      <c r="L7" s="14"/>
      <c r="M7" s="8">
        <v>200</v>
      </c>
      <c r="N7" s="14"/>
      <c r="O7" s="8">
        <v>350</v>
      </c>
    </row>
    <row r="8" spans="1:15" ht="12">
      <c r="A8" s="5" t="s">
        <v>106</v>
      </c>
      <c r="B8" s="4"/>
      <c r="C8" s="8">
        <v>36</v>
      </c>
      <c r="D8" s="14"/>
      <c r="E8" s="8">
        <v>49</v>
      </c>
      <c r="F8" s="14"/>
      <c r="G8" s="8">
        <v>32</v>
      </c>
      <c r="H8" s="14"/>
      <c r="I8" s="8">
        <v>133</v>
      </c>
      <c r="J8" s="14"/>
      <c r="K8" s="8">
        <v>260</v>
      </c>
      <c r="L8" s="14"/>
      <c r="M8" s="8">
        <v>296</v>
      </c>
      <c r="N8" s="14"/>
      <c r="O8" s="8">
        <v>410</v>
      </c>
    </row>
    <row r="9" spans="1:18" ht="12">
      <c r="A9" s="5" t="s">
        <v>93</v>
      </c>
      <c r="B9" s="4"/>
      <c r="C9" s="8">
        <v>794</v>
      </c>
      <c r="D9" s="14"/>
      <c r="E9" s="8">
        <v>726</v>
      </c>
      <c r="F9" s="14"/>
      <c r="G9" s="8">
        <v>634</v>
      </c>
      <c r="H9" s="14"/>
      <c r="I9" s="8">
        <v>595</v>
      </c>
      <c r="J9" s="14"/>
      <c r="K9" s="8">
        <v>630</v>
      </c>
      <c r="L9" s="14"/>
      <c r="M9" s="8">
        <v>670</v>
      </c>
      <c r="N9" s="14"/>
      <c r="O9" s="8">
        <v>670</v>
      </c>
      <c r="R9" s="152"/>
    </row>
    <row r="10" spans="1:15" ht="12">
      <c r="A10" s="5" t="s">
        <v>107</v>
      </c>
      <c r="B10" s="4"/>
      <c r="C10" s="8">
        <v>1590</v>
      </c>
      <c r="D10" s="14"/>
      <c r="E10" s="8">
        <v>2490</v>
      </c>
      <c r="F10" s="14"/>
      <c r="G10" s="8">
        <v>4600</v>
      </c>
      <c r="H10" s="14"/>
      <c r="I10" s="8">
        <v>5321</v>
      </c>
      <c r="J10" s="14"/>
      <c r="K10" s="8">
        <v>5500</v>
      </c>
      <c r="L10" s="14"/>
      <c r="M10" s="8">
        <v>5500</v>
      </c>
      <c r="N10" s="14"/>
      <c r="O10" s="8">
        <v>5500</v>
      </c>
    </row>
    <row r="11" spans="1:15" ht="12">
      <c r="A11" s="5" t="s">
        <v>94</v>
      </c>
      <c r="B11" s="4"/>
      <c r="C11" s="8">
        <v>294</v>
      </c>
      <c r="D11" s="14"/>
      <c r="E11" s="8">
        <v>335</v>
      </c>
      <c r="F11" s="14"/>
      <c r="G11" s="8">
        <v>365</v>
      </c>
      <c r="H11" s="14"/>
      <c r="I11" s="8">
        <v>429</v>
      </c>
      <c r="J11" s="14"/>
      <c r="K11" s="8">
        <v>450</v>
      </c>
      <c r="L11" s="14"/>
      <c r="M11" s="8">
        <v>490</v>
      </c>
      <c r="N11" s="14"/>
      <c r="O11" s="8">
        <v>500</v>
      </c>
    </row>
    <row r="12" spans="1:15" ht="12">
      <c r="A12" s="5" t="s">
        <v>112</v>
      </c>
      <c r="B12" s="4"/>
      <c r="C12" s="8">
        <v>318</v>
      </c>
      <c r="D12" s="14"/>
      <c r="E12" s="8">
        <v>444</v>
      </c>
      <c r="F12" s="14"/>
      <c r="G12" s="8">
        <v>554</v>
      </c>
      <c r="H12" s="14"/>
      <c r="I12" s="8">
        <v>1010</v>
      </c>
      <c r="J12" s="14"/>
      <c r="K12" s="8">
        <v>1030</v>
      </c>
      <c r="L12" s="14"/>
      <c r="M12" s="8">
        <v>1050</v>
      </c>
      <c r="N12" s="14"/>
      <c r="O12" s="8">
        <v>1060</v>
      </c>
    </row>
    <row r="13" spans="1:15" ht="12">
      <c r="A13" s="5" t="s">
        <v>117</v>
      </c>
      <c r="B13" s="4"/>
      <c r="C13" s="8" t="s">
        <v>120</v>
      </c>
      <c r="D13" s="14"/>
      <c r="E13" s="8">
        <v>2</v>
      </c>
      <c r="F13" s="14"/>
      <c r="G13" s="8">
        <v>3</v>
      </c>
      <c r="H13" s="14"/>
      <c r="I13" s="8">
        <v>3</v>
      </c>
      <c r="J13" s="14"/>
      <c r="K13" s="8">
        <v>2</v>
      </c>
      <c r="L13" s="14"/>
      <c r="M13" s="8">
        <v>2</v>
      </c>
      <c r="N13" s="14"/>
      <c r="O13" s="8">
        <v>2</v>
      </c>
    </row>
    <row r="14" spans="1:15" ht="12">
      <c r="A14" s="6" t="s">
        <v>116</v>
      </c>
      <c r="B14" s="10"/>
      <c r="C14" s="20">
        <f>ROUND(SUM(C7:C13),3-LEN(INT(SUM(C7:C13))))</f>
        <v>3030</v>
      </c>
      <c r="D14" s="19"/>
      <c r="E14" s="20">
        <f>ROUND(SUM(E7:E13),3-LEN(INT(SUM(E7:E13))))</f>
        <v>4050</v>
      </c>
      <c r="F14" s="19"/>
      <c r="G14" s="20">
        <f>ROUND(SUM(G7:G13),3-LEN(INT(SUM(G7:G13))))</f>
        <v>6330</v>
      </c>
      <c r="H14" s="19"/>
      <c r="I14" s="20">
        <f>ROUND(SUM(I7:I13),3-LEN(INT(SUM(I7:I13))))</f>
        <v>7680</v>
      </c>
      <c r="J14" s="19"/>
      <c r="K14" s="20">
        <f>ROUND(SUM(K7:K13),2-LEN(INT(SUM(K7:K13))))</f>
        <v>8100</v>
      </c>
      <c r="L14" s="19"/>
      <c r="M14" s="20">
        <f>ROUND(SUM(M7:M13),2-LEN(INT(SUM(M7:M13))))</f>
        <v>8200</v>
      </c>
      <c r="N14" s="19"/>
      <c r="O14" s="20">
        <f>ROUND(SUM(O7:O13),2-LEN(INT(SUM(O7:O13))))</f>
        <v>8500</v>
      </c>
    </row>
    <row r="15" spans="1:15" ht="12">
      <c r="A15" s="236" t="s">
        <v>370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</row>
    <row r="16" spans="1:15" ht="11.25">
      <c r="A16" s="237" t="s">
        <v>371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</row>
  </sheetData>
  <mergeCells count="7">
    <mergeCell ref="A15:O15"/>
    <mergeCell ref="A16:O16"/>
    <mergeCell ref="A1:O1"/>
    <mergeCell ref="A3:O3"/>
    <mergeCell ref="A5:O5"/>
    <mergeCell ref="A2:O2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>Area, Population, GDP, Commodity Outlook Tables 2004</dc:subject>
  <dc:creator>USGS Minerals Information Team</dc:creator>
  <cp:keywords>minerals, statistics</cp:keywords>
  <dc:description/>
  <cp:lastModifiedBy>USGS Minerals Information Team</cp:lastModifiedBy>
  <cp:lastPrinted>2007-09-12T13:23:46Z</cp:lastPrinted>
  <dcterms:created xsi:type="dcterms:W3CDTF">2004-02-25T10:59:43Z</dcterms:created>
  <dcterms:modified xsi:type="dcterms:W3CDTF">2007-12-18T20:41:07Z</dcterms:modified>
  <cp:category/>
  <cp:version/>
  <cp:contentType/>
  <cp:contentStatus/>
</cp:coreProperties>
</file>