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60" windowHeight="8580" tabRatio="772" activeTab="0"/>
  </bookViews>
  <sheets>
    <sheet name="CPand FFP Proposal Template" sheetId="1" r:id="rId1"/>
    <sheet name="Detail Information Template" sheetId="2" r:id="rId2"/>
    <sheet name="OH Submission Template" sheetId="3" r:id="rId3"/>
    <sheet name="G&amp;A Submission Template" sheetId="4" r:id="rId4"/>
    <sheet name="Sample CPand FFP Proposal" sheetId="5" r:id="rId5"/>
    <sheet name="Example of Detail Information" sheetId="6" r:id="rId6"/>
    <sheet name="Sample OH Submission" sheetId="7" r:id="rId7"/>
    <sheet name="Sample G&amp;A Submission" sheetId="8" r:id="rId8"/>
  </sheets>
  <definedNames/>
  <calcPr fullCalcOnLoad="1"/>
</workbook>
</file>

<file path=xl/comments1.xml><?xml version="1.0" encoding="utf-8"?>
<comments xmlns="http://schemas.openxmlformats.org/spreadsheetml/2006/main">
  <authors>
    <author>clburns</author>
  </authors>
  <commentList>
    <comment ref="B10" authorId="0">
      <text>
        <r>
          <rPr>
            <sz val="8"/>
            <rFont val="Tahoma"/>
            <family val="0"/>
          </rPr>
          <t xml:space="preserve">
See Indirect Rate Calc
</t>
        </r>
      </text>
    </comment>
    <comment ref="F10" authorId="0">
      <text>
        <r>
          <rPr>
            <b/>
            <sz val="8"/>
            <rFont val="Tahoma"/>
            <family val="0"/>
          </rPr>
          <t>clburns:</t>
        </r>
        <r>
          <rPr>
            <sz val="8"/>
            <rFont val="Tahoma"/>
            <family val="0"/>
          </rPr>
          <t xml:space="preserve">
See indirect rate calc</t>
        </r>
      </text>
    </comment>
    <comment ref="B20" authorId="0">
      <text>
        <r>
          <rPr>
            <sz val="8"/>
            <rFont val="Tahoma"/>
            <family val="0"/>
          </rPr>
          <t xml:space="preserve">See indirect rate calc
</t>
        </r>
      </text>
    </comment>
    <comment ref="F20" authorId="0">
      <text>
        <r>
          <rPr>
            <sz val="8"/>
            <rFont val="Tahoma"/>
            <family val="0"/>
          </rPr>
          <t>See indirect rate calc</t>
        </r>
      </text>
    </comment>
    <comment ref="D10" authorId="0">
      <text>
        <r>
          <rPr>
            <sz val="8"/>
            <rFont val="Tahoma"/>
            <family val="0"/>
          </rPr>
          <t xml:space="preserve">see indirect rate calc
</t>
        </r>
      </text>
    </comment>
    <comment ref="D20" authorId="0">
      <text>
        <r>
          <rPr>
            <sz val="8"/>
            <rFont val="Tahoma"/>
            <family val="0"/>
          </rPr>
          <t xml:space="preserve">see indirect rate calc
</t>
        </r>
      </text>
    </comment>
  </commentList>
</comments>
</file>

<file path=xl/comments5.xml><?xml version="1.0" encoding="utf-8"?>
<comments xmlns="http://schemas.openxmlformats.org/spreadsheetml/2006/main">
  <authors>
    <author>clburns</author>
  </authors>
  <commentList>
    <comment ref="B10" authorId="0">
      <text>
        <r>
          <rPr>
            <sz val="8"/>
            <rFont val="Tahoma"/>
            <family val="0"/>
          </rPr>
          <t xml:space="preserve">
See Indirect Rate Calc
</t>
        </r>
      </text>
    </comment>
    <comment ref="F10" authorId="0">
      <text>
        <r>
          <rPr>
            <b/>
            <sz val="8"/>
            <rFont val="Tahoma"/>
            <family val="0"/>
          </rPr>
          <t>clburns:</t>
        </r>
        <r>
          <rPr>
            <sz val="8"/>
            <rFont val="Tahoma"/>
            <family val="0"/>
          </rPr>
          <t xml:space="preserve">
See indirect rate calc</t>
        </r>
      </text>
    </comment>
    <comment ref="B20" authorId="0">
      <text>
        <r>
          <rPr>
            <sz val="8"/>
            <rFont val="Tahoma"/>
            <family val="0"/>
          </rPr>
          <t xml:space="preserve">See indirect rate calc
</t>
        </r>
      </text>
    </comment>
    <comment ref="F20" authorId="0">
      <text>
        <r>
          <rPr>
            <sz val="8"/>
            <rFont val="Tahoma"/>
            <family val="0"/>
          </rPr>
          <t>See indirect rate calc</t>
        </r>
      </text>
    </comment>
    <comment ref="D10" authorId="0">
      <text>
        <r>
          <rPr>
            <sz val="8"/>
            <rFont val="Tahoma"/>
            <family val="0"/>
          </rPr>
          <t xml:space="preserve">see indirect rate calc
</t>
        </r>
      </text>
    </comment>
    <comment ref="D20" authorId="0">
      <text>
        <r>
          <rPr>
            <sz val="8"/>
            <rFont val="Tahoma"/>
            <family val="0"/>
          </rPr>
          <t xml:space="preserve">see indirect rate calc
</t>
        </r>
      </text>
    </comment>
  </commentList>
</comments>
</file>

<file path=xl/sharedStrings.xml><?xml version="1.0" encoding="utf-8"?>
<sst xmlns="http://schemas.openxmlformats.org/spreadsheetml/2006/main" count="347" uniqueCount="148">
  <si>
    <t>FY 2000</t>
  </si>
  <si>
    <t>Total</t>
  </si>
  <si>
    <t>Overhead</t>
  </si>
  <si>
    <t>Direct Materials</t>
  </si>
  <si>
    <t>Direct Travel</t>
  </si>
  <si>
    <t xml:space="preserve">     Subtotal </t>
  </si>
  <si>
    <t xml:space="preserve">     Total Costs</t>
  </si>
  <si>
    <t>(2)  Also, fill-out the "Schedule of Unallowable Costs"</t>
  </si>
  <si>
    <t>(3)  The numbers in these templates serve only as an example and are not indicative of your company's costs.</t>
  </si>
  <si>
    <t>Fee at 8%</t>
  </si>
  <si>
    <t>ABC Company</t>
  </si>
  <si>
    <t xml:space="preserve">Overhead Proposed </t>
  </si>
  <si>
    <t>Actuals half yr</t>
  </si>
  <si>
    <t>(1/1 - 6/30/00)</t>
  </si>
  <si>
    <t>Company Projections</t>
  </si>
  <si>
    <t>Annualized</t>
  </si>
  <si>
    <t>Account</t>
  </si>
  <si>
    <t>Overhead Pool Expenses</t>
  </si>
  <si>
    <t>Indirect Payrolls</t>
  </si>
  <si>
    <t>Fringe Benefits</t>
  </si>
  <si>
    <t>Indirect Materials</t>
  </si>
  <si>
    <t>Other Insurance</t>
  </si>
  <si>
    <t>Taxes Other than Income</t>
  </si>
  <si>
    <t>Rent - Furniture &amp; Fixtures</t>
  </si>
  <si>
    <t>Depreciation</t>
  </si>
  <si>
    <t>Utilities</t>
  </si>
  <si>
    <t>Janitorial</t>
  </si>
  <si>
    <t>Data Processing</t>
  </si>
  <si>
    <t>Misc.</t>
  </si>
  <si>
    <t>Total Expenses</t>
  </si>
  <si>
    <t>Less: Unallowable Entertainment</t>
  </si>
  <si>
    <t>Less: Materials recovered direct</t>
  </si>
  <si>
    <t>Overhead Exp Claimed</t>
  </si>
  <si>
    <t>Rates (Total Expenses/Base)</t>
  </si>
  <si>
    <t xml:space="preserve">(1) Provide separate rate calculation sheets for each overhead type that you are applying.  </t>
  </si>
  <si>
    <t xml:space="preserve">Direct Labor </t>
  </si>
  <si>
    <t>Labor Overhead</t>
  </si>
  <si>
    <t>Subcontracts/ODC's</t>
  </si>
  <si>
    <t>Estimated</t>
  </si>
  <si>
    <t>Costs</t>
  </si>
  <si>
    <t xml:space="preserve">G&amp;A Proposed </t>
  </si>
  <si>
    <t>Base (Total Cost Input) see below</t>
  </si>
  <si>
    <t>Office Supplies</t>
  </si>
  <si>
    <t>G&amp;A Pool Expenses:</t>
  </si>
  <si>
    <t>Insurance</t>
  </si>
  <si>
    <t>G&amp;A Expenses Claimed</t>
  </si>
  <si>
    <t>Base Detail</t>
  </si>
  <si>
    <t>Bad Debt Expense</t>
  </si>
  <si>
    <t>Contributions/Donations</t>
  </si>
  <si>
    <t>Interest</t>
  </si>
  <si>
    <t>Less: Unallowable Bad Debt Exp</t>
  </si>
  <si>
    <t>Less: Unallowable Contributions</t>
  </si>
  <si>
    <t>Less: Interest</t>
  </si>
  <si>
    <t xml:space="preserve">Direct Labor (will need to provide detail of expected # of </t>
  </si>
  <si>
    <t>(If not already included in amounts above)</t>
  </si>
  <si>
    <t>Unallowable Overhead Expenses</t>
  </si>
  <si>
    <t>G&amp;A Total Cost Input Base (TCI) (Total Company)</t>
  </si>
  <si>
    <t>Direct Materials (will need to provide detail of expected</t>
  </si>
  <si>
    <t>hours at anticipated rates or other basis of proposal)</t>
  </si>
  <si>
    <t>materials purchased or other basis of proposal)</t>
  </si>
  <si>
    <t xml:space="preserve">Direct Travel (will need to provide detail of expected # </t>
  </si>
  <si>
    <t>of trips and anticipated destinations)</t>
  </si>
  <si>
    <t xml:space="preserve">Indirect Payrolls </t>
  </si>
  <si>
    <t>1/2 yr Actuals</t>
  </si>
  <si>
    <t>Examples include: Engineering Overhead, Manufacturing Overhead, On-Site vs Off-Site etc.</t>
  </si>
  <si>
    <t>(2) Eliminate all unallowable costs per the Federal Acquisition Regulations (FAR) from the</t>
  </si>
  <si>
    <t>pool before calculating your rate.  Keep in mind that these unallowable costs may need</t>
  </si>
  <si>
    <t>to be included in the G&amp;A base if applicable.</t>
  </si>
  <si>
    <t>may be different for your company.</t>
  </si>
  <si>
    <t>Total Cost Input (Base) (As Claimed)</t>
  </si>
  <si>
    <t>(1) Eliminate all unallowable costs per the Federal Acquisition Regulations (FAR) from the pool before</t>
  </si>
  <si>
    <t>calculating your rate.  NOTE:  G&amp;A Unallowables DO NOT get put back into the total cost input (TCI) base.</t>
  </si>
  <si>
    <t>for your company.</t>
  </si>
  <si>
    <t>ABC Company Cost Proposal</t>
  </si>
  <si>
    <t>Proposed Contract or RFQ Number:</t>
  </si>
  <si>
    <t xml:space="preserve">(1)  Please fill-out and provide the "Sample Rate Calc" worksheet that is included with this workbook for each indirect rate category that you are proposing </t>
  </si>
  <si>
    <t>including Overhead and G&amp;A</t>
  </si>
  <si>
    <t xml:space="preserve">If you have a cognizant agency such as DCAA, ONR, DHHS, that sets your rates, please </t>
  </si>
  <si>
    <t>provide us with copies of the rates sheets that your cognizant agency provided, as well</t>
  </si>
  <si>
    <t xml:space="preserve">as a contact name and phone number, instead of filling-in this template. </t>
  </si>
  <si>
    <t>Base (Total Direct Labor) - Company Wide</t>
  </si>
  <si>
    <t xml:space="preserve">NOTE: The above is for example only.  Cost categories and assignment to the base or pool </t>
  </si>
  <si>
    <t>NOTE: The above is for example only. Cost categories, and assignment to the base or pool may be different</t>
  </si>
  <si>
    <t>Proposed Contract or RFQ Number</t>
  </si>
  <si>
    <t>EXAMPLE OF LABOR DETAIL</t>
  </si>
  <si>
    <t>Current</t>
  </si>
  <si>
    <t>Proposed</t>
  </si>
  <si>
    <t>Labor Category/Employee Name</t>
  </si>
  <si>
    <t>Base Rate</t>
  </si>
  <si>
    <t>Extension</t>
  </si>
  <si>
    <t>Senior Engineer I</t>
  </si>
  <si>
    <t>Senior Engineer II</t>
  </si>
  <si>
    <t>Total Labor</t>
  </si>
  <si>
    <t xml:space="preserve">       and may be based upon a current DCAA FPRA for direct labor rates, the proposed employees actual base rate or a category average.</t>
  </si>
  <si>
    <t>EXAMPLE OF MATERIAL DETAIL</t>
  </si>
  <si>
    <t>Description</t>
  </si>
  <si>
    <t>Quantity</t>
  </si>
  <si>
    <t>UOM</t>
  </si>
  <si>
    <t>Source</t>
  </si>
  <si>
    <t>#20 TPS Cable</t>
  </si>
  <si>
    <t>FT.</t>
  </si>
  <si>
    <t>Trade Services Catalog</t>
  </si>
  <si>
    <t>Mux Cabinet</t>
  </si>
  <si>
    <t>ea</t>
  </si>
  <si>
    <t>Vendor Quotation</t>
  </si>
  <si>
    <t>(B)  Unit price should include all applicable discounts</t>
  </si>
  <si>
    <t>EXAMPLE OF TRAVEL DETAIL</t>
  </si>
  <si>
    <t>Trip</t>
  </si>
  <si>
    <t>Year</t>
  </si>
  <si>
    <t>Persons</t>
  </si>
  <si>
    <t>Days</t>
  </si>
  <si>
    <t>Airfare</t>
  </si>
  <si>
    <t>Lodging</t>
  </si>
  <si>
    <t>Per Diem</t>
  </si>
  <si>
    <t>Car Rental</t>
  </si>
  <si>
    <t>Other</t>
  </si>
  <si>
    <t>Colorado Springs to Albuquerque,NM</t>
  </si>
  <si>
    <t>(C)</t>
  </si>
  <si>
    <t>(D)</t>
  </si>
  <si>
    <t>(E)</t>
  </si>
  <si>
    <t>(F)</t>
  </si>
  <si>
    <t>(C)  Airfare should be based on FTR limitations</t>
  </si>
  <si>
    <t>(D)  Lodging should be based on FTR limitations</t>
  </si>
  <si>
    <t>(E)  Per Diem should be based on FTR Limitations or according to company policy</t>
  </si>
  <si>
    <t>(F)  Car Rental should be within FTR Limitations</t>
  </si>
  <si>
    <t>For use on Cost or Firm Fixed Price Type Contract</t>
  </si>
  <si>
    <t>For use on Cost and Firm Fixed Price Type Contracts</t>
  </si>
  <si>
    <t>(A)  The proposed hourly base labor rate should be consistent with the company's current bidding, accural and invoicing policies</t>
  </si>
  <si>
    <t>FY 2005 - 2007</t>
  </si>
  <si>
    <t>FY 2005</t>
  </si>
  <si>
    <t>FY 2006</t>
  </si>
  <si>
    <t>FY 2007</t>
  </si>
  <si>
    <t>This is a Sample Proposal</t>
  </si>
  <si>
    <t>This is a Sample of Detail Information</t>
  </si>
  <si>
    <t>(1/1 - 6/30/07)</t>
  </si>
  <si>
    <t>This is a Sample OH Submission</t>
  </si>
  <si>
    <t>This is a Sample G&amp;A Submission</t>
  </si>
  <si>
    <t xml:space="preserve"> LABOR DETAIL</t>
  </si>
  <si>
    <t xml:space="preserve"> MATERIAL DETAIL</t>
  </si>
  <si>
    <t>TRAVEL DETAIL</t>
  </si>
  <si>
    <t>G&amp;A</t>
  </si>
  <si>
    <t>Hours (A)</t>
  </si>
  <si>
    <t>Unit Price (B)</t>
  </si>
  <si>
    <t>Airfare (C)</t>
  </si>
  <si>
    <t>Lodging (D)</t>
  </si>
  <si>
    <t>Per Diem (E)</t>
  </si>
  <si>
    <t>Car Rental (F)</t>
  </si>
  <si>
    <t>FTRs = Federal Travel Regulations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</si>
</sst>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  <numFmt numFmtId="166" formatCode="_(* #,##0.0_);_(* \(#,##0.0\);_(* \-??_);_(@_)"/>
    <numFmt numFmtId="167" formatCode="_(&quot;$&quot;* #,##0_);_(&quot;$&quot;* \(#,##0\);_(&quot;$&quot;* \-??_);_(@_)"/>
    <numFmt numFmtId="168" formatCode="0.0%"/>
    <numFmt numFmtId="169" formatCode="0.00000"/>
    <numFmt numFmtId="170" formatCode="_(* #,##0.0000_);_(* \(#,##0.0000\);_(* &quot;-&quot;????_);_(@_)"/>
    <numFmt numFmtId="171" formatCode="_(* #,##0.0_);_(* \(#,##0.0\);_(* &quot;-&quot;??_);_(@_)"/>
    <numFmt numFmtId="172" formatCode="_(* #,##0_);_(* \(#,##0\);_(* &quot;-&quot;??_);_(@_)"/>
    <numFmt numFmtId="173" formatCode="&quot;$&quot;#,##0.000_);\(&quot;$&quot;#,##0.000\)"/>
    <numFmt numFmtId="174" formatCode="&quot;$&quot;#,##0.0_);\(&quot;$&quot;#,##0.0\)"/>
    <numFmt numFmtId="175" formatCode="_(* #,##0.000_);_(* \(#,##0.000\);_(* &quot;-&quot;?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&quot;$&quot;#,##0.00"/>
    <numFmt numFmtId="181" formatCode="_(&quot;$&quot;* #,##0.00_);_(&quot;$&quot;* \(#,##0.00\);_(&quot;$&quot;* &quot; &quot;??_);_(@_)"/>
    <numFmt numFmtId="182" formatCode="_(* #,##0_);_(* \(#,##0\);_(* &quot; &quot;??_);_(@_)"/>
    <numFmt numFmtId="183" formatCode="mm/dd/yy_)"/>
    <numFmt numFmtId="184" formatCode="hh:mm\ AM/PM_)"/>
    <numFmt numFmtId="185" formatCode="0.00_)"/>
    <numFmt numFmtId="186" formatCode="0.0000%"/>
    <numFmt numFmtId="187" formatCode="_(* #,##0.00_);_(* \(#,##0.00\);_(* &quot;&quot;??_);_(@_)"/>
    <numFmt numFmtId="188" formatCode="0.0"/>
    <numFmt numFmtId="189" formatCode="_(* #,##0_);_(* \(#,##0\);_(* &quot;&quot;??_);_(@_)"/>
    <numFmt numFmtId="190" formatCode="_(* #,##0.0_);_(* \(#,##0.0\);_(* &quot;-&quot;?_);_(@_)"/>
    <numFmt numFmtId="191" formatCode="_(* #,##0.00000_);_(* \(#,##0.00000\);_(* &quot;-&quot;?????_);_(@_)"/>
    <numFmt numFmtId="192" formatCode="#,##0.00000_);\(#,##0.00000\)"/>
    <numFmt numFmtId="193" formatCode=".00000"/>
    <numFmt numFmtId="194" formatCode="#,##0.00000_);[Red]\(#,##0.00000\)"/>
    <numFmt numFmtId="195" formatCode="_(* #,##0.0_);_(* \(#,##0.0\);_(* &quot;&quot;??_);_(@_)"/>
    <numFmt numFmtId="196" formatCode="_(* #,##0.0_);_(* \(#,##0.0\);_(* &quot;&quot;?_);_(@_)"/>
    <numFmt numFmtId="197" formatCode="_(* #,##0_);_(* \(#,##0\);_(* &quot;&quot;_);_(@_)"/>
    <numFmt numFmtId="198" formatCode="_(* #,##0.000_);_(* \(#,##0.00\);_(* &quot;-&quot;??_);_(@_)"/>
    <numFmt numFmtId="199" formatCode="0_);\(0\)"/>
    <numFmt numFmtId="200" formatCode="_(* #,##0_);_(* \(#,##0\);_(* &quot;&quot;\);_(@_)"/>
    <numFmt numFmtId="201" formatCode="00000"/>
    <numFmt numFmtId="202" formatCode="&quot;$&quot;#,##0"/>
    <numFmt numFmtId="203" formatCode="_(&quot;$&quot;* #,##0_);_(&quot;$&quot;* \(#,##0\);_(&quot;$&quot;* &quot;&quot;_);_(@_)"/>
    <numFmt numFmtId="204" formatCode="_(&quot;$&quot;* #,##0.00_);_(&quot;$&quot;* \(#,##0.00\);_(&quot;$&quot;* &quot;&quot;??_);_(@_)"/>
    <numFmt numFmtId="205" formatCode="_(&quot;$&quot;* #,##0_);_(&quot;$&quot;* \(#,##0\);_(&quot;$&quot;* &quot;&quot;??_);_(@_)"/>
    <numFmt numFmtId="206" formatCode="_(&quot;$&quot;* #,##0.0_);_(&quot;$&quot;* \(#,##0.0\);_(&quot;$&quot;* &quot;&quot;??_);_(@_)"/>
    <numFmt numFmtId="207" formatCode="0.000%"/>
    <numFmt numFmtId="208" formatCode="0.0000000000"/>
    <numFmt numFmtId="209" formatCode="0.0000"/>
    <numFmt numFmtId="210" formatCode="0.00_);\(0.00\)"/>
    <numFmt numFmtId="211" formatCode="&quot;$&quot;#,###_);\(&quot;$&quot;#,##0\)"/>
    <numFmt numFmtId="212" formatCode="_(* #,##0_);_(* \(#,##0\);_(* &quot;0&quot;??_);_(@_)"/>
    <numFmt numFmtId="213" formatCode="General_)"/>
    <numFmt numFmtId="214" formatCode="#,##0.0_);\(#,##0.0\)"/>
    <numFmt numFmtId="215" formatCode="_(&quot;$&quot;* #,##0.000_);_(&quot;$&quot;* \(#,##0.000\);_(&quot;$&quot;* &quot;-&quot;??_);_(@_)"/>
    <numFmt numFmtId="216" formatCode="_(&quot;$&quot;* #,##0.0000_);_(&quot;$&quot;* \(#,##0.0000\);_(&quot;$&quot;* &quot;-&quot;??_);_(@_)"/>
    <numFmt numFmtId="217" formatCode="\(0.00%\)"/>
    <numFmt numFmtId="218" formatCode="_(0.00%\)"/>
    <numFmt numFmtId="219" formatCode="\-0.00%"/>
    <numFmt numFmtId="220" formatCode="_(&quot;$&quot;* #,##0.00_);_(&quot;$&quot;* \(#,##0.00\);_(&quot;$&quot;* \-??_);_(@_)"/>
    <numFmt numFmtId="221" formatCode="_(&quot;$&quot;* #,##0.0_);_(&quot;$&quot;* \(#,##0.0\);_(&quot;$&quot;* \-??_);_(@_)"/>
    <numFmt numFmtId="222" formatCode="#,##0.0"/>
    <numFmt numFmtId="223" formatCode="_(&quot;$&quot;* #,##0.000_);_(&quot;$&quot;* \(#,##0.000\);_(&quot;$&quot;* \-??_);_(@_)"/>
    <numFmt numFmtId="224" formatCode="_(&quot;$&quot;* #,##0.0000_);_(&quot;$&quot;* \(#,##0.0000\);_(&quot;$&quot;* \-??_);_(@_)"/>
    <numFmt numFmtId="225" formatCode="_(* #,##0.000_);_(* \(#,##0.000\);_(* &quot;-&quot;_);_(@_)"/>
  </numFmts>
  <fonts count="16">
    <font>
      <sz val="10"/>
      <name val="Arial"/>
      <family val="0"/>
    </font>
    <font>
      <sz val="12"/>
      <name val="Arial Black"/>
      <family val="2"/>
    </font>
    <font>
      <sz val="12"/>
      <name val="Arial"/>
      <family val="0"/>
    </font>
    <font>
      <sz val="14"/>
      <name val="Arial Black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 Blac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2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Border="1" applyAlignment="1">
      <alignment horizontal="center"/>
      <protection/>
    </xf>
    <xf numFmtId="0" fontId="2" fillId="0" borderId="0" xfId="21" applyBorder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7" fontId="2" fillId="0" borderId="0" xfId="21" applyNumberForma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4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9" fontId="4" fillId="0" borderId="0" xfId="23" applyFont="1" applyAlignment="1">
      <alignment horizontal="center"/>
    </xf>
    <xf numFmtId="7" fontId="0" fillId="0" borderId="0" xfId="21" applyNumberFormat="1" applyFont="1" applyBorder="1" applyProtection="1">
      <alignment/>
      <protection/>
    </xf>
    <xf numFmtId="0" fontId="0" fillId="0" borderId="0" xfId="21" applyFont="1" applyFill="1" applyBorder="1">
      <alignment/>
      <protection/>
    </xf>
    <xf numFmtId="7" fontId="0" fillId="0" borderId="0" xfId="21" applyNumberFormat="1" applyFont="1" applyBorder="1" applyAlignment="1" applyProtection="1">
      <alignment horizontal="center"/>
      <protection/>
    </xf>
    <xf numFmtId="169" fontId="0" fillId="0" borderId="0" xfId="0" applyNumberFormat="1" applyAlignment="1">
      <alignment/>
    </xf>
    <xf numFmtId="0" fontId="0" fillId="0" borderId="0" xfId="22" applyAlignment="1">
      <alignment horizontal="left"/>
      <protection/>
    </xf>
    <xf numFmtId="0" fontId="0" fillId="0" borderId="0" xfId="22" applyAlignment="1">
      <alignment/>
      <protection/>
    </xf>
    <xf numFmtId="0" fontId="0" fillId="0" borderId="0" xfId="22" applyBorder="1">
      <alignment/>
      <protection/>
    </xf>
    <xf numFmtId="0" fontId="0" fillId="0" borderId="0" xfId="22">
      <alignment/>
      <protection/>
    </xf>
    <xf numFmtId="0" fontId="0" fillId="0" borderId="0" xfId="22" applyFont="1">
      <alignment/>
      <protection/>
    </xf>
    <xf numFmtId="0" fontId="14" fillId="2" borderId="0" xfId="21" applyFont="1" applyFill="1" applyBorder="1">
      <alignment/>
      <protection/>
    </xf>
    <xf numFmtId="0" fontId="1" fillId="2" borderId="0" xfId="21" applyFont="1" applyFill="1" applyBorder="1">
      <alignment/>
      <protection/>
    </xf>
    <xf numFmtId="0" fontId="3" fillId="2" borderId="0" xfId="21" applyFont="1" applyFill="1" applyBorder="1" applyAlignment="1">
      <alignment horizontal="center"/>
      <protection/>
    </xf>
    <xf numFmtId="0" fontId="2" fillId="2" borderId="0" xfId="21" applyFill="1" applyBorder="1">
      <alignment/>
      <protection/>
    </xf>
    <xf numFmtId="0" fontId="2" fillId="2" borderId="0" xfId="21" applyFont="1" applyFill="1" applyBorder="1">
      <alignment/>
      <protection/>
    </xf>
    <xf numFmtId="0" fontId="1" fillId="2" borderId="0" xfId="21" applyFont="1" applyFill="1" applyBorder="1" applyAlignment="1">
      <alignment horizontal="center"/>
      <protection/>
    </xf>
    <xf numFmtId="0" fontId="11" fillId="2" borderId="0" xfId="21" applyFont="1" applyFill="1" applyBorder="1">
      <alignment/>
      <protection/>
    </xf>
    <xf numFmtId="0" fontId="0" fillId="2" borderId="0" xfId="21" applyFont="1" applyFill="1" applyBorder="1" applyAlignment="1">
      <alignment horizontal="center"/>
      <protection/>
    </xf>
    <xf numFmtId="0" fontId="0" fillId="2" borderId="0" xfId="21" applyFont="1" applyFill="1" applyBorder="1">
      <alignment/>
      <protection/>
    </xf>
    <xf numFmtId="0" fontId="0" fillId="2" borderId="0" xfId="0" applyFill="1" applyAlignment="1">
      <alignment/>
    </xf>
    <xf numFmtId="0" fontId="0" fillId="2" borderId="1" xfId="21" applyFont="1" applyFill="1" applyBorder="1" applyAlignment="1">
      <alignment horizontal="center"/>
      <protection/>
    </xf>
    <xf numFmtId="5" fontId="0" fillId="2" borderId="0" xfId="21" applyNumberFormat="1" applyFont="1" applyFill="1" applyBorder="1" applyProtection="1">
      <alignment/>
      <protection/>
    </xf>
    <xf numFmtId="5" fontId="0" fillId="2" borderId="0" xfId="21" applyNumberFormat="1" applyFont="1" applyFill="1" applyBorder="1">
      <alignment/>
      <protection/>
    </xf>
    <xf numFmtId="165" fontId="0" fillId="0" borderId="1" xfId="21" applyNumberFormat="1" applyFont="1" applyFill="1" applyBorder="1">
      <alignment/>
      <protection/>
    </xf>
    <xf numFmtId="164" fontId="0" fillId="2" borderId="0" xfId="21" applyNumberFormat="1" applyFont="1" applyFill="1" applyBorder="1" applyProtection="1">
      <alignment/>
      <protection/>
    </xf>
    <xf numFmtId="164" fontId="0" fillId="2" borderId="0" xfId="21" applyNumberFormat="1" applyFont="1" applyFill="1" applyBorder="1">
      <alignment/>
      <protection/>
    </xf>
    <xf numFmtId="10" fontId="0" fillId="2" borderId="0" xfId="0" applyNumberFormat="1" applyFill="1" applyBorder="1" applyAlignment="1">
      <alignment/>
    </xf>
    <xf numFmtId="165" fontId="0" fillId="2" borderId="0" xfId="21" applyNumberFormat="1" applyFont="1" applyFill="1" applyBorder="1" applyProtection="1">
      <alignment/>
      <protection/>
    </xf>
    <xf numFmtId="10" fontId="0" fillId="2" borderId="0" xfId="21" applyNumberFormat="1" applyFont="1" applyFill="1" applyBorder="1" applyProtection="1">
      <alignment/>
      <protection/>
    </xf>
    <xf numFmtId="10" fontId="0" fillId="2" borderId="0" xfId="21" applyNumberFormat="1" applyFont="1" applyFill="1" applyBorder="1" applyAlignment="1" applyProtection="1">
      <alignment wrapText="1"/>
      <protection/>
    </xf>
    <xf numFmtId="165" fontId="0" fillId="2" borderId="0" xfId="21" applyNumberFormat="1" applyFont="1" applyFill="1" applyBorder="1">
      <alignment/>
      <protection/>
    </xf>
    <xf numFmtId="165" fontId="0" fillId="2" borderId="1" xfId="21" applyNumberFormat="1" applyFont="1" applyFill="1" applyBorder="1" applyProtection="1">
      <alignment/>
      <protection/>
    </xf>
    <xf numFmtId="0" fontId="0" fillId="2" borderId="1" xfId="21" applyFont="1" applyFill="1" applyBorder="1">
      <alignment/>
      <protection/>
    </xf>
    <xf numFmtId="177" fontId="0" fillId="2" borderId="0" xfId="17" applyNumberFormat="1" applyFont="1" applyFill="1" applyBorder="1" applyAlignment="1" applyProtection="1">
      <alignment/>
      <protection/>
    </xf>
    <xf numFmtId="177" fontId="0" fillId="2" borderId="0" xfId="17" applyNumberFormat="1" applyFont="1" applyFill="1" applyBorder="1" applyAlignment="1">
      <alignment/>
    </xf>
    <xf numFmtId="10" fontId="0" fillId="2" borderId="0" xfId="23" applyNumberFormat="1" applyFont="1" applyFill="1" applyBorder="1" applyAlignment="1" applyProtection="1">
      <alignment/>
      <protection/>
    </xf>
    <xf numFmtId="165" fontId="0" fillId="2" borderId="1" xfId="21" applyNumberFormat="1" applyFont="1" applyFill="1" applyBorder="1">
      <alignment/>
      <protection/>
    </xf>
    <xf numFmtId="0" fontId="0" fillId="2" borderId="0" xfId="0" applyFill="1" applyBorder="1" applyAlignment="1">
      <alignment/>
    </xf>
    <xf numFmtId="172" fontId="0" fillId="2" borderId="0" xfId="21" applyNumberFormat="1" applyFont="1" applyFill="1" applyBorder="1">
      <alignment/>
      <protection/>
    </xf>
    <xf numFmtId="177" fontId="0" fillId="2" borderId="2" xfId="17" applyNumberFormat="1" applyFont="1" applyFill="1" applyBorder="1" applyAlignment="1" applyProtection="1">
      <alignment/>
      <protection/>
    </xf>
    <xf numFmtId="0" fontId="5" fillId="2" borderId="3" xfId="21" applyFont="1" applyFill="1" applyBorder="1">
      <alignment/>
      <protection/>
    </xf>
    <xf numFmtId="0" fontId="6" fillId="2" borderId="3" xfId="21" applyFont="1" applyFill="1" applyBorder="1" applyAlignment="1">
      <alignment horizontal="center"/>
      <protection/>
    </xf>
    <xf numFmtId="0" fontId="0" fillId="2" borderId="3" xfId="21" applyFont="1" applyFill="1" applyBorder="1">
      <alignment/>
      <protection/>
    </xf>
    <xf numFmtId="0" fontId="5" fillId="2" borderId="0" xfId="21" applyFont="1" applyFill="1" applyBorder="1">
      <alignment/>
      <protection/>
    </xf>
    <xf numFmtId="0" fontId="6" fillId="2" borderId="0" xfId="21" applyFont="1" applyFill="1" applyBorder="1" applyAlignment="1">
      <alignment horizontal="center"/>
      <protection/>
    </xf>
    <xf numFmtId="0" fontId="4" fillId="2" borderId="0" xfId="22" applyFont="1" applyFill="1" applyAlignment="1">
      <alignment/>
      <protection/>
    </xf>
    <xf numFmtId="0" fontId="0" fillId="2" borderId="0" xfId="22" applyFont="1" applyFill="1" applyAlignment="1">
      <alignment/>
      <protection/>
    </xf>
    <xf numFmtId="0" fontId="0" fillId="2" borderId="0" xfId="22" applyFont="1" applyFill="1" applyAlignment="1">
      <alignment horizontal="center"/>
      <protection/>
    </xf>
    <xf numFmtId="0" fontId="0" fillId="2" borderId="0" xfId="22" applyFill="1" applyAlignment="1">
      <alignment horizontal="left"/>
      <protection/>
    </xf>
    <xf numFmtId="0" fontId="0" fillId="2" borderId="0" xfId="22" applyFill="1" applyAlignment="1">
      <alignment/>
      <protection/>
    </xf>
    <xf numFmtId="0" fontId="0" fillId="2" borderId="0" xfId="0" applyFill="1" applyAlignment="1">
      <alignment/>
    </xf>
    <xf numFmtId="0" fontId="4" fillId="2" borderId="0" xfId="22" applyFont="1" applyFill="1">
      <alignment/>
      <protection/>
    </xf>
    <xf numFmtId="0" fontId="0" fillId="2" borderId="1" xfId="22" applyFont="1" applyFill="1" applyBorder="1" applyAlignment="1">
      <alignment horizontal="center"/>
      <protection/>
    </xf>
    <xf numFmtId="0" fontId="0" fillId="2" borderId="0" xfId="22" applyFont="1" applyFill="1" applyBorder="1" applyAlignment="1">
      <alignment horizontal="center"/>
      <protection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4" fontId="0" fillId="2" borderId="1" xfId="22" applyNumberFormat="1" applyFont="1" applyFill="1" applyBorder="1" applyAlignment="1">
      <alignment horizontal="center"/>
      <protection/>
    </xf>
    <xf numFmtId="0" fontId="4" fillId="2" borderId="1" xfId="22" applyFont="1" applyFill="1" applyBorder="1" applyAlignment="1">
      <alignment horizontal="left"/>
      <protection/>
    </xf>
    <xf numFmtId="0" fontId="0" fillId="2" borderId="0" xfId="22" applyFont="1" applyFill="1" applyBorder="1" applyAlignment="1">
      <alignment horizontal="center"/>
      <protection/>
    </xf>
    <xf numFmtId="0" fontId="0" fillId="2" borderId="0" xfId="22" applyFont="1" applyFill="1" applyAlignment="1">
      <alignment horizontal="center"/>
      <protection/>
    </xf>
    <xf numFmtId="0" fontId="0" fillId="2" borderId="1" xfId="22" applyFont="1" applyFill="1" applyBorder="1" applyAlignment="1">
      <alignment horizontal="center"/>
      <protection/>
    </xf>
    <xf numFmtId="0" fontId="4" fillId="2" borderId="0" xfId="22" applyFont="1" applyFill="1" applyAlignment="1">
      <alignment horizontal="center"/>
      <protection/>
    </xf>
    <xf numFmtId="0" fontId="4" fillId="2" borderId="0" xfId="22" applyFont="1" applyFill="1" applyBorder="1" applyAlignment="1">
      <alignment horizontal="center"/>
      <protection/>
    </xf>
    <xf numFmtId="0" fontId="0" fillId="2" borderId="0" xfId="22" applyFont="1" applyFill="1">
      <alignment/>
      <protection/>
    </xf>
    <xf numFmtId="2" fontId="0" fillId="2" borderId="0" xfId="22" applyNumberFormat="1" applyFont="1" applyFill="1">
      <alignment/>
      <protection/>
    </xf>
    <xf numFmtId="177" fontId="0" fillId="2" borderId="0" xfId="17" applyNumberFormat="1" applyFont="1" applyFill="1" applyAlignment="1">
      <alignment/>
    </xf>
    <xf numFmtId="1" fontId="0" fillId="2" borderId="0" xfId="22" applyNumberFormat="1" applyFont="1" applyFill="1" applyBorder="1">
      <alignment/>
      <protection/>
    </xf>
    <xf numFmtId="168" fontId="0" fillId="2" borderId="0" xfId="22" applyNumberFormat="1" applyFont="1" applyFill="1" applyBorder="1">
      <alignment/>
      <protection/>
    </xf>
    <xf numFmtId="222" fontId="0" fillId="2" borderId="0" xfId="15" applyNumberFormat="1" applyFill="1" applyBorder="1" applyAlignment="1">
      <alignment/>
    </xf>
    <xf numFmtId="172" fontId="0" fillId="2" borderId="0" xfId="15" applyNumberFormat="1" applyFont="1" applyFill="1" applyAlignment="1">
      <alignment/>
    </xf>
    <xf numFmtId="172" fontId="0" fillId="2" borderId="0" xfId="15" applyNumberFormat="1" applyFont="1" applyFill="1" applyBorder="1" applyAlignment="1">
      <alignment/>
    </xf>
    <xf numFmtId="0" fontId="0" fillId="2" borderId="0" xfId="22" applyFill="1">
      <alignment/>
      <protection/>
    </xf>
    <xf numFmtId="0" fontId="0" fillId="2" borderId="4" xfId="22" applyFill="1" applyBorder="1">
      <alignment/>
      <protection/>
    </xf>
    <xf numFmtId="177" fontId="0" fillId="2" borderId="4" xfId="17" applyNumberFormat="1" applyFill="1" applyBorder="1" applyAlignment="1">
      <alignment/>
    </xf>
    <xf numFmtId="222" fontId="0" fillId="2" borderId="0" xfId="22" applyNumberFormat="1" applyFill="1">
      <alignment/>
      <protection/>
    </xf>
    <xf numFmtId="222" fontId="0" fillId="2" borderId="0" xfId="15" applyNumberFormat="1" applyFill="1" applyAlignment="1">
      <alignment/>
    </xf>
    <xf numFmtId="3" fontId="0" fillId="2" borderId="0" xfId="15" applyNumberFormat="1" applyFill="1" applyBorder="1" applyAlignment="1">
      <alignment horizontal="right"/>
    </xf>
    <xf numFmtId="9" fontId="0" fillId="2" borderId="0" xfId="22" applyNumberFormat="1" applyFont="1" applyFill="1">
      <alignment/>
      <protection/>
    </xf>
    <xf numFmtId="3" fontId="0" fillId="2" borderId="0" xfId="15" applyNumberFormat="1" applyFont="1" applyFill="1" applyAlignment="1">
      <alignment/>
    </xf>
    <xf numFmtId="0" fontId="0" fillId="2" borderId="0" xfId="22" applyFont="1" applyFill="1">
      <alignment/>
      <protection/>
    </xf>
    <xf numFmtId="0" fontId="4" fillId="2" borderId="0" xfId="22" applyFont="1" applyFill="1">
      <alignment/>
      <protection/>
    </xf>
    <xf numFmtId="0" fontId="0" fillId="2" borderId="1" xfId="22" applyFont="1" applyFill="1" applyBorder="1">
      <alignment/>
      <protection/>
    </xf>
    <xf numFmtId="0" fontId="0" fillId="2" borderId="1" xfId="22" applyFill="1" applyBorder="1">
      <alignment/>
      <protection/>
    </xf>
    <xf numFmtId="177" fontId="0" fillId="2" borderId="0" xfId="17" applyNumberFormat="1" applyFill="1" applyAlignment="1">
      <alignment/>
    </xf>
    <xf numFmtId="177" fontId="0" fillId="2" borderId="2" xfId="17" applyNumberFormat="1" applyFill="1" applyBorder="1" applyAlignment="1">
      <alignment/>
    </xf>
    <xf numFmtId="0" fontId="4" fillId="2" borderId="0" xfId="0" applyFont="1" applyFill="1" applyAlignment="1">
      <alignment horizontal="centerContinuous"/>
    </xf>
    <xf numFmtId="0" fontId="7" fillId="2" borderId="0" xfId="0" applyFont="1" applyFill="1" applyBorder="1" applyAlignment="1">
      <alignment/>
    </xf>
    <xf numFmtId="0" fontId="0" fillId="2" borderId="0" xfId="0" applyFill="1" applyAlignment="1">
      <alignment horizontal="centerContinuous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42" fontId="0" fillId="2" borderId="0" xfId="0" applyNumberFormat="1" applyFill="1" applyAlignment="1">
      <alignment/>
    </xf>
    <xf numFmtId="42" fontId="0" fillId="2" borderId="0" xfId="21" applyNumberFormat="1" applyFont="1" applyFill="1" applyBorder="1" applyProtection="1">
      <alignment/>
      <protection/>
    </xf>
    <xf numFmtId="177" fontId="0" fillId="2" borderId="0" xfId="17" applyNumberFormat="1" applyFill="1" applyAlignment="1">
      <alignment/>
    </xf>
    <xf numFmtId="41" fontId="0" fillId="2" borderId="0" xfId="0" applyNumberFormat="1" applyFill="1" applyAlignment="1">
      <alignment/>
    </xf>
    <xf numFmtId="41" fontId="0" fillId="2" borderId="1" xfId="0" applyNumberFormat="1" applyFill="1" applyBorder="1" applyAlignment="1">
      <alignment/>
    </xf>
    <xf numFmtId="177" fontId="0" fillId="2" borderId="0" xfId="17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2" borderId="0" xfId="0" applyNumberFormat="1" applyFill="1" applyAlignment="1">
      <alignment/>
    </xf>
    <xf numFmtId="167" fontId="0" fillId="2" borderId="2" xfId="0" applyNumberFormat="1" applyFill="1" applyBorder="1" applyAlignment="1">
      <alignment/>
    </xf>
    <xf numFmtId="168" fontId="0" fillId="2" borderId="5" xfId="0" applyNumberFormat="1" applyFill="1" applyBorder="1" applyAlignment="1">
      <alignment/>
    </xf>
    <xf numFmtId="0" fontId="4" fillId="2" borderId="0" xfId="0" applyFont="1" applyFill="1" applyAlignment="1">
      <alignment/>
    </xf>
    <xf numFmtId="5" fontId="0" fillId="2" borderId="0" xfId="0" applyNumberFormat="1" applyFill="1" applyAlignment="1">
      <alignment/>
    </xf>
    <xf numFmtId="41" fontId="0" fillId="2" borderId="0" xfId="0" applyNumberFormat="1" applyFill="1" applyAlignment="1">
      <alignment horizontal="center"/>
    </xf>
    <xf numFmtId="7" fontId="2" fillId="2" borderId="0" xfId="21" applyNumberFormat="1" applyFill="1" applyBorder="1" applyAlignment="1" applyProtection="1">
      <alignment horizontal="center"/>
      <protection/>
    </xf>
    <xf numFmtId="172" fontId="0" fillId="2" borderId="0" xfId="15" applyNumberFormat="1" applyFill="1" applyBorder="1" applyAlignment="1">
      <alignment/>
    </xf>
    <xf numFmtId="172" fontId="0" fillId="2" borderId="0" xfId="15" applyNumberFormat="1" applyFill="1" applyAlignment="1">
      <alignment/>
    </xf>
    <xf numFmtId="43" fontId="0" fillId="2" borderId="0" xfId="0" applyNumberFormat="1" applyFill="1" applyAlignment="1">
      <alignment/>
    </xf>
    <xf numFmtId="10" fontId="0" fillId="0" borderId="0" xfId="23" applyNumberFormat="1" applyFont="1" applyFill="1" applyBorder="1" applyAlignment="1" applyProtection="1">
      <alignment/>
      <protection/>
    </xf>
    <xf numFmtId="7" fontId="0" fillId="2" borderId="0" xfId="21" applyNumberFormat="1" applyFont="1" applyFill="1" applyBorder="1" applyProtection="1">
      <alignment/>
      <protection/>
    </xf>
    <xf numFmtId="7" fontId="0" fillId="2" borderId="0" xfId="21" applyNumberFormat="1" applyFont="1" applyFill="1" applyBorder="1" applyAlignment="1" applyProtection="1">
      <alignment horizontal="center"/>
      <protection/>
    </xf>
    <xf numFmtId="7" fontId="0" fillId="2" borderId="1" xfId="21" applyNumberFormat="1" applyFont="1" applyFill="1" applyBorder="1" applyAlignment="1" applyProtection="1">
      <alignment horizontal="center"/>
      <protection/>
    </xf>
    <xf numFmtId="172" fontId="0" fillId="2" borderId="0" xfId="15" applyNumberFormat="1" applyFont="1" applyFill="1" applyAlignment="1">
      <alignment/>
    </xf>
    <xf numFmtId="5" fontId="0" fillId="2" borderId="2" xfId="0" applyNumberFormat="1" applyFill="1" applyBorder="1" applyAlignment="1">
      <alignment/>
    </xf>
    <xf numFmtId="177" fontId="0" fillId="2" borderId="2" xfId="0" applyNumberFormat="1" applyFill="1" applyBorder="1" applyAlignment="1">
      <alignment/>
    </xf>
    <xf numFmtId="0" fontId="1" fillId="0" borderId="0" xfId="21" applyFont="1" applyFill="1" applyBorder="1">
      <alignment/>
      <protection/>
    </xf>
    <xf numFmtId="0" fontId="3" fillId="0" borderId="0" xfId="21" applyFont="1" applyFill="1" applyBorder="1" applyAlignment="1">
      <alignment horizontal="center"/>
      <protection/>
    </xf>
    <xf numFmtId="0" fontId="2" fillId="0" borderId="0" xfId="21" applyFill="1" applyBorder="1">
      <alignment/>
      <protection/>
    </xf>
    <xf numFmtId="0" fontId="2" fillId="0" borderId="0" xfId="21" applyFont="1" applyFill="1" applyBorder="1">
      <alignment/>
      <protection/>
    </xf>
    <xf numFmtId="0" fontId="1" fillId="0" borderId="0" xfId="21" applyFont="1" applyFill="1" applyBorder="1" applyAlignment="1">
      <alignment horizontal="center"/>
      <protection/>
    </xf>
    <xf numFmtId="0" fontId="14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1" xfId="21" applyFont="1" applyFill="1" applyBorder="1" applyAlignment="1">
      <alignment horizontal="center"/>
      <protection/>
    </xf>
    <xf numFmtId="5" fontId="0" fillId="0" borderId="0" xfId="21" applyNumberFormat="1" applyFont="1" applyFill="1" applyBorder="1" applyProtection="1">
      <alignment/>
      <protection/>
    </xf>
    <xf numFmtId="5" fontId="0" fillId="0" borderId="0" xfId="21" applyNumberFormat="1" applyFont="1" applyFill="1" applyBorder="1">
      <alignment/>
      <protection/>
    </xf>
    <xf numFmtId="164" fontId="0" fillId="0" borderId="0" xfId="21" applyNumberFormat="1" applyFont="1" applyFill="1" applyBorder="1" applyProtection="1">
      <alignment/>
      <protection/>
    </xf>
    <xf numFmtId="164" fontId="0" fillId="0" borderId="0" xfId="21" applyNumberFormat="1" applyFont="1" applyFill="1" applyBorder="1">
      <alignment/>
      <protection/>
    </xf>
    <xf numFmtId="10" fontId="0" fillId="0" borderId="0" xfId="0" applyNumberFormat="1" applyFill="1" applyBorder="1" applyAlignment="1">
      <alignment/>
    </xf>
    <xf numFmtId="165" fontId="0" fillId="0" borderId="0" xfId="21" applyNumberFormat="1" applyFont="1" applyFill="1" applyBorder="1" applyProtection="1">
      <alignment/>
      <protection/>
    </xf>
    <xf numFmtId="10" fontId="0" fillId="0" borderId="0" xfId="21" applyNumberFormat="1" applyFont="1" applyFill="1" applyBorder="1" applyProtection="1">
      <alignment/>
      <protection/>
    </xf>
    <xf numFmtId="10" fontId="0" fillId="0" borderId="0" xfId="21" applyNumberFormat="1" applyFont="1" applyFill="1" applyBorder="1" applyAlignment="1" applyProtection="1">
      <alignment wrapText="1"/>
      <protection/>
    </xf>
    <xf numFmtId="165" fontId="0" fillId="0" borderId="0" xfId="21" applyNumberFormat="1" applyFont="1" applyFill="1" applyBorder="1">
      <alignment/>
      <protection/>
    </xf>
    <xf numFmtId="165" fontId="0" fillId="0" borderId="1" xfId="21" applyNumberFormat="1" applyFont="1" applyFill="1" applyBorder="1" applyProtection="1">
      <alignment/>
      <protection/>
    </xf>
    <xf numFmtId="0" fontId="0" fillId="0" borderId="1" xfId="21" applyFont="1" applyFill="1" applyBorder="1">
      <alignment/>
      <protection/>
    </xf>
    <xf numFmtId="177" fontId="0" fillId="0" borderId="0" xfId="17" applyNumberFormat="1" applyFont="1" applyFill="1" applyBorder="1" applyAlignment="1" applyProtection="1">
      <alignment/>
      <protection/>
    </xf>
    <xf numFmtId="177" fontId="0" fillId="0" borderId="0" xfId="17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21" applyNumberFormat="1" applyFont="1" applyFill="1" applyBorder="1">
      <alignment/>
      <protection/>
    </xf>
    <xf numFmtId="177" fontId="0" fillId="0" borderId="2" xfId="17" applyNumberFormat="1" applyFont="1" applyFill="1" applyBorder="1" applyAlignment="1" applyProtection="1">
      <alignment/>
      <protection/>
    </xf>
    <xf numFmtId="0" fontId="5" fillId="0" borderId="3" xfId="21" applyFont="1" applyFill="1" applyBorder="1">
      <alignment/>
      <protection/>
    </xf>
    <xf numFmtId="0" fontId="6" fillId="0" borderId="3" xfId="21" applyFont="1" applyFill="1" applyBorder="1" applyAlignment="1">
      <alignment horizontal="center"/>
      <protection/>
    </xf>
    <xf numFmtId="0" fontId="0" fillId="0" borderId="3" xfId="21" applyFont="1" applyFill="1" applyBorder="1">
      <alignment/>
      <protection/>
    </xf>
    <xf numFmtId="0" fontId="5" fillId="0" borderId="0" xfId="21" applyFont="1" applyFill="1" applyBorder="1">
      <alignment/>
      <protection/>
    </xf>
    <xf numFmtId="0" fontId="6" fillId="0" borderId="0" xfId="21" applyFont="1" applyFill="1" applyBorder="1" applyAlignment="1">
      <alignment horizontal="center"/>
      <protection/>
    </xf>
    <xf numFmtId="0" fontId="2" fillId="0" borderId="0" xfId="21" applyFill="1" applyBorder="1" applyAlignment="1">
      <alignment horizontal="center"/>
      <protection/>
    </xf>
    <xf numFmtId="0" fontId="4" fillId="0" borderId="0" xfId="22" applyFont="1" applyFill="1" applyAlignment="1">
      <alignment/>
      <protection/>
    </xf>
    <xf numFmtId="0" fontId="0" fillId="0" borderId="0" xfId="22" applyFont="1" applyFill="1" applyAlignment="1">
      <alignment/>
      <protection/>
    </xf>
    <xf numFmtId="0" fontId="0" fillId="0" borderId="0" xfId="22" applyFont="1" applyFill="1" applyAlignment="1">
      <alignment horizontal="center"/>
      <protection/>
    </xf>
    <xf numFmtId="0" fontId="0" fillId="0" borderId="0" xfId="22" applyFill="1" applyAlignment="1">
      <alignment horizontal="left"/>
      <protection/>
    </xf>
    <xf numFmtId="0" fontId="0" fillId="0" borderId="0" xfId="22" applyFill="1" applyAlignment="1">
      <alignment/>
      <protection/>
    </xf>
    <xf numFmtId="0" fontId="0" fillId="0" borderId="0" xfId="0" applyFill="1" applyAlignment="1">
      <alignment/>
    </xf>
    <xf numFmtId="0" fontId="4" fillId="0" borderId="0" xfId="22" applyFont="1" applyFill="1">
      <alignment/>
      <protection/>
    </xf>
    <xf numFmtId="0" fontId="0" fillId="0" borderId="1" xfId="22" applyFont="1" applyFill="1" applyBorder="1" applyAlignment="1">
      <alignment horizontal="center"/>
      <protection/>
    </xf>
    <xf numFmtId="0" fontId="0" fillId="0" borderId="0" xfId="22" applyFont="1" applyFill="1" applyBorder="1" applyAlignment="1">
      <alignment horizontal="center"/>
      <protection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1" xfId="22" applyNumberFormat="1" applyFont="1" applyFill="1" applyBorder="1" applyAlignment="1">
      <alignment horizontal="center"/>
      <protection/>
    </xf>
    <xf numFmtId="0" fontId="0" fillId="0" borderId="0" xfId="22" applyFill="1" applyBorder="1">
      <alignment/>
      <protection/>
    </xf>
    <xf numFmtId="0" fontId="0" fillId="0" borderId="0" xfId="22" applyFill="1">
      <alignment/>
      <protection/>
    </xf>
    <xf numFmtId="0" fontId="4" fillId="0" borderId="1" xfId="22" applyFont="1" applyFill="1" applyBorder="1" applyAlignment="1">
      <alignment horizontal="left"/>
      <protection/>
    </xf>
    <xf numFmtId="0" fontId="0" fillId="0" borderId="0" xfId="22" applyFont="1" applyFill="1" applyBorder="1" applyAlignment="1">
      <alignment horizontal="center"/>
      <protection/>
    </xf>
    <xf numFmtId="0" fontId="0" fillId="0" borderId="0" xfId="22" applyFont="1" applyFill="1" applyAlignment="1">
      <alignment horizontal="center"/>
      <protection/>
    </xf>
    <xf numFmtId="0" fontId="0" fillId="0" borderId="1" xfId="22" applyFont="1" applyFill="1" applyBorder="1" applyAlignment="1">
      <alignment horizontal="center"/>
      <protection/>
    </xf>
    <xf numFmtId="0" fontId="4" fillId="0" borderId="0" xfId="22" applyFont="1" applyFill="1" applyAlignment="1">
      <alignment horizontal="center"/>
      <protection/>
    </xf>
    <xf numFmtId="0" fontId="4" fillId="0" borderId="0" xfId="22" applyFont="1" applyFill="1" applyBorder="1" applyAlignment="1">
      <alignment horizontal="center"/>
      <protection/>
    </xf>
    <xf numFmtId="0" fontId="0" fillId="0" borderId="0" xfId="22" applyFont="1" applyFill="1">
      <alignment/>
      <protection/>
    </xf>
    <xf numFmtId="2" fontId="0" fillId="0" borderId="0" xfId="22" applyNumberFormat="1" applyFont="1" applyFill="1">
      <alignment/>
      <protection/>
    </xf>
    <xf numFmtId="177" fontId="0" fillId="0" borderId="0" xfId="17" applyNumberFormat="1" applyFont="1" applyFill="1" applyAlignment="1">
      <alignment/>
    </xf>
    <xf numFmtId="1" fontId="0" fillId="0" borderId="0" xfId="22" applyNumberFormat="1" applyFont="1" applyFill="1" applyBorder="1">
      <alignment/>
      <protection/>
    </xf>
    <xf numFmtId="168" fontId="0" fillId="0" borderId="0" xfId="22" applyNumberFormat="1" applyFont="1" applyFill="1" applyBorder="1">
      <alignment/>
      <protection/>
    </xf>
    <xf numFmtId="222" fontId="0" fillId="0" borderId="0" xfId="15" applyNumberFormat="1" applyFill="1" applyBorder="1" applyAlignment="1">
      <alignment/>
    </xf>
    <xf numFmtId="172" fontId="0" fillId="0" borderId="0" xfId="15" applyNumberFormat="1" applyFont="1" applyFill="1" applyAlignment="1">
      <alignment/>
    </xf>
    <xf numFmtId="172" fontId="0" fillId="0" borderId="0" xfId="15" applyNumberFormat="1" applyFont="1" applyFill="1" applyBorder="1" applyAlignment="1">
      <alignment/>
    </xf>
    <xf numFmtId="0" fontId="0" fillId="0" borderId="4" xfId="22" applyFill="1" applyBorder="1">
      <alignment/>
      <protection/>
    </xf>
    <xf numFmtId="177" fontId="0" fillId="0" borderId="4" xfId="17" applyNumberFormat="1" applyFill="1" applyBorder="1" applyAlignment="1">
      <alignment/>
    </xf>
    <xf numFmtId="222" fontId="0" fillId="0" borderId="0" xfId="22" applyNumberFormat="1" applyFill="1">
      <alignment/>
      <protection/>
    </xf>
    <xf numFmtId="222" fontId="0" fillId="0" borderId="0" xfId="15" applyNumberFormat="1" applyFill="1" applyAlignment="1">
      <alignment/>
    </xf>
    <xf numFmtId="3" fontId="0" fillId="0" borderId="0" xfId="15" applyNumberFormat="1" applyFill="1" applyBorder="1" applyAlignment="1">
      <alignment horizontal="right"/>
    </xf>
    <xf numFmtId="9" fontId="0" fillId="0" borderId="0" xfId="22" applyNumberFormat="1" applyFont="1" applyFill="1">
      <alignment/>
      <protection/>
    </xf>
    <xf numFmtId="3" fontId="0" fillId="0" borderId="0" xfId="15" applyNumberFormat="1" applyFont="1" applyFill="1" applyAlignment="1">
      <alignment/>
    </xf>
    <xf numFmtId="0" fontId="0" fillId="0" borderId="0" xfId="22" applyFont="1" applyFill="1">
      <alignment/>
      <protection/>
    </xf>
    <xf numFmtId="0" fontId="4" fillId="0" borderId="0" xfId="22" applyFont="1" applyFill="1">
      <alignment/>
      <protection/>
    </xf>
    <xf numFmtId="0" fontId="0" fillId="0" borderId="1" xfId="22" applyFont="1" applyFill="1" applyBorder="1">
      <alignment/>
      <protection/>
    </xf>
    <xf numFmtId="0" fontId="0" fillId="0" borderId="1" xfId="22" applyFill="1" applyBorder="1">
      <alignment/>
      <protection/>
    </xf>
    <xf numFmtId="177" fontId="0" fillId="0" borderId="0" xfId="17" applyNumberFormat="1" applyFill="1" applyAlignment="1">
      <alignment/>
    </xf>
    <xf numFmtId="177" fontId="0" fillId="0" borderId="2" xfId="17" applyNumberForma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2" fontId="0" fillId="0" borderId="0" xfId="0" applyNumberFormat="1" applyFill="1" applyAlignment="1">
      <alignment/>
    </xf>
    <xf numFmtId="42" fontId="0" fillId="0" borderId="0" xfId="21" applyNumberFormat="1" applyFont="1" applyFill="1" applyBorder="1" applyProtection="1">
      <alignment/>
      <protection/>
    </xf>
    <xf numFmtId="41" fontId="0" fillId="0" borderId="0" xfId="0" applyNumberFormat="1" applyFill="1" applyAlignment="1">
      <alignment/>
    </xf>
    <xf numFmtId="41" fontId="0" fillId="0" borderId="1" xfId="0" applyNumberFormat="1" applyFill="1" applyBorder="1" applyAlignment="1">
      <alignment/>
    </xf>
    <xf numFmtId="177" fontId="0" fillId="0" borderId="0" xfId="17" applyNumberFormat="1" applyFill="1" applyBorder="1" applyAlignment="1">
      <alignment/>
    </xf>
    <xf numFmtId="7" fontId="2" fillId="0" borderId="0" xfId="21" applyNumberForma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7" fontId="0" fillId="0" borderId="2" xfId="0" applyNumberFormat="1" applyFill="1" applyBorder="1" applyAlignment="1">
      <alignment/>
    </xf>
    <xf numFmtId="168" fontId="0" fillId="0" borderId="5" xfId="0" applyNumberFormat="1" applyFill="1" applyBorder="1" applyAlignment="1">
      <alignment/>
    </xf>
    <xf numFmtId="0" fontId="4" fillId="0" borderId="0" xfId="0" applyFont="1" applyFill="1" applyAlignment="1">
      <alignment/>
    </xf>
    <xf numFmtId="42" fontId="4" fillId="0" borderId="0" xfId="0" applyNumberFormat="1" applyFont="1" applyFill="1" applyBorder="1" applyAlignment="1">
      <alignment/>
    </xf>
    <xf numFmtId="0" fontId="4" fillId="0" borderId="0" xfId="0" applyFont="1" applyFill="1" applyAlignment="1" quotePrefix="1">
      <alignment horizontal="center"/>
    </xf>
    <xf numFmtId="9" fontId="4" fillId="0" borderId="0" xfId="23" applyFont="1" applyFill="1" applyAlignment="1">
      <alignment horizontal="center"/>
    </xf>
    <xf numFmtId="7" fontId="0" fillId="0" borderId="0" xfId="21" applyNumberFormat="1" applyFont="1" applyFill="1" applyBorder="1" applyProtection="1">
      <alignment/>
      <protection/>
    </xf>
    <xf numFmtId="7" fontId="0" fillId="0" borderId="0" xfId="21" applyNumberFormat="1" applyFont="1" applyFill="1" applyBorder="1" applyAlignment="1" applyProtection="1">
      <alignment horizontal="center"/>
      <protection/>
    </xf>
    <xf numFmtId="169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41" fontId="0" fillId="0" borderId="0" xfId="0" applyNumberFormat="1" applyFill="1" applyAlignment="1">
      <alignment horizontal="center"/>
    </xf>
    <xf numFmtId="172" fontId="0" fillId="0" borderId="0" xfId="15" applyNumberFormat="1" applyFill="1" applyBorder="1" applyAlignment="1">
      <alignment/>
    </xf>
    <xf numFmtId="172" fontId="0" fillId="0" borderId="0" xfId="15" applyNumberFormat="1" applyFill="1" applyAlignment="1">
      <alignment/>
    </xf>
    <xf numFmtId="43" fontId="0" fillId="0" borderId="0" xfId="0" applyNumberFormat="1" applyFill="1" applyAlignment="1">
      <alignment/>
    </xf>
    <xf numFmtId="7" fontId="0" fillId="0" borderId="1" xfId="21" applyNumberFormat="1" applyFont="1" applyFill="1" applyBorder="1" applyAlignment="1" applyProtection="1">
      <alignment horizontal="center"/>
      <protection/>
    </xf>
    <xf numFmtId="172" fontId="0" fillId="0" borderId="0" xfId="15" applyNumberFormat="1" applyFont="1" applyFill="1" applyAlignment="1">
      <alignment/>
    </xf>
    <xf numFmtId="5" fontId="0" fillId="0" borderId="2" xfId="0" applyNumberFormat="1" applyFill="1" applyBorder="1" applyAlignment="1">
      <alignment/>
    </xf>
    <xf numFmtId="177" fontId="0" fillId="0" borderId="2" xfId="0" applyNumberForma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K6177" xfId="21"/>
    <cellStyle name="Normal_Summary of Audit Resul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13</xdr:row>
      <xdr:rowOff>0</xdr:rowOff>
    </xdr:from>
    <xdr:to>
      <xdr:col>3</xdr:col>
      <xdr:colOff>123825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3267075" y="18764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13</xdr:row>
      <xdr:rowOff>0</xdr:rowOff>
    </xdr:from>
    <xdr:to>
      <xdr:col>8</xdr:col>
      <xdr:colOff>114300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6457950" y="18764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13</xdr:row>
      <xdr:rowOff>0</xdr:rowOff>
    </xdr:from>
    <xdr:to>
      <xdr:col>14</xdr:col>
      <xdr:colOff>114300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9525000" y="18764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13</xdr:row>
      <xdr:rowOff>0</xdr:rowOff>
    </xdr:from>
    <xdr:to>
      <xdr:col>3</xdr:col>
      <xdr:colOff>123825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3267075" y="18764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13</xdr:row>
      <xdr:rowOff>0</xdr:rowOff>
    </xdr:from>
    <xdr:to>
      <xdr:col>8</xdr:col>
      <xdr:colOff>114300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6477000" y="18764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13</xdr:row>
      <xdr:rowOff>0</xdr:rowOff>
    </xdr:from>
    <xdr:to>
      <xdr:col>14</xdr:col>
      <xdr:colOff>114300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9544050" y="18764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46.57421875" style="138" customWidth="1"/>
    <col min="2" max="2" width="10.28125" style="166" bestFit="1" customWidth="1"/>
    <col min="3" max="3" width="14.00390625" style="138" customWidth="1"/>
    <col min="4" max="4" width="8.140625" style="138" customWidth="1"/>
    <col min="5" max="5" width="13.7109375" style="138" customWidth="1"/>
    <col min="6" max="6" width="8.7109375" style="138" customWidth="1"/>
    <col min="7" max="7" width="14.421875" style="138" customWidth="1"/>
    <col min="8" max="8" width="0.9921875" style="138" customWidth="1"/>
    <col min="9" max="9" width="14.00390625" style="138" bestFit="1" customWidth="1"/>
    <col min="10" max="16384" width="12.57421875" style="138" customWidth="1"/>
  </cols>
  <sheetData>
    <row r="1" spans="1:4" ht="22.5">
      <c r="A1" s="136" t="s">
        <v>73</v>
      </c>
      <c r="B1" s="137"/>
      <c r="D1" s="139"/>
    </row>
    <row r="2" spans="1:3" ht="20.25">
      <c r="A2" s="136" t="s">
        <v>74</v>
      </c>
      <c r="B2" s="140"/>
      <c r="C2" s="141"/>
    </row>
    <row r="3" spans="1:9" ht="19.5">
      <c r="A3" s="142" t="s">
        <v>126</v>
      </c>
      <c r="B3" s="140"/>
      <c r="I3" s="143" t="s">
        <v>1</v>
      </c>
    </row>
    <row r="4" spans="2:9" s="18" customFormat="1" ht="12.75">
      <c r="B4" s="143"/>
      <c r="C4" s="10"/>
      <c r="I4" s="143" t="s">
        <v>38</v>
      </c>
    </row>
    <row r="5" spans="2:9" s="18" customFormat="1" ht="12.75">
      <c r="B5" s="143"/>
      <c r="C5" s="144" t="s">
        <v>129</v>
      </c>
      <c r="D5" s="143"/>
      <c r="E5" s="144" t="s">
        <v>130</v>
      </c>
      <c r="F5" s="143"/>
      <c r="G5" s="144" t="s">
        <v>131</v>
      </c>
      <c r="I5" s="144" t="s">
        <v>39</v>
      </c>
    </row>
    <row r="6" s="18" customFormat="1" ht="12.75">
      <c r="B6" s="143"/>
    </row>
    <row r="7" spans="1:9" s="18" customFormat="1" ht="12.75">
      <c r="A7" s="18" t="s">
        <v>53</v>
      </c>
      <c r="B7" s="143"/>
      <c r="C7" s="145"/>
      <c r="D7" s="145"/>
      <c r="E7" s="145"/>
      <c r="F7" s="145"/>
      <c r="G7" s="146"/>
      <c r="I7" s="146">
        <f>G7+E7+C7</f>
        <v>0</v>
      </c>
    </row>
    <row r="8" spans="1:9" s="18" customFormat="1" ht="12.75">
      <c r="A8" s="18" t="s">
        <v>58</v>
      </c>
      <c r="B8" s="143"/>
      <c r="C8" s="145"/>
      <c r="D8" s="145"/>
      <c r="E8" s="145"/>
      <c r="F8" s="145"/>
      <c r="G8" s="146"/>
      <c r="I8" s="146"/>
    </row>
    <row r="9" spans="2:9" s="18" customFormat="1" ht="12.75">
      <c r="B9" s="143"/>
      <c r="C9" s="147"/>
      <c r="D9" s="147"/>
      <c r="E9" s="147"/>
      <c r="F9" s="147"/>
      <c r="G9" s="148"/>
      <c r="I9" s="146"/>
    </row>
    <row r="10" spans="1:9" s="18" customFormat="1" ht="12.75">
      <c r="A10" s="18" t="s">
        <v>2</v>
      </c>
      <c r="B10" s="149">
        <v>0.808</v>
      </c>
      <c r="C10" s="150">
        <f>C7*B10</f>
        <v>0</v>
      </c>
      <c r="D10" s="151">
        <v>0.806</v>
      </c>
      <c r="E10" s="150">
        <f>E7*D10</f>
        <v>0</v>
      </c>
      <c r="F10" s="152">
        <v>0.828</v>
      </c>
      <c r="G10" s="153">
        <f>G7*F10</f>
        <v>0</v>
      </c>
      <c r="I10" s="153">
        <f>G10+E10+C10</f>
        <v>0</v>
      </c>
    </row>
    <row r="11" spans="2:9" s="18" customFormat="1" ht="12.75">
      <c r="B11" s="143"/>
      <c r="C11" s="150"/>
      <c r="D11" s="150"/>
      <c r="E11" s="150"/>
      <c r="F11" s="150"/>
      <c r="G11" s="153"/>
      <c r="I11" s="153"/>
    </row>
    <row r="12" spans="1:9" s="18" customFormat="1" ht="12.75">
      <c r="A12" s="18" t="s">
        <v>57</v>
      </c>
      <c r="B12" s="143"/>
      <c r="C12" s="150"/>
      <c r="D12" s="150"/>
      <c r="E12" s="150"/>
      <c r="F12" s="150"/>
      <c r="G12" s="153"/>
      <c r="I12" s="153">
        <f>G12+E12+C12</f>
        <v>0</v>
      </c>
    </row>
    <row r="13" spans="1:9" s="18" customFormat="1" ht="12.75">
      <c r="A13" s="18" t="s">
        <v>59</v>
      </c>
      <c r="B13" s="143"/>
      <c r="C13" s="150"/>
      <c r="D13" s="150"/>
      <c r="E13" s="150"/>
      <c r="F13" s="150"/>
      <c r="G13" s="153"/>
      <c r="I13" s="153"/>
    </row>
    <row r="14" spans="2:9" s="18" customFormat="1" ht="12.75">
      <c r="B14" s="143"/>
      <c r="C14" s="150"/>
      <c r="D14" s="150"/>
      <c r="E14" s="150"/>
      <c r="F14" s="150"/>
      <c r="G14" s="153"/>
      <c r="I14" s="153"/>
    </row>
    <row r="15" spans="1:9" s="18" customFormat="1" ht="12.75">
      <c r="A15" s="18" t="s">
        <v>60</v>
      </c>
      <c r="B15" s="143"/>
      <c r="C15" s="150"/>
      <c r="D15" s="150"/>
      <c r="E15" s="150"/>
      <c r="F15" s="150"/>
      <c r="G15" s="153"/>
      <c r="I15" s="153">
        <f>G15+E15+C15</f>
        <v>0</v>
      </c>
    </row>
    <row r="16" spans="1:7" s="18" customFormat="1" ht="12.75">
      <c r="A16" s="18" t="s">
        <v>61</v>
      </c>
      <c r="B16" s="143"/>
      <c r="C16" s="150"/>
      <c r="D16" s="150"/>
      <c r="E16" s="150"/>
      <c r="F16" s="150"/>
      <c r="G16" s="150"/>
    </row>
    <row r="17" spans="2:9" s="18" customFormat="1" ht="12.75">
      <c r="B17" s="143"/>
      <c r="C17" s="154"/>
      <c r="D17" s="150"/>
      <c r="E17" s="154"/>
      <c r="F17" s="150"/>
      <c r="G17" s="154"/>
      <c r="I17" s="155"/>
    </row>
    <row r="18" spans="1:9" s="18" customFormat="1" ht="12.75">
      <c r="A18" s="18" t="s">
        <v>5</v>
      </c>
      <c r="B18" s="143"/>
      <c r="C18" s="156">
        <f>SUM(C7:C15)</f>
        <v>0</v>
      </c>
      <c r="D18" s="156"/>
      <c r="E18" s="156">
        <f>SUM(E7:E15)</f>
        <v>0</v>
      </c>
      <c r="F18" s="156"/>
      <c r="G18" s="156">
        <f>SUM(G7:G15)</f>
        <v>0</v>
      </c>
      <c r="H18" s="157"/>
      <c r="I18" s="156">
        <f>SUM(I7:I15)</f>
        <v>0</v>
      </c>
    </row>
    <row r="19" spans="2:7" s="18" customFormat="1" ht="12.75">
      <c r="B19" s="143"/>
      <c r="C19" s="150"/>
      <c r="D19" s="150"/>
      <c r="E19" s="150"/>
      <c r="F19" s="150"/>
      <c r="G19" s="153"/>
    </row>
    <row r="20" spans="1:9" s="18" customFormat="1" ht="12.75">
      <c r="A20" s="18" t="s">
        <v>140</v>
      </c>
      <c r="B20" s="149">
        <v>0.169</v>
      </c>
      <c r="C20" s="150">
        <f>C18*B20</f>
        <v>0</v>
      </c>
      <c r="D20" s="129">
        <v>0.18</v>
      </c>
      <c r="E20" s="150">
        <f>D20*E18</f>
        <v>0</v>
      </c>
      <c r="F20" s="129">
        <v>0.184</v>
      </c>
      <c r="G20" s="153">
        <f>G18*F20</f>
        <v>0</v>
      </c>
      <c r="I20" s="153">
        <f>G20+E20+C20</f>
        <v>0</v>
      </c>
    </row>
    <row r="21" spans="2:9" s="18" customFormat="1" ht="12.75">
      <c r="B21" s="143"/>
      <c r="C21" s="154"/>
      <c r="D21" s="150"/>
      <c r="E21" s="154"/>
      <c r="F21" s="150"/>
      <c r="G21" s="39"/>
      <c r="I21" s="155"/>
    </row>
    <row r="22" spans="1:9" s="18" customFormat="1" ht="12.75">
      <c r="A22" s="18" t="s">
        <v>5</v>
      </c>
      <c r="B22" s="143"/>
      <c r="C22" s="156">
        <f>SUM(C18:C21)</f>
        <v>0</v>
      </c>
      <c r="D22" s="156"/>
      <c r="E22" s="156">
        <f>SUM(E18:E21)</f>
        <v>0</v>
      </c>
      <c r="F22" s="156"/>
      <c r="G22" s="156">
        <f>SUM(G18:G21)</f>
        <v>0</v>
      </c>
      <c r="H22" s="157"/>
      <c r="I22" s="156">
        <f>SUM(I18:I21)</f>
        <v>0</v>
      </c>
    </row>
    <row r="23" spans="2:7" s="18" customFormat="1" ht="12.75">
      <c r="B23" s="143"/>
      <c r="C23" s="150"/>
      <c r="D23" s="150"/>
      <c r="E23" s="150"/>
      <c r="F23" s="150"/>
      <c r="G23" s="153"/>
    </row>
    <row r="24" spans="1:9" s="18" customFormat="1" ht="12.75">
      <c r="A24" s="18" t="s">
        <v>9</v>
      </c>
      <c r="B24" s="158"/>
      <c r="C24" s="150">
        <f>C22*0.08</f>
        <v>0</v>
      </c>
      <c r="D24" s="150"/>
      <c r="E24" s="150">
        <f>E22*0.08</f>
        <v>0</v>
      </c>
      <c r="F24" s="150"/>
      <c r="G24" s="153">
        <f>G22*0.08</f>
        <v>0</v>
      </c>
      <c r="I24" s="159">
        <f>I22*0.08</f>
        <v>0</v>
      </c>
    </row>
    <row r="25" spans="2:7" s="18" customFormat="1" ht="12.75">
      <c r="B25" s="143"/>
      <c r="C25" s="150"/>
      <c r="D25" s="150"/>
      <c r="E25" s="150"/>
      <c r="F25" s="150"/>
      <c r="G25" s="153"/>
    </row>
    <row r="26" spans="1:9" s="18" customFormat="1" ht="13.5" thickBot="1">
      <c r="A26" s="18" t="s">
        <v>6</v>
      </c>
      <c r="B26" s="143"/>
      <c r="C26" s="160">
        <f>C24+C22</f>
        <v>0</v>
      </c>
      <c r="D26" s="156"/>
      <c r="E26" s="160">
        <f>E24+E22</f>
        <v>0</v>
      </c>
      <c r="F26" s="156"/>
      <c r="G26" s="160">
        <f>G24+G22</f>
        <v>0</v>
      </c>
      <c r="H26" s="157"/>
      <c r="I26" s="160">
        <f>I24+I22</f>
        <v>0</v>
      </c>
    </row>
    <row r="27" s="18" customFormat="1" ht="13.5" thickTop="1">
      <c r="B27" s="143"/>
    </row>
    <row r="28" spans="1:5" s="18" customFormat="1" ht="12.75">
      <c r="A28" s="161" t="s">
        <v>75</v>
      </c>
      <c r="B28" s="162"/>
      <c r="C28" s="163"/>
      <c r="D28" s="163"/>
      <c r="E28" s="163"/>
    </row>
    <row r="29" spans="1:2" s="18" customFormat="1" ht="12.75">
      <c r="A29" s="164" t="s">
        <v>76</v>
      </c>
      <c r="B29" s="165"/>
    </row>
    <row r="30" spans="1:2" s="18" customFormat="1" ht="12.75">
      <c r="A30" s="164" t="s">
        <v>7</v>
      </c>
      <c r="B30" s="143"/>
    </row>
    <row r="31" spans="1:2" s="18" customFormat="1" ht="12.75">
      <c r="A31" s="164" t="s">
        <v>8</v>
      </c>
      <c r="B31" s="143"/>
    </row>
    <row r="32" s="18" customFormat="1" ht="12.75">
      <c r="B32" s="143"/>
    </row>
    <row r="33" s="18" customFormat="1" ht="12.75">
      <c r="B33" s="143"/>
    </row>
    <row r="34" s="18" customFormat="1" ht="12.75">
      <c r="B34" s="143"/>
    </row>
    <row r="35" s="18" customFormat="1" ht="12.75">
      <c r="B35" s="143"/>
    </row>
    <row r="36" s="18" customFormat="1" ht="12.75">
      <c r="B36" s="143"/>
    </row>
    <row r="37" s="18" customFormat="1" ht="12.75">
      <c r="B37" s="143"/>
    </row>
    <row r="38" s="18" customFormat="1" ht="12.75">
      <c r="B38" s="143"/>
    </row>
    <row r="39" s="18" customFormat="1" ht="12.75">
      <c r="B39" s="143"/>
    </row>
    <row r="40" s="18" customFormat="1" ht="12.75">
      <c r="B40" s="143"/>
    </row>
    <row r="41" s="18" customFormat="1" ht="12.75">
      <c r="B41" s="143"/>
    </row>
    <row r="42" s="18" customFormat="1" ht="12.75">
      <c r="B42" s="143"/>
    </row>
    <row r="43" s="18" customFormat="1" ht="12.75">
      <c r="B43" s="143"/>
    </row>
    <row r="44" s="18" customFormat="1" ht="12.75">
      <c r="B44" s="143"/>
    </row>
    <row r="45" s="18" customFormat="1" ht="12.75">
      <c r="B45" s="143"/>
    </row>
    <row r="46" s="18" customFormat="1" ht="12.75">
      <c r="B46" s="143"/>
    </row>
    <row r="47" s="18" customFormat="1" ht="12.75">
      <c r="B47" s="143"/>
    </row>
    <row r="48" s="18" customFormat="1" ht="12.75">
      <c r="B48" s="143"/>
    </row>
    <row r="49" s="18" customFormat="1" ht="12.75">
      <c r="B49" s="143"/>
    </row>
    <row r="50" s="18" customFormat="1" ht="12.75">
      <c r="B50" s="143"/>
    </row>
    <row r="51" s="18" customFormat="1" ht="12.75">
      <c r="B51" s="143"/>
    </row>
    <row r="52" s="18" customFormat="1" ht="12.75">
      <c r="B52" s="143"/>
    </row>
    <row r="53" s="18" customFormat="1" ht="12.75">
      <c r="B53" s="143"/>
    </row>
    <row r="54" s="18" customFormat="1" ht="12.75">
      <c r="B54" s="143"/>
    </row>
    <row r="55" s="18" customFormat="1" ht="12.75">
      <c r="B55" s="143"/>
    </row>
    <row r="56" s="18" customFormat="1" ht="12.75">
      <c r="B56" s="143"/>
    </row>
    <row r="57" s="18" customFormat="1" ht="12.75">
      <c r="B57" s="143"/>
    </row>
    <row r="58" s="18" customFormat="1" ht="12.75">
      <c r="B58" s="143"/>
    </row>
    <row r="59" s="18" customFormat="1" ht="12.75">
      <c r="B59" s="143"/>
    </row>
    <row r="60" s="18" customFormat="1" ht="12.75">
      <c r="B60" s="143"/>
    </row>
    <row r="61" s="18" customFormat="1" ht="12.75">
      <c r="B61" s="143"/>
    </row>
    <row r="62" s="18" customFormat="1" ht="12.75">
      <c r="B62" s="143"/>
    </row>
    <row r="63" s="18" customFormat="1" ht="12.75">
      <c r="B63" s="143"/>
    </row>
    <row r="64" s="18" customFormat="1" ht="12.75">
      <c r="B64" s="143"/>
    </row>
    <row r="65" s="18" customFormat="1" ht="12.75">
      <c r="B65" s="143"/>
    </row>
    <row r="66" s="18" customFormat="1" ht="12.75">
      <c r="B66" s="143"/>
    </row>
    <row r="67" s="18" customFormat="1" ht="12.75">
      <c r="B67" s="143"/>
    </row>
    <row r="68" s="18" customFormat="1" ht="12.75">
      <c r="B68" s="143"/>
    </row>
    <row r="69" s="18" customFormat="1" ht="12.75">
      <c r="B69" s="143"/>
    </row>
    <row r="70" s="18" customFormat="1" ht="12.75">
      <c r="B70" s="143"/>
    </row>
    <row r="71" s="18" customFormat="1" ht="12.75">
      <c r="B71" s="143"/>
    </row>
    <row r="72" s="18" customFormat="1" ht="12.75">
      <c r="B72" s="143"/>
    </row>
    <row r="73" s="18" customFormat="1" ht="12.75">
      <c r="B73" s="143"/>
    </row>
    <row r="74" s="18" customFormat="1" ht="12.75">
      <c r="B74" s="143"/>
    </row>
    <row r="75" s="18" customFormat="1" ht="12.75">
      <c r="B75" s="143"/>
    </row>
    <row r="76" s="18" customFormat="1" ht="12.75">
      <c r="B76" s="143"/>
    </row>
    <row r="77" s="18" customFormat="1" ht="12.75">
      <c r="B77" s="143"/>
    </row>
    <row r="78" s="18" customFormat="1" ht="12.75">
      <c r="B78" s="143"/>
    </row>
    <row r="79" s="18" customFormat="1" ht="12.75">
      <c r="B79" s="143"/>
    </row>
    <row r="80" s="18" customFormat="1" ht="12.75">
      <c r="B80" s="143"/>
    </row>
    <row r="81" s="18" customFormat="1" ht="12.75">
      <c r="B81" s="143"/>
    </row>
    <row r="82" s="18" customFormat="1" ht="12.75">
      <c r="B82" s="143"/>
    </row>
    <row r="83" s="18" customFormat="1" ht="12.75">
      <c r="B83" s="143"/>
    </row>
    <row r="84" s="18" customFormat="1" ht="12.75">
      <c r="B84" s="143"/>
    </row>
    <row r="85" s="18" customFormat="1" ht="12.75">
      <c r="B85" s="143"/>
    </row>
    <row r="86" s="18" customFormat="1" ht="12.75">
      <c r="B86" s="143"/>
    </row>
    <row r="87" s="18" customFormat="1" ht="12.75">
      <c r="B87" s="143"/>
    </row>
    <row r="88" s="18" customFormat="1" ht="12.75">
      <c r="B88" s="143"/>
    </row>
    <row r="89" s="18" customFormat="1" ht="12.75">
      <c r="B89" s="143"/>
    </row>
    <row r="90" s="18" customFormat="1" ht="12.75">
      <c r="B90" s="143"/>
    </row>
    <row r="91" s="18" customFormat="1" ht="12.75">
      <c r="B91" s="143"/>
    </row>
    <row r="92" s="18" customFormat="1" ht="12.75">
      <c r="B92" s="143"/>
    </row>
    <row r="93" s="18" customFormat="1" ht="12.75">
      <c r="B93" s="143"/>
    </row>
    <row r="94" s="18" customFormat="1" ht="12.75">
      <c r="B94" s="143"/>
    </row>
    <row r="95" s="18" customFormat="1" ht="12.75">
      <c r="B95" s="143"/>
    </row>
    <row r="96" s="18" customFormat="1" ht="12.75">
      <c r="B96" s="143"/>
    </row>
    <row r="97" s="18" customFormat="1" ht="12.75">
      <c r="B97" s="143"/>
    </row>
    <row r="98" s="18" customFormat="1" ht="12.75">
      <c r="B98" s="143"/>
    </row>
    <row r="99" s="18" customFormat="1" ht="12.75">
      <c r="B99" s="143"/>
    </row>
    <row r="100" s="18" customFormat="1" ht="12.75">
      <c r="B100" s="143"/>
    </row>
    <row r="101" s="18" customFormat="1" ht="12.75">
      <c r="B101" s="143"/>
    </row>
    <row r="102" s="18" customFormat="1" ht="12.75">
      <c r="B102" s="143"/>
    </row>
    <row r="103" s="18" customFormat="1" ht="12.75">
      <c r="B103" s="143"/>
    </row>
    <row r="104" s="18" customFormat="1" ht="12.75">
      <c r="B104" s="143"/>
    </row>
    <row r="105" s="18" customFormat="1" ht="12.75">
      <c r="B105" s="143"/>
    </row>
    <row r="106" s="18" customFormat="1" ht="12.75">
      <c r="B106" s="143"/>
    </row>
    <row r="107" s="18" customFormat="1" ht="12.75">
      <c r="B107" s="143"/>
    </row>
    <row r="108" s="18" customFormat="1" ht="12.75">
      <c r="B108" s="143"/>
    </row>
    <row r="109" s="18" customFormat="1" ht="12.75">
      <c r="B109" s="143"/>
    </row>
    <row r="110" s="18" customFormat="1" ht="12.75">
      <c r="B110" s="143"/>
    </row>
    <row r="111" s="18" customFormat="1" ht="12.75">
      <c r="B111" s="143"/>
    </row>
    <row r="112" s="18" customFormat="1" ht="12.75">
      <c r="B112" s="143"/>
    </row>
    <row r="113" s="18" customFormat="1" ht="12.75">
      <c r="B113" s="143"/>
    </row>
    <row r="114" s="18" customFormat="1" ht="12.75">
      <c r="B114" s="143"/>
    </row>
    <row r="115" s="18" customFormat="1" ht="12.75">
      <c r="B115" s="143"/>
    </row>
    <row r="116" s="18" customFormat="1" ht="12.75">
      <c r="B116" s="143"/>
    </row>
    <row r="117" s="18" customFormat="1" ht="12.75">
      <c r="B117" s="143"/>
    </row>
    <row r="118" s="18" customFormat="1" ht="12.75">
      <c r="B118" s="143"/>
    </row>
    <row r="119" s="18" customFormat="1" ht="12.75">
      <c r="B119" s="143"/>
    </row>
    <row r="120" s="18" customFormat="1" ht="12.75">
      <c r="B120" s="143"/>
    </row>
    <row r="121" s="18" customFormat="1" ht="12.75">
      <c r="B121" s="143"/>
    </row>
    <row r="122" s="18" customFormat="1" ht="12.75">
      <c r="B122" s="143"/>
    </row>
    <row r="123" s="18" customFormat="1" ht="12.75">
      <c r="B123" s="143"/>
    </row>
    <row r="124" s="18" customFormat="1" ht="12.75">
      <c r="B124" s="143"/>
    </row>
    <row r="125" s="18" customFormat="1" ht="12.75">
      <c r="B125" s="143"/>
    </row>
    <row r="126" s="18" customFormat="1" ht="12.75">
      <c r="B126" s="143"/>
    </row>
    <row r="127" s="18" customFormat="1" ht="12.75">
      <c r="B127" s="143"/>
    </row>
    <row r="128" s="18" customFormat="1" ht="12.75">
      <c r="B128" s="143"/>
    </row>
    <row r="129" s="18" customFormat="1" ht="12.75">
      <c r="B129" s="143"/>
    </row>
    <row r="130" s="18" customFormat="1" ht="12.75">
      <c r="B130" s="143"/>
    </row>
    <row r="131" s="18" customFormat="1" ht="12.75">
      <c r="B131" s="143"/>
    </row>
    <row r="132" s="18" customFormat="1" ht="12.75">
      <c r="B132" s="143"/>
    </row>
    <row r="133" s="18" customFormat="1" ht="12.75">
      <c r="B133" s="143"/>
    </row>
    <row r="134" s="18" customFormat="1" ht="12.75">
      <c r="B134" s="143"/>
    </row>
    <row r="135" s="18" customFormat="1" ht="12.75">
      <c r="B135" s="143"/>
    </row>
    <row r="136" s="18" customFormat="1" ht="12.75">
      <c r="B136" s="143"/>
    </row>
    <row r="137" s="18" customFormat="1" ht="12.75">
      <c r="B137" s="143"/>
    </row>
    <row r="138" s="18" customFormat="1" ht="12.75">
      <c r="B138" s="143"/>
    </row>
    <row r="139" s="18" customFormat="1" ht="12.75">
      <c r="B139" s="143"/>
    </row>
    <row r="140" s="18" customFormat="1" ht="12.75">
      <c r="B140" s="143"/>
    </row>
    <row r="141" s="18" customFormat="1" ht="12.75">
      <c r="B141" s="143"/>
    </row>
    <row r="142" s="18" customFormat="1" ht="12.75">
      <c r="B142" s="143"/>
    </row>
    <row r="143" s="18" customFormat="1" ht="12.75">
      <c r="B143" s="143"/>
    </row>
    <row r="144" s="18" customFormat="1" ht="12.75">
      <c r="B144" s="143"/>
    </row>
    <row r="145" s="18" customFormat="1" ht="12.75">
      <c r="B145" s="143"/>
    </row>
    <row r="146" s="18" customFormat="1" ht="12.75">
      <c r="B146" s="143"/>
    </row>
    <row r="147" s="18" customFormat="1" ht="12.75">
      <c r="B147" s="143"/>
    </row>
    <row r="148" s="18" customFormat="1" ht="12.75">
      <c r="B148" s="143"/>
    </row>
    <row r="149" s="18" customFormat="1" ht="12.75">
      <c r="B149" s="143"/>
    </row>
    <row r="150" s="18" customFormat="1" ht="12.75">
      <c r="B150" s="143"/>
    </row>
    <row r="151" s="18" customFormat="1" ht="12.75">
      <c r="B151" s="143"/>
    </row>
    <row r="152" s="18" customFormat="1" ht="12.75">
      <c r="B152" s="143"/>
    </row>
    <row r="153" s="18" customFormat="1" ht="12.75">
      <c r="B153" s="143"/>
    </row>
    <row r="154" s="18" customFormat="1" ht="12.75">
      <c r="B154" s="143"/>
    </row>
    <row r="155" s="18" customFormat="1" ht="12.75">
      <c r="B155" s="143"/>
    </row>
    <row r="156" s="18" customFormat="1" ht="12.75">
      <c r="B156" s="143"/>
    </row>
    <row r="157" s="18" customFormat="1" ht="12.75">
      <c r="B157" s="143"/>
    </row>
    <row r="158" s="18" customFormat="1" ht="12.75">
      <c r="B158" s="143"/>
    </row>
    <row r="159" s="18" customFormat="1" ht="12.75">
      <c r="B159" s="143"/>
    </row>
    <row r="160" s="18" customFormat="1" ht="12.75">
      <c r="B160" s="143"/>
    </row>
    <row r="161" s="18" customFormat="1" ht="12.75">
      <c r="B161" s="143"/>
    </row>
    <row r="162" s="18" customFormat="1" ht="12.75">
      <c r="B162" s="143"/>
    </row>
    <row r="163" s="18" customFormat="1" ht="12.75">
      <c r="B163" s="143"/>
    </row>
    <row r="164" s="18" customFormat="1" ht="12.75">
      <c r="B164" s="143"/>
    </row>
    <row r="165" s="18" customFormat="1" ht="12.75">
      <c r="B165" s="143"/>
    </row>
    <row r="166" s="18" customFormat="1" ht="12.75">
      <c r="B166" s="143"/>
    </row>
    <row r="167" s="18" customFormat="1" ht="12.75">
      <c r="B167" s="143"/>
    </row>
    <row r="168" s="18" customFormat="1" ht="12.75">
      <c r="B168" s="143"/>
    </row>
    <row r="169" s="18" customFormat="1" ht="12.75">
      <c r="B169" s="143"/>
    </row>
    <row r="170" s="18" customFormat="1" ht="12.75">
      <c r="B170" s="143"/>
    </row>
    <row r="171" s="18" customFormat="1" ht="12.75">
      <c r="B171" s="143"/>
    </row>
    <row r="172" s="18" customFormat="1" ht="12.75">
      <c r="B172" s="143"/>
    </row>
    <row r="173" s="18" customFormat="1" ht="12.75">
      <c r="B173" s="143"/>
    </row>
    <row r="174" s="18" customFormat="1" ht="12.75">
      <c r="B174" s="143"/>
    </row>
    <row r="175" s="18" customFormat="1" ht="12.75">
      <c r="B175" s="143"/>
    </row>
    <row r="176" s="18" customFormat="1" ht="12.75">
      <c r="B176" s="143"/>
    </row>
    <row r="177" s="18" customFormat="1" ht="12.75">
      <c r="B177" s="143"/>
    </row>
    <row r="178" s="18" customFormat="1" ht="12.75">
      <c r="B178" s="143"/>
    </row>
    <row r="179" s="18" customFormat="1" ht="12.75">
      <c r="B179" s="143"/>
    </row>
    <row r="180" s="18" customFormat="1" ht="12.75">
      <c r="B180" s="143"/>
    </row>
    <row r="181" s="18" customFormat="1" ht="12.75">
      <c r="B181" s="143"/>
    </row>
    <row r="182" s="18" customFormat="1" ht="12.75">
      <c r="B182" s="143"/>
    </row>
    <row r="183" s="18" customFormat="1" ht="12.75">
      <c r="B183" s="143"/>
    </row>
    <row r="184" s="18" customFormat="1" ht="12.75">
      <c r="B184" s="143"/>
    </row>
    <row r="185" s="18" customFormat="1" ht="12.75">
      <c r="B185" s="143"/>
    </row>
    <row r="186" s="18" customFormat="1" ht="12.75">
      <c r="B186" s="143"/>
    </row>
    <row r="187" s="18" customFormat="1" ht="12.75">
      <c r="B187" s="143"/>
    </row>
    <row r="188" s="18" customFormat="1" ht="12.75">
      <c r="B188" s="143"/>
    </row>
    <row r="189" s="18" customFormat="1" ht="12.75">
      <c r="B189" s="143"/>
    </row>
    <row r="190" s="18" customFormat="1" ht="12.75">
      <c r="B190" s="143"/>
    </row>
  </sheetData>
  <sheetProtection/>
  <printOptions horizontalCentered="1"/>
  <pageMargins left="0.25" right="0.25" top="0.58" bottom="0.25" header="0.32" footer="0.5"/>
  <pageSetup horizontalDpi="600" verticalDpi="600" orientation="landscape" scale="74" r:id="rId3"/>
  <headerFooter alignWithMargins="0">
    <oddHeader>&amp;C&amp;A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3"/>
  <sheetViews>
    <sheetView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3.421875" style="180" customWidth="1"/>
    <col min="2" max="2" width="2.57421875" style="180" customWidth="1"/>
    <col min="3" max="3" width="11.140625" style="180" customWidth="1"/>
    <col min="4" max="4" width="6.28125" style="180" customWidth="1"/>
    <col min="5" max="5" width="12.00390625" style="180" customWidth="1"/>
    <col min="6" max="6" width="4.00390625" style="180" customWidth="1"/>
    <col min="7" max="7" width="13.7109375" style="180" customWidth="1"/>
    <col min="8" max="8" width="12.00390625" style="10" customWidth="1"/>
    <col min="9" max="9" width="4.140625" style="180" customWidth="1"/>
    <col min="10" max="10" width="9.8515625" style="180" customWidth="1"/>
    <col min="11" max="11" width="3.57421875" style="180" customWidth="1"/>
    <col min="12" max="12" width="12.57421875" style="180" customWidth="1"/>
    <col min="13" max="13" width="3.57421875" style="180" customWidth="1"/>
    <col min="14" max="14" width="12.28125" style="180" customWidth="1"/>
    <col min="15" max="15" width="2.7109375" style="180" customWidth="1"/>
    <col min="16" max="16" width="9.8515625" style="180" customWidth="1"/>
    <col min="17" max="17" width="3.57421875" style="180" customWidth="1"/>
    <col min="18" max="18" width="12.57421875" style="180" customWidth="1"/>
    <col min="19" max="16384" width="8.8515625" style="180" customWidth="1"/>
  </cols>
  <sheetData>
    <row r="1" spans="1:7" s="170" customFormat="1" ht="12.75">
      <c r="A1" s="167" t="s">
        <v>10</v>
      </c>
      <c r="B1" s="168"/>
      <c r="C1" s="169"/>
      <c r="D1" s="169"/>
      <c r="E1" s="169"/>
      <c r="F1" s="169"/>
      <c r="G1" s="169"/>
    </row>
    <row r="2" spans="1:10" s="171" customFormat="1" ht="20.25">
      <c r="A2" s="167" t="s">
        <v>83</v>
      </c>
      <c r="B2" s="168"/>
      <c r="C2" s="141"/>
      <c r="E2" s="169"/>
      <c r="F2" s="169"/>
      <c r="G2" s="169"/>
      <c r="H2" s="172"/>
      <c r="J2" s="167" t="s">
        <v>137</v>
      </c>
    </row>
    <row r="3" spans="1:8" s="171" customFormat="1" ht="12.75">
      <c r="A3" s="167" t="s">
        <v>125</v>
      </c>
      <c r="B3" s="168"/>
      <c r="C3" s="169"/>
      <c r="D3" s="169"/>
      <c r="E3" s="169"/>
      <c r="F3" s="169"/>
      <c r="G3" s="169"/>
      <c r="H3" s="172"/>
    </row>
    <row r="4" spans="2:14" s="171" customFormat="1" ht="12.75">
      <c r="B4" s="168"/>
      <c r="C4" s="169"/>
      <c r="D4" s="169"/>
      <c r="E4" s="169"/>
      <c r="F4" s="169"/>
      <c r="G4" s="169"/>
      <c r="H4" s="169"/>
      <c r="N4" s="169"/>
    </row>
    <row r="5" spans="1:18" s="171" customFormat="1" ht="12.75">
      <c r="A5" s="168"/>
      <c r="B5" s="168"/>
      <c r="C5" s="169" t="s">
        <v>85</v>
      </c>
      <c r="D5" s="169"/>
      <c r="E5" s="169" t="s">
        <v>86</v>
      </c>
      <c r="F5" s="169"/>
      <c r="G5" s="169"/>
      <c r="H5" s="169"/>
      <c r="J5" s="168" t="s">
        <v>86</v>
      </c>
      <c r="K5" s="168"/>
      <c r="L5" s="168"/>
      <c r="N5" s="169"/>
      <c r="P5" s="168" t="s">
        <v>86</v>
      </c>
      <c r="Q5" s="168"/>
      <c r="R5" s="168"/>
    </row>
    <row r="6" spans="1:39" ht="12.75">
      <c r="A6" s="173"/>
      <c r="B6" s="173"/>
      <c r="C6" s="174" t="s">
        <v>129</v>
      </c>
      <c r="D6" s="175"/>
      <c r="E6" s="175">
        <v>2005</v>
      </c>
      <c r="F6" s="175"/>
      <c r="G6" s="175"/>
      <c r="H6" s="176" t="s">
        <v>130</v>
      </c>
      <c r="I6" s="177"/>
      <c r="J6" s="175">
        <v>2006</v>
      </c>
      <c r="K6" s="175"/>
      <c r="L6" s="175"/>
      <c r="M6" s="175"/>
      <c r="N6" s="178" t="s">
        <v>131</v>
      </c>
      <c r="O6" s="175"/>
      <c r="P6" s="175">
        <v>2007</v>
      </c>
      <c r="Q6" s="175"/>
      <c r="R6" s="175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</row>
    <row r="7" spans="1:18" s="179" customFormat="1" ht="12.75">
      <c r="A7" s="181" t="s">
        <v>87</v>
      </c>
      <c r="B7" s="182"/>
      <c r="C7" s="174" t="s">
        <v>88</v>
      </c>
      <c r="D7" s="183"/>
      <c r="E7" s="184" t="s">
        <v>141</v>
      </c>
      <c r="F7" s="183"/>
      <c r="G7" s="184" t="s">
        <v>89</v>
      </c>
      <c r="H7" s="174" t="s">
        <v>88</v>
      </c>
      <c r="I7" s="185"/>
      <c r="J7" s="184" t="s">
        <v>141</v>
      </c>
      <c r="K7" s="182"/>
      <c r="L7" s="184" t="s">
        <v>89</v>
      </c>
      <c r="M7" s="186"/>
      <c r="N7" s="174" t="s">
        <v>88</v>
      </c>
      <c r="O7" s="185"/>
      <c r="P7" s="184" t="s">
        <v>141</v>
      </c>
      <c r="Q7" s="182"/>
      <c r="R7" s="184" t="s">
        <v>89</v>
      </c>
    </row>
    <row r="8" spans="1:18" s="187" customFormat="1" ht="12.75">
      <c r="A8" s="187" t="s">
        <v>90</v>
      </c>
      <c r="C8" s="188"/>
      <c r="G8" s="189">
        <f>C8*E8</f>
        <v>0</v>
      </c>
      <c r="H8" s="188"/>
      <c r="J8" s="190"/>
      <c r="K8" s="191"/>
      <c r="L8" s="157">
        <f>H8*J8</f>
        <v>0</v>
      </c>
      <c r="M8" s="192"/>
      <c r="N8" s="188"/>
      <c r="P8" s="190"/>
      <c r="Q8" s="191"/>
      <c r="R8" s="157">
        <f>N8*P8</f>
        <v>0</v>
      </c>
    </row>
    <row r="9" spans="1:18" s="187" customFormat="1" ht="12.75">
      <c r="A9" s="187" t="s">
        <v>91</v>
      </c>
      <c r="G9" s="193">
        <f>C9*E9</f>
        <v>0</v>
      </c>
      <c r="J9" s="190"/>
      <c r="K9" s="191"/>
      <c r="L9" s="194">
        <f>H9*J9</f>
        <v>0</v>
      </c>
      <c r="M9" s="192"/>
      <c r="P9" s="190"/>
      <c r="Q9" s="191"/>
      <c r="R9" s="194">
        <f>N9*P9</f>
        <v>0</v>
      </c>
    </row>
    <row r="10" spans="8:18" ht="12.75" customHeight="1" hidden="1">
      <c r="H10" s="180"/>
      <c r="J10" s="192"/>
      <c r="K10" s="192"/>
      <c r="L10" s="192"/>
      <c r="M10" s="192"/>
      <c r="P10" s="192"/>
      <c r="Q10" s="192"/>
      <c r="R10" s="192"/>
    </row>
    <row r="11" spans="8:18" ht="12.75" customHeight="1" hidden="1">
      <c r="H11" s="180"/>
      <c r="J11" s="192"/>
      <c r="K11" s="192"/>
      <c r="L11" s="192"/>
      <c r="M11" s="192"/>
      <c r="P11" s="192"/>
      <c r="Q11" s="192"/>
      <c r="R11" s="192"/>
    </row>
    <row r="12" spans="1:18" ht="12.75">
      <c r="A12" s="173" t="s">
        <v>92</v>
      </c>
      <c r="B12" s="173"/>
      <c r="E12" s="195">
        <f>SUM(E8:E11)</f>
        <v>0</v>
      </c>
      <c r="G12" s="196">
        <f>SUM(G8:G11)</f>
        <v>0</v>
      </c>
      <c r="H12" s="180"/>
      <c r="J12" s="195">
        <f>SUM(J8:J11)</f>
        <v>0</v>
      </c>
      <c r="K12" s="192"/>
      <c r="L12" s="196">
        <f>SUM(L8:L11)</f>
        <v>0</v>
      </c>
      <c r="M12" s="192"/>
      <c r="P12" s="195">
        <f>SUM(P8:P11)</f>
        <v>0</v>
      </c>
      <c r="Q12" s="192"/>
      <c r="R12" s="196">
        <f>SUM(R8:R11)</f>
        <v>0</v>
      </c>
    </row>
    <row r="13" spans="8:18" ht="12.75">
      <c r="H13" s="180"/>
      <c r="J13" s="197"/>
      <c r="K13" s="197"/>
      <c r="L13" s="197"/>
      <c r="M13" s="197"/>
      <c r="P13" s="197"/>
      <c r="Q13" s="197"/>
      <c r="R13" s="197"/>
    </row>
    <row r="14" spans="8:18" ht="12.75" customHeight="1" hidden="1">
      <c r="H14" s="180"/>
      <c r="J14" s="198"/>
      <c r="K14" s="198"/>
      <c r="L14" s="198"/>
      <c r="M14" s="198"/>
      <c r="P14" s="198"/>
      <c r="Q14" s="198"/>
      <c r="R14" s="198"/>
    </row>
    <row r="15" spans="8:18" ht="12.75" customHeight="1" hidden="1">
      <c r="H15" s="180"/>
      <c r="J15" s="199"/>
      <c r="K15" s="199"/>
      <c r="L15" s="199"/>
      <c r="M15" s="199"/>
      <c r="P15" s="199"/>
      <c r="Q15" s="199"/>
      <c r="R15" s="199"/>
    </row>
    <row r="16" spans="1:18" ht="12.75">
      <c r="A16" s="173"/>
      <c r="B16" s="173"/>
      <c r="I16" s="200"/>
      <c r="J16" s="201"/>
      <c r="K16" s="201"/>
      <c r="L16" s="201"/>
      <c r="M16" s="201"/>
      <c r="N16" s="200"/>
      <c r="O16" s="200"/>
      <c r="P16" s="201"/>
      <c r="Q16" s="201"/>
      <c r="R16" s="201"/>
    </row>
    <row r="17" spans="1:8" ht="12.75">
      <c r="A17" s="173"/>
      <c r="B17" s="173"/>
      <c r="H17" s="180"/>
    </row>
    <row r="19" ht="12.75">
      <c r="A19" s="202" t="s">
        <v>127</v>
      </c>
    </row>
    <row r="20" ht="12.75">
      <c r="A20" s="202" t="s">
        <v>93</v>
      </c>
    </row>
    <row r="23" ht="12.75">
      <c r="J23" s="203" t="s">
        <v>138</v>
      </c>
    </row>
    <row r="25" spans="1:8" ht="12.75">
      <c r="A25" s="204" t="s">
        <v>95</v>
      </c>
      <c r="B25" s="205"/>
      <c r="C25" s="204" t="s">
        <v>96</v>
      </c>
      <c r="D25" s="204" t="s">
        <v>97</v>
      </c>
      <c r="E25" s="204" t="s">
        <v>142</v>
      </c>
      <c r="F25" s="205"/>
      <c r="G25" s="204" t="s">
        <v>1</v>
      </c>
      <c r="H25" s="204" t="s">
        <v>98</v>
      </c>
    </row>
    <row r="26" spans="1:7" ht="12.75">
      <c r="A26" s="202"/>
      <c r="D26" s="202"/>
      <c r="F26" s="202"/>
      <c r="G26" s="206">
        <f>C26*E26</f>
        <v>0</v>
      </c>
    </row>
    <row r="27" spans="1:7" ht="12.75">
      <c r="A27" s="202"/>
      <c r="D27" s="202"/>
      <c r="G27" s="206">
        <f>C27*E27</f>
        <v>0</v>
      </c>
    </row>
    <row r="29" ht="12.75">
      <c r="A29" s="202" t="s">
        <v>105</v>
      </c>
    </row>
    <row r="33" spans="10:12" ht="12.75">
      <c r="J33" s="203" t="s">
        <v>139</v>
      </c>
      <c r="K33" s="203"/>
      <c r="L33" s="203"/>
    </row>
    <row r="34" spans="10:12" ht="12.75">
      <c r="J34" s="203"/>
      <c r="K34" s="203"/>
      <c r="L34" s="203"/>
    </row>
    <row r="35" spans="1:18" ht="12.75">
      <c r="A35" s="204" t="s">
        <v>95</v>
      </c>
      <c r="B35" s="205"/>
      <c r="C35" s="204" t="s">
        <v>107</v>
      </c>
      <c r="D35" s="204" t="s">
        <v>108</v>
      </c>
      <c r="E35" s="204" t="s">
        <v>109</v>
      </c>
      <c r="F35" s="205"/>
      <c r="G35" s="204" t="s">
        <v>110</v>
      </c>
      <c r="H35" s="204" t="s">
        <v>143</v>
      </c>
      <c r="I35" s="205"/>
      <c r="J35" s="204" t="s">
        <v>144</v>
      </c>
      <c r="K35" s="205"/>
      <c r="L35" s="204" t="s">
        <v>145</v>
      </c>
      <c r="M35" s="205"/>
      <c r="N35" s="204" t="s">
        <v>146</v>
      </c>
      <c r="O35" s="205"/>
      <c r="P35" s="204" t="s">
        <v>115</v>
      </c>
      <c r="Q35" s="205"/>
      <c r="R35" s="204" t="s">
        <v>1</v>
      </c>
    </row>
    <row r="36" spans="1:18" ht="13.5" thickBot="1">
      <c r="A36" s="202"/>
      <c r="H36" s="206"/>
      <c r="I36" s="202"/>
      <c r="J36" s="206"/>
      <c r="K36" s="202"/>
      <c r="L36" s="206"/>
      <c r="M36" s="202"/>
      <c r="N36" s="206"/>
      <c r="O36" s="202"/>
      <c r="P36" s="206"/>
      <c r="R36" s="207">
        <f>SUM(H36,J36,L36,N36,P36)</f>
        <v>0</v>
      </c>
    </row>
    <row r="37" ht="13.5" thickTop="1"/>
    <row r="39" ht="12.75">
      <c r="A39" s="202" t="s">
        <v>121</v>
      </c>
    </row>
    <row r="40" ht="12.75">
      <c r="A40" s="202" t="s">
        <v>122</v>
      </c>
    </row>
    <row r="41" ht="12.75">
      <c r="A41" s="202" t="s">
        <v>123</v>
      </c>
    </row>
    <row r="42" ht="12.75">
      <c r="A42" s="202" t="s">
        <v>124</v>
      </c>
    </row>
    <row r="43" ht="12.75">
      <c r="A43" s="202" t="s">
        <v>147</v>
      </c>
    </row>
  </sheetData>
  <sheetProtection/>
  <printOptions horizontalCentered="1"/>
  <pageMargins left="0.5" right="0.37" top="1" bottom="1" header="0.5" footer="0.5"/>
  <pageSetup fitToHeight="1" fitToWidth="1" horizontalDpi="300" verticalDpi="300" orientation="landscape" scale="77" r:id="rId2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G50" sqref="G50"/>
    </sheetView>
  </sheetViews>
  <sheetFormatPr defaultColWidth="9.140625" defaultRowHeight="12.75"/>
  <cols>
    <col min="1" max="1" width="36.57421875" style="10" customWidth="1"/>
    <col min="2" max="2" width="2.7109375" style="10" customWidth="1"/>
    <col min="3" max="3" width="14.00390625" style="10" bestFit="1" customWidth="1"/>
    <col min="4" max="4" width="3.140625" style="10" customWidth="1"/>
    <col min="5" max="5" width="11.57421875" style="10" customWidth="1"/>
    <col min="6" max="6" width="2.7109375" style="10" customWidth="1"/>
    <col min="7" max="7" width="12.57421875" style="10" customWidth="1"/>
    <col min="8" max="8" width="3.7109375" style="10" customWidth="1"/>
    <col min="9" max="9" width="15.00390625" style="11" bestFit="1" customWidth="1"/>
    <col min="10" max="10" width="9.140625" style="10" customWidth="1"/>
    <col min="11" max="11" width="32.00390625" style="10" customWidth="1"/>
    <col min="12" max="16384" width="9.140625" style="10" customWidth="1"/>
  </cols>
  <sheetData>
    <row r="1" spans="1:7" ht="12.75">
      <c r="A1" s="208" t="s">
        <v>10</v>
      </c>
      <c r="B1" s="208"/>
      <c r="C1" s="208"/>
      <c r="D1" s="208"/>
      <c r="E1" s="208"/>
      <c r="F1" s="208"/>
      <c r="G1" s="208"/>
    </row>
    <row r="2" spans="1:7" ht="12.75">
      <c r="A2" s="208" t="s">
        <v>11</v>
      </c>
      <c r="B2" s="208"/>
      <c r="C2" s="208"/>
      <c r="D2" s="208"/>
      <c r="E2" s="208"/>
      <c r="F2" s="208"/>
      <c r="G2" s="208"/>
    </row>
    <row r="3" spans="1:7" ht="12.75">
      <c r="A3" s="208" t="s">
        <v>128</v>
      </c>
      <c r="B3" s="208"/>
      <c r="C3" s="208"/>
      <c r="D3" s="208"/>
      <c r="E3" s="208"/>
      <c r="F3" s="208"/>
      <c r="G3" s="208"/>
    </row>
    <row r="4" spans="1:7" ht="12.75">
      <c r="A4" s="208"/>
      <c r="B4" s="208"/>
      <c r="C4" s="208"/>
      <c r="D4" s="208"/>
      <c r="E4" s="208"/>
      <c r="F4" s="208"/>
      <c r="G4" s="208"/>
    </row>
    <row r="5" spans="1:7" ht="12.75">
      <c r="A5" s="212" t="s">
        <v>77</v>
      </c>
      <c r="B5" s="210"/>
      <c r="C5" s="211"/>
      <c r="D5" s="210"/>
      <c r="F5" s="210"/>
      <c r="G5" s="210"/>
    </row>
    <row r="6" spans="1:7" ht="12.75">
      <c r="A6" s="212" t="s">
        <v>78</v>
      </c>
      <c r="B6" s="210"/>
      <c r="C6" s="211"/>
      <c r="D6" s="210"/>
      <c r="F6" s="210"/>
      <c r="G6" s="210"/>
    </row>
    <row r="7" spans="1:7" ht="12.75">
      <c r="A7" s="212" t="s">
        <v>79</v>
      </c>
      <c r="B7" s="210"/>
      <c r="C7" s="211"/>
      <c r="D7" s="210"/>
      <c r="F7" s="210"/>
      <c r="G7" s="210"/>
    </row>
    <row r="8" spans="1:7" ht="15.75">
      <c r="A8" s="209"/>
      <c r="B8" s="210"/>
      <c r="C8" s="211"/>
      <c r="D8" s="210"/>
      <c r="F8" s="210"/>
      <c r="G8" s="210"/>
    </row>
    <row r="9" ht="12.75">
      <c r="C9" s="211">
        <v>2007</v>
      </c>
    </row>
    <row r="10" ht="12.75">
      <c r="C10" s="211" t="s">
        <v>12</v>
      </c>
    </row>
    <row r="11" spans="3:7" ht="12.75">
      <c r="C11" s="211" t="s">
        <v>134</v>
      </c>
      <c r="E11" s="245" t="s">
        <v>14</v>
      </c>
      <c r="F11" s="245"/>
      <c r="G11" s="245"/>
    </row>
    <row r="12" ht="12.75">
      <c r="C12" s="211" t="s">
        <v>15</v>
      </c>
    </row>
    <row r="13" ht="12.75">
      <c r="C13" s="211"/>
    </row>
    <row r="14" spans="1:9" ht="12.75">
      <c r="A14" s="213"/>
      <c r="B14" s="11"/>
      <c r="C14" s="214">
        <v>2005</v>
      </c>
      <c r="D14" s="214"/>
      <c r="E14" s="214">
        <v>2006</v>
      </c>
      <c r="F14" s="214"/>
      <c r="G14" s="214">
        <v>2007</v>
      </c>
      <c r="I14" s="214"/>
    </row>
    <row r="15" spans="1:7" ht="12.75">
      <c r="A15" s="215" t="s">
        <v>16</v>
      </c>
      <c r="B15" s="11"/>
      <c r="C15" s="213"/>
      <c r="D15" s="213"/>
      <c r="E15" s="213"/>
      <c r="F15" s="213"/>
      <c r="G15" s="213"/>
    </row>
    <row r="16" spans="1:7" ht="12.75">
      <c r="A16" s="217" t="s">
        <v>80</v>
      </c>
      <c r="C16" s="218"/>
      <c r="D16" s="218"/>
      <c r="E16" s="218"/>
      <c r="F16" s="218"/>
      <c r="G16" s="219"/>
    </row>
    <row r="18" ht="12.75">
      <c r="A18" s="217" t="s">
        <v>17</v>
      </c>
    </row>
    <row r="19" spans="1:7" ht="12.75">
      <c r="A19" s="10" t="s">
        <v>18</v>
      </c>
      <c r="C19" s="206"/>
      <c r="D19" s="206"/>
      <c r="E19" s="206"/>
      <c r="F19" s="206"/>
      <c r="G19" s="206"/>
    </row>
    <row r="20" spans="1:7" ht="12.75">
      <c r="A20" s="10" t="s">
        <v>19</v>
      </c>
      <c r="C20" s="220"/>
      <c r="D20" s="220"/>
      <c r="E20" s="220"/>
      <c r="F20" s="220"/>
      <c r="G20" s="220"/>
    </row>
    <row r="21" spans="1:7" ht="12.75">
      <c r="A21" s="10" t="s">
        <v>20</v>
      </c>
      <c r="C21" s="220"/>
      <c r="D21" s="220"/>
      <c r="E21" s="220"/>
      <c r="F21" s="220"/>
      <c r="G21" s="220"/>
    </row>
    <row r="22" spans="1:7" ht="12.75">
      <c r="A22" s="10" t="s">
        <v>21</v>
      </c>
      <c r="C22" s="220"/>
      <c r="D22" s="220"/>
      <c r="E22" s="220"/>
      <c r="F22" s="220"/>
      <c r="G22" s="220"/>
    </row>
    <row r="23" spans="1:7" ht="12.75">
      <c r="A23" s="10" t="s">
        <v>22</v>
      </c>
      <c r="C23" s="220"/>
      <c r="D23" s="220"/>
      <c r="E23" s="220"/>
      <c r="F23" s="220"/>
      <c r="G23" s="220"/>
    </row>
    <row r="24" spans="1:7" ht="12.75">
      <c r="A24" s="10" t="s">
        <v>23</v>
      </c>
      <c r="C24" s="220"/>
      <c r="D24" s="220"/>
      <c r="E24" s="220"/>
      <c r="F24" s="220"/>
      <c r="G24" s="220"/>
    </row>
    <row r="25" spans="1:7" ht="12.75">
      <c r="A25" s="10" t="s">
        <v>24</v>
      </c>
      <c r="C25" s="220"/>
      <c r="D25" s="220"/>
      <c r="E25" s="220"/>
      <c r="F25" s="220"/>
      <c r="G25" s="220"/>
    </row>
    <row r="26" spans="1:7" ht="12.75">
      <c r="A26" s="10" t="s">
        <v>25</v>
      </c>
      <c r="C26" s="220"/>
      <c r="D26" s="220"/>
      <c r="E26" s="220"/>
      <c r="F26" s="220"/>
      <c r="G26" s="220"/>
    </row>
    <row r="27" spans="1:7" ht="12.75">
      <c r="A27" s="10" t="s">
        <v>26</v>
      </c>
      <c r="C27" s="220"/>
      <c r="D27" s="220"/>
      <c r="E27" s="220"/>
      <c r="F27" s="220"/>
      <c r="G27" s="220"/>
    </row>
    <row r="28" spans="1:7" ht="12.75">
      <c r="A28" s="10" t="s">
        <v>27</v>
      </c>
      <c r="C28" s="220"/>
      <c r="D28" s="220"/>
      <c r="E28" s="220"/>
      <c r="F28" s="220"/>
      <c r="G28" s="220"/>
    </row>
    <row r="29" spans="1:7" ht="12.75">
      <c r="A29" s="10" t="s">
        <v>28</v>
      </c>
      <c r="C29" s="221"/>
      <c r="D29" s="220"/>
      <c r="E29" s="221"/>
      <c r="F29" s="220"/>
      <c r="G29" s="221"/>
    </row>
    <row r="30" spans="1:9" ht="15">
      <c r="A30" s="10" t="s">
        <v>29</v>
      </c>
      <c r="C30" s="222">
        <f>SUM(C19:C29)</f>
        <v>0</v>
      </c>
      <c r="D30" s="222"/>
      <c r="E30" s="222">
        <f>SUM(E19:E29)</f>
        <v>0</v>
      </c>
      <c r="F30" s="222"/>
      <c r="G30" s="222">
        <f>SUM(G19:G29)</f>
        <v>0</v>
      </c>
      <c r="I30" s="223"/>
    </row>
    <row r="31" spans="3:9" ht="15">
      <c r="C31" s="224"/>
      <c r="E31" s="224"/>
      <c r="G31" s="224"/>
      <c r="I31" s="223"/>
    </row>
    <row r="32" spans="1:9" ht="15">
      <c r="A32" s="10" t="s">
        <v>30</v>
      </c>
      <c r="C32" s="225"/>
      <c r="D32" s="226"/>
      <c r="E32" s="225"/>
      <c r="F32" s="226"/>
      <c r="G32" s="225"/>
      <c r="I32" s="223"/>
    </row>
    <row r="33" spans="1:9" ht="15">
      <c r="A33" s="10" t="s">
        <v>31</v>
      </c>
      <c r="C33" s="225"/>
      <c r="E33" s="224"/>
      <c r="G33" s="224"/>
      <c r="I33" s="223"/>
    </row>
    <row r="34" spans="3:9" ht="15">
      <c r="C34" s="225"/>
      <c r="E34" s="224"/>
      <c r="G34" s="224"/>
      <c r="I34" s="223"/>
    </row>
    <row r="35" spans="1:9" ht="15.75" thickBot="1">
      <c r="A35" s="10" t="s">
        <v>32</v>
      </c>
      <c r="C35" s="227">
        <f>SUM(C30:C34)</f>
        <v>0</v>
      </c>
      <c r="E35" s="227">
        <f>SUM(E30:E34)</f>
        <v>0</v>
      </c>
      <c r="G35" s="227">
        <f>SUM(G30:G34)</f>
        <v>0</v>
      </c>
      <c r="I35" s="223"/>
    </row>
    <row r="36" ht="13.5" thickTop="1"/>
    <row r="37" spans="1:7" ht="13.5" thickBot="1">
      <c r="A37" s="10" t="s">
        <v>33</v>
      </c>
      <c r="C37" s="228" t="e">
        <f>C35/C16</f>
        <v>#DIV/0!</v>
      </c>
      <c r="E37" s="228" t="e">
        <f>E35/E16</f>
        <v>#DIV/0!</v>
      </c>
      <c r="G37" s="228" t="e">
        <f>G35/G16</f>
        <v>#DIV/0!</v>
      </c>
    </row>
    <row r="38" ht="13.5" thickTop="1"/>
    <row r="40" ht="12.75">
      <c r="A40" s="212" t="s">
        <v>34</v>
      </c>
    </row>
    <row r="41" ht="12.75">
      <c r="A41" s="212" t="s">
        <v>64</v>
      </c>
    </row>
    <row r="42" ht="12.75">
      <c r="A42" s="212" t="s">
        <v>65</v>
      </c>
    </row>
    <row r="43" ht="12.75">
      <c r="A43" s="212" t="s">
        <v>66</v>
      </c>
    </row>
    <row r="44" ht="12.75">
      <c r="A44" s="212" t="s">
        <v>67</v>
      </c>
    </row>
    <row r="45" ht="12.75">
      <c r="A45" s="212"/>
    </row>
    <row r="46" ht="12.75">
      <c r="A46" s="229" t="s">
        <v>81</v>
      </c>
    </row>
    <row r="47" ht="12.75">
      <c r="A47" s="229" t="s">
        <v>68</v>
      </c>
    </row>
    <row r="48" ht="12.75">
      <c r="A48" s="212"/>
    </row>
    <row r="49" ht="12.75">
      <c r="A49" s="212"/>
    </row>
    <row r="50" spans="1:4" ht="12.75">
      <c r="A50" s="245"/>
      <c r="B50" s="245"/>
      <c r="C50" s="245"/>
      <c r="D50" s="245"/>
    </row>
    <row r="51" spans="1:4" ht="12.75">
      <c r="A51" s="246"/>
      <c r="B51" s="246"/>
      <c r="C51" s="246"/>
      <c r="D51" s="229"/>
    </row>
    <row r="52" spans="1:3" ht="12.75">
      <c r="A52" s="11"/>
      <c r="B52" s="11"/>
      <c r="C52" s="11"/>
    </row>
    <row r="54" ht="12.75">
      <c r="A54" s="18"/>
    </row>
    <row r="55" ht="12.75">
      <c r="A55" s="18"/>
    </row>
    <row r="56" ht="12.75">
      <c r="A56" s="18"/>
    </row>
    <row r="57" spans="1:9" ht="12.75">
      <c r="A57" s="18"/>
      <c r="E57" s="230"/>
      <c r="F57" s="216"/>
      <c r="G57" s="230"/>
      <c r="H57" s="231"/>
      <c r="I57" s="232"/>
    </row>
    <row r="58" spans="1:9" ht="12.75">
      <c r="A58" s="18"/>
      <c r="C58" s="233"/>
      <c r="I58" s="211"/>
    </row>
    <row r="59" spans="1:9" ht="12.75">
      <c r="A59" s="18"/>
      <c r="C59" s="233"/>
      <c r="I59" s="211"/>
    </row>
    <row r="60" spans="1:9" ht="12.75">
      <c r="A60" s="18"/>
      <c r="C60" s="233"/>
      <c r="I60" s="211"/>
    </row>
    <row r="61" spans="1:9" ht="12.75">
      <c r="A61" s="18"/>
      <c r="G61" s="18"/>
      <c r="I61" s="234"/>
    </row>
    <row r="62" ht="12.75">
      <c r="A62" s="18"/>
    </row>
    <row r="63" ht="12.75">
      <c r="G63" s="235"/>
    </row>
    <row r="64" spans="1:3" ht="12.75">
      <c r="A64" s="18"/>
      <c r="C64" s="233"/>
    </row>
    <row r="65" spans="1:3" ht="12.75">
      <c r="A65" s="18"/>
      <c r="C65" s="233"/>
    </row>
    <row r="66" spans="1:3" ht="12.75">
      <c r="A66" s="212"/>
      <c r="C66" s="233"/>
    </row>
  </sheetData>
  <sheetProtection/>
  <mergeCells count="3">
    <mergeCell ref="E11:G11"/>
    <mergeCell ref="A50:D50"/>
    <mergeCell ref="A51:C51"/>
  </mergeCells>
  <printOptions horizontalCentered="1"/>
  <pageMargins left="0.25" right="0.25" top="0.7" bottom="0.25" header="0.42" footer="0.5"/>
  <pageSetup horizontalDpi="600" verticalDpi="600" orientation="portrait" scale="95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C18" sqref="C18"/>
    </sheetView>
  </sheetViews>
  <sheetFormatPr defaultColWidth="9.140625" defaultRowHeight="12.75"/>
  <cols>
    <col min="1" max="1" width="34.140625" style="10" customWidth="1"/>
    <col min="2" max="2" width="2.7109375" style="10" customWidth="1"/>
    <col min="3" max="3" width="15.00390625" style="10" bestFit="1" customWidth="1"/>
    <col min="4" max="4" width="3.140625" style="10" customWidth="1"/>
    <col min="5" max="5" width="14.140625" style="10" bestFit="1" customWidth="1"/>
    <col min="6" max="6" width="2.7109375" style="10" customWidth="1"/>
    <col min="7" max="7" width="15.140625" style="10" bestFit="1" customWidth="1"/>
    <col min="8" max="8" width="3.7109375" style="10" customWidth="1"/>
    <col min="9" max="9" width="15.00390625" style="11" bestFit="1" customWidth="1"/>
    <col min="10" max="16384" width="9.140625" style="10" customWidth="1"/>
  </cols>
  <sheetData>
    <row r="1" spans="1:7" ht="12.75">
      <c r="A1" s="208" t="s">
        <v>10</v>
      </c>
      <c r="B1" s="208"/>
      <c r="C1" s="208"/>
      <c r="D1" s="208"/>
      <c r="E1" s="208"/>
      <c r="F1" s="208"/>
      <c r="G1" s="208"/>
    </row>
    <row r="2" spans="1:7" ht="12.75">
      <c r="A2" s="208" t="s">
        <v>40</v>
      </c>
      <c r="B2" s="208"/>
      <c r="C2" s="208"/>
      <c r="D2" s="208"/>
      <c r="E2" s="208"/>
      <c r="F2" s="208"/>
      <c r="G2" s="208"/>
    </row>
    <row r="3" spans="1:7" ht="12.75">
      <c r="A3" s="208" t="s">
        <v>128</v>
      </c>
      <c r="B3" s="208"/>
      <c r="C3" s="208"/>
      <c r="D3" s="208"/>
      <c r="E3" s="208"/>
      <c r="F3" s="208"/>
      <c r="G3" s="208"/>
    </row>
    <row r="4" spans="1:7" ht="15.75">
      <c r="A4" s="209"/>
      <c r="B4" s="210"/>
      <c r="C4" s="211"/>
      <c r="D4" s="210"/>
      <c r="F4" s="210"/>
      <c r="G4" s="210"/>
    </row>
    <row r="5" spans="1:7" ht="12.75">
      <c r="A5" s="212" t="s">
        <v>77</v>
      </c>
      <c r="B5" s="210"/>
      <c r="C5" s="211"/>
      <c r="D5" s="210"/>
      <c r="F5" s="210"/>
      <c r="G5" s="210"/>
    </row>
    <row r="6" spans="1:7" ht="12.75">
      <c r="A6" s="212" t="s">
        <v>78</v>
      </c>
      <c r="B6" s="210"/>
      <c r="C6" s="211"/>
      <c r="D6" s="210"/>
      <c r="F6" s="210"/>
      <c r="G6" s="210"/>
    </row>
    <row r="7" spans="1:7" ht="12.75">
      <c r="A7" s="212" t="s">
        <v>79</v>
      </c>
      <c r="B7" s="210"/>
      <c r="C7" s="211"/>
      <c r="D7" s="210"/>
      <c r="F7" s="210"/>
      <c r="G7" s="210"/>
    </row>
    <row r="8" spans="1:7" ht="15.75">
      <c r="A8" s="209"/>
      <c r="B8" s="210"/>
      <c r="C8" s="211"/>
      <c r="D8" s="210"/>
      <c r="F8" s="210"/>
      <c r="G8" s="210"/>
    </row>
    <row r="9" spans="1:7" ht="15.75">
      <c r="A9" s="209"/>
      <c r="B9" s="210"/>
      <c r="C9" s="211"/>
      <c r="D9" s="210"/>
      <c r="F9" s="210"/>
      <c r="G9" s="210"/>
    </row>
    <row r="10" spans="1:7" ht="15.75">
      <c r="A10" s="209"/>
      <c r="B10" s="210"/>
      <c r="C10" s="211"/>
      <c r="D10" s="210"/>
      <c r="F10" s="210"/>
      <c r="G10" s="210"/>
    </row>
    <row r="11" ht="12.75">
      <c r="C11" s="211" t="s">
        <v>0</v>
      </c>
    </row>
    <row r="12" ht="12.75">
      <c r="C12" s="211" t="s">
        <v>12</v>
      </c>
    </row>
    <row r="13" spans="3:7" ht="12.75">
      <c r="C13" s="211" t="s">
        <v>13</v>
      </c>
      <c r="E13" s="245" t="s">
        <v>14</v>
      </c>
      <c r="F13" s="245"/>
      <c r="G13" s="245"/>
    </row>
    <row r="14" ht="12.75">
      <c r="C14" s="211" t="s">
        <v>15</v>
      </c>
    </row>
    <row r="15" ht="12.75">
      <c r="C15" s="211"/>
    </row>
    <row r="16" spans="1:9" ht="12.75">
      <c r="A16" s="213"/>
      <c r="B16" s="11"/>
      <c r="C16" s="214">
        <v>2005</v>
      </c>
      <c r="D16" s="214"/>
      <c r="E16" s="214">
        <v>2006</v>
      </c>
      <c r="F16" s="214"/>
      <c r="G16" s="214">
        <v>2007</v>
      </c>
      <c r="I16" s="214"/>
    </row>
    <row r="17" spans="1:7" ht="12.75">
      <c r="A17" s="215" t="s">
        <v>16</v>
      </c>
      <c r="B17" s="11"/>
      <c r="C17" s="213"/>
      <c r="D17" s="213"/>
      <c r="E17" s="213"/>
      <c r="F17" s="213"/>
      <c r="G17" s="213"/>
    </row>
    <row r="18" spans="1:7" ht="12.75">
      <c r="A18" s="217" t="s">
        <v>41</v>
      </c>
      <c r="C18" s="236">
        <f>C72</f>
        <v>0</v>
      </c>
      <c r="D18" s="218"/>
      <c r="E18" s="218">
        <f>E72</f>
        <v>0</v>
      </c>
      <c r="F18" s="218"/>
      <c r="G18" s="219">
        <f>G72</f>
        <v>0</v>
      </c>
    </row>
    <row r="20" ht="12.75">
      <c r="A20" s="217" t="s">
        <v>43</v>
      </c>
    </row>
    <row r="21" spans="1:7" ht="12.75">
      <c r="A21" s="10" t="s">
        <v>62</v>
      </c>
      <c r="C21" s="206"/>
      <c r="D21" s="206"/>
      <c r="E21" s="206"/>
      <c r="F21" s="206"/>
      <c r="G21" s="206"/>
    </row>
    <row r="22" spans="1:7" ht="12.75">
      <c r="A22" s="10" t="s">
        <v>19</v>
      </c>
      <c r="C22" s="220"/>
      <c r="D22" s="220"/>
      <c r="E22" s="220"/>
      <c r="F22" s="220"/>
      <c r="G22" s="220"/>
    </row>
    <row r="23" spans="1:7" ht="12.75">
      <c r="A23" s="10" t="s">
        <v>42</v>
      </c>
      <c r="C23" s="220"/>
      <c r="D23" s="220"/>
      <c r="E23" s="220"/>
      <c r="F23" s="220"/>
      <c r="G23" s="220"/>
    </row>
    <row r="24" spans="1:7" ht="12.75">
      <c r="A24" s="10" t="s">
        <v>44</v>
      </c>
      <c r="C24" s="220"/>
      <c r="D24" s="220"/>
      <c r="E24" s="220"/>
      <c r="F24" s="220"/>
      <c r="G24" s="220"/>
    </row>
    <row r="25" spans="1:7" ht="12.75">
      <c r="A25" s="10" t="s">
        <v>22</v>
      </c>
      <c r="C25" s="220"/>
      <c r="D25" s="220"/>
      <c r="E25" s="220"/>
      <c r="F25" s="220"/>
      <c r="G25" s="220"/>
    </row>
    <row r="26" spans="1:7" ht="12.75">
      <c r="A26" s="10" t="s">
        <v>23</v>
      </c>
      <c r="C26" s="220"/>
      <c r="D26" s="220"/>
      <c r="E26" s="220"/>
      <c r="F26" s="220"/>
      <c r="G26" s="220"/>
    </row>
    <row r="27" spans="1:7" ht="12.75">
      <c r="A27" s="10" t="s">
        <v>24</v>
      </c>
      <c r="C27" s="220"/>
      <c r="D27" s="220"/>
      <c r="E27" s="220"/>
      <c r="F27" s="220"/>
      <c r="G27" s="220"/>
    </row>
    <row r="28" spans="1:7" ht="12.75">
      <c r="A28" s="10" t="s">
        <v>47</v>
      </c>
      <c r="C28" s="220"/>
      <c r="D28" s="220"/>
      <c r="E28" s="220"/>
      <c r="F28" s="220"/>
      <c r="G28" s="220"/>
    </row>
    <row r="29" spans="1:7" ht="12.75">
      <c r="A29" s="10" t="s">
        <v>48</v>
      </c>
      <c r="C29" s="220"/>
      <c r="D29" s="220"/>
      <c r="E29" s="237"/>
      <c r="F29" s="220"/>
      <c r="G29" s="237"/>
    </row>
    <row r="30" spans="1:7" ht="12.75">
      <c r="A30" s="10" t="s">
        <v>49</v>
      </c>
      <c r="C30" s="220"/>
      <c r="D30" s="220"/>
      <c r="E30" s="220"/>
      <c r="F30" s="220"/>
      <c r="G30" s="220"/>
    </row>
    <row r="31" spans="1:7" ht="12.75">
      <c r="A31" s="10" t="s">
        <v>25</v>
      </c>
      <c r="C31" s="220"/>
      <c r="D31" s="220"/>
      <c r="E31" s="220"/>
      <c r="F31" s="220"/>
      <c r="G31" s="220"/>
    </row>
    <row r="32" spans="1:7" ht="12.75">
      <c r="A32" s="10" t="s">
        <v>26</v>
      </c>
      <c r="C32" s="220"/>
      <c r="D32" s="220"/>
      <c r="E32" s="220"/>
      <c r="F32" s="220"/>
      <c r="G32" s="220"/>
    </row>
    <row r="33" spans="1:7" ht="12.75">
      <c r="A33" s="10" t="s">
        <v>28</v>
      </c>
      <c r="C33" s="221"/>
      <c r="D33" s="220"/>
      <c r="E33" s="221"/>
      <c r="F33" s="220"/>
      <c r="G33" s="221"/>
    </row>
    <row r="34" spans="1:9" ht="15">
      <c r="A34" s="10" t="s">
        <v>29</v>
      </c>
      <c r="C34" s="222">
        <f>SUM(C21:C33)</f>
        <v>0</v>
      </c>
      <c r="D34" s="222"/>
      <c r="E34" s="222">
        <f>SUM(E21:E33)</f>
        <v>0</v>
      </c>
      <c r="F34" s="222"/>
      <c r="G34" s="222">
        <f>SUM(G21:G33)</f>
        <v>0</v>
      </c>
      <c r="I34" s="223"/>
    </row>
    <row r="35" spans="3:9" ht="15">
      <c r="C35" s="224"/>
      <c r="E35" s="224"/>
      <c r="G35" s="224"/>
      <c r="I35" s="223"/>
    </row>
    <row r="36" spans="1:9" ht="15">
      <c r="A36" s="10" t="s">
        <v>30</v>
      </c>
      <c r="C36" s="225"/>
      <c r="D36" s="226"/>
      <c r="E36" s="225"/>
      <c r="F36" s="226"/>
      <c r="G36" s="225"/>
      <c r="I36" s="223"/>
    </row>
    <row r="37" spans="1:9" ht="15">
      <c r="A37" s="10" t="s">
        <v>50</v>
      </c>
      <c r="C37" s="238"/>
      <c r="D37" s="239"/>
      <c r="E37" s="238"/>
      <c r="F37" s="239"/>
      <c r="G37" s="238"/>
      <c r="I37" s="223"/>
    </row>
    <row r="38" spans="1:9" ht="15">
      <c r="A38" s="10" t="s">
        <v>51</v>
      </c>
      <c r="C38" s="238"/>
      <c r="D38" s="239"/>
      <c r="E38" s="238"/>
      <c r="F38" s="239"/>
      <c r="G38" s="238"/>
      <c r="I38" s="223"/>
    </row>
    <row r="39" spans="1:9" ht="15">
      <c r="A39" s="10" t="s">
        <v>52</v>
      </c>
      <c r="C39" s="238"/>
      <c r="D39" s="239"/>
      <c r="E39" s="238"/>
      <c r="F39" s="239"/>
      <c r="G39" s="238"/>
      <c r="I39" s="223"/>
    </row>
    <row r="40" spans="3:9" ht="15">
      <c r="C40" s="225"/>
      <c r="E40" s="224"/>
      <c r="G40" s="224"/>
      <c r="I40" s="223"/>
    </row>
    <row r="41" spans="1:9" ht="15.75" thickBot="1">
      <c r="A41" s="10" t="s">
        <v>45</v>
      </c>
      <c r="C41" s="227">
        <f>SUM(C34:C40)</f>
        <v>0</v>
      </c>
      <c r="E41" s="227">
        <f>SUM(E34:E40)</f>
        <v>0</v>
      </c>
      <c r="G41" s="227">
        <f>SUM(G34:G40)</f>
        <v>0</v>
      </c>
      <c r="I41" s="223"/>
    </row>
    <row r="42" ht="13.5" thickTop="1"/>
    <row r="43" spans="1:7" ht="13.5" thickBot="1">
      <c r="A43" s="10" t="s">
        <v>33</v>
      </c>
      <c r="C43" s="228" t="e">
        <f>C41/C18</f>
        <v>#DIV/0!</v>
      </c>
      <c r="E43" s="228" t="e">
        <f>E41/E18</f>
        <v>#DIV/0!</v>
      </c>
      <c r="G43" s="228" t="e">
        <f>G41/G18</f>
        <v>#DIV/0!</v>
      </c>
    </row>
    <row r="44" ht="13.5" thickTop="1"/>
    <row r="45" ht="12.75">
      <c r="C45" s="240"/>
    </row>
    <row r="46" ht="12.75">
      <c r="A46" s="212"/>
    </row>
    <row r="47" ht="12.75">
      <c r="A47" s="212"/>
    </row>
    <row r="48" ht="12.75">
      <c r="A48" s="212" t="s">
        <v>70</v>
      </c>
    </row>
    <row r="49" ht="12.75">
      <c r="A49" s="212" t="s">
        <v>71</v>
      </c>
    </row>
    <row r="50" ht="12.75">
      <c r="A50" s="212"/>
    </row>
    <row r="51" ht="12.75">
      <c r="A51" s="229" t="s">
        <v>82</v>
      </c>
    </row>
    <row r="52" ht="12.75">
      <c r="A52" s="229" t="s">
        <v>72</v>
      </c>
    </row>
    <row r="53" ht="12.75">
      <c r="A53" s="212"/>
    </row>
    <row r="54" spans="1:4" ht="12.75">
      <c r="A54" s="245" t="s">
        <v>10</v>
      </c>
      <c r="B54" s="245"/>
      <c r="C54" s="245"/>
      <c r="D54" s="245"/>
    </row>
    <row r="55" spans="1:4" ht="12.75">
      <c r="A55" s="247" t="s">
        <v>46</v>
      </c>
      <c r="B55" s="247"/>
      <c r="C55" s="247"/>
      <c r="D55" s="229"/>
    </row>
    <row r="57" spans="1:3" ht="12.75">
      <c r="A57" s="18" t="s">
        <v>56</v>
      </c>
      <c r="C57" s="233"/>
    </row>
    <row r="58" spans="1:3" ht="12.75">
      <c r="A58" s="18"/>
      <c r="C58" s="233"/>
    </row>
    <row r="59" spans="1:3" ht="12.75">
      <c r="A59" s="18"/>
      <c r="C59" s="234" t="s">
        <v>63</v>
      </c>
    </row>
    <row r="60" spans="1:3" ht="12.75">
      <c r="A60" s="18"/>
      <c r="C60" s="234" t="s">
        <v>15</v>
      </c>
    </row>
    <row r="61" spans="1:3" ht="12.75">
      <c r="A61" s="18"/>
      <c r="C61" s="233"/>
    </row>
    <row r="62" spans="1:7" ht="12.75">
      <c r="A62" s="18"/>
      <c r="C62" s="241" t="s">
        <v>129</v>
      </c>
      <c r="E62" s="176" t="s">
        <v>130</v>
      </c>
      <c r="G62" s="176" t="s">
        <v>131</v>
      </c>
    </row>
    <row r="63" spans="1:3" ht="12.75">
      <c r="A63" s="18"/>
      <c r="C63" s="233"/>
    </row>
    <row r="64" spans="1:7" ht="12.75">
      <c r="A64" s="18" t="s">
        <v>35</v>
      </c>
      <c r="C64" s="145"/>
      <c r="E64" s="206"/>
      <c r="F64" s="206"/>
      <c r="G64" s="206"/>
    </row>
    <row r="65" spans="1:7" ht="12.75">
      <c r="A65" s="18" t="s">
        <v>36</v>
      </c>
      <c r="C65" s="239"/>
      <c r="E65" s="239"/>
      <c r="F65" s="239"/>
      <c r="G65" s="239"/>
    </row>
    <row r="66" spans="1:7" ht="12.75">
      <c r="A66" s="18" t="s">
        <v>3</v>
      </c>
      <c r="C66" s="239"/>
      <c r="D66" s="239"/>
      <c r="E66" s="239"/>
      <c r="F66" s="239"/>
      <c r="G66" s="239"/>
    </row>
    <row r="67" spans="1:7" ht="12.75">
      <c r="A67" s="18" t="s">
        <v>4</v>
      </c>
      <c r="C67" s="239"/>
      <c r="D67" s="239"/>
      <c r="E67" s="239"/>
      <c r="F67" s="239"/>
      <c r="G67" s="239"/>
    </row>
    <row r="68" spans="1:7" ht="12.75">
      <c r="A68" s="18" t="s">
        <v>37</v>
      </c>
      <c r="C68" s="239"/>
      <c r="D68" s="239"/>
      <c r="E68" s="239"/>
      <c r="F68" s="239"/>
      <c r="G68" s="239"/>
    </row>
    <row r="69" spans="1:7" ht="12.75">
      <c r="A69" s="18" t="s">
        <v>55</v>
      </c>
      <c r="C69" s="242"/>
      <c r="D69" s="239"/>
      <c r="E69" s="239"/>
      <c r="F69" s="239"/>
      <c r="G69" s="239"/>
    </row>
    <row r="70" spans="1:3" ht="12.75">
      <c r="A70" s="18" t="s">
        <v>54</v>
      </c>
      <c r="C70" s="242"/>
    </row>
    <row r="72" spans="1:7" ht="13.5" thickBot="1">
      <c r="A72" s="18" t="s">
        <v>69</v>
      </c>
      <c r="C72" s="243">
        <f>SUM(C64:C71)</f>
        <v>0</v>
      </c>
      <c r="E72" s="244">
        <f>SUM(E64:E71)</f>
        <v>0</v>
      </c>
      <c r="G72" s="244">
        <f>SUM(G64:G71)</f>
        <v>0</v>
      </c>
    </row>
    <row r="73" ht="13.5" thickTop="1"/>
    <row r="74" ht="12.75">
      <c r="A74" s="18"/>
    </row>
    <row r="76" ht="12.75">
      <c r="A76" s="18"/>
    </row>
  </sheetData>
  <sheetProtection/>
  <mergeCells count="3">
    <mergeCell ref="E13:G13"/>
    <mergeCell ref="A54:D54"/>
    <mergeCell ref="A55:C55"/>
  </mergeCells>
  <printOptions horizontalCentered="1"/>
  <pageMargins left="0.25" right="0.25" top="0.63" bottom="0.25" header="0.38" footer="0.43"/>
  <pageSetup horizontalDpi="600" verticalDpi="600" orientation="portrait" scale="75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A1:J190"/>
  <sheetViews>
    <sheetView workbookViewId="0" topLeftCell="A1">
      <selection activeCell="F5" sqref="F5"/>
    </sheetView>
  </sheetViews>
  <sheetFormatPr defaultColWidth="12.57421875" defaultRowHeight="12.75"/>
  <cols>
    <col min="1" max="1" width="46.57421875" style="1" customWidth="1"/>
    <col min="2" max="2" width="10.28125" style="4" bestFit="1" customWidth="1"/>
    <col min="3" max="3" width="14.00390625" style="1" customWidth="1"/>
    <col min="4" max="4" width="7.28125" style="1" bestFit="1" customWidth="1"/>
    <col min="5" max="5" width="13.7109375" style="1" customWidth="1"/>
    <col min="6" max="6" width="7.28125" style="1" bestFit="1" customWidth="1"/>
    <col min="7" max="7" width="14.421875" style="1" customWidth="1"/>
    <col min="8" max="8" width="0.9921875" style="1" customWidth="1"/>
    <col min="9" max="9" width="14.00390625" style="1" bestFit="1" customWidth="1"/>
    <col min="10" max="16384" width="12.57421875" style="1" customWidth="1"/>
  </cols>
  <sheetData>
    <row r="1" spans="1:10" ht="22.5">
      <c r="A1" s="27" t="s">
        <v>73</v>
      </c>
      <c r="B1" s="28"/>
      <c r="C1" s="29"/>
      <c r="D1" s="30"/>
      <c r="E1" s="29"/>
      <c r="F1" s="29"/>
      <c r="G1" s="29"/>
      <c r="H1" s="29"/>
      <c r="I1" s="29"/>
      <c r="J1" s="29"/>
    </row>
    <row r="2" spans="1:10" ht="20.25">
      <c r="A2" s="27" t="s">
        <v>74</v>
      </c>
      <c r="B2" s="31"/>
      <c r="C2" s="26" t="s">
        <v>132</v>
      </c>
      <c r="D2" s="29"/>
      <c r="E2" s="29"/>
      <c r="F2" s="29"/>
      <c r="G2" s="29"/>
      <c r="H2" s="29"/>
      <c r="I2" s="29"/>
      <c r="J2" s="29"/>
    </row>
    <row r="3" spans="1:10" ht="19.5">
      <c r="A3" s="32" t="s">
        <v>126</v>
      </c>
      <c r="B3" s="31"/>
      <c r="C3" s="29"/>
      <c r="D3" s="29"/>
      <c r="E3" s="29"/>
      <c r="F3" s="29"/>
      <c r="G3" s="29"/>
      <c r="H3" s="29"/>
      <c r="I3" s="33" t="s">
        <v>1</v>
      </c>
      <c r="J3" s="29"/>
    </row>
    <row r="4" spans="1:10" s="2" customFormat="1" ht="12.75">
      <c r="A4" s="34"/>
      <c r="B4" s="33"/>
      <c r="C4" s="35"/>
      <c r="D4" s="34"/>
      <c r="E4" s="34"/>
      <c r="F4" s="34"/>
      <c r="G4" s="34"/>
      <c r="H4" s="34"/>
      <c r="I4" s="33" t="s">
        <v>38</v>
      </c>
      <c r="J4" s="34"/>
    </row>
    <row r="5" spans="1:10" s="2" customFormat="1" ht="12.75">
      <c r="A5" s="34"/>
      <c r="B5" s="36"/>
      <c r="C5" s="36" t="s">
        <v>129</v>
      </c>
      <c r="D5" s="33"/>
      <c r="E5" s="36" t="s">
        <v>130</v>
      </c>
      <c r="F5" s="33"/>
      <c r="G5" s="36" t="s">
        <v>131</v>
      </c>
      <c r="H5" s="34"/>
      <c r="I5" s="36" t="s">
        <v>39</v>
      </c>
      <c r="J5" s="34"/>
    </row>
    <row r="6" spans="1:10" s="2" customFormat="1" ht="12.75">
      <c r="A6" s="34"/>
      <c r="B6" s="33"/>
      <c r="C6" s="34"/>
      <c r="D6" s="34"/>
      <c r="E6" s="34"/>
      <c r="F6" s="34"/>
      <c r="G6" s="34"/>
      <c r="H6" s="34"/>
      <c r="I6" s="34"/>
      <c r="J6" s="34"/>
    </row>
    <row r="7" spans="1:10" s="2" customFormat="1" ht="12.75">
      <c r="A7" s="34" t="s">
        <v>53</v>
      </c>
      <c r="B7" s="33"/>
      <c r="C7" s="37">
        <v>155254</v>
      </c>
      <c r="D7" s="37"/>
      <c r="E7" s="37">
        <v>168838</v>
      </c>
      <c r="F7" s="37"/>
      <c r="G7" s="38">
        <v>172400</v>
      </c>
      <c r="H7" s="34"/>
      <c r="I7" s="38">
        <f>G7+E7+C7</f>
        <v>496492</v>
      </c>
      <c r="J7" s="34"/>
    </row>
    <row r="8" spans="1:10" s="2" customFormat="1" ht="12.75">
      <c r="A8" s="34" t="s">
        <v>58</v>
      </c>
      <c r="B8" s="33"/>
      <c r="C8" s="37"/>
      <c r="D8" s="37"/>
      <c r="E8" s="37"/>
      <c r="F8" s="37"/>
      <c r="G8" s="38"/>
      <c r="H8" s="34"/>
      <c r="I8" s="38"/>
      <c r="J8" s="34"/>
    </row>
    <row r="9" spans="1:10" s="2" customFormat="1" ht="12.75">
      <c r="A9" s="34"/>
      <c r="B9" s="33"/>
      <c r="C9" s="40"/>
      <c r="D9" s="40"/>
      <c r="E9" s="40"/>
      <c r="F9" s="40"/>
      <c r="G9" s="41"/>
      <c r="H9" s="34"/>
      <c r="I9" s="38"/>
      <c r="J9" s="34"/>
    </row>
    <row r="10" spans="1:10" s="2" customFormat="1" ht="12.75">
      <c r="A10" s="34" t="s">
        <v>2</v>
      </c>
      <c r="B10" s="42">
        <v>0.808</v>
      </c>
      <c r="C10" s="43">
        <f>C7*B10</f>
        <v>125445.232</v>
      </c>
      <c r="D10" s="44">
        <v>0.806</v>
      </c>
      <c r="E10" s="43">
        <f>E7*D10</f>
        <v>136083.428</v>
      </c>
      <c r="F10" s="45">
        <v>0.828</v>
      </c>
      <c r="G10" s="46">
        <f>G7*F10</f>
        <v>142747.19999999998</v>
      </c>
      <c r="H10" s="34"/>
      <c r="I10" s="46">
        <f aca="true" t="shared" si="0" ref="I10:I15">G10+E10+C10</f>
        <v>404275.86000000004</v>
      </c>
      <c r="J10" s="34"/>
    </row>
    <row r="11" spans="1:10" s="2" customFormat="1" ht="12.75">
      <c r="A11" s="34"/>
      <c r="B11" s="33"/>
      <c r="C11" s="43"/>
      <c r="D11" s="43"/>
      <c r="E11" s="43"/>
      <c r="F11" s="43"/>
      <c r="G11" s="46"/>
      <c r="H11" s="34"/>
      <c r="I11" s="46"/>
      <c r="J11" s="34"/>
    </row>
    <row r="12" spans="1:10" s="2" customFormat="1" ht="12.75">
      <c r="A12" s="34" t="s">
        <v>57</v>
      </c>
      <c r="B12" s="33"/>
      <c r="C12" s="43">
        <v>2545</v>
      </c>
      <c r="D12" s="43"/>
      <c r="E12" s="43">
        <v>1875</v>
      </c>
      <c r="F12" s="43"/>
      <c r="G12" s="46">
        <v>3022</v>
      </c>
      <c r="H12" s="34"/>
      <c r="I12" s="46">
        <f t="shared" si="0"/>
        <v>7442</v>
      </c>
      <c r="J12" s="34"/>
    </row>
    <row r="13" spans="1:10" s="2" customFormat="1" ht="12.75">
      <c r="A13" s="34" t="s">
        <v>59</v>
      </c>
      <c r="B13" s="33"/>
      <c r="C13" s="43"/>
      <c r="D13" s="43"/>
      <c r="E13" s="43"/>
      <c r="F13" s="43"/>
      <c r="G13" s="46"/>
      <c r="H13" s="34"/>
      <c r="I13" s="46"/>
      <c r="J13" s="34"/>
    </row>
    <row r="14" spans="1:10" s="2" customFormat="1" ht="12.75">
      <c r="A14" s="34"/>
      <c r="B14" s="33"/>
      <c r="C14" s="43"/>
      <c r="D14" s="43"/>
      <c r="E14" s="43"/>
      <c r="F14" s="43"/>
      <c r="G14" s="46"/>
      <c r="H14" s="34"/>
      <c r="I14" s="46"/>
      <c r="J14" s="34"/>
    </row>
    <row r="15" spans="1:10" s="2" customFormat="1" ht="12.75">
      <c r="A15" s="34" t="s">
        <v>60</v>
      </c>
      <c r="B15" s="33"/>
      <c r="C15" s="43">
        <v>8444</v>
      </c>
      <c r="D15" s="43"/>
      <c r="E15" s="43">
        <v>3500</v>
      </c>
      <c r="F15" s="43"/>
      <c r="G15" s="46">
        <v>6103</v>
      </c>
      <c r="H15" s="34"/>
      <c r="I15" s="46">
        <f t="shared" si="0"/>
        <v>18047</v>
      </c>
      <c r="J15" s="34"/>
    </row>
    <row r="16" spans="1:10" s="2" customFormat="1" ht="12.75">
      <c r="A16" s="34" t="s">
        <v>61</v>
      </c>
      <c r="B16" s="33"/>
      <c r="C16" s="43"/>
      <c r="D16" s="43"/>
      <c r="E16" s="43"/>
      <c r="F16" s="43"/>
      <c r="G16" s="43"/>
      <c r="H16" s="34"/>
      <c r="I16" s="34"/>
      <c r="J16" s="34"/>
    </row>
    <row r="17" spans="1:10" s="2" customFormat="1" ht="12.75">
      <c r="A17" s="34"/>
      <c r="B17" s="33"/>
      <c r="C17" s="47"/>
      <c r="D17" s="43"/>
      <c r="E17" s="47"/>
      <c r="F17" s="43"/>
      <c r="G17" s="47"/>
      <c r="H17" s="34"/>
      <c r="I17" s="48"/>
      <c r="J17" s="34"/>
    </row>
    <row r="18" spans="1:10" s="2" customFormat="1" ht="12.75">
      <c r="A18" s="34" t="s">
        <v>5</v>
      </c>
      <c r="B18" s="33"/>
      <c r="C18" s="49">
        <f>SUM(C7:C15)</f>
        <v>291688.232</v>
      </c>
      <c r="D18" s="49"/>
      <c r="E18" s="49">
        <f>SUM(E7:E15)</f>
        <v>310296.428</v>
      </c>
      <c r="F18" s="49"/>
      <c r="G18" s="49">
        <f>SUM(G7:G15)</f>
        <v>324272.19999999995</v>
      </c>
      <c r="H18" s="50"/>
      <c r="I18" s="49">
        <f>SUM(I7:I15)</f>
        <v>926256.8600000001</v>
      </c>
      <c r="J18" s="34"/>
    </row>
    <row r="19" spans="1:10" s="2" customFormat="1" ht="12.75">
      <c r="A19" s="34"/>
      <c r="B19" s="33"/>
      <c r="C19" s="43"/>
      <c r="D19" s="43"/>
      <c r="E19" s="43"/>
      <c r="F19" s="43"/>
      <c r="G19" s="46"/>
      <c r="H19" s="34"/>
      <c r="I19" s="34"/>
      <c r="J19" s="34"/>
    </row>
    <row r="20" spans="1:10" s="2" customFormat="1" ht="12.75">
      <c r="A20" s="34" t="s">
        <v>140</v>
      </c>
      <c r="B20" s="42">
        <v>0.169</v>
      </c>
      <c r="C20" s="43">
        <f>C18*B20</f>
        <v>49295.31120800001</v>
      </c>
      <c r="D20" s="51">
        <v>0.18</v>
      </c>
      <c r="E20" s="43">
        <f>D20*E18</f>
        <v>55853.35704</v>
      </c>
      <c r="F20" s="51">
        <v>0.184</v>
      </c>
      <c r="G20" s="46">
        <f>G18*F20</f>
        <v>59666.08479999999</v>
      </c>
      <c r="H20" s="34"/>
      <c r="I20" s="46">
        <f>G20+E20+C20</f>
        <v>164814.75304799998</v>
      </c>
      <c r="J20" s="34"/>
    </row>
    <row r="21" spans="1:10" s="2" customFormat="1" ht="12.75">
      <c r="A21" s="34"/>
      <c r="B21" s="33"/>
      <c r="C21" s="47"/>
      <c r="D21" s="43"/>
      <c r="E21" s="47"/>
      <c r="F21" s="43"/>
      <c r="G21" s="52"/>
      <c r="H21" s="34"/>
      <c r="I21" s="48"/>
      <c r="J21" s="34"/>
    </row>
    <row r="22" spans="1:10" s="2" customFormat="1" ht="12.75">
      <c r="A22" s="34" t="s">
        <v>5</v>
      </c>
      <c r="B22" s="33"/>
      <c r="C22" s="49">
        <f>SUM(C18:C21)</f>
        <v>340983.543208</v>
      </c>
      <c r="D22" s="49"/>
      <c r="E22" s="49">
        <f>SUM(E18:E21)</f>
        <v>366149.78504</v>
      </c>
      <c r="F22" s="49"/>
      <c r="G22" s="49">
        <f>SUM(G18:G21)</f>
        <v>383938.28479999996</v>
      </c>
      <c r="H22" s="50"/>
      <c r="I22" s="49">
        <f>SUM(I18:I21)</f>
        <v>1091071.613048</v>
      </c>
      <c r="J22" s="34"/>
    </row>
    <row r="23" spans="1:10" s="2" customFormat="1" ht="12.75">
      <c r="A23" s="34"/>
      <c r="B23" s="33"/>
      <c r="C23" s="43"/>
      <c r="D23" s="43"/>
      <c r="E23" s="43"/>
      <c r="F23" s="43"/>
      <c r="G23" s="46"/>
      <c r="H23" s="34"/>
      <c r="I23" s="34"/>
      <c r="J23" s="34"/>
    </row>
    <row r="24" spans="1:10" s="2" customFormat="1" ht="12.75">
      <c r="A24" s="34" t="s">
        <v>9</v>
      </c>
      <c r="B24" s="53"/>
      <c r="C24" s="43">
        <f>C22*0.08</f>
        <v>27278.683456640003</v>
      </c>
      <c r="D24" s="43"/>
      <c r="E24" s="43">
        <f>E22*0.08</f>
        <v>29291.9828032</v>
      </c>
      <c r="F24" s="43"/>
      <c r="G24" s="46">
        <f>G22*0.08</f>
        <v>30715.062783999998</v>
      </c>
      <c r="H24" s="34"/>
      <c r="I24" s="54">
        <f>I22*0.08</f>
        <v>87285.72904384001</v>
      </c>
      <c r="J24" s="34"/>
    </row>
    <row r="25" spans="1:10" s="2" customFormat="1" ht="12.75">
      <c r="A25" s="34"/>
      <c r="B25" s="33"/>
      <c r="C25" s="43"/>
      <c r="D25" s="43"/>
      <c r="E25" s="43"/>
      <c r="F25" s="43"/>
      <c r="G25" s="46"/>
      <c r="H25" s="34"/>
      <c r="I25" s="34"/>
      <c r="J25" s="34"/>
    </row>
    <row r="26" spans="1:10" s="2" customFormat="1" ht="13.5" thickBot="1">
      <c r="A26" s="34" t="s">
        <v>6</v>
      </c>
      <c r="B26" s="33"/>
      <c r="C26" s="55">
        <f>C24+C22</f>
        <v>368262.22666464</v>
      </c>
      <c r="D26" s="49"/>
      <c r="E26" s="55">
        <f>E24+E22</f>
        <v>395441.7678432</v>
      </c>
      <c r="F26" s="49"/>
      <c r="G26" s="55">
        <f>G24+G22</f>
        <v>414653.347584</v>
      </c>
      <c r="H26" s="50"/>
      <c r="I26" s="55">
        <f>I24+I22</f>
        <v>1178357.34209184</v>
      </c>
      <c r="J26" s="34"/>
    </row>
    <row r="27" spans="1:10" s="2" customFormat="1" ht="13.5" thickTop="1">
      <c r="A27" s="34"/>
      <c r="B27" s="33"/>
      <c r="C27" s="34"/>
      <c r="D27" s="34"/>
      <c r="E27" s="34"/>
      <c r="F27" s="34"/>
      <c r="G27" s="34"/>
      <c r="H27" s="34"/>
      <c r="I27" s="34"/>
      <c r="J27" s="34"/>
    </row>
    <row r="28" spans="1:10" s="2" customFormat="1" ht="12.75">
      <c r="A28" s="56" t="s">
        <v>75</v>
      </c>
      <c r="B28" s="57"/>
      <c r="C28" s="58"/>
      <c r="D28" s="58"/>
      <c r="E28" s="58"/>
      <c r="F28" s="34"/>
      <c r="G28" s="34"/>
      <c r="H28" s="34"/>
      <c r="I28" s="34"/>
      <c r="J28" s="34"/>
    </row>
    <row r="29" spans="1:10" s="2" customFormat="1" ht="12.75">
      <c r="A29" s="59" t="s">
        <v>76</v>
      </c>
      <c r="B29" s="60"/>
      <c r="C29" s="34"/>
      <c r="D29" s="34"/>
      <c r="E29" s="34"/>
      <c r="F29" s="34"/>
      <c r="G29" s="34"/>
      <c r="H29" s="34"/>
      <c r="I29" s="34"/>
      <c r="J29" s="34"/>
    </row>
    <row r="30" spans="1:10" s="2" customFormat="1" ht="12.75">
      <c r="A30" s="59" t="s">
        <v>7</v>
      </c>
      <c r="B30" s="33"/>
      <c r="C30" s="34"/>
      <c r="D30" s="34"/>
      <c r="E30" s="34"/>
      <c r="F30" s="34"/>
      <c r="G30" s="34"/>
      <c r="H30" s="34"/>
      <c r="I30" s="34"/>
      <c r="J30" s="34"/>
    </row>
    <row r="31" spans="1:10" s="2" customFormat="1" ht="12.75">
      <c r="A31" s="59" t="s">
        <v>8</v>
      </c>
      <c r="B31" s="33"/>
      <c r="C31" s="34"/>
      <c r="D31" s="34"/>
      <c r="E31" s="34"/>
      <c r="F31" s="34"/>
      <c r="G31" s="34"/>
      <c r="H31" s="34"/>
      <c r="I31" s="34"/>
      <c r="J31" s="34"/>
    </row>
    <row r="32" spans="1:10" s="2" customFormat="1" ht="12.75">
      <c r="A32" s="34"/>
      <c r="B32" s="33"/>
      <c r="C32" s="34"/>
      <c r="D32" s="34"/>
      <c r="E32" s="34"/>
      <c r="F32" s="34"/>
      <c r="G32" s="34"/>
      <c r="H32" s="34"/>
      <c r="I32" s="34"/>
      <c r="J32" s="34"/>
    </row>
    <row r="33" s="2" customFormat="1" ht="12.75">
      <c r="B33" s="3"/>
    </row>
    <row r="34" s="2" customFormat="1" ht="12.75">
      <c r="B34" s="3"/>
    </row>
    <row r="35" s="2" customFormat="1" ht="12.75">
      <c r="B35" s="3"/>
    </row>
    <row r="36" s="2" customFormat="1" ht="12.75">
      <c r="B36" s="3"/>
    </row>
    <row r="37" s="2" customFormat="1" ht="12.75">
      <c r="B37" s="3"/>
    </row>
    <row r="38" s="2" customFormat="1" ht="12.75">
      <c r="B38" s="3"/>
    </row>
    <row r="39" s="2" customFormat="1" ht="12.75">
      <c r="B39" s="3"/>
    </row>
    <row r="40" s="2" customFormat="1" ht="12.75">
      <c r="B40" s="3"/>
    </row>
    <row r="41" s="2" customFormat="1" ht="12.75">
      <c r="B41" s="3"/>
    </row>
    <row r="42" s="2" customFormat="1" ht="12.75">
      <c r="B42" s="3"/>
    </row>
    <row r="43" s="2" customFormat="1" ht="12.75">
      <c r="B43" s="3"/>
    </row>
    <row r="44" s="2" customFormat="1" ht="12.75">
      <c r="B44" s="3"/>
    </row>
    <row r="45" s="2" customFormat="1" ht="12.75">
      <c r="B45" s="3"/>
    </row>
    <row r="46" s="2" customFormat="1" ht="12.75">
      <c r="B46" s="3"/>
    </row>
    <row r="47" s="2" customFormat="1" ht="12.75">
      <c r="B47" s="3"/>
    </row>
    <row r="48" s="2" customFormat="1" ht="12.75">
      <c r="B48" s="3"/>
    </row>
    <row r="49" s="2" customFormat="1" ht="12.75">
      <c r="B49" s="3"/>
    </row>
    <row r="50" s="2" customFormat="1" ht="12.75">
      <c r="B50" s="3"/>
    </row>
    <row r="51" s="2" customFormat="1" ht="12.75">
      <c r="B51" s="3"/>
    </row>
    <row r="52" s="2" customFormat="1" ht="12.75">
      <c r="B52" s="3"/>
    </row>
    <row r="53" s="2" customFormat="1" ht="12.75">
      <c r="B53" s="3"/>
    </row>
    <row r="54" s="2" customFormat="1" ht="12.75">
      <c r="B54" s="3"/>
    </row>
    <row r="55" s="2" customFormat="1" ht="12.75">
      <c r="B55" s="3"/>
    </row>
    <row r="56" s="2" customFormat="1" ht="12.75">
      <c r="B56" s="3"/>
    </row>
    <row r="57" s="2" customFormat="1" ht="12.75">
      <c r="B57" s="3"/>
    </row>
    <row r="58" s="2" customFormat="1" ht="12.75">
      <c r="B58" s="3"/>
    </row>
    <row r="59" s="2" customFormat="1" ht="12.75">
      <c r="B59" s="3"/>
    </row>
    <row r="60" s="2" customFormat="1" ht="12.75">
      <c r="B60" s="3"/>
    </row>
    <row r="61" s="2" customFormat="1" ht="12.75">
      <c r="B61" s="3"/>
    </row>
    <row r="62" s="2" customFormat="1" ht="12.75">
      <c r="B62" s="3"/>
    </row>
    <row r="63" s="2" customFormat="1" ht="12.75">
      <c r="B63" s="3"/>
    </row>
    <row r="64" s="2" customFormat="1" ht="12.75">
      <c r="B64" s="3"/>
    </row>
    <row r="65" s="2" customFormat="1" ht="12.75">
      <c r="B65" s="3"/>
    </row>
    <row r="66" s="2" customFormat="1" ht="12.75">
      <c r="B66" s="3"/>
    </row>
    <row r="67" s="2" customFormat="1" ht="12.75">
      <c r="B67" s="3"/>
    </row>
    <row r="68" s="2" customFormat="1" ht="12.75">
      <c r="B68" s="3"/>
    </row>
    <row r="69" s="2" customFormat="1" ht="12.75">
      <c r="B69" s="3"/>
    </row>
    <row r="70" s="2" customFormat="1" ht="12.75">
      <c r="B70" s="3"/>
    </row>
    <row r="71" s="2" customFormat="1" ht="12.75">
      <c r="B71" s="3"/>
    </row>
    <row r="72" s="2" customFormat="1" ht="12.75">
      <c r="B72" s="3"/>
    </row>
    <row r="73" s="2" customFormat="1" ht="12.75">
      <c r="B73" s="3"/>
    </row>
    <row r="74" s="2" customFormat="1" ht="12.75">
      <c r="B74" s="3"/>
    </row>
    <row r="75" s="2" customFormat="1" ht="12.75">
      <c r="B75" s="3"/>
    </row>
    <row r="76" s="2" customFormat="1" ht="12.75">
      <c r="B76" s="3"/>
    </row>
    <row r="77" s="2" customFormat="1" ht="12.75">
      <c r="B77" s="3"/>
    </row>
    <row r="78" s="2" customFormat="1" ht="12.75">
      <c r="B78" s="3"/>
    </row>
    <row r="79" s="2" customFormat="1" ht="12.75">
      <c r="B79" s="3"/>
    </row>
    <row r="80" s="2" customFormat="1" ht="12.75">
      <c r="B80" s="3"/>
    </row>
    <row r="81" s="2" customFormat="1" ht="12.75">
      <c r="B81" s="3"/>
    </row>
    <row r="82" s="2" customFormat="1" ht="12.75">
      <c r="B82" s="3"/>
    </row>
    <row r="83" s="2" customFormat="1" ht="12.75">
      <c r="B83" s="3"/>
    </row>
    <row r="84" s="2" customFormat="1" ht="12.75">
      <c r="B84" s="3"/>
    </row>
    <row r="85" s="2" customFormat="1" ht="12.75">
      <c r="B85" s="3"/>
    </row>
    <row r="86" s="2" customFormat="1" ht="12.75">
      <c r="B86" s="3"/>
    </row>
    <row r="87" s="2" customFormat="1" ht="12.75">
      <c r="B87" s="3"/>
    </row>
    <row r="88" s="2" customFormat="1" ht="12.75">
      <c r="B88" s="3"/>
    </row>
    <row r="89" s="2" customFormat="1" ht="12.75">
      <c r="B89" s="3"/>
    </row>
    <row r="90" s="2" customFormat="1" ht="12.75">
      <c r="B90" s="3"/>
    </row>
    <row r="91" s="2" customFormat="1" ht="12.75">
      <c r="B91" s="3"/>
    </row>
    <row r="92" s="2" customFormat="1" ht="12.75">
      <c r="B92" s="3"/>
    </row>
    <row r="93" s="2" customFormat="1" ht="12.75">
      <c r="B93" s="3"/>
    </row>
    <row r="94" s="2" customFormat="1" ht="12.75">
      <c r="B94" s="3"/>
    </row>
    <row r="95" s="2" customFormat="1" ht="12.75">
      <c r="B95" s="3"/>
    </row>
    <row r="96" s="2" customFormat="1" ht="12.75">
      <c r="B96" s="3"/>
    </row>
    <row r="97" s="2" customFormat="1" ht="12.75">
      <c r="B97" s="3"/>
    </row>
    <row r="98" s="2" customFormat="1" ht="12.75">
      <c r="B98" s="3"/>
    </row>
    <row r="99" s="2" customFormat="1" ht="12.75">
      <c r="B99" s="3"/>
    </row>
    <row r="100" s="2" customFormat="1" ht="12.75">
      <c r="B100" s="3"/>
    </row>
    <row r="101" s="2" customFormat="1" ht="12.75">
      <c r="B101" s="3"/>
    </row>
    <row r="102" s="2" customFormat="1" ht="12.75">
      <c r="B102" s="3"/>
    </row>
    <row r="103" s="2" customFormat="1" ht="12.75">
      <c r="B103" s="3"/>
    </row>
    <row r="104" s="2" customFormat="1" ht="12.75">
      <c r="B104" s="3"/>
    </row>
    <row r="105" s="2" customFormat="1" ht="12.75">
      <c r="B105" s="3"/>
    </row>
    <row r="106" s="2" customFormat="1" ht="12.75">
      <c r="B106" s="3"/>
    </row>
    <row r="107" s="2" customFormat="1" ht="12.75">
      <c r="B107" s="3"/>
    </row>
    <row r="108" s="2" customFormat="1" ht="12.75">
      <c r="B108" s="3"/>
    </row>
    <row r="109" s="2" customFormat="1" ht="12.75">
      <c r="B109" s="3"/>
    </row>
    <row r="110" s="2" customFormat="1" ht="12.75">
      <c r="B110" s="3"/>
    </row>
    <row r="111" s="2" customFormat="1" ht="12.75">
      <c r="B111" s="3"/>
    </row>
    <row r="112" s="2" customFormat="1" ht="12.75">
      <c r="B112" s="3"/>
    </row>
    <row r="113" s="2" customFormat="1" ht="12.75">
      <c r="B113" s="3"/>
    </row>
    <row r="114" s="2" customFormat="1" ht="12.75">
      <c r="B114" s="3"/>
    </row>
    <row r="115" s="2" customFormat="1" ht="12.75">
      <c r="B115" s="3"/>
    </row>
    <row r="116" s="2" customFormat="1" ht="12.75">
      <c r="B116" s="3"/>
    </row>
    <row r="117" s="2" customFormat="1" ht="12.75">
      <c r="B117" s="3"/>
    </row>
    <row r="118" s="2" customFormat="1" ht="12.75">
      <c r="B118" s="3"/>
    </row>
    <row r="119" s="2" customFormat="1" ht="12.75">
      <c r="B119" s="3"/>
    </row>
    <row r="120" s="2" customFormat="1" ht="12.75">
      <c r="B120" s="3"/>
    </row>
    <row r="121" s="2" customFormat="1" ht="12.75">
      <c r="B121" s="3"/>
    </row>
    <row r="122" s="2" customFormat="1" ht="12.75">
      <c r="B122" s="3"/>
    </row>
    <row r="123" s="2" customFormat="1" ht="12.75">
      <c r="B123" s="3"/>
    </row>
    <row r="124" s="2" customFormat="1" ht="12.75">
      <c r="B124" s="3"/>
    </row>
    <row r="125" s="2" customFormat="1" ht="12.75">
      <c r="B125" s="3"/>
    </row>
    <row r="126" s="2" customFormat="1" ht="12.75">
      <c r="B126" s="3"/>
    </row>
    <row r="127" s="2" customFormat="1" ht="12.75">
      <c r="B127" s="3"/>
    </row>
    <row r="128" s="2" customFormat="1" ht="12.75">
      <c r="B128" s="3"/>
    </row>
    <row r="129" s="2" customFormat="1" ht="12.75">
      <c r="B129" s="3"/>
    </row>
    <row r="130" s="2" customFormat="1" ht="12.75">
      <c r="B130" s="3"/>
    </row>
    <row r="131" s="2" customFormat="1" ht="12.75">
      <c r="B131" s="3"/>
    </row>
    <row r="132" s="2" customFormat="1" ht="12.75">
      <c r="B132" s="3"/>
    </row>
    <row r="133" s="2" customFormat="1" ht="12.75">
      <c r="B133" s="3"/>
    </row>
    <row r="134" s="2" customFormat="1" ht="12.75">
      <c r="B134" s="3"/>
    </row>
    <row r="135" s="2" customFormat="1" ht="12.75">
      <c r="B135" s="3"/>
    </row>
    <row r="136" s="2" customFormat="1" ht="12.75">
      <c r="B136" s="3"/>
    </row>
    <row r="137" s="2" customFormat="1" ht="12.75">
      <c r="B137" s="3"/>
    </row>
    <row r="138" s="2" customFormat="1" ht="12.75">
      <c r="B138" s="3"/>
    </row>
    <row r="139" s="2" customFormat="1" ht="12.75">
      <c r="B139" s="3"/>
    </row>
    <row r="140" s="2" customFormat="1" ht="12.75">
      <c r="B140" s="3"/>
    </row>
    <row r="141" s="2" customFormat="1" ht="12.75">
      <c r="B141" s="3"/>
    </row>
    <row r="142" s="2" customFormat="1" ht="12.75">
      <c r="B142" s="3"/>
    </row>
    <row r="143" s="2" customFormat="1" ht="12.75">
      <c r="B143" s="3"/>
    </row>
    <row r="144" s="2" customFormat="1" ht="12.75">
      <c r="B144" s="3"/>
    </row>
    <row r="145" s="2" customFormat="1" ht="12.75">
      <c r="B145" s="3"/>
    </row>
    <row r="146" s="2" customFormat="1" ht="12.75">
      <c r="B146" s="3"/>
    </row>
    <row r="147" s="2" customFormat="1" ht="12.75">
      <c r="B147" s="3"/>
    </row>
    <row r="148" s="2" customFormat="1" ht="12.75">
      <c r="B148" s="3"/>
    </row>
    <row r="149" s="2" customFormat="1" ht="12.75">
      <c r="B149" s="3"/>
    </row>
    <row r="150" s="2" customFormat="1" ht="12.75">
      <c r="B150" s="3"/>
    </row>
    <row r="151" s="2" customFormat="1" ht="12.75">
      <c r="B151" s="3"/>
    </row>
    <row r="152" s="2" customFormat="1" ht="12.75">
      <c r="B152" s="3"/>
    </row>
    <row r="153" s="2" customFormat="1" ht="12.75">
      <c r="B153" s="3"/>
    </row>
    <row r="154" s="2" customFormat="1" ht="12.75">
      <c r="B154" s="3"/>
    </row>
    <row r="155" s="2" customFormat="1" ht="12.75">
      <c r="B155" s="3"/>
    </row>
    <row r="156" s="2" customFormat="1" ht="12.75">
      <c r="B156" s="3"/>
    </row>
    <row r="157" s="2" customFormat="1" ht="12.75">
      <c r="B157" s="3"/>
    </row>
    <row r="158" s="2" customFormat="1" ht="12.75">
      <c r="B158" s="3"/>
    </row>
    <row r="159" s="2" customFormat="1" ht="12.75">
      <c r="B159" s="3"/>
    </row>
    <row r="160" s="2" customFormat="1" ht="12.75">
      <c r="B160" s="3"/>
    </row>
    <row r="161" s="2" customFormat="1" ht="12.75">
      <c r="B161" s="3"/>
    </row>
    <row r="162" s="2" customFormat="1" ht="12.75">
      <c r="B162" s="3"/>
    </row>
    <row r="163" s="2" customFormat="1" ht="12.75">
      <c r="B163" s="3"/>
    </row>
    <row r="164" s="2" customFormat="1" ht="12.75">
      <c r="B164" s="3"/>
    </row>
    <row r="165" s="2" customFormat="1" ht="12.75">
      <c r="B165" s="3"/>
    </row>
    <row r="166" s="2" customFormat="1" ht="12.75">
      <c r="B166" s="3"/>
    </row>
    <row r="167" s="2" customFormat="1" ht="12.75">
      <c r="B167" s="3"/>
    </row>
    <row r="168" s="2" customFormat="1" ht="12.75">
      <c r="B168" s="3"/>
    </row>
    <row r="169" s="2" customFormat="1" ht="12.75">
      <c r="B169" s="3"/>
    </row>
    <row r="170" s="2" customFormat="1" ht="12.75">
      <c r="B170" s="3"/>
    </row>
    <row r="171" s="2" customFormat="1" ht="12.75">
      <c r="B171" s="3"/>
    </row>
    <row r="172" s="2" customFormat="1" ht="12.75">
      <c r="B172" s="3"/>
    </row>
    <row r="173" s="2" customFormat="1" ht="12.75">
      <c r="B173" s="3"/>
    </row>
    <row r="174" s="2" customFormat="1" ht="12.75">
      <c r="B174" s="3"/>
    </row>
    <row r="175" s="2" customFormat="1" ht="12.75">
      <c r="B175" s="3"/>
    </row>
    <row r="176" s="2" customFormat="1" ht="12.75">
      <c r="B176" s="3"/>
    </row>
    <row r="177" s="2" customFormat="1" ht="12.75">
      <c r="B177" s="3"/>
    </row>
    <row r="178" s="2" customFormat="1" ht="12.75">
      <c r="B178" s="3"/>
    </row>
    <row r="179" s="2" customFormat="1" ht="12.75">
      <c r="B179" s="3"/>
    </row>
    <row r="180" s="2" customFormat="1" ht="12.75">
      <c r="B180" s="3"/>
    </row>
    <row r="181" s="2" customFormat="1" ht="12.75">
      <c r="B181" s="3"/>
    </row>
    <row r="182" s="2" customFormat="1" ht="12.75">
      <c r="B182" s="3"/>
    </row>
    <row r="183" s="2" customFormat="1" ht="12.75">
      <c r="B183" s="3"/>
    </row>
    <row r="184" s="2" customFormat="1" ht="12.75">
      <c r="B184" s="3"/>
    </row>
    <row r="185" s="2" customFormat="1" ht="12.75">
      <c r="B185" s="3"/>
    </row>
    <row r="186" s="2" customFormat="1" ht="12.75">
      <c r="B186" s="3"/>
    </row>
    <row r="187" s="2" customFormat="1" ht="12.75">
      <c r="B187" s="3"/>
    </row>
    <row r="188" s="2" customFormat="1" ht="12.75">
      <c r="B188" s="3"/>
    </row>
    <row r="189" s="2" customFormat="1" ht="12.75">
      <c r="B189" s="3"/>
    </row>
    <row r="190" s="2" customFormat="1" ht="12.75">
      <c r="B190" s="3"/>
    </row>
  </sheetData>
  <sheetProtection password="C468" sheet="1" objects="1" scenarios="1"/>
  <printOptions horizontalCentered="1"/>
  <pageMargins left="0.25" right="0.25" top="0.58" bottom="0.25" header="0.32" footer="0.5"/>
  <pageSetup horizontalDpi="600" verticalDpi="600" orientation="landscape" scale="74" r:id="rId3"/>
  <headerFooter alignWithMargins="0">
    <oddHeader>&amp;C&amp;A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AM43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3.421875" style="24" customWidth="1"/>
    <col min="2" max="2" width="2.57421875" style="24" customWidth="1"/>
    <col min="3" max="3" width="11.140625" style="24" customWidth="1"/>
    <col min="4" max="4" width="7.140625" style="24" customWidth="1"/>
    <col min="5" max="5" width="11.421875" style="24" customWidth="1"/>
    <col min="6" max="6" width="4.00390625" style="24" customWidth="1"/>
    <col min="7" max="7" width="13.7109375" style="24" customWidth="1"/>
    <col min="8" max="8" width="12.00390625" style="0" customWidth="1"/>
    <col min="9" max="9" width="4.140625" style="24" customWidth="1"/>
    <col min="10" max="10" width="9.8515625" style="24" customWidth="1"/>
    <col min="11" max="11" width="3.57421875" style="24" customWidth="1"/>
    <col min="12" max="12" width="12.57421875" style="24" customWidth="1"/>
    <col min="13" max="13" width="3.57421875" style="24" customWidth="1"/>
    <col min="14" max="14" width="12.28125" style="24" customWidth="1"/>
    <col min="15" max="15" width="3.8515625" style="24" customWidth="1"/>
    <col min="16" max="16" width="9.8515625" style="24" customWidth="1"/>
    <col min="17" max="17" width="3.57421875" style="24" customWidth="1"/>
    <col min="18" max="18" width="12.57421875" style="24" customWidth="1"/>
    <col min="19" max="16384" width="8.8515625" style="24" customWidth="1"/>
  </cols>
  <sheetData>
    <row r="1" spans="1:18" s="21" customFormat="1" ht="12.75">
      <c r="A1" s="61" t="s">
        <v>10</v>
      </c>
      <c r="B1" s="62"/>
      <c r="C1" s="63"/>
      <c r="D1" s="63"/>
      <c r="E1" s="63"/>
      <c r="F1" s="63"/>
      <c r="G1" s="63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s="22" customFormat="1" ht="20.25">
      <c r="A2" s="61" t="s">
        <v>83</v>
      </c>
      <c r="B2" s="62"/>
      <c r="C2" s="26" t="s">
        <v>133</v>
      </c>
      <c r="D2" s="65"/>
      <c r="E2" s="63"/>
      <c r="F2" s="63"/>
      <c r="G2" s="63"/>
      <c r="H2" s="66"/>
      <c r="I2" s="65"/>
      <c r="J2" s="61" t="s">
        <v>84</v>
      </c>
      <c r="K2" s="65"/>
      <c r="L2" s="65"/>
      <c r="M2" s="65"/>
      <c r="N2" s="65"/>
      <c r="O2" s="65"/>
      <c r="P2" s="65"/>
      <c r="Q2" s="65"/>
      <c r="R2" s="65"/>
    </row>
    <row r="3" spans="1:18" s="22" customFormat="1" ht="12.75">
      <c r="A3" s="61" t="s">
        <v>125</v>
      </c>
      <c r="B3" s="62"/>
      <c r="C3" s="63"/>
      <c r="D3" s="63"/>
      <c r="E3" s="63"/>
      <c r="F3" s="63"/>
      <c r="G3" s="63"/>
      <c r="H3" s="66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8" s="22" customFormat="1" ht="12.75">
      <c r="A4" s="65"/>
      <c r="B4" s="62"/>
      <c r="C4" s="63"/>
      <c r="D4" s="63"/>
      <c r="E4" s="63"/>
      <c r="F4" s="63"/>
      <c r="G4" s="63"/>
      <c r="H4" s="63"/>
      <c r="I4" s="65"/>
      <c r="J4" s="65"/>
      <c r="K4" s="65"/>
      <c r="L4" s="65"/>
      <c r="M4" s="65"/>
      <c r="N4" s="63"/>
      <c r="O4" s="65"/>
      <c r="P4" s="65"/>
      <c r="Q4" s="65"/>
      <c r="R4" s="65"/>
    </row>
    <row r="5" spans="1:18" s="22" customFormat="1" ht="12.75">
      <c r="A5" s="62"/>
      <c r="B5" s="62"/>
      <c r="C5" s="63" t="s">
        <v>85</v>
      </c>
      <c r="D5" s="63"/>
      <c r="E5" s="63" t="s">
        <v>86</v>
      </c>
      <c r="F5" s="63"/>
      <c r="G5" s="63"/>
      <c r="H5" s="63"/>
      <c r="I5" s="65"/>
      <c r="J5" s="62" t="s">
        <v>86</v>
      </c>
      <c r="K5" s="62"/>
      <c r="L5" s="62"/>
      <c r="M5" s="65"/>
      <c r="N5" s="63"/>
      <c r="O5" s="65"/>
      <c r="P5" s="62" t="s">
        <v>86</v>
      </c>
      <c r="Q5" s="62"/>
      <c r="R5" s="62"/>
    </row>
    <row r="6" spans="1:39" ht="12.75">
      <c r="A6" s="67"/>
      <c r="B6" s="67"/>
      <c r="C6" s="68" t="s">
        <v>129</v>
      </c>
      <c r="D6" s="69"/>
      <c r="E6" s="69">
        <v>2005</v>
      </c>
      <c r="F6" s="69"/>
      <c r="G6" s="69"/>
      <c r="H6" s="70" t="s">
        <v>130</v>
      </c>
      <c r="I6" s="71"/>
      <c r="J6" s="69">
        <v>2006</v>
      </c>
      <c r="K6" s="69"/>
      <c r="L6" s="69"/>
      <c r="M6" s="69"/>
      <c r="N6" s="72" t="s">
        <v>131</v>
      </c>
      <c r="O6" s="69"/>
      <c r="P6" s="69">
        <v>2007</v>
      </c>
      <c r="Q6" s="69"/>
      <c r="R6" s="69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</row>
    <row r="7" spans="1:18" s="23" customFormat="1" ht="12.75">
      <c r="A7" s="73" t="s">
        <v>87</v>
      </c>
      <c r="B7" s="74"/>
      <c r="C7" s="68" t="s">
        <v>88</v>
      </c>
      <c r="D7" s="75"/>
      <c r="E7" s="76" t="s">
        <v>141</v>
      </c>
      <c r="F7" s="75"/>
      <c r="G7" s="76" t="s">
        <v>89</v>
      </c>
      <c r="H7" s="68" t="s">
        <v>88</v>
      </c>
      <c r="I7" s="77"/>
      <c r="J7" s="76" t="s">
        <v>141</v>
      </c>
      <c r="K7" s="74"/>
      <c r="L7" s="76" t="s">
        <v>89</v>
      </c>
      <c r="M7" s="78"/>
      <c r="N7" s="68" t="s">
        <v>88</v>
      </c>
      <c r="O7" s="77"/>
      <c r="P7" s="76" t="s">
        <v>141</v>
      </c>
      <c r="Q7" s="74"/>
      <c r="R7" s="76" t="s">
        <v>89</v>
      </c>
    </row>
    <row r="8" spans="1:18" s="25" customFormat="1" ht="12.75">
      <c r="A8" s="79" t="s">
        <v>90</v>
      </c>
      <c r="B8" s="79"/>
      <c r="C8" s="80">
        <v>38.5</v>
      </c>
      <c r="D8" s="79"/>
      <c r="E8" s="79">
        <v>1680</v>
      </c>
      <c r="F8" s="79"/>
      <c r="G8" s="81">
        <f>C8*E8</f>
        <v>64680</v>
      </c>
      <c r="H8" s="80">
        <v>40</v>
      </c>
      <c r="I8" s="79"/>
      <c r="J8" s="82">
        <v>1816</v>
      </c>
      <c r="K8" s="83"/>
      <c r="L8" s="50">
        <f>H8*J8</f>
        <v>72640</v>
      </c>
      <c r="M8" s="84"/>
      <c r="N8" s="80">
        <v>41.5</v>
      </c>
      <c r="O8" s="79"/>
      <c r="P8" s="82">
        <v>2080</v>
      </c>
      <c r="Q8" s="83"/>
      <c r="R8" s="50">
        <f>N8*P8</f>
        <v>86320</v>
      </c>
    </row>
    <row r="9" spans="1:18" s="25" customFormat="1" ht="12.75">
      <c r="A9" s="79" t="s">
        <v>91</v>
      </c>
      <c r="B9" s="79"/>
      <c r="C9" s="79">
        <v>43.53</v>
      </c>
      <c r="D9" s="79"/>
      <c r="E9" s="79">
        <v>2080</v>
      </c>
      <c r="F9" s="79"/>
      <c r="G9" s="85">
        <f>C9*E9</f>
        <v>90542.40000000001</v>
      </c>
      <c r="H9" s="79">
        <v>46.25</v>
      </c>
      <c r="I9" s="79"/>
      <c r="J9" s="82">
        <v>2080</v>
      </c>
      <c r="K9" s="83"/>
      <c r="L9" s="86">
        <f>H9*J9</f>
        <v>96200</v>
      </c>
      <c r="M9" s="84"/>
      <c r="N9" s="79">
        <v>47.83</v>
      </c>
      <c r="O9" s="79"/>
      <c r="P9" s="82">
        <v>1800</v>
      </c>
      <c r="Q9" s="83"/>
      <c r="R9" s="86">
        <f>N9*P9</f>
        <v>86094</v>
      </c>
    </row>
    <row r="10" spans="1:18" ht="12.75" customHeight="1" hidden="1">
      <c r="A10" s="87"/>
      <c r="B10" s="87"/>
      <c r="C10" s="87"/>
      <c r="D10" s="87"/>
      <c r="E10" s="87"/>
      <c r="F10" s="87"/>
      <c r="G10" s="87"/>
      <c r="H10" s="87"/>
      <c r="I10" s="87"/>
      <c r="J10" s="84"/>
      <c r="K10" s="84"/>
      <c r="L10" s="84"/>
      <c r="M10" s="84"/>
      <c r="N10" s="87"/>
      <c r="O10" s="87"/>
      <c r="P10" s="84"/>
      <c r="Q10" s="84"/>
      <c r="R10" s="84"/>
    </row>
    <row r="11" spans="1:18" ht="12.75" customHeight="1" hidden="1">
      <c r="A11" s="87"/>
      <c r="B11" s="87"/>
      <c r="C11" s="87"/>
      <c r="D11" s="87"/>
      <c r="E11" s="87"/>
      <c r="F11" s="87"/>
      <c r="G11" s="87"/>
      <c r="H11" s="87"/>
      <c r="I11" s="87"/>
      <c r="J11" s="84"/>
      <c r="K11" s="84"/>
      <c r="L11" s="84"/>
      <c r="M11" s="84"/>
      <c r="N11" s="87"/>
      <c r="O11" s="87"/>
      <c r="P11" s="84"/>
      <c r="Q11" s="84"/>
      <c r="R11" s="84"/>
    </row>
    <row r="12" spans="1:18" ht="12.75">
      <c r="A12" s="67" t="s">
        <v>92</v>
      </c>
      <c r="B12" s="67"/>
      <c r="C12" s="87"/>
      <c r="D12" s="87"/>
      <c r="E12" s="88">
        <f>SUM(E8:E11)</f>
        <v>3760</v>
      </c>
      <c r="F12" s="87"/>
      <c r="G12" s="89">
        <f>SUM(G8:G11)</f>
        <v>155222.40000000002</v>
      </c>
      <c r="H12" s="87"/>
      <c r="I12" s="87"/>
      <c r="J12" s="88">
        <f>SUM(J8:J11)</f>
        <v>3896</v>
      </c>
      <c r="K12" s="84"/>
      <c r="L12" s="89">
        <f>SUM(L8:L11)</f>
        <v>168840</v>
      </c>
      <c r="M12" s="84"/>
      <c r="N12" s="87"/>
      <c r="O12" s="87"/>
      <c r="P12" s="88">
        <f>SUM(P8:P11)</f>
        <v>3880</v>
      </c>
      <c r="Q12" s="84"/>
      <c r="R12" s="89">
        <f>SUM(R8:R11)</f>
        <v>172414</v>
      </c>
    </row>
    <row r="13" spans="1:18" ht="12.75">
      <c r="A13" s="87"/>
      <c r="B13" s="87"/>
      <c r="C13" s="87"/>
      <c r="D13" s="87"/>
      <c r="E13" s="87"/>
      <c r="F13" s="87"/>
      <c r="G13" s="87"/>
      <c r="H13" s="87"/>
      <c r="I13" s="87"/>
      <c r="J13" s="90"/>
      <c r="K13" s="90"/>
      <c r="L13" s="90"/>
      <c r="M13" s="90"/>
      <c r="N13" s="87"/>
      <c r="O13" s="87"/>
      <c r="P13" s="90"/>
      <c r="Q13" s="90"/>
      <c r="R13" s="90"/>
    </row>
    <row r="14" spans="1:18" ht="12.75" customHeight="1" hidden="1">
      <c r="A14" s="87"/>
      <c r="B14" s="87"/>
      <c r="C14" s="87"/>
      <c r="D14" s="87"/>
      <c r="E14" s="87"/>
      <c r="F14" s="87"/>
      <c r="G14" s="87"/>
      <c r="H14" s="87"/>
      <c r="I14" s="87"/>
      <c r="J14" s="91"/>
      <c r="K14" s="91"/>
      <c r="L14" s="91"/>
      <c r="M14" s="91"/>
      <c r="N14" s="87"/>
      <c r="O14" s="87"/>
      <c r="P14" s="91"/>
      <c r="Q14" s="91"/>
      <c r="R14" s="91"/>
    </row>
    <row r="15" spans="1:18" ht="12.75" customHeight="1" hidden="1">
      <c r="A15" s="87"/>
      <c r="B15" s="87"/>
      <c r="C15" s="87"/>
      <c r="D15" s="87"/>
      <c r="E15" s="87"/>
      <c r="F15" s="87"/>
      <c r="G15" s="87"/>
      <c r="H15" s="87"/>
      <c r="I15" s="87"/>
      <c r="J15" s="92"/>
      <c r="K15" s="92"/>
      <c r="L15" s="92"/>
      <c r="M15" s="92"/>
      <c r="N15" s="87"/>
      <c r="O15" s="87"/>
      <c r="P15" s="92"/>
      <c r="Q15" s="92"/>
      <c r="R15" s="92"/>
    </row>
    <row r="16" spans="1:18" ht="12.75">
      <c r="A16" s="67"/>
      <c r="B16" s="67"/>
      <c r="C16" s="87"/>
      <c r="D16" s="87"/>
      <c r="E16" s="87"/>
      <c r="F16" s="87"/>
      <c r="G16" s="87"/>
      <c r="H16" s="35"/>
      <c r="I16" s="93"/>
      <c r="J16" s="94"/>
      <c r="K16" s="94"/>
      <c r="L16" s="94"/>
      <c r="M16" s="94"/>
      <c r="N16" s="93"/>
      <c r="O16" s="93"/>
      <c r="P16" s="94"/>
      <c r="Q16" s="94"/>
      <c r="R16" s="94"/>
    </row>
    <row r="17" spans="1:18" ht="12.75">
      <c r="A17" s="67"/>
      <c r="B17" s="6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87"/>
      <c r="B18" s="87"/>
      <c r="C18" s="87"/>
      <c r="D18" s="87"/>
      <c r="E18" s="87"/>
      <c r="F18" s="87"/>
      <c r="G18" s="87"/>
      <c r="H18" s="35"/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95" t="s">
        <v>127</v>
      </c>
      <c r="B19" s="87"/>
      <c r="C19" s="87"/>
      <c r="D19" s="87"/>
      <c r="E19" s="87"/>
      <c r="F19" s="87"/>
      <c r="G19" s="87"/>
      <c r="H19" s="35"/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95" t="s">
        <v>93</v>
      </c>
      <c r="B20" s="87"/>
      <c r="C20" s="87"/>
      <c r="D20" s="87"/>
      <c r="E20" s="87"/>
      <c r="F20" s="87"/>
      <c r="G20" s="87"/>
      <c r="H20" s="35"/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8" ht="12.75">
      <c r="A21" s="87"/>
      <c r="B21" s="87"/>
      <c r="C21" s="87"/>
      <c r="D21" s="87"/>
      <c r="E21" s="87"/>
      <c r="F21" s="87"/>
      <c r="G21" s="87"/>
      <c r="H21" s="35"/>
      <c r="I21" s="87"/>
      <c r="J21" s="87"/>
      <c r="K21" s="87"/>
      <c r="L21" s="87"/>
      <c r="M21" s="87"/>
      <c r="N21" s="87"/>
      <c r="O21" s="87"/>
      <c r="P21" s="87"/>
      <c r="Q21" s="87"/>
      <c r="R21" s="87"/>
    </row>
    <row r="22" spans="1:18" ht="12.75">
      <c r="A22" s="87"/>
      <c r="B22" s="87"/>
      <c r="C22" s="87"/>
      <c r="D22" s="87"/>
      <c r="E22" s="87"/>
      <c r="F22" s="87"/>
      <c r="G22" s="87"/>
      <c r="H22" s="35"/>
      <c r="I22" s="87"/>
      <c r="J22" s="87"/>
      <c r="K22" s="87"/>
      <c r="L22" s="87"/>
      <c r="M22" s="87"/>
      <c r="N22" s="87"/>
      <c r="O22" s="87"/>
      <c r="P22" s="87"/>
      <c r="Q22" s="87"/>
      <c r="R22" s="87"/>
    </row>
    <row r="23" spans="1:18" ht="12.75">
      <c r="A23" s="87"/>
      <c r="B23" s="87"/>
      <c r="C23" s="87"/>
      <c r="D23" s="87"/>
      <c r="E23" s="87"/>
      <c r="F23" s="87"/>
      <c r="G23" s="87"/>
      <c r="H23" s="35"/>
      <c r="I23" s="87"/>
      <c r="J23" s="96" t="s">
        <v>94</v>
      </c>
      <c r="K23" s="87"/>
      <c r="L23" s="87"/>
      <c r="M23" s="87"/>
      <c r="N23" s="87"/>
      <c r="O23" s="87"/>
      <c r="P23" s="87"/>
      <c r="Q23" s="87"/>
      <c r="R23" s="87"/>
    </row>
    <row r="24" spans="1:18" ht="12.75">
      <c r="A24" s="87"/>
      <c r="B24" s="87"/>
      <c r="C24" s="87"/>
      <c r="D24" s="87"/>
      <c r="E24" s="87"/>
      <c r="F24" s="87"/>
      <c r="G24" s="87"/>
      <c r="H24" s="35"/>
      <c r="I24" s="87"/>
      <c r="J24" s="87"/>
      <c r="K24" s="87"/>
      <c r="L24" s="87"/>
      <c r="M24" s="87"/>
      <c r="N24" s="87"/>
      <c r="O24" s="87"/>
      <c r="P24" s="87"/>
      <c r="Q24" s="87"/>
      <c r="R24" s="87"/>
    </row>
    <row r="25" spans="1:18" ht="12.75">
      <c r="A25" s="97" t="s">
        <v>95</v>
      </c>
      <c r="B25" s="98"/>
      <c r="C25" s="97" t="s">
        <v>96</v>
      </c>
      <c r="D25" s="97" t="s">
        <v>97</v>
      </c>
      <c r="E25" s="97" t="s">
        <v>142</v>
      </c>
      <c r="F25" s="98"/>
      <c r="G25" s="97" t="s">
        <v>1</v>
      </c>
      <c r="H25" s="97" t="s">
        <v>98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95" t="s">
        <v>99</v>
      </c>
      <c r="B26" s="87"/>
      <c r="C26" s="87">
        <v>3600</v>
      </c>
      <c r="D26" s="95" t="s">
        <v>100</v>
      </c>
      <c r="E26" s="87">
        <v>0.224</v>
      </c>
      <c r="F26" s="95"/>
      <c r="G26" s="99">
        <f>C26*E26</f>
        <v>806.4</v>
      </c>
      <c r="H26" s="35" t="s">
        <v>101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95" t="s">
        <v>102</v>
      </c>
      <c r="B27" s="87"/>
      <c r="C27" s="87">
        <v>2</v>
      </c>
      <c r="D27" s="95" t="s">
        <v>103</v>
      </c>
      <c r="E27" s="87">
        <v>12000</v>
      </c>
      <c r="F27" s="87"/>
      <c r="G27" s="99">
        <f>C27*E27</f>
        <v>24000</v>
      </c>
      <c r="H27" s="35" t="s">
        <v>104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87"/>
      <c r="B28" s="87"/>
      <c r="C28" s="87"/>
      <c r="D28" s="87"/>
      <c r="E28" s="87"/>
      <c r="F28" s="87"/>
      <c r="G28" s="87"/>
      <c r="H28" s="35"/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95" t="s">
        <v>105</v>
      </c>
      <c r="B29" s="87"/>
      <c r="C29" s="87"/>
      <c r="D29" s="87"/>
      <c r="E29" s="87"/>
      <c r="F29" s="87"/>
      <c r="G29" s="87"/>
      <c r="H29" s="35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87"/>
      <c r="B30" s="87"/>
      <c r="C30" s="87"/>
      <c r="D30" s="87"/>
      <c r="E30" s="87"/>
      <c r="F30" s="87"/>
      <c r="G30" s="87"/>
      <c r="H30" s="35"/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87"/>
      <c r="B31" s="87"/>
      <c r="C31" s="87"/>
      <c r="D31" s="87"/>
      <c r="E31" s="87"/>
      <c r="F31" s="87"/>
      <c r="G31" s="87"/>
      <c r="H31" s="35"/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87"/>
      <c r="B32" s="87"/>
      <c r="C32" s="87"/>
      <c r="D32" s="87"/>
      <c r="E32" s="87"/>
      <c r="F32" s="87"/>
      <c r="G32" s="87"/>
      <c r="H32" s="35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87"/>
      <c r="B33" s="87"/>
      <c r="C33" s="87"/>
      <c r="D33" s="87"/>
      <c r="E33" s="87"/>
      <c r="F33" s="87"/>
      <c r="G33" s="87"/>
      <c r="H33" s="35"/>
      <c r="I33" s="87"/>
      <c r="J33" s="96" t="s">
        <v>106</v>
      </c>
      <c r="K33" s="96"/>
      <c r="L33" s="96"/>
      <c r="M33" s="87"/>
      <c r="N33" s="87"/>
      <c r="O33" s="87"/>
      <c r="P33" s="87"/>
      <c r="Q33" s="87"/>
      <c r="R33" s="87"/>
    </row>
    <row r="34" spans="1:18" ht="12.75">
      <c r="A34" s="87"/>
      <c r="B34" s="87"/>
      <c r="C34" s="87"/>
      <c r="D34" s="87"/>
      <c r="E34" s="87"/>
      <c r="F34" s="87"/>
      <c r="G34" s="87"/>
      <c r="H34" s="35"/>
      <c r="I34" s="87"/>
      <c r="J34" s="96"/>
      <c r="K34" s="96"/>
      <c r="L34" s="96"/>
      <c r="M34" s="87"/>
      <c r="N34" s="87"/>
      <c r="O34" s="87"/>
      <c r="P34" s="87"/>
      <c r="Q34" s="87"/>
      <c r="R34" s="87"/>
    </row>
    <row r="35" spans="1:18" ht="12.75">
      <c r="A35" s="97" t="s">
        <v>95</v>
      </c>
      <c r="B35" s="98"/>
      <c r="C35" s="97" t="s">
        <v>107</v>
      </c>
      <c r="D35" s="97" t="s">
        <v>108</v>
      </c>
      <c r="E35" s="97" t="s">
        <v>109</v>
      </c>
      <c r="F35" s="98"/>
      <c r="G35" s="97" t="s">
        <v>110</v>
      </c>
      <c r="H35" s="97" t="s">
        <v>111</v>
      </c>
      <c r="I35" s="98"/>
      <c r="J35" s="97" t="s">
        <v>112</v>
      </c>
      <c r="K35" s="98"/>
      <c r="L35" s="97" t="s">
        <v>113</v>
      </c>
      <c r="M35" s="98"/>
      <c r="N35" s="97" t="s">
        <v>114</v>
      </c>
      <c r="O35" s="98"/>
      <c r="P35" s="97" t="s">
        <v>115</v>
      </c>
      <c r="Q35" s="98"/>
      <c r="R35" s="97" t="s">
        <v>1</v>
      </c>
    </row>
    <row r="36" spans="1:18" ht="13.5" thickBot="1">
      <c r="A36" s="95" t="s">
        <v>116</v>
      </c>
      <c r="B36" s="87"/>
      <c r="C36" s="87">
        <v>1</v>
      </c>
      <c r="D36" s="87">
        <v>2005</v>
      </c>
      <c r="E36" s="87">
        <v>2</v>
      </c>
      <c r="F36" s="87"/>
      <c r="G36" s="87">
        <v>6</v>
      </c>
      <c r="H36" s="99">
        <v>838</v>
      </c>
      <c r="I36" s="95" t="s">
        <v>117</v>
      </c>
      <c r="J36" s="99">
        <f>70*G36*E36</f>
        <v>840</v>
      </c>
      <c r="K36" s="95" t="s">
        <v>118</v>
      </c>
      <c r="L36" s="99">
        <f>40*E36*G36</f>
        <v>480</v>
      </c>
      <c r="M36" s="95" t="s">
        <v>119</v>
      </c>
      <c r="N36" s="99">
        <v>300</v>
      </c>
      <c r="O36" s="95" t="s">
        <v>120</v>
      </c>
      <c r="P36" s="99">
        <v>20</v>
      </c>
      <c r="Q36" s="87"/>
      <c r="R36" s="100">
        <f>SUM(H36,J36,L36,N36,P36)</f>
        <v>2478</v>
      </c>
    </row>
    <row r="37" spans="1:18" ht="13.5" thickTop="1">
      <c r="A37" s="87"/>
      <c r="B37" s="87"/>
      <c r="C37" s="87"/>
      <c r="D37" s="87"/>
      <c r="E37" s="87"/>
      <c r="F37" s="87"/>
      <c r="G37" s="87"/>
      <c r="H37" s="35"/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87"/>
      <c r="B38" s="87"/>
      <c r="C38" s="87"/>
      <c r="D38" s="87"/>
      <c r="E38" s="87"/>
      <c r="F38" s="87"/>
      <c r="G38" s="87"/>
      <c r="H38" s="35"/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95" t="s">
        <v>121</v>
      </c>
      <c r="B39" s="87"/>
      <c r="C39" s="87"/>
      <c r="D39" s="87"/>
      <c r="E39" s="87"/>
      <c r="F39" s="87"/>
      <c r="G39" s="87"/>
      <c r="H39" s="35"/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95" t="s">
        <v>122</v>
      </c>
      <c r="B40" s="87"/>
      <c r="C40" s="87"/>
      <c r="D40" s="87"/>
      <c r="E40" s="87"/>
      <c r="F40" s="87"/>
      <c r="G40" s="87"/>
      <c r="H40" s="35"/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95" t="s">
        <v>123</v>
      </c>
      <c r="B41" s="87"/>
      <c r="C41" s="87"/>
      <c r="D41" s="87"/>
      <c r="E41" s="87"/>
      <c r="F41" s="87"/>
      <c r="G41" s="87"/>
      <c r="H41" s="35"/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95" t="s">
        <v>124</v>
      </c>
      <c r="B42" s="87"/>
      <c r="C42" s="87"/>
      <c r="D42" s="87"/>
      <c r="E42" s="87"/>
      <c r="F42" s="87"/>
      <c r="G42" s="87"/>
      <c r="H42" s="35"/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95" t="s">
        <v>147</v>
      </c>
      <c r="B43" s="87"/>
      <c r="C43" s="87"/>
      <c r="D43" s="87"/>
      <c r="E43" s="87"/>
      <c r="F43" s="87"/>
      <c r="G43" s="87"/>
      <c r="H43" s="35"/>
      <c r="I43" s="87"/>
      <c r="J43" s="87"/>
      <c r="K43" s="87"/>
      <c r="L43" s="87"/>
      <c r="M43" s="87"/>
      <c r="N43" s="87"/>
      <c r="O43" s="87"/>
      <c r="P43" s="87"/>
      <c r="Q43" s="87"/>
      <c r="R43" s="87"/>
    </row>
  </sheetData>
  <sheetProtection password="C468" sheet="1" objects="1" scenarios="1"/>
  <printOptions horizontalCentered="1"/>
  <pageMargins left="0.5" right="0.37" top="1" bottom="1" header="0.5" footer="0.5"/>
  <pageSetup fitToHeight="1" fitToWidth="1" horizontalDpi="300" verticalDpi="300" orientation="landscape" scale="77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I68"/>
  <sheetViews>
    <sheetView workbookViewId="0" topLeftCell="A1">
      <selection activeCell="A5" sqref="A5"/>
    </sheetView>
  </sheetViews>
  <sheetFormatPr defaultColWidth="9.140625" defaultRowHeight="12.75"/>
  <cols>
    <col min="1" max="1" width="36.57421875" style="0" customWidth="1"/>
    <col min="2" max="2" width="2.7109375" style="0" customWidth="1"/>
    <col min="3" max="3" width="14.00390625" style="0" bestFit="1" customWidth="1"/>
    <col min="4" max="4" width="3.140625" style="0" customWidth="1"/>
    <col min="5" max="5" width="11.57421875" style="0" customWidth="1"/>
    <col min="6" max="6" width="2.7109375" style="0" customWidth="1"/>
    <col min="7" max="7" width="12.57421875" style="0" customWidth="1"/>
    <col min="8" max="8" width="3.7109375" style="0" customWidth="1"/>
    <col min="9" max="9" width="15.00390625" style="5" bestFit="1" customWidth="1"/>
    <col min="11" max="11" width="32.00390625" style="0" customWidth="1"/>
  </cols>
  <sheetData>
    <row r="1" spans="1:8" ht="12.75">
      <c r="A1" s="101" t="s">
        <v>10</v>
      </c>
      <c r="B1" s="101"/>
      <c r="C1" s="101"/>
      <c r="D1" s="101"/>
      <c r="E1" s="101"/>
      <c r="F1" s="101"/>
      <c r="G1" s="101"/>
      <c r="H1" s="35"/>
    </row>
    <row r="2" spans="1:8" ht="12.75">
      <c r="A2" s="101" t="s">
        <v>11</v>
      </c>
      <c r="B2" s="101"/>
      <c r="C2" s="101"/>
      <c r="D2" s="101"/>
      <c r="E2" s="101"/>
      <c r="F2" s="101"/>
      <c r="G2" s="101"/>
      <c r="H2" s="35"/>
    </row>
    <row r="3" spans="1:8" ht="12.75">
      <c r="A3" s="101" t="s">
        <v>128</v>
      </c>
      <c r="B3" s="101"/>
      <c r="C3" s="101"/>
      <c r="D3" s="101"/>
      <c r="E3" s="101"/>
      <c r="F3" s="101"/>
      <c r="G3" s="101"/>
      <c r="H3" s="35"/>
    </row>
    <row r="4" spans="1:8" ht="12.75">
      <c r="A4" s="101"/>
      <c r="B4" s="101"/>
      <c r="C4" s="101"/>
      <c r="D4" s="101"/>
      <c r="E4" s="101"/>
      <c r="F4" s="101"/>
      <c r="G4" s="101"/>
      <c r="H4" s="35"/>
    </row>
    <row r="5" spans="1:8" ht="20.25">
      <c r="A5" s="26" t="s">
        <v>135</v>
      </c>
      <c r="B5" s="101"/>
      <c r="C5" s="101"/>
      <c r="D5" s="101"/>
      <c r="E5" s="101"/>
      <c r="F5" s="101"/>
      <c r="G5" s="101"/>
      <c r="H5" s="35"/>
    </row>
    <row r="6" spans="1:8" ht="15.75">
      <c r="A6" s="102"/>
      <c r="B6" s="103"/>
      <c r="C6" s="104"/>
      <c r="D6" s="103"/>
      <c r="E6" s="35"/>
      <c r="F6" s="103"/>
      <c r="G6" s="103"/>
      <c r="H6" s="35"/>
    </row>
    <row r="7" spans="1:8" ht="12.75">
      <c r="A7" s="105" t="s">
        <v>77</v>
      </c>
      <c r="B7" s="103"/>
      <c r="C7" s="104"/>
      <c r="D7" s="103"/>
      <c r="E7" s="35"/>
      <c r="F7" s="103"/>
      <c r="G7" s="103"/>
      <c r="H7" s="35"/>
    </row>
    <row r="8" spans="1:8" ht="12.75">
      <c r="A8" s="105" t="s">
        <v>78</v>
      </c>
      <c r="B8" s="103"/>
      <c r="C8" s="104"/>
      <c r="D8" s="103"/>
      <c r="E8" s="35"/>
      <c r="F8" s="103"/>
      <c r="G8" s="103"/>
      <c r="H8" s="35"/>
    </row>
    <row r="9" spans="1:8" ht="12.75">
      <c r="A9" s="105" t="s">
        <v>79</v>
      </c>
      <c r="B9" s="103"/>
      <c r="C9" s="104"/>
      <c r="D9" s="103"/>
      <c r="E9" s="35"/>
      <c r="F9" s="103"/>
      <c r="G9" s="103"/>
      <c r="H9" s="35"/>
    </row>
    <row r="10" spans="1:8" ht="15.75">
      <c r="A10" s="102"/>
      <c r="B10" s="103"/>
      <c r="C10" s="104"/>
      <c r="D10" s="103"/>
      <c r="E10" s="35"/>
      <c r="F10" s="103"/>
      <c r="G10" s="103"/>
      <c r="H10" s="35"/>
    </row>
    <row r="11" spans="1:8" ht="12.75">
      <c r="A11" s="35"/>
      <c r="B11" s="35"/>
      <c r="C11" s="104">
        <v>2007</v>
      </c>
      <c r="D11" s="35"/>
      <c r="E11" s="35"/>
      <c r="F11" s="35"/>
      <c r="G11" s="35"/>
      <c r="H11" s="35"/>
    </row>
    <row r="12" spans="1:8" ht="12.75">
      <c r="A12" s="35"/>
      <c r="B12" s="35"/>
      <c r="C12" s="104" t="s">
        <v>12</v>
      </c>
      <c r="D12" s="35"/>
      <c r="E12" s="35"/>
      <c r="F12" s="35"/>
      <c r="G12" s="35"/>
      <c r="H12" s="35"/>
    </row>
    <row r="13" spans="1:8" ht="12.75">
      <c r="A13" s="35"/>
      <c r="B13" s="35"/>
      <c r="C13" s="104" t="s">
        <v>134</v>
      </c>
      <c r="D13" s="35"/>
      <c r="E13" s="248" t="s">
        <v>14</v>
      </c>
      <c r="F13" s="248"/>
      <c r="G13" s="248"/>
      <c r="H13" s="35"/>
    </row>
    <row r="14" spans="1:8" ht="12.75">
      <c r="A14" s="35"/>
      <c r="B14" s="35"/>
      <c r="C14" s="104" t="s">
        <v>15</v>
      </c>
      <c r="D14" s="35"/>
      <c r="E14" s="35"/>
      <c r="F14" s="35"/>
      <c r="G14" s="35"/>
      <c r="H14" s="35"/>
    </row>
    <row r="15" spans="1:8" ht="12.75">
      <c r="A15" s="35"/>
      <c r="B15" s="35"/>
      <c r="C15" s="104"/>
      <c r="D15" s="35"/>
      <c r="E15" s="35"/>
      <c r="F15" s="35"/>
      <c r="G15" s="35"/>
      <c r="H15" s="35"/>
    </row>
    <row r="16" spans="1:9" ht="12.75">
      <c r="A16" s="106"/>
      <c r="B16" s="107"/>
      <c r="C16" s="108">
        <v>2005</v>
      </c>
      <c r="D16" s="108"/>
      <c r="E16" s="108">
        <v>2006</v>
      </c>
      <c r="F16" s="108"/>
      <c r="G16" s="108">
        <v>2007</v>
      </c>
      <c r="H16" s="35"/>
      <c r="I16" s="7"/>
    </row>
    <row r="17" spans="1:8" ht="12.75">
      <c r="A17" s="109" t="s">
        <v>16</v>
      </c>
      <c r="B17" s="107"/>
      <c r="C17" s="106"/>
      <c r="D17" s="106"/>
      <c r="E17" s="106"/>
      <c r="F17" s="106"/>
      <c r="G17" s="106"/>
      <c r="H17" s="35"/>
    </row>
    <row r="18" spans="1:8" ht="12.75">
      <c r="A18" s="110" t="s">
        <v>80</v>
      </c>
      <c r="B18" s="35"/>
      <c r="C18" s="111">
        <v>355190</v>
      </c>
      <c r="D18" s="111"/>
      <c r="E18" s="111">
        <v>358200</v>
      </c>
      <c r="F18" s="111"/>
      <c r="G18" s="112">
        <v>360434.26</v>
      </c>
      <c r="H18" s="35"/>
    </row>
    <row r="19" spans="1:8" ht="12.75">
      <c r="A19" s="35"/>
      <c r="B19" s="35"/>
      <c r="C19" s="35"/>
      <c r="D19" s="35"/>
      <c r="E19" s="35"/>
      <c r="F19" s="35"/>
      <c r="G19" s="35"/>
      <c r="H19" s="35"/>
    </row>
    <row r="20" spans="1:8" ht="12.75">
      <c r="A20" s="110" t="s">
        <v>17</v>
      </c>
      <c r="B20" s="35"/>
      <c r="C20" s="35"/>
      <c r="D20" s="35"/>
      <c r="E20" s="35"/>
      <c r="F20" s="35"/>
      <c r="G20" s="35"/>
      <c r="H20" s="35"/>
    </row>
    <row r="21" spans="1:8" ht="12.75">
      <c r="A21" s="35" t="s">
        <v>18</v>
      </c>
      <c r="B21" s="35"/>
      <c r="C21" s="113">
        <v>158000</v>
      </c>
      <c r="D21" s="113"/>
      <c r="E21" s="113">
        <v>160000</v>
      </c>
      <c r="F21" s="113"/>
      <c r="G21" s="113">
        <v>167791</v>
      </c>
      <c r="H21" s="35"/>
    </row>
    <row r="22" spans="1:8" ht="12.75">
      <c r="A22" s="35" t="s">
        <v>19</v>
      </c>
      <c r="B22" s="35"/>
      <c r="C22" s="114">
        <v>21200</v>
      </c>
      <c r="D22" s="114"/>
      <c r="E22" s="114">
        <v>20000</v>
      </c>
      <c r="F22" s="114"/>
      <c r="G22" s="114">
        <v>22000</v>
      </c>
      <c r="H22" s="35"/>
    </row>
    <row r="23" spans="1:8" ht="12.75">
      <c r="A23" s="35" t="s">
        <v>20</v>
      </c>
      <c r="B23" s="35"/>
      <c r="C23" s="114">
        <v>3500</v>
      </c>
      <c r="D23" s="114"/>
      <c r="E23" s="114">
        <v>3500</v>
      </c>
      <c r="F23" s="114"/>
      <c r="G23" s="114">
        <v>3500</v>
      </c>
      <c r="H23" s="35"/>
    </row>
    <row r="24" spans="1:8" ht="12.75">
      <c r="A24" s="35" t="s">
        <v>21</v>
      </c>
      <c r="B24" s="35"/>
      <c r="C24" s="114">
        <v>24000</v>
      </c>
      <c r="D24" s="114"/>
      <c r="E24" s="114">
        <v>24000</v>
      </c>
      <c r="F24" s="114"/>
      <c r="G24" s="114">
        <v>24000</v>
      </c>
      <c r="H24" s="35"/>
    </row>
    <row r="25" spans="1:8" ht="12.75">
      <c r="A25" s="35" t="s">
        <v>22</v>
      </c>
      <c r="B25" s="35"/>
      <c r="C25" s="114">
        <v>520</v>
      </c>
      <c r="D25" s="114"/>
      <c r="E25" s="114">
        <v>500</v>
      </c>
      <c r="F25" s="114"/>
      <c r="G25" s="114">
        <f>7850-7250</f>
        <v>600</v>
      </c>
      <c r="H25" s="35"/>
    </row>
    <row r="26" spans="1:8" ht="12.75">
      <c r="A26" s="35" t="s">
        <v>23</v>
      </c>
      <c r="B26" s="35"/>
      <c r="C26" s="114">
        <v>800</v>
      </c>
      <c r="D26" s="114"/>
      <c r="E26" s="114">
        <v>1200</v>
      </c>
      <c r="F26" s="114"/>
      <c r="G26" s="114">
        <v>654</v>
      </c>
      <c r="H26" s="35"/>
    </row>
    <row r="27" spans="1:8" ht="12.75">
      <c r="A27" s="35" t="s">
        <v>24</v>
      </c>
      <c r="B27" s="35"/>
      <c r="C27" s="114">
        <v>1200</v>
      </c>
      <c r="D27" s="114"/>
      <c r="E27" s="114">
        <v>1200</v>
      </c>
      <c r="F27" s="114"/>
      <c r="G27" s="114">
        <v>1200</v>
      </c>
      <c r="H27" s="35"/>
    </row>
    <row r="28" spans="1:8" ht="12.75">
      <c r="A28" s="35" t="s">
        <v>25</v>
      </c>
      <c r="B28" s="35"/>
      <c r="C28" s="114">
        <v>11400</v>
      </c>
      <c r="D28" s="114"/>
      <c r="E28" s="114">
        <v>11700</v>
      </c>
      <c r="F28" s="114"/>
      <c r="G28" s="114">
        <v>12000</v>
      </c>
      <c r="H28" s="35"/>
    </row>
    <row r="29" spans="1:8" ht="12.75">
      <c r="A29" s="35" t="s">
        <v>26</v>
      </c>
      <c r="B29" s="35"/>
      <c r="C29" s="114">
        <v>5800</v>
      </c>
      <c r="D29" s="114"/>
      <c r="E29" s="114">
        <v>5900</v>
      </c>
      <c r="F29" s="114"/>
      <c r="G29" s="114">
        <v>6415</v>
      </c>
      <c r="H29" s="35"/>
    </row>
    <row r="30" spans="1:8" ht="12.75">
      <c r="A30" s="35" t="s">
        <v>27</v>
      </c>
      <c r="B30" s="35"/>
      <c r="C30" s="114">
        <v>36000</v>
      </c>
      <c r="D30" s="114"/>
      <c r="E30" s="114">
        <v>36000</v>
      </c>
      <c r="F30" s="114"/>
      <c r="G30" s="114">
        <v>36000</v>
      </c>
      <c r="H30" s="35"/>
    </row>
    <row r="31" spans="1:8" ht="12.75">
      <c r="A31" s="35" t="s">
        <v>28</v>
      </c>
      <c r="B31" s="35"/>
      <c r="C31" s="115">
        <v>28000</v>
      </c>
      <c r="D31" s="114"/>
      <c r="E31" s="115">
        <v>25000</v>
      </c>
      <c r="F31" s="114"/>
      <c r="G31" s="115">
        <f>25000</f>
        <v>25000</v>
      </c>
      <c r="H31" s="35"/>
    </row>
    <row r="32" spans="1:9" ht="15">
      <c r="A32" s="35" t="s">
        <v>29</v>
      </c>
      <c r="B32" s="35"/>
      <c r="C32" s="116">
        <f>SUM(C21:C31)</f>
        <v>290420</v>
      </c>
      <c r="D32" s="116"/>
      <c r="E32" s="116">
        <f>SUM(E21:E31)</f>
        <v>289000</v>
      </c>
      <c r="F32" s="116"/>
      <c r="G32" s="116">
        <f>SUM(G21:G31)</f>
        <v>299160</v>
      </c>
      <c r="H32" s="35"/>
      <c r="I32" s="8"/>
    </row>
    <row r="33" spans="1:9" ht="15">
      <c r="A33" s="35"/>
      <c r="B33" s="35"/>
      <c r="C33" s="117"/>
      <c r="D33" s="35"/>
      <c r="E33" s="117"/>
      <c r="F33" s="35"/>
      <c r="G33" s="117"/>
      <c r="H33" s="35"/>
      <c r="I33" s="8"/>
    </row>
    <row r="34" spans="1:9" ht="15">
      <c r="A34" s="35" t="s">
        <v>30</v>
      </c>
      <c r="B34" s="35"/>
      <c r="C34" s="118">
        <v>-2500</v>
      </c>
      <c r="D34" s="119"/>
      <c r="E34" s="118">
        <v>-450</v>
      </c>
      <c r="F34" s="119"/>
      <c r="G34" s="118">
        <v>-600</v>
      </c>
      <c r="H34" s="35"/>
      <c r="I34" s="8"/>
    </row>
    <row r="35" spans="1:9" ht="15">
      <c r="A35" s="35" t="s">
        <v>31</v>
      </c>
      <c r="B35" s="35"/>
      <c r="C35" s="118">
        <v>-1000</v>
      </c>
      <c r="D35" s="35"/>
      <c r="E35" s="117"/>
      <c r="F35" s="35"/>
      <c r="G35" s="117"/>
      <c r="H35" s="35"/>
      <c r="I35" s="8"/>
    </row>
    <row r="36" spans="1:9" ht="15">
      <c r="A36" s="35"/>
      <c r="B36" s="35"/>
      <c r="C36" s="118"/>
      <c r="D36" s="35"/>
      <c r="E36" s="117"/>
      <c r="F36" s="35"/>
      <c r="G36" s="117"/>
      <c r="H36" s="35"/>
      <c r="I36" s="8"/>
    </row>
    <row r="37" spans="1:9" ht="15.75" thickBot="1">
      <c r="A37" s="35" t="s">
        <v>32</v>
      </c>
      <c r="B37" s="35"/>
      <c r="C37" s="120">
        <f>SUM(C32:C36)</f>
        <v>286920</v>
      </c>
      <c r="D37" s="35"/>
      <c r="E37" s="120">
        <f>SUM(E32:E36)</f>
        <v>288550</v>
      </c>
      <c r="F37" s="35"/>
      <c r="G37" s="120">
        <f>SUM(G32:G36)</f>
        <v>298560</v>
      </c>
      <c r="H37" s="35"/>
      <c r="I37" s="8"/>
    </row>
    <row r="38" spans="1:8" ht="13.5" thickTop="1">
      <c r="A38" s="35"/>
      <c r="B38" s="35"/>
      <c r="C38" s="35"/>
      <c r="D38" s="35"/>
      <c r="E38" s="35"/>
      <c r="F38" s="35"/>
      <c r="G38" s="35"/>
      <c r="H38" s="35"/>
    </row>
    <row r="39" spans="1:8" ht="13.5" thickBot="1">
      <c r="A39" s="35" t="s">
        <v>33</v>
      </c>
      <c r="B39" s="35"/>
      <c r="C39" s="121">
        <f>C37/C18</f>
        <v>0.8077930121906585</v>
      </c>
      <c r="D39" s="35"/>
      <c r="E39" s="121">
        <f>E37/E18</f>
        <v>0.8055555555555556</v>
      </c>
      <c r="F39" s="35"/>
      <c r="G39" s="121">
        <f>G37/G18</f>
        <v>0.8283341322769927</v>
      </c>
      <c r="H39" s="35"/>
    </row>
    <row r="40" spans="1:8" ht="13.5" thickTop="1">
      <c r="A40" s="35"/>
      <c r="B40" s="35"/>
      <c r="C40" s="35"/>
      <c r="D40" s="35"/>
      <c r="E40" s="35"/>
      <c r="F40" s="35"/>
      <c r="G40" s="35"/>
      <c r="H40" s="35"/>
    </row>
    <row r="41" spans="1:8" ht="12.75">
      <c r="A41" s="35"/>
      <c r="B41" s="35"/>
      <c r="C41" s="35"/>
      <c r="D41" s="35"/>
      <c r="E41" s="35"/>
      <c r="F41" s="35"/>
      <c r="G41" s="35"/>
      <c r="H41" s="35"/>
    </row>
    <row r="42" spans="1:8" ht="12.75">
      <c r="A42" s="105" t="s">
        <v>34</v>
      </c>
      <c r="B42" s="35"/>
      <c r="C42" s="35"/>
      <c r="D42" s="35"/>
      <c r="E42" s="35"/>
      <c r="F42" s="35"/>
      <c r="G42" s="35"/>
      <c r="H42" s="35"/>
    </row>
    <row r="43" spans="1:8" ht="12.75">
      <c r="A43" s="105" t="s">
        <v>64</v>
      </c>
      <c r="B43" s="35"/>
      <c r="C43" s="35"/>
      <c r="D43" s="35"/>
      <c r="E43" s="35"/>
      <c r="F43" s="35"/>
      <c r="G43" s="35"/>
      <c r="H43" s="35"/>
    </row>
    <row r="44" spans="1:9" s="10" customFormat="1" ht="12.75">
      <c r="A44" s="105" t="s">
        <v>65</v>
      </c>
      <c r="B44" s="35"/>
      <c r="C44" s="35"/>
      <c r="D44" s="35"/>
      <c r="E44" s="35"/>
      <c r="F44" s="35"/>
      <c r="G44" s="35"/>
      <c r="H44" s="35"/>
      <c r="I44" s="11"/>
    </row>
    <row r="45" spans="1:9" s="10" customFormat="1" ht="12.75">
      <c r="A45" s="105" t="s">
        <v>66</v>
      </c>
      <c r="B45" s="35"/>
      <c r="C45" s="35"/>
      <c r="D45" s="35"/>
      <c r="E45" s="35"/>
      <c r="F45" s="35"/>
      <c r="G45" s="35"/>
      <c r="H45" s="35"/>
      <c r="I45" s="11"/>
    </row>
    <row r="46" spans="1:9" s="10" customFormat="1" ht="12.75">
      <c r="A46" s="105" t="s">
        <v>67</v>
      </c>
      <c r="B46" s="35"/>
      <c r="C46" s="35"/>
      <c r="D46" s="35"/>
      <c r="E46" s="35"/>
      <c r="F46" s="35"/>
      <c r="G46" s="35"/>
      <c r="H46" s="35"/>
      <c r="I46" s="11"/>
    </row>
    <row r="47" spans="1:9" s="10" customFormat="1" ht="12.75">
      <c r="A47" s="105"/>
      <c r="B47" s="35"/>
      <c r="C47" s="35"/>
      <c r="D47" s="35"/>
      <c r="E47" s="35"/>
      <c r="F47" s="35"/>
      <c r="G47" s="35"/>
      <c r="H47" s="35"/>
      <c r="I47" s="11"/>
    </row>
    <row r="48" spans="1:8" ht="12.75">
      <c r="A48" s="122" t="s">
        <v>81</v>
      </c>
      <c r="B48" s="35"/>
      <c r="C48" s="35"/>
      <c r="D48" s="35"/>
      <c r="E48" s="35"/>
      <c r="F48" s="35"/>
      <c r="G48" s="35"/>
      <c r="H48" s="35"/>
    </row>
    <row r="49" spans="1:8" ht="12.75">
      <c r="A49" s="122" t="s">
        <v>68</v>
      </c>
      <c r="B49" s="35"/>
      <c r="C49" s="35"/>
      <c r="D49" s="35"/>
      <c r="E49" s="35"/>
      <c r="F49" s="35"/>
      <c r="G49" s="35"/>
      <c r="H49" s="35"/>
    </row>
    <row r="50" spans="1:8" ht="12.75">
      <c r="A50" s="105"/>
      <c r="B50" s="35"/>
      <c r="C50" s="35"/>
      <c r="D50" s="35"/>
      <c r="E50" s="35"/>
      <c r="F50" s="35"/>
      <c r="G50" s="35"/>
      <c r="H50" s="35"/>
    </row>
    <row r="51" ht="12.75">
      <c r="A51" s="9"/>
    </row>
    <row r="52" spans="1:4" ht="12.75">
      <c r="A52" s="249"/>
      <c r="B52" s="249"/>
      <c r="C52" s="249"/>
      <c r="D52" s="249"/>
    </row>
    <row r="53" spans="1:4" ht="12.75">
      <c r="A53" s="250"/>
      <c r="B53" s="250"/>
      <c r="C53" s="250"/>
      <c r="D53" s="12"/>
    </row>
    <row r="54" spans="1:3" ht="12.75">
      <c r="A54" s="5"/>
      <c r="B54" s="5"/>
      <c r="C54" s="5"/>
    </row>
    <row r="56" ht="12.75">
      <c r="A56" s="2"/>
    </row>
    <row r="57" ht="12.75">
      <c r="A57" s="2"/>
    </row>
    <row r="58" ht="12.75">
      <c r="A58" s="2"/>
    </row>
    <row r="59" spans="1:9" ht="12.75">
      <c r="A59" s="2"/>
      <c r="E59" s="13"/>
      <c r="F59" s="14"/>
      <c r="G59" s="13"/>
      <c r="H59" s="15"/>
      <c r="I59" s="16"/>
    </row>
    <row r="60" spans="1:9" ht="12.75">
      <c r="A60" s="2"/>
      <c r="C60" s="17"/>
      <c r="I60" s="6"/>
    </row>
    <row r="61" spans="1:9" ht="12.75">
      <c r="A61" s="2"/>
      <c r="C61" s="17"/>
      <c r="I61" s="6"/>
    </row>
    <row r="62" spans="1:9" ht="12.75">
      <c r="A62" s="2"/>
      <c r="C62" s="17"/>
      <c r="I62" s="6"/>
    </row>
    <row r="63" spans="1:9" ht="12.75">
      <c r="A63" s="18"/>
      <c r="G63" s="2"/>
      <c r="I63" s="19"/>
    </row>
    <row r="64" ht="12.75">
      <c r="A64" s="2"/>
    </row>
    <row r="65" ht="12.75">
      <c r="G65" s="20"/>
    </row>
    <row r="66" spans="1:3" ht="12.75">
      <c r="A66" s="2"/>
      <c r="C66" s="17"/>
    </row>
    <row r="67" spans="1:3" ht="12.75">
      <c r="A67" s="2"/>
      <c r="C67" s="17"/>
    </row>
    <row r="68" spans="1:3" ht="12.75">
      <c r="A68" s="9"/>
      <c r="C68" s="17"/>
    </row>
  </sheetData>
  <sheetProtection password="C468" sheet="1" objects="1" scenarios="1"/>
  <mergeCells count="3">
    <mergeCell ref="E13:G13"/>
    <mergeCell ref="A52:D52"/>
    <mergeCell ref="A53:C53"/>
  </mergeCells>
  <printOptions horizontalCentered="1"/>
  <pageMargins left="0.25" right="0.25" top="0.7" bottom="0.25" header="0.42" footer="0.5"/>
  <pageSetup horizontalDpi="600" verticalDpi="600" orientation="portrait" scale="95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6"/>
  </sheetPr>
  <dimension ref="A1:I79"/>
  <sheetViews>
    <sheetView workbookViewId="0" topLeftCell="A1">
      <selection activeCell="G20" sqref="G20"/>
    </sheetView>
  </sheetViews>
  <sheetFormatPr defaultColWidth="9.140625" defaultRowHeight="12.75"/>
  <cols>
    <col min="1" max="1" width="34.140625" style="0" customWidth="1"/>
    <col min="2" max="2" width="2.7109375" style="0" customWidth="1"/>
    <col min="3" max="3" width="15.00390625" style="0" bestFit="1" customWidth="1"/>
    <col min="4" max="4" width="3.140625" style="0" customWidth="1"/>
    <col min="5" max="5" width="14.140625" style="0" bestFit="1" customWidth="1"/>
    <col min="6" max="6" width="2.7109375" style="0" customWidth="1"/>
    <col min="7" max="7" width="15.140625" style="0" bestFit="1" customWidth="1"/>
    <col min="8" max="8" width="3.7109375" style="0" customWidth="1"/>
    <col min="9" max="9" width="15.00390625" style="5" bestFit="1" customWidth="1"/>
  </cols>
  <sheetData>
    <row r="1" spans="1:9" ht="12.75">
      <c r="A1" s="101" t="s">
        <v>10</v>
      </c>
      <c r="B1" s="101"/>
      <c r="C1" s="101"/>
      <c r="D1" s="101"/>
      <c r="E1" s="101"/>
      <c r="F1" s="101"/>
      <c r="G1" s="101"/>
      <c r="H1" s="35"/>
      <c r="I1" s="107"/>
    </row>
    <row r="2" spans="1:9" ht="12.75">
      <c r="A2" s="101" t="s">
        <v>40</v>
      </c>
      <c r="B2" s="101"/>
      <c r="C2" s="101"/>
      <c r="D2" s="101"/>
      <c r="E2" s="101"/>
      <c r="F2" s="101"/>
      <c r="G2" s="101"/>
      <c r="H2" s="35"/>
      <c r="I2" s="107"/>
    </row>
    <row r="3" spans="1:9" ht="12.75">
      <c r="A3" s="101" t="s">
        <v>128</v>
      </c>
      <c r="B3" s="101"/>
      <c r="C3" s="101"/>
      <c r="D3" s="101"/>
      <c r="E3" s="101"/>
      <c r="F3" s="101"/>
      <c r="G3" s="101"/>
      <c r="H3" s="35"/>
      <c r="I3" s="107"/>
    </row>
    <row r="4" spans="1:9" ht="15.75">
      <c r="A4" s="102"/>
      <c r="B4" s="103"/>
      <c r="C4" s="104"/>
      <c r="D4" s="103"/>
      <c r="E4" s="35"/>
      <c r="F4" s="103"/>
      <c r="G4" s="103"/>
      <c r="H4" s="35"/>
      <c r="I4" s="107"/>
    </row>
    <row r="5" spans="1:9" ht="20.25">
      <c r="A5" s="26" t="s">
        <v>136</v>
      </c>
      <c r="B5" s="103"/>
      <c r="C5" s="104"/>
      <c r="D5" s="103"/>
      <c r="E5" s="35"/>
      <c r="F5" s="103"/>
      <c r="G5" s="103"/>
      <c r="H5" s="35"/>
      <c r="I5" s="107"/>
    </row>
    <row r="6" spans="1:9" ht="15.75">
      <c r="A6" s="102"/>
      <c r="B6" s="103"/>
      <c r="C6" s="104"/>
      <c r="D6" s="103"/>
      <c r="E6" s="35"/>
      <c r="F6" s="103"/>
      <c r="G6" s="103"/>
      <c r="H6" s="35"/>
      <c r="I6" s="107"/>
    </row>
    <row r="7" spans="1:9" ht="15.75">
      <c r="A7" s="102"/>
      <c r="B7" s="103"/>
      <c r="C7" s="104"/>
      <c r="D7" s="103"/>
      <c r="E7" s="35"/>
      <c r="F7" s="103"/>
      <c r="G7" s="103"/>
      <c r="H7" s="35"/>
      <c r="I7" s="107"/>
    </row>
    <row r="8" spans="1:9" ht="12.75">
      <c r="A8" s="105" t="s">
        <v>77</v>
      </c>
      <c r="B8" s="103"/>
      <c r="C8" s="104"/>
      <c r="D8" s="103"/>
      <c r="E8" s="35"/>
      <c r="F8" s="103"/>
      <c r="G8" s="103"/>
      <c r="H8" s="35"/>
      <c r="I8" s="107"/>
    </row>
    <row r="9" spans="1:9" ht="12.75">
      <c r="A9" s="105" t="s">
        <v>78</v>
      </c>
      <c r="B9" s="103"/>
      <c r="C9" s="104"/>
      <c r="D9" s="103"/>
      <c r="E9" s="35"/>
      <c r="F9" s="103"/>
      <c r="G9" s="103"/>
      <c r="H9" s="35"/>
      <c r="I9" s="107"/>
    </row>
    <row r="10" spans="1:9" ht="12.75">
      <c r="A10" s="105" t="s">
        <v>79</v>
      </c>
      <c r="B10" s="103"/>
      <c r="C10" s="104"/>
      <c r="D10" s="103"/>
      <c r="E10" s="35"/>
      <c r="F10" s="103"/>
      <c r="G10" s="103"/>
      <c r="H10" s="35"/>
      <c r="I10" s="107"/>
    </row>
    <row r="11" spans="1:9" ht="15.75">
      <c r="A11" s="102"/>
      <c r="B11" s="103"/>
      <c r="C11" s="104"/>
      <c r="D11" s="103"/>
      <c r="E11" s="35"/>
      <c r="F11" s="103"/>
      <c r="G11" s="103"/>
      <c r="H11" s="35"/>
      <c r="I11" s="107"/>
    </row>
    <row r="12" spans="1:9" ht="15.75">
      <c r="A12" s="102"/>
      <c r="B12" s="103"/>
      <c r="C12" s="104"/>
      <c r="D12" s="103"/>
      <c r="E12" s="35"/>
      <c r="F12" s="103"/>
      <c r="G12" s="103"/>
      <c r="H12" s="35"/>
      <c r="I12" s="107"/>
    </row>
    <row r="13" spans="1:9" ht="15.75">
      <c r="A13" s="102"/>
      <c r="B13" s="103"/>
      <c r="C13" s="104"/>
      <c r="D13" s="103"/>
      <c r="E13" s="35"/>
      <c r="F13" s="103"/>
      <c r="G13" s="103"/>
      <c r="H13" s="35"/>
      <c r="I13" s="107"/>
    </row>
    <row r="14" spans="1:9" ht="12.75">
      <c r="A14" s="35"/>
      <c r="B14" s="35"/>
      <c r="C14" s="104" t="s">
        <v>0</v>
      </c>
      <c r="D14" s="35"/>
      <c r="E14" s="35"/>
      <c r="F14" s="35"/>
      <c r="G14" s="35"/>
      <c r="H14" s="35"/>
      <c r="I14" s="107"/>
    </row>
    <row r="15" spans="1:9" ht="12.75">
      <c r="A15" s="35"/>
      <c r="B15" s="35"/>
      <c r="C15" s="104" t="s">
        <v>12</v>
      </c>
      <c r="D15" s="35"/>
      <c r="E15" s="35"/>
      <c r="F15" s="35"/>
      <c r="G15" s="35"/>
      <c r="H15" s="35"/>
      <c r="I15" s="107"/>
    </row>
    <row r="16" spans="1:9" ht="12.75">
      <c r="A16" s="35"/>
      <c r="B16" s="35"/>
      <c r="C16" s="104" t="s">
        <v>13</v>
      </c>
      <c r="D16" s="35"/>
      <c r="E16" s="248" t="s">
        <v>14</v>
      </c>
      <c r="F16" s="248"/>
      <c r="G16" s="248"/>
      <c r="H16" s="35"/>
      <c r="I16" s="107"/>
    </row>
    <row r="17" spans="1:9" ht="12.75">
      <c r="A17" s="35"/>
      <c r="B17" s="35"/>
      <c r="C17" s="104" t="s">
        <v>15</v>
      </c>
      <c r="D17" s="35"/>
      <c r="E17" s="35"/>
      <c r="F17" s="35"/>
      <c r="G17" s="35"/>
      <c r="H17" s="35"/>
      <c r="I17" s="107"/>
    </row>
    <row r="18" spans="1:9" ht="12.75">
      <c r="A18" s="35"/>
      <c r="B18" s="35"/>
      <c r="C18" s="104"/>
      <c r="D18" s="35"/>
      <c r="E18" s="35"/>
      <c r="F18" s="35"/>
      <c r="G18" s="35"/>
      <c r="H18" s="35"/>
      <c r="I18" s="107"/>
    </row>
    <row r="19" spans="1:9" ht="12.75">
      <c r="A19" s="106"/>
      <c r="B19" s="107"/>
      <c r="C19" s="108">
        <v>2005</v>
      </c>
      <c r="D19" s="108"/>
      <c r="E19" s="108">
        <v>2006</v>
      </c>
      <c r="F19" s="108"/>
      <c r="G19" s="108">
        <v>2007</v>
      </c>
      <c r="H19" s="35"/>
      <c r="I19" s="108"/>
    </row>
    <row r="20" spans="1:9" ht="12.75">
      <c r="A20" s="109" t="s">
        <v>16</v>
      </c>
      <c r="B20" s="107"/>
      <c r="C20" s="106"/>
      <c r="D20" s="106"/>
      <c r="E20" s="106"/>
      <c r="F20" s="106"/>
      <c r="G20" s="106"/>
      <c r="H20" s="35"/>
      <c r="I20" s="107"/>
    </row>
    <row r="21" spans="1:9" ht="12.75">
      <c r="A21" s="110" t="s">
        <v>41</v>
      </c>
      <c r="B21" s="35"/>
      <c r="C21" s="123">
        <f>C75</f>
        <v>685972</v>
      </c>
      <c r="D21" s="111"/>
      <c r="E21" s="111">
        <f>E75</f>
        <v>691700</v>
      </c>
      <c r="F21" s="111"/>
      <c r="G21" s="112">
        <f>G75</f>
        <v>704094</v>
      </c>
      <c r="H21" s="35"/>
      <c r="I21" s="107"/>
    </row>
    <row r="22" spans="1:9" ht="12.75">
      <c r="A22" s="35"/>
      <c r="B22" s="35"/>
      <c r="C22" s="35"/>
      <c r="D22" s="35"/>
      <c r="E22" s="35"/>
      <c r="F22" s="35"/>
      <c r="G22" s="35"/>
      <c r="H22" s="35"/>
      <c r="I22" s="107"/>
    </row>
    <row r="23" spans="1:9" ht="12.75">
      <c r="A23" s="110" t="s">
        <v>43</v>
      </c>
      <c r="B23" s="35"/>
      <c r="C23" s="35"/>
      <c r="D23" s="35"/>
      <c r="E23" s="35"/>
      <c r="F23" s="35"/>
      <c r="G23" s="35"/>
      <c r="H23" s="35"/>
      <c r="I23" s="107"/>
    </row>
    <row r="24" spans="1:9" ht="12.75">
      <c r="A24" s="35" t="s">
        <v>62</v>
      </c>
      <c r="B24" s="35"/>
      <c r="C24" s="113">
        <v>72400</v>
      </c>
      <c r="D24" s="113"/>
      <c r="E24" s="113">
        <v>74900</v>
      </c>
      <c r="F24" s="113"/>
      <c r="G24" s="113">
        <v>77500</v>
      </c>
      <c r="H24" s="35"/>
      <c r="I24" s="107"/>
    </row>
    <row r="25" spans="1:9" ht="12.75">
      <c r="A25" s="35" t="s">
        <v>19</v>
      </c>
      <c r="B25" s="35"/>
      <c r="C25" s="114">
        <v>14253</v>
      </c>
      <c r="D25" s="114"/>
      <c r="E25" s="114">
        <v>15222</v>
      </c>
      <c r="F25" s="114"/>
      <c r="G25" s="114">
        <v>16201</v>
      </c>
      <c r="H25" s="35"/>
      <c r="I25" s="107"/>
    </row>
    <row r="26" spans="1:9" ht="12.75">
      <c r="A26" s="35" t="s">
        <v>42</v>
      </c>
      <c r="B26" s="35"/>
      <c r="C26" s="114">
        <v>4200</v>
      </c>
      <c r="D26" s="114"/>
      <c r="E26" s="114">
        <v>3500</v>
      </c>
      <c r="F26" s="114"/>
      <c r="G26" s="114">
        <v>3500</v>
      </c>
      <c r="H26" s="35"/>
      <c r="I26" s="107"/>
    </row>
    <row r="27" spans="1:9" ht="12.75">
      <c r="A27" s="35" t="s">
        <v>44</v>
      </c>
      <c r="B27" s="35"/>
      <c r="C27" s="114">
        <v>3200</v>
      </c>
      <c r="D27" s="114"/>
      <c r="E27" s="114">
        <v>3000</v>
      </c>
      <c r="F27" s="114"/>
      <c r="G27" s="114">
        <v>3000</v>
      </c>
      <c r="H27" s="35"/>
      <c r="I27" s="107"/>
    </row>
    <row r="28" spans="1:9" ht="12.75">
      <c r="A28" s="35" t="s">
        <v>22</v>
      </c>
      <c r="B28" s="35"/>
      <c r="C28" s="114">
        <v>520</v>
      </c>
      <c r="D28" s="114"/>
      <c r="E28" s="114">
        <v>500</v>
      </c>
      <c r="F28" s="114"/>
      <c r="G28" s="114">
        <v>500</v>
      </c>
      <c r="H28" s="35"/>
      <c r="I28" s="107"/>
    </row>
    <row r="29" spans="1:9" ht="12.75">
      <c r="A29" s="35" t="s">
        <v>23</v>
      </c>
      <c r="B29" s="35"/>
      <c r="C29" s="114">
        <v>5000</v>
      </c>
      <c r="D29" s="114"/>
      <c r="E29" s="114">
        <v>5200</v>
      </c>
      <c r="F29" s="114"/>
      <c r="G29" s="114">
        <v>5400</v>
      </c>
      <c r="H29" s="35"/>
      <c r="I29" s="107"/>
    </row>
    <row r="30" spans="1:9" ht="12.75">
      <c r="A30" s="35" t="s">
        <v>24</v>
      </c>
      <c r="B30" s="35"/>
      <c r="C30" s="114">
        <v>7401</v>
      </c>
      <c r="D30" s="114"/>
      <c r="E30" s="114">
        <v>8025</v>
      </c>
      <c r="F30" s="114"/>
      <c r="G30" s="114">
        <v>8888</v>
      </c>
      <c r="H30" s="35"/>
      <c r="I30" s="107"/>
    </row>
    <row r="31" spans="1:9" ht="12.75">
      <c r="A31" s="35" t="s">
        <v>47</v>
      </c>
      <c r="B31" s="35"/>
      <c r="C31" s="114">
        <v>2400</v>
      </c>
      <c r="D31" s="114"/>
      <c r="E31" s="114">
        <v>2400</v>
      </c>
      <c r="F31" s="114"/>
      <c r="G31" s="114">
        <v>2400</v>
      </c>
      <c r="H31" s="35"/>
      <c r="I31" s="107"/>
    </row>
    <row r="32" spans="1:9" ht="12.75">
      <c r="A32" s="35" t="s">
        <v>48</v>
      </c>
      <c r="B32" s="35"/>
      <c r="C32" s="114">
        <v>1000</v>
      </c>
      <c r="D32" s="114"/>
      <c r="E32" s="124">
        <v>1250</v>
      </c>
      <c r="F32" s="114"/>
      <c r="G32" s="124">
        <v>1250</v>
      </c>
      <c r="H32" s="35"/>
      <c r="I32" s="107"/>
    </row>
    <row r="33" spans="1:9" ht="12.75">
      <c r="A33" s="35" t="s">
        <v>49</v>
      </c>
      <c r="B33" s="35"/>
      <c r="C33" s="114">
        <v>5400</v>
      </c>
      <c r="D33" s="114"/>
      <c r="E33" s="114">
        <v>5500</v>
      </c>
      <c r="F33" s="114"/>
      <c r="G33" s="114">
        <v>5500</v>
      </c>
      <c r="H33" s="35"/>
      <c r="I33" s="107"/>
    </row>
    <row r="34" spans="1:9" ht="12.75">
      <c r="A34" s="35" t="s">
        <v>25</v>
      </c>
      <c r="B34" s="35"/>
      <c r="C34" s="114">
        <v>8800</v>
      </c>
      <c r="D34" s="114"/>
      <c r="E34" s="114">
        <v>9000</v>
      </c>
      <c r="F34" s="114"/>
      <c r="G34" s="114">
        <v>9415</v>
      </c>
      <c r="H34" s="35"/>
      <c r="I34" s="107"/>
    </row>
    <row r="35" spans="1:9" ht="12.75">
      <c r="A35" s="35" t="s">
        <v>26</v>
      </c>
      <c r="B35" s="35"/>
      <c r="C35" s="114">
        <v>2200</v>
      </c>
      <c r="D35" s="114"/>
      <c r="E35" s="114">
        <v>2400</v>
      </c>
      <c r="F35" s="114"/>
      <c r="G35" s="114">
        <v>2400</v>
      </c>
      <c r="H35" s="35"/>
      <c r="I35" s="107"/>
    </row>
    <row r="36" spans="1:9" ht="12.75">
      <c r="A36" s="35" t="s">
        <v>28</v>
      </c>
      <c r="B36" s="35"/>
      <c r="C36" s="115">
        <v>2914</v>
      </c>
      <c r="D36" s="114"/>
      <c r="E36" s="115">
        <v>3200</v>
      </c>
      <c r="F36" s="114"/>
      <c r="G36" s="115">
        <v>3200</v>
      </c>
      <c r="H36" s="35"/>
      <c r="I36" s="107"/>
    </row>
    <row r="37" spans="1:9" ht="15">
      <c r="A37" s="35" t="s">
        <v>29</v>
      </c>
      <c r="B37" s="35"/>
      <c r="C37" s="116">
        <f>SUM(C24:C36)</f>
        <v>129688</v>
      </c>
      <c r="D37" s="116"/>
      <c r="E37" s="116">
        <f>SUM(E24:E36)</f>
        <v>134097</v>
      </c>
      <c r="F37" s="116"/>
      <c r="G37" s="116">
        <f>SUM(G24:G36)</f>
        <v>139154</v>
      </c>
      <c r="H37" s="35"/>
      <c r="I37" s="125"/>
    </row>
    <row r="38" spans="1:9" ht="15">
      <c r="A38" s="35"/>
      <c r="B38" s="35"/>
      <c r="C38" s="117"/>
      <c r="D38" s="35"/>
      <c r="E38" s="117"/>
      <c r="F38" s="35"/>
      <c r="G38" s="117"/>
      <c r="H38" s="35"/>
      <c r="I38" s="125"/>
    </row>
    <row r="39" spans="1:9" ht="15">
      <c r="A39" s="35" t="s">
        <v>30</v>
      </c>
      <c r="B39" s="35"/>
      <c r="C39" s="118">
        <v>-4800</v>
      </c>
      <c r="D39" s="119"/>
      <c r="E39" s="118">
        <v>-525</v>
      </c>
      <c r="F39" s="119"/>
      <c r="G39" s="118">
        <v>-644</v>
      </c>
      <c r="H39" s="35"/>
      <c r="I39" s="125"/>
    </row>
    <row r="40" spans="1:9" ht="15">
      <c r="A40" s="35" t="s">
        <v>50</v>
      </c>
      <c r="B40" s="35"/>
      <c r="C40" s="126">
        <f>-C31</f>
        <v>-2400</v>
      </c>
      <c r="D40" s="127"/>
      <c r="E40" s="126">
        <f>-E31</f>
        <v>-2400</v>
      </c>
      <c r="F40" s="127"/>
      <c r="G40" s="126">
        <f>-G31</f>
        <v>-2400</v>
      </c>
      <c r="H40" s="35"/>
      <c r="I40" s="125"/>
    </row>
    <row r="41" spans="1:9" ht="15">
      <c r="A41" s="35" t="s">
        <v>51</v>
      </c>
      <c r="B41" s="35"/>
      <c r="C41" s="126">
        <f>-C32</f>
        <v>-1000</v>
      </c>
      <c r="D41" s="127"/>
      <c r="E41" s="126">
        <f>-E32</f>
        <v>-1250</v>
      </c>
      <c r="F41" s="127"/>
      <c r="G41" s="126">
        <f>-G32</f>
        <v>-1250</v>
      </c>
      <c r="H41" s="35"/>
      <c r="I41" s="125"/>
    </row>
    <row r="42" spans="1:9" ht="15">
      <c r="A42" s="35" t="s">
        <v>52</v>
      </c>
      <c r="B42" s="35"/>
      <c r="C42" s="126">
        <f>-C33</f>
        <v>-5400</v>
      </c>
      <c r="D42" s="127"/>
      <c r="E42" s="126">
        <f>-E33</f>
        <v>-5500</v>
      </c>
      <c r="F42" s="127"/>
      <c r="G42" s="126">
        <f>-G33</f>
        <v>-5500</v>
      </c>
      <c r="H42" s="35"/>
      <c r="I42" s="125"/>
    </row>
    <row r="43" spans="1:9" ht="15">
      <c r="A43" s="35"/>
      <c r="B43" s="35"/>
      <c r="C43" s="118"/>
      <c r="D43" s="35"/>
      <c r="E43" s="117"/>
      <c r="F43" s="35"/>
      <c r="G43" s="117"/>
      <c r="H43" s="35"/>
      <c r="I43" s="125"/>
    </row>
    <row r="44" spans="1:9" ht="15.75" thickBot="1">
      <c r="A44" s="35" t="s">
        <v>45</v>
      </c>
      <c r="B44" s="35"/>
      <c r="C44" s="120">
        <f>SUM(C37:C43)</f>
        <v>116088</v>
      </c>
      <c r="D44" s="35"/>
      <c r="E44" s="120">
        <f>SUM(E37:E43)</f>
        <v>124422</v>
      </c>
      <c r="F44" s="35"/>
      <c r="G44" s="120">
        <f>SUM(G37:G43)</f>
        <v>129360</v>
      </c>
      <c r="H44" s="35"/>
      <c r="I44" s="125"/>
    </row>
    <row r="45" spans="1:9" ht="13.5" thickTop="1">
      <c r="A45" s="35"/>
      <c r="B45" s="35"/>
      <c r="C45" s="35"/>
      <c r="D45" s="35"/>
      <c r="E45" s="35"/>
      <c r="F45" s="35"/>
      <c r="G45" s="35"/>
      <c r="H45" s="35"/>
      <c r="I45" s="107"/>
    </row>
    <row r="46" spans="1:9" ht="13.5" thickBot="1">
      <c r="A46" s="35" t="s">
        <v>33</v>
      </c>
      <c r="B46" s="35"/>
      <c r="C46" s="121">
        <f>C44/C21</f>
        <v>0.1692313971998857</v>
      </c>
      <c r="D46" s="35"/>
      <c r="E46" s="121">
        <f>E44/E21</f>
        <v>0.17987856006939423</v>
      </c>
      <c r="F46" s="35"/>
      <c r="G46" s="121">
        <f>G44/G21</f>
        <v>0.18372546847437984</v>
      </c>
      <c r="H46" s="35"/>
      <c r="I46" s="107"/>
    </row>
    <row r="47" spans="1:9" ht="13.5" thickTop="1">
      <c r="A47" s="35"/>
      <c r="B47" s="35"/>
      <c r="C47" s="35"/>
      <c r="D47" s="35"/>
      <c r="E47" s="35"/>
      <c r="F47" s="35"/>
      <c r="G47" s="35"/>
      <c r="H47" s="35"/>
      <c r="I47" s="107"/>
    </row>
    <row r="48" spans="1:9" ht="12.75">
      <c r="A48" s="35"/>
      <c r="B48" s="35"/>
      <c r="C48" s="128"/>
      <c r="D48" s="35"/>
      <c r="E48" s="35"/>
      <c r="F48" s="35"/>
      <c r="G48" s="35"/>
      <c r="H48" s="35"/>
      <c r="I48" s="107"/>
    </row>
    <row r="49" spans="1:9" ht="12.75">
      <c r="A49" s="105"/>
      <c r="B49" s="35"/>
      <c r="C49" s="35"/>
      <c r="D49" s="35"/>
      <c r="E49" s="35"/>
      <c r="F49" s="35"/>
      <c r="G49" s="35"/>
      <c r="H49" s="35"/>
      <c r="I49" s="107"/>
    </row>
    <row r="50" spans="1:9" ht="12.75">
      <c r="A50" s="105"/>
      <c r="B50" s="35"/>
      <c r="C50" s="35"/>
      <c r="D50" s="35"/>
      <c r="E50" s="35"/>
      <c r="F50" s="35"/>
      <c r="G50" s="35"/>
      <c r="H50" s="35"/>
      <c r="I50" s="107"/>
    </row>
    <row r="51" spans="1:9" s="10" customFormat="1" ht="12.75">
      <c r="A51" s="105" t="s">
        <v>70</v>
      </c>
      <c r="B51" s="35"/>
      <c r="C51" s="35"/>
      <c r="D51" s="35"/>
      <c r="E51" s="35"/>
      <c r="F51" s="35"/>
      <c r="G51" s="35"/>
      <c r="H51" s="35"/>
      <c r="I51" s="107"/>
    </row>
    <row r="52" spans="1:9" s="10" customFormat="1" ht="12.75">
      <c r="A52" s="105" t="s">
        <v>71</v>
      </c>
      <c r="B52" s="35"/>
      <c r="C52" s="35"/>
      <c r="D52" s="35"/>
      <c r="E52" s="35"/>
      <c r="F52" s="35"/>
      <c r="G52" s="35"/>
      <c r="H52" s="35"/>
      <c r="I52" s="107"/>
    </row>
    <row r="53" spans="1:9" ht="12.75">
      <c r="A53" s="105"/>
      <c r="B53" s="35"/>
      <c r="C53" s="35"/>
      <c r="D53" s="35"/>
      <c r="E53" s="35"/>
      <c r="F53" s="35"/>
      <c r="G53" s="35"/>
      <c r="H53" s="35"/>
      <c r="I53" s="107"/>
    </row>
    <row r="54" spans="1:9" ht="12.75">
      <c r="A54" s="122" t="s">
        <v>82</v>
      </c>
      <c r="B54" s="35"/>
      <c r="C54" s="35"/>
      <c r="D54" s="35"/>
      <c r="E54" s="35"/>
      <c r="F54" s="35"/>
      <c r="G54" s="35"/>
      <c r="H54" s="35"/>
      <c r="I54" s="107"/>
    </row>
    <row r="55" spans="1:9" ht="12.75">
      <c r="A55" s="122" t="s">
        <v>72</v>
      </c>
      <c r="B55" s="35"/>
      <c r="C55" s="35"/>
      <c r="D55" s="35"/>
      <c r="E55" s="35"/>
      <c r="F55" s="35"/>
      <c r="G55" s="35"/>
      <c r="H55" s="35"/>
      <c r="I55" s="107"/>
    </row>
    <row r="56" spans="1:9" ht="12.75">
      <c r="A56" s="105"/>
      <c r="B56" s="35"/>
      <c r="C56" s="35"/>
      <c r="D56" s="35"/>
      <c r="E56" s="35"/>
      <c r="F56" s="35"/>
      <c r="G56" s="35"/>
      <c r="H56" s="35"/>
      <c r="I56" s="107"/>
    </row>
    <row r="57" spans="1:9" ht="12.75">
      <c r="A57" s="248" t="s">
        <v>10</v>
      </c>
      <c r="B57" s="248"/>
      <c r="C57" s="248"/>
      <c r="D57" s="248"/>
      <c r="E57" s="35"/>
      <c r="F57" s="35"/>
      <c r="G57" s="35"/>
      <c r="H57" s="35"/>
      <c r="I57" s="107"/>
    </row>
    <row r="58" spans="1:9" ht="12.75">
      <c r="A58" s="251" t="s">
        <v>46</v>
      </c>
      <c r="B58" s="251"/>
      <c r="C58" s="251"/>
      <c r="D58" s="122"/>
      <c r="E58" s="35"/>
      <c r="F58" s="35"/>
      <c r="G58" s="35"/>
      <c r="H58" s="35"/>
      <c r="I58" s="107"/>
    </row>
    <row r="59" spans="1:9" ht="12.75">
      <c r="A59" s="35"/>
      <c r="B59" s="35"/>
      <c r="C59" s="35"/>
      <c r="D59" s="35"/>
      <c r="E59" s="35"/>
      <c r="F59" s="35"/>
      <c r="G59" s="35"/>
      <c r="H59" s="35"/>
      <c r="I59" s="107"/>
    </row>
    <row r="60" spans="1:9" ht="12.75">
      <c r="A60" s="34" t="s">
        <v>56</v>
      </c>
      <c r="B60" s="35"/>
      <c r="C60" s="130"/>
      <c r="D60" s="35"/>
      <c r="E60" s="35"/>
      <c r="F60" s="35"/>
      <c r="G60" s="35"/>
      <c r="H60" s="35"/>
      <c r="I60" s="107"/>
    </row>
    <row r="61" spans="1:9" ht="12.75">
      <c r="A61" s="34"/>
      <c r="B61" s="35"/>
      <c r="C61" s="130"/>
      <c r="D61" s="35"/>
      <c r="E61" s="35"/>
      <c r="F61" s="35"/>
      <c r="G61" s="35"/>
      <c r="H61" s="35"/>
      <c r="I61" s="107"/>
    </row>
    <row r="62" spans="1:9" ht="12.75">
      <c r="A62" s="34"/>
      <c r="B62" s="35"/>
      <c r="C62" s="131" t="s">
        <v>63</v>
      </c>
      <c r="D62" s="35"/>
      <c r="E62" s="35"/>
      <c r="F62" s="35"/>
      <c r="G62" s="35"/>
      <c r="H62" s="35"/>
      <c r="I62" s="107"/>
    </row>
    <row r="63" spans="1:9" ht="12.75">
      <c r="A63" s="34"/>
      <c r="B63" s="35"/>
      <c r="C63" s="131" t="s">
        <v>15</v>
      </c>
      <c r="D63" s="35"/>
      <c r="E63" s="35"/>
      <c r="F63" s="35"/>
      <c r="G63" s="35"/>
      <c r="H63" s="35"/>
      <c r="I63" s="107"/>
    </row>
    <row r="64" spans="1:9" ht="12.75">
      <c r="A64" s="34"/>
      <c r="B64" s="35"/>
      <c r="C64" s="130"/>
      <c r="D64" s="35"/>
      <c r="E64" s="35"/>
      <c r="F64" s="35"/>
      <c r="G64" s="35"/>
      <c r="H64" s="35"/>
      <c r="I64" s="107"/>
    </row>
    <row r="65" spans="1:9" ht="12.75">
      <c r="A65" s="34"/>
      <c r="B65" s="35"/>
      <c r="C65" s="132" t="s">
        <v>129</v>
      </c>
      <c r="D65" s="35"/>
      <c r="E65" s="70" t="s">
        <v>130</v>
      </c>
      <c r="F65" s="35"/>
      <c r="G65" s="70" t="s">
        <v>131</v>
      </c>
      <c r="H65" s="35"/>
      <c r="I65" s="107"/>
    </row>
    <row r="66" spans="1:9" ht="12.75">
      <c r="A66" s="34"/>
      <c r="B66" s="35"/>
      <c r="C66" s="130"/>
      <c r="D66" s="35"/>
      <c r="E66" s="35"/>
      <c r="F66" s="35"/>
      <c r="G66" s="35"/>
      <c r="H66" s="35"/>
      <c r="I66" s="107"/>
    </row>
    <row r="67" spans="1:9" ht="12.75">
      <c r="A67" s="34" t="s">
        <v>35</v>
      </c>
      <c r="B67" s="35"/>
      <c r="C67" s="37">
        <v>355190</v>
      </c>
      <c r="D67" s="35"/>
      <c r="E67" s="113">
        <v>358200</v>
      </c>
      <c r="F67" s="113"/>
      <c r="G67" s="113">
        <v>360434</v>
      </c>
      <c r="H67" s="35"/>
      <c r="I67" s="107"/>
    </row>
    <row r="68" spans="1:9" ht="12.75">
      <c r="A68" s="34" t="s">
        <v>36</v>
      </c>
      <c r="B68" s="35"/>
      <c r="C68" s="127">
        <v>286920</v>
      </c>
      <c r="D68" s="35"/>
      <c r="E68" s="127">
        <v>288550</v>
      </c>
      <c r="F68" s="127"/>
      <c r="G68" s="127">
        <v>298560</v>
      </c>
      <c r="H68" s="35"/>
      <c r="I68" s="107"/>
    </row>
    <row r="69" spans="1:9" ht="12.75">
      <c r="A69" s="34" t="s">
        <v>3</v>
      </c>
      <c r="B69" s="35"/>
      <c r="C69" s="127">
        <v>5000</v>
      </c>
      <c r="D69" s="127"/>
      <c r="E69" s="127">
        <v>6500</v>
      </c>
      <c r="F69" s="127"/>
      <c r="G69" s="127">
        <v>6500</v>
      </c>
      <c r="H69" s="35"/>
      <c r="I69" s="107"/>
    </row>
    <row r="70" spans="1:9" ht="12.75">
      <c r="A70" s="34" t="s">
        <v>4</v>
      </c>
      <c r="B70" s="35"/>
      <c r="C70" s="127">
        <v>12675</v>
      </c>
      <c r="D70" s="127"/>
      <c r="E70" s="127">
        <v>14000</v>
      </c>
      <c r="F70" s="127"/>
      <c r="G70" s="127">
        <v>14000</v>
      </c>
      <c r="H70" s="35"/>
      <c r="I70" s="107"/>
    </row>
    <row r="71" spans="1:9" ht="12.75">
      <c r="A71" s="34" t="s">
        <v>37</v>
      </c>
      <c r="B71" s="35"/>
      <c r="C71" s="127">
        <v>22687</v>
      </c>
      <c r="D71" s="127"/>
      <c r="E71" s="127">
        <v>24000</v>
      </c>
      <c r="F71" s="127"/>
      <c r="G71" s="127">
        <v>24000</v>
      </c>
      <c r="H71" s="35"/>
      <c r="I71" s="107"/>
    </row>
    <row r="72" spans="1:9" ht="12.75">
      <c r="A72" s="34" t="s">
        <v>55</v>
      </c>
      <c r="B72" s="35"/>
      <c r="C72" s="133">
        <v>3500</v>
      </c>
      <c r="D72" s="127"/>
      <c r="E72" s="127">
        <v>450</v>
      </c>
      <c r="F72" s="127"/>
      <c r="G72" s="127">
        <v>600</v>
      </c>
      <c r="H72" s="35"/>
      <c r="I72" s="107"/>
    </row>
    <row r="73" spans="1:9" ht="12.75">
      <c r="A73" s="34" t="s">
        <v>54</v>
      </c>
      <c r="B73" s="35"/>
      <c r="C73" s="133"/>
      <c r="D73" s="35"/>
      <c r="E73" s="35"/>
      <c r="F73" s="35"/>
      <c r="G73" s="35"/>
      <c r="H73" s="35"/>
      <c r="I73" s="107"/>
    </row>
    <row r="74" spans="1:9" ht="12.75">
      <c r="A74" s="35"/>
      <c r="B74" s="35"/>
      <c r="C74" s="35"/>
      <c r="D74" s="35"/>
      <c r="E74" s="35"/>
      <c r="F74" s="35"/>
      <c r="G74" s="35"/>
      <c r="H74" s="35"/>
      <c r="I74" s="107"/>
    </row>
    <row r="75" spans="1:9" ht="13.5" thickBot="1">
      <c r="A75" s="34" t="s">
        <v>69</v>
      </c>
      <c r="B75" s="35"/>
      <c r="C75" s="134">
        <f>SUM(C67:C74)</f>
        <v>685972</v>
      </c>
      <c r="D75" s="35"/>
      <c r="E75" s="135">
        <f>SUM(E67:E74)</f>
        <v>691700</v>
      </c>
      <c r="F75" s="35"/>
      <c r="G75" s="135">
        <f>SUM(G67:G74)</f>
        <v>704094</v>
      </c>
      <c r="H75" s="35"/>
      <c r="I75" s="107"/>
    </row>
    <row r="76" spans="1:9" ht="13.5" thickTop="1">
      <c r="A76" s="35"/>
      <c r="B76" s="35"/>
      <c r="C76" s="35"/>
      <c r="D76" s="35"/>
      <c r="E76" s="35"/>
      <c r="F76" s="35"/>
      <c r="G76" s="35"/>
      <c r="H76" s="35"/>
      <c r="I76" s="107"/>
    </row>
    <row r="77" spans="1:9" ht="12.75">
      <c r="A77" s="34"/>
      <c r="B77" s="35"/>
      <c r="C77" s="35"/>
      <c r="D77" s="35"/>
      <c r="E77" s="35"/>
      <c r="F77" s="35"/>
      <c r="G77" s="35"/>
      <c r="H77" s="35"/>
      <c r="I77" s="107"/>
    </row>
    <row r="78" spans="1:9" ht="12.75">
      <c r="A78" s="35"/>
      <c r="B78" s="35"/>
      <c r="C78" s="35"/>
      <c r="D78" s="35"/>
      <c r="E78" s="35"/>
      <c r="F78" s="35"/>
      <c r="G78" s="35"/>
      <c r="H78" s="35"/>
      <c r="I78" s="107"/>
    </row>
    <row r="79" ht="12.75">
      <c r="A79" s="2"/>
    </row>
  </sheetData>
  <sheetProtection password="C468" sheet="1" objects="1" scenarios="1"/>
  <mergeCells count="3">
    <mergeCell ref="E16:G16"/>
    <mergeCell ref="A57:D57"/>
    <mergeCell ref="A58:C58"/>
  </mergeCells>
  <printOptions horizontalCentered="1"/>
  <pageMargins left="0.25" right="0.25" top="0.63" bottom="0.25" header="0.38" footer="0.43"/>
  <pageSetup horizontalDpi="600" verticalDpi="600" orientation="portrait" scale="75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Sandia National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clburns</dc:creator>
  <cp:keywords/>
  <dc:description/>
  <cp:lastModifiedBy>cdavid</cp:lastModifiedBy>
  <cp:lastPrinted>2002-11-14T18:01:58Z</cp:lastPrinted>
  <dcterms:created xsi:type="dcterms:W3CDTF">2002-10-31T17:29:17Z</dcterms:created>
  <dcterms:modified xsi:type="dcterms:W3CDTF">2008-01-09T16:46:04Z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