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450" activeTab="0"/>
  </bookViews>
  <sheets>
    <sheet name="SD-LTP-26" sheetId="1" r:id="rId1"/>
    <sheet name="Notes" sheetId="2" r:id="rId2"/>
    <sheet name="Sheet3" sheetId="3" r:id="rId3"/>
  </sheets>
  <definedNames>
    <definedName name="county">'Sheet3'!$A:$A</definedName>
    <definedName name="Endangered">'Sheet3'!$C$1:$C$43</definedName>
    <definedName name="Fips">'Sheet3'!$A$1:$B$67</definedName>
    <definedName name="_xlnm.Print_Area" localSheetId="0">'SD-LTP-26'!$A$1:$L$184</definedName>
    <definedName name="Protected">'Sheet3'!$D$1:$D$10</definedName>
  </definedNames>
  <calcPr fullCalcOnLoad="1"/>
</workbook>
</file>

<file path=xl/sharedStrings.xml><?xml version="1.0" encoding="utf-8"?>
<sst xmlns="http://schemas.openxmlformats.org/spreadsheetml/2006/main" count="354" uniqueCount="310">
  <si>
    <t>NRCS</t>
  </si>
  <si>
    <t>FWS</t>
  </si>
  <si>
    <t>Other</t>
  </si>
  <si>
    <t>Required Document: AD-1153 application signed by all owners of property, including contract for deed holders.</t>
  </si>
  <si>
    <t>Owner(s) Request (Check 1)</t>
  </si>
  <si>
    <t>(1) Land Owner Eligibility</t>
  </si>
  <si>
    <t>514.10 (a)</t>
  </si>
  <si>
    <t>Eligible</t>
  </si>
  <si>
    <t>(3) Land Ownership Type Eligibility</t>
  </si>
  <si>
    <t>514.10 (b)</t>
  </si>
  <si>
    <t>:1</t>
  </si>
  <si>
    <t>If ineligible, please state reason(s) by identifying specific portions of 514.11(j) that apply to this application:</t>
  </si>
  <si>
    <t>A. ECOLOGICAL FACTORS</t>
  </si>
  <si>
    <t>Potholes</t>
  </si>
  <si>
    <t>&gt;10</t>
  </si>
  <si>
    <t>5.1--10</t>
  </si>
  <si>
    <t>1--5</t>
  </si>
  <si>
    <t>0.1--0.9</t>
  </si>
  <si>
    <t>&lt;0.1</t>
  </si>
  <si>
    <t>&gt;100</t>
  </si>
  <si>
    <t>51--100</t>
  </si>
  <si>
    <t>11--50</t>
  </si>
  <si>
    <t>1--10</t>
  </si>
  <si>
    <t>&lt;1</t>
  </si>
  <si>
    <t>Total Points</t>
  </si>
  <si>
    <t>76%-100%</t>
  </si>
  <si>
    <t>51%--75%</t>
  </si>
  <si>
    <t>21%--50%</t>
  </si>
  <si>
    <t>1%--20%</t>
  </si>
  <si>
    <t>&lt;1%</t>
  </si>
  <si>
    <t>5. Uplands to Wetland</t>
  </si>
  <si>
    <t>6.0--2.0</t>
  </si>
  <si>
    <t>2.0--1.0</t>
  </si>
  <si>
    <t>0.1--0.5</t>
  </si>
  <si>
    <t>&gt;0.5</t>
  </si>
  <si>
    <t>7. Operation and Maintenance</t>
  </si>
  <si>
    <t>Adjacent to protected easement or public area</t>
  </si>
  <si>
    <t>&lt;1/2 mile to protected water</t>
  </si>
  <si>
    <t>1/2--1 mile to protected water</t>
  </si>
  <si>
    <t>&gt;1 mile to protected water</t>
  </si>
  <si>
    <t>&gt;90% of offered area in crops or in Zone A of wellhead protection area</t>
  </si>
  <si>
    <t>50%--89% of offered area in crops</t>
  </si>
  <si>
    <t>&lt;50% of offered area in crops</t>
  </si>
  <si>
    <t>Land use surrounding offered area will prevent adverse effects from sedimentation, chemicals, salts, pesticides, nutrients, etc. in the easement area</t>
  </si>
  <si>
    <t>&lt;50% of the Land use surrounding offered area will prevent adverse effects from sedimentation, chemicals, salts, pesticides, nutrients, etc. in the easement area</t>
  </si>
  <si>
    <t>B. COST FACTORS</t>
  </si>
  <si>
    <t>Estimated permit restoration cost is less than the per unit cost on the established cost list</t>
  </si>
  <si>
    <t>Estimated permit restoration cost is equal to the per unit cost on the established cost list</t>
  </si>
  <si>
    <t>Estimated permit restoration cost is more than the per unit cost on the established cost list</t>
  </si>
  <si>
    <t>2. Easement Type</t>
  </si>
  <si>
    <t>Permanent Easement</t>
  </si>
  <si>
    <t>30-YR Easement</t>
  </si>
  <si>
    <t>10-YR Restoration Agreement</t>
  </si>
  <si>
    <t>Vw, Viw, VIIIw or Wetter</t>
  </si>
  <si>
    <t>Ivw</t>
  </si>
  <si>
    <t>IIIw</t>
  </si>
  <si>
    <t>IIW</t>
  </si>
  <si>
    <t>LCC</t>
  </si>
  <si>
    <t>LCC's*</t>
  </si>
  <si>
    <t>4. Non-NRCS Contribution to Project Site</t>
  </si>
  <si>
    <t>Contribution is 20%--34% of total costs</t>
  </si>
  <si>
    <r>
      <t xml:space="preserve">Contribution is </t>
    </r>
    <r>
      <rPr>
        <u val="single"/>
        <sz val="10"/>
        <rFont val="Arial"/>
        <family val="2"/>
      </rPr>
      <t>&gt;</t>
    </r>
    <r>
      <rPr>
        <sz val="10"/>
        <rFont val="Arial"/>
        <family val="0"/>
      </rPr>
      <t>35% of total costs</t>
    </r>
  </si>
  <si>
    <t>Contribution is 10%--19% of total costs</t>
  </si>
  <si>
    <t>Contribution is &lt;10% of total costs</t>
  </si>
  <si>
    <t>5. Easement Cost Reduction (Landowner Bid Alternative)</t>
  </si>
  <si>
    <t>POINT DISTRIBUTION</t>
  </si>
  <si>
    <t>Ecological Factors</t>
  </si>
  <si>
    <t>Cost Factors</t>
  </si>
  <si>
    <t>Cultural Resources – Are they present on site?  Will they be impacted by restoration?</t>
  </si>
  <si>
    <t>Group Project – Document whether site is part of a group restoration or if other landowners need to be involved to restore site.</t>
  </si>
  <si>
    <t xml:space="preserve">Water Quality – Filter strip effect on public water?  Ag drainage wells on site that need to be closed etc.  </t>
  </si>
  <si>
    <t>Other – Any items that may explain special situations (fens, endangered species) that effects the restoration potential.</t>
  </si>
  <si>
    <r>
      <t>Land is</t>
    </r>
    <r>
      <rPr>
        <b/>
        <sz val="10"/>
        <rFont val="Arial"/>
        <family val="2"/>
      </rPr>
      <t xml:space="preserve"> Ineligible</t>
    </r>
    <r>
      <rPr>
        <sz val="10"/>
        <rFont val="Arial"/>
        <family val="0"/>
      </rPr>
      <t xml:space="preserve"> for WRP                                        514.11 (j)</t>
    </r>
  </si>
  <si>
    <t>I-IV</t>
  </si>
  <si>
    <t>Land use:  Adjacent to all sides of the offered area is 100% protected by permanent easement</t>
  </si>
  <si>
    <t>Existing Land use surrounding offered area will not prevent adverse effects from sedimentation, chemicals, salts, pesticides, nutrients, etc. in the easement area</t>
  </si>
  <si>
    <t>Points</t>
  </si>
  <si>
    <t>Wetland restored with difficult engineering design and/or unusual high risk operation and maintenance requirements</t>
  </si>
  <si>
    <t>Brookings</t>
  </si>
  <si>
    <t>Aurora</t>
  </si>
  <si>
    <t>Beadle</t>
  </si>
  <si>
    <t>Bennett</t>
  </si>
  <si>
    <t>Bon Homme</t>
  </si>
  <si>
    <t>Brown</t>
  </si>
  <si>
    <t>Brule</t>
  </si>
  <si>
    <t>Buffalo</t>
  </si>
  <si>
    <t>Butte</t>
  </si>
  <si>
    <t>Campbell</t>
  </si>
  <si>
    <t>Charles Mix</t>
  </si>
  <si>
    <t>Clark</t>
  </si>
  <si>
    <t>Clay</t>
  </si>
  <si>
    <t>Codington</t>
  </si>
  <si>
    <t>Corson</t>
  </si>
  <si>
    <t>Custer</t>
  </si>
  <si>
    <t>Davison</t>
  </si>
  <si>
    <t>Day</t>
  </si>
  <si>
    <t>Deuel</t>
  </si>
  <si>
    <t>Dewey</t>
  </si>
  <si>
    <t>Douglas</t>
  </si>
  <si>
    <t>Edmunds</t>
  </si>
  <si>
    <t>Fall River</t>
  </si>
  <si>
    <t>Faulk</t>
  </si>
  <si>
    <t>Grant</t>
  </si>
  <si>
    <t>Gregory</t>
  </si>
  <si>
    <t>Haakon</t>
  </si>
  <si>
    <t>Hamlin</t>
  </si>
  <si>
    <t>Hand</t>
  </si>
  <si>
    <t>Hanson</t>
  </si>
  <si>
    <t>Harding</t>
  </si>
  <si>
    <t>Hughes</t>
  </si>
  <si>
    <t>Hutchinson</t>
  </si>
  <si>
    <t>Hyde</t>
  </si>
  <si>
    <t>Jackson</t>
  </si>
  <si>
    <t>Jerauld</t>
  </si>
  <si>
    <t>Jones</t>
  </si>
  <si>
    <t>Kingsbury</t>
  </si>
  <si>
    <t>Lake</t>
  </si>
  <si>
    <t>Lawrence</t>
  </si>
  <si>
    <t>Lincoln</t>
  </si>
  <si>
    <t>Lyman</t>
  </si>
  <si>
    <t>Marshall</t>
  </si>
  <si>
    <t>McCook</t>
  </si>
  <si>
    <t>McPherson</t>
  </si>
  <si>
    <t>Meade</t>
  </si>
  <si>
    <t>Mellette</t>
  </si>
  <si>
    <t>Miner</t>
  </si>
  <si>
    <t>Minnehaha</t>
  </si>
  <si>
    <t>Moody</t>
  </si>
  <si>
    <t>Pennington</t>
  </si>
  <si>
    <t>Perkins</t>
  </si>
  <si>
    <t>Potter</t>
  </si>
  <si>
    <t>Roberts</t>
  </si>
  <si>
    <t>Sanborn</t>
  </si>
  <si>
    <t>Shannon</t>
  </si>
  <si>
    <t>Spink</t>
  </si>
  <si>
    <t>Stanley</t>
  </si>
  <si>
    <t>Sully</t>
  </si>
  <si>
    <t>Todd</t>
  </si>
  <si>
    <t>Tripp</t>
  </si>
  <si>
    <t>Turner</t>
  </si>
  <si>
    <t>Union</t>
  </si>
  <si>
    <t>Walworth</t>
  </si>
  <si>
    <t>Yankton</t>
  </si>
  <si>
    <t>Ziebach</t>
  </si>
  <si>
    <t>Topeka Shiner-FE</t>
  </si>
  <si>
    <t>Bald Eagle - FT, SE</t>
  </si>
  <si>
    <t>Piping Plover - FT, ST</t>
  </si>
  <si>
    <t>Least Tern - FE, SE</t>
  </si>
  <si>
    <t>Eskimo Curlew - FE, SE</t>
  </si>
  <si>
    <t>Gray Wolf - FE</t>
  </si>
  <si>
    <t>Whooping Crane - FE, SE</t>
  </si>
  <si>
    <t>Mountain Plover - FT</t>
  </si>
  <si>
    <t>Black-Footed Ferret - FE, SE</t>
  </si>
  <si>
    <t>American Burying Beetle - FE</t>
  </si>
  <si>
    <t>Pallid Sturgeon - FE, SE</t>
  </si>
  <si>
    <t>Scale-Shell Mussel - FE</t>
  </si>
  <si>
    <t>Peregrine Falcon - FE, SE</t>
  </si>
  <si>
    <t>Osprey - ST</t>
  </si>
  <si>
    <t>Baird's Sparrow - R</t>
  </si>
  <si>
    <t>Banded Killifish - SE</t>
  </si>
  <si>
    <t>Pearl Dace - SE</t>
  </si>
  <si>
    <t>Sturgeon Chub - ST</t>
  </si>
  <si>
    <t>Sicklefin Chub - ST</t>
  </si>
  <si>
    <t>Longnose Sucker - ST</t>
  </si>
  <si>
    <t>Northern Redbelly Dace - ST</t>
  </si>
  <si>
    <t>Dakota Skipper - R</t>
  </si>
  <si>
    <t>Blanding's Turtle - ST</t>
  </si>
  <si>
    <t>Spiny Softshell - ST</t>
  </si>
  <si>
    <t>False Map Turtle - ST</t>
  </si>
  <si>
    <t>Eastern Hognose Snake - ST</t>
  </si>
  <si>
    <t>Lined Snake - ST</t>
  </si>
  <si>
    <t>Short-horned Lizard - R</t>
  </si>
  <si>
    <t>Mountain Lion - ST</t>
  </si>
  <si>
    <t>River Otter - ST</t>
  </si>
  <si>
    <t>Black Bear - ST</t>
  </si>
  <si>
    <t>Swift Fox -ST</t>
  </si>
  <si>
    <t>Marten - R</t>
  </si>
  <si>
    <t>Fringe-tailed Myotis - R</t>
  </si>
  <si>
    <t xml:space="preserve"> </t>
  </si>
  <si>
    <t>514.10 (c)</t>
  </si>
  <si>
    <t>Reason(s):</t>
  </si>
  <si>
    <t xml:space="preserve">Offered area in pasture </t>
  </si>
  <si>
    <t>&lt;1.0</t>
  </si>
  <si>
    <t>Pothole</t>
  </si>
  <si>
    <t>Riparian</t>
  </si>
  <si>
    <t>(Acres of all offered upland/Acres of all offered Wetlands)</t>
  </si>
  <si>
    <r>
      <t xml:space="preserve">(4) Eligible Land  </t>
    </r>
    <r>
      <rPr>
        <sz val="10"/>
        <rFont val="Arial"/>
        <family val="2"/>
      </rPr>
      <t>All wetlands or former wetlands that are:</t>
    </r>
  </si>
  <si>
    <t>*Ag Land with restorable wetlands</t>
  </si>
  <si>
    <t>514.11 (b)</t>
  </si>
  <si>
    <t>Range, Pasture, or Hay with hydrology removed</t>
  </si>
  <si>
    <t>Restored under state or federal program</t>
  </si>
  <si>
    <t>514.11 (f)</t>
  </si>
  <si>
    <t>Land substantially altered by flooding</t>
  </si>
  <si>
    <t>514.11(g)</t>
  </si>
  <si>
    <t>Other eligible lands</t>
  </si>
  <si>
    <t>514.11(h)</t>
  </si>
  <si>
    <t>514.11 (i)</t>
  </si>
  <si>
    <t>514.11 (d)</t>
  </si>
  <si>
    <t>Problem soils</t>
  </si>
  <si>
    <t>*Land that has been cropped</t>
  </si>
  <si>
    <t>Total 4 (A)</t>
  </si>
  <si>
    <r>
      <t>514.11 (c</t>
    </r>
    <r>
      <rPr>
        <sz val="10"/>
        <rFont val="Arial"/>
        <family val="2"/>
      </rPr>
      <t>)</t>
    </r>
  </si>
  <si>
    <r>
      <t>Phone Number:</t>
    </r>
    <r>
      <rPr>
        <sz val="10"/>
        <rFont val="Arial"/>
        <family val="2"/>
      </rPr>
      <t xml:space="preserve">  </t>
    </r>
  </si>
  <si>
    <r>
      <t>Owner Name:</t>
    </r>
    <r>
      <rPr>
        <sz val="10"/>
        <rFont val="Arial"/>
        <family val="2"/>
      </rPr>
      <t xml:space="preserve">  </t>
    </r>
  </si>
  <si>
    <r>
      <t>Address:</t>
    </r>
    <r>
      <rPr>
        <sz val="10"/>
        <rFont val="Arial"/>
        <family val="2"/>
      </rPr>
      <t xml:space="preserve">  </t>
    </r>
  </si>
  <si>
    <r>
      <t>Farm Number:</t>
    </r>
    <r>
      <rPr>
        <sz val="10"/>
        <rFont val="Arial"/>
        <family val="2"/>
      </rPr>
      <t xml:space="preserve">  </t>
    </r>
  </si>
  <si>
    <r>
      <t>County:</t>
    </r>
    <r>
      <rPr>
        <sz val="10"/>
        <rFont val="Arial"/>
        <family val="2"/>
      </rPr>
      <t xml:space="preserve">  </t>
    </r>
  </si>
  <si>
    <r>
      <t>Section:</t>
    </r>
    <r>
      <rPr>
        <sz val="10"/>
        <rFont val="Arial"/>
        <family val="2"/>
      </rPr>
      <t xml:space="preserve">  </t>
    </r>
  </si>
  <si>
    <r>
      <t>Legal Description:</t>
    </r>
    <r>
      <rPr>
        <sz val="10"/>
        <rFont val="Arial"/>
        <family val="2"/>
      </rPr>
      <t xml:space="preserve">  </t>
    </r>
  </si>
  <si>
    <r>
      <t>TWP:</t>
    </r>
    <r>
      <rPr>
        <sz val="10"/>
        <rFont val="Arial"/>
        <family val="2"/>
      </rPr>
      <t xml:space="preserve">  </t>
    </r>
  </si>
  <si>
    <r>
      <t>RNG:</t>
    </r>
    <r>
      <rPr>
        <sz val="10"/>
        <rFont val="Arial"/>
        <family val="2"/>
      </rPr>
      <t xml:space="preserve">  </t>
    </r>
  </si>
  <si>
    <t>Ranking Team Member Name:</t>
  </si>
  <si>
    <t>FIPS Code:</t>
  </si>
  <si>
    <t>Signature of person making determination:</t>
  </si>
  <si>
    <r>
      <t>HU Number:</t>
    </r>
    <r>
      <rPr>
        <sz val="10"/>
        <rFont val="Arial"/>
        <family val="2"/>
      </rPr>
      <t xml:space="preserve">  </t>
    </r>
  </si>
  <si>
    <r>
      <t>Tract:</t>
    </r>
    <r>
      <rPr>
        <sz val="10"/>
        <rFont val="Arial"/>
        <family val="2"/>
      </rPr>
      <t xml:space="preserve">  </t>
    </r>
  </si>
  <si>
    <t xml:space="preserve">     Restoration C/S Agreement</t>
  </si>
  <si>
    <t xml:space="preserve">     30-Year Easement</t>
  </si>
  <si>
    <t xml:space="preserve">     Permanent Easement</t>
  </si>
  <si>
    <t>Non-Pothole Acres</t>
  </si>
  <si>
    <t>Pothole Acres</t>
  </si>
  <si>
    <t>AW's, Buffer areas, upland and non-cropped wetlands:</t>
  </si>
  <si>
    <t>Total 5(A)</t>
  </si>
  <si>
    <r>
      <t>(5) Adjacent Lands</t>
    </r>
    <r>
      <rPr>
        <sz val="10"/>
        <rFont val="Arial"/>
        <family val="0"/>
      </rPr>
      <t xml:space="preserve">
           </t>
    </r>
  </si>
  <si>
    <t>(cannot exceed 1:1 for non-pothole and riparian)</t>
  </si>
  <si>
    <r>
      <t>(6) Ratio of Total Adjacent to Total Eligible Acres  (5A)/(4A)</t>
    </r>
    <r>
      <rPr>
        <sz val="10"/>
        <rFont val="Arial"/>
        <family val="0"/>
      </rPr>
      <t xml:space="preserve">
  </t>
    </r>
  </si>
  <si>
    <t>&gt;1</t>
  </si>
  <si>
    <t>and</t>
  </si>
  <si>
    <t>&gt;4</t>
  </si>
  <si>
    <t>Native Forbs</t>
  </si>
  <si>
    <t>Native Grass Species</t>
  </si>
  <si>
    <t>1 or greater</t>
  </si>
  <si>
    <t>Name of Species:</t>
  </si>
  <si>
    <t>No recorded use or potential habitat on site.</t>
  </si>
  <si>
    <t>Easement offer contains potential habitat for Federal or State Listed T&amp;E, Rare or Special Concern species.</t>
  </si>
  <si>
    <t>Federal or State Listed T&amp;E, Rare or Special Concern species documented at the site since 1990.</t>
  </si>
  <si>
    <t>* Considered undrained capabilty class units only</t>
  </si>
  <si>
    <t>Landowner is willing to accept (in writing) up to 60% of offer.</t>
  </si>
  <si>
    <t>Landowner is willing to accept (in writing) up to 70% of offer.</t>
  </si>
  <si>
    <t>Landowner is willing to accept (in writing) up to 80% of offer.</t>
  </si>
  <si>
    <t>Landowner is willing to accept (in writing) up to 90% of offer.</t>
  </si>
  <si>
    <t>Landowner wants offered value.</t>
  </si>
  <si>
    <t>Total Points for Ranking (transfer from back page):</t>
  </si>
  <si>
    <t>TOTAL POINTS FOR ECOLOGICAL FACTORS:</t>
  </si>
  <si>
    <t>TOTAL POINTS FOR COST FACTOR:</t>
  </si>
  <si>
    <t>South Dakota Eligibility and Ranking Worksheet</t>
  </si>
  <si>
    <t>Total Acres</t>
  </si>
  <si>
    <t>Wetlands Reserve Program (WRP)</t>
  </si>
  <si>
    <t>Not in a Geographic Priority Area</t>
  </si>
  <si>
    <t>Within State Geographic Priority Area 1</t>
  </si>
  <si>
    <t>Within State Geographic Priority Area 2</t>
  </si>
  <si>
    <t>Easement is &gt; 100 acres</t>
  </si>
  <si>
    <t>Easement is 50.1 to 100 acres</t>
  </si>
  <si>
    <t>Easement is 20.1 to 50 acres</t>
  </si>
  <si>
    <t>Easement is &lt; 20 acres</t>
  </si>
  <si>
    <t>none</t>
  </si>
  <si>
    <t>Wetland restored with standard 657 (ditchplug, ditchfill, etc.) or no hydrology restoration is necessary</t>
  </si>
  <si>
    <t>Game Production Area</t>
  </si>
  <si>
    <t>Waterfowl Production Area</t>
  </si>
  <si>
    <t>USFWS Wetland Easement</t>
  </si>
  <si>
    <t>USFWS Grassland Easement</t>
  </si>
  <si>
    <t>USDA WRP</t>
  </si>
  <si>
    <t>USDA EWP</t>
  </si>
  <si>
    <t>Blacknose Shiner - SE</t>
  </si>
  <si>
    <t>USDA EWRP</t>
  </si>
  <si>
    <t>GRP Easement</t>
  </si>
  <si>
    <t>Central Mudminnow - R</t>
  </si>
  <si>
    <t>Wildlife Refuge</t>
  </si>
  <si>
    <t>Finescale Dace - SE</t>
  </si>
  <si>
    <t>Higgins Eye -FE</t>
  </si>
  <si>
    <t>Northern Redbelly Snake - R</t>
  </si>
  <si>
    <t>Plains Topminnow - R</t>
  </si>
  <si>
    <t>Trout-perch - R</t>
  </si>
  <si>
    <t>W Prairie Fringed Orchid - FT</t>
  </si>
  <si>
    <t>No Vegetation being restored</t>
  </si>
  <si>
    <r>
      <t>Comments</t>
    </r>
    <r>
      <rPr>
        <vertAlign val="superscript"/>
        <sz val="10"/>
        <rFont val="Arial"/>
        <family val="2"/>
      </rPr>
      <t>13</t>
    </r>
    <r>
      <rPr>
        <sz val="10"/>
        <rFont val="Arial"/>
        <family val="0"/>
      </rPr>
      <t>:</t>
    </r>
  </si>
  <si>
    <r>
      <t>Riparian areas</t>
    </r>
    <r>
      <rPr>
        <vertAlign val="superscript"/>
        <sz val="10"/>
        <rFont val="Arial"/>
        <family val="2"/>
      </rPr>
      <t>1</t>
    </r>
  </si>
  <si>
    <r>
      <t xml:space="preserve">1. Estimate Surface Acres of Hydrology Restored </t>
    </r>
    <r>
      <rPr>
        <b/>
        <vertAlign val="superscript"/>
        <sz val="10"/>
        <rFont val="Arial"/>
        <family val="2"/>
      </rPr>
      <t>3</t>
    </r>
  </si>
  <si>
    <r>
      <t xml:space="preserve">2. Estimate Percent of Hydrology Restored </t>
    </r>
    <r>
      <rPr>
        <b/>
        <vertAlign val="superscript"/>
        <sz val="10"/>
        <rFont val="Arial"/>
        <family val="2"/>
      </rPr>
      <t>4</t>
    </r>
  </si>
  <si>
    <t>Floodplains/Riparian</t>
  </si>
  <si>
    <r>
      <t xml:space="preserve">8. Proximity to Other Protected Wetlands </t>
    </r>
    <r>
      <rPr>
        <b/>
        <vertAlign val="superscript"/>
        <sz val="10"/>
        <rFont val="Arial"/>
        <family val="2"/>
      </rPr>
      <t>8</t>
    </r>
  </si>
  <si>
    <r>
      <t xml:space="preserve">9. Threatened and Endangered Species </t>
    </r>
    <r>
      <rPr>
        <b/>
        <vertAlign val="superscript"/>
        <sz val="10"/>
        <rFont val="Arial"/>
        <family val="2"/>
      </rPr>
      <t>9</t>
    </r>
  </si>
  <si>
    <r>
      <t xml:space="preserve">10. Water Quality Improvement on Site (use weighted average if necessary) </t>
    </r>
    <r>
      <rPr>
        <b/>
        <vertAlign val="superscript"/>
        <sz val="10"/>
        <rFont val="Arial"/>
        <family val="2"/>
      </rPr>
      <t>10</t>
    </r>
  </si>
  <si>
    <r>
      <t xml:space="preserve">11. Water Quality:Watershed Protection </t>
    </r>
    <r>
      <rPr>
        <b/>
        <vertAlign val="superscript"/>
        <sz val="10"/>
        <rFont val="Arial"/>
        <family val="2"/>
      </rPr>
      <t>11</t>
    </r>
  </si>
  <si>
    <t>Select Type of Protected Area</t>
  </si>
  <si>
    <t xml:space="preserve">3. Predominate Land Capability Class of Wetland portion of Easement </t>
  </si>
  <si>
    <r>
      <t xml:space="preserve">3. State Geographic Area </t>
    </r>
    <r>
      <rPr>
        <b/>
        <vertAlign val="superscript"/>
        <sz val="10"/>
        <rFont val="Arial"/>
        <family val="2"/>
      </rPr>
      <t>5</t>
    </r>
  </si>
  <si>
    <r>
      <t>4. Easement Size</t>
    </r>
    <r>
      <rPr>
        <b/>
        <vertAlign val="superscript"/>
        <sz val="10"/>
        <rFont val="Arial"/>
        <family val="2"/>
      </rPr>
      <t>6</t>
    </r>
  </si>
  <si>
    <r>
      <t xml:space="preserve">6. Upland Herbaceous Vegetation Restoration </t>
    </r>
    <r>
      <rPr>
        <b/>
        <vertAlign val="superscript"/>
        <sz val="10"/>
        <rFont val="Arial"/>
        <family val="2"/>
      </rPr>
      <t>7</t>
    </r>
  </si>
  <si>
    <r>
      <t>1</t>
    </r>
    <r>
      <rPr>
        <sz val="10"/>
        <rFont val="Arial"/>
        <family val="2"/>
      </rPr>
      <t xml:space="preserve"> Riparian Areas are limited to 300 feet either side of river, stream, channel or water body which are to be enrolled and connects eligible areas that are no more 1 than mile apart.</t>
    </r>
  </si>
  <si>
    <r>
      <t>2</t>
    </r>
    <r>
      <rPr>
        <sz val="10"/>
        <rFont val="Arial"/>
        <family val="2"/>
      </rPr>
      <t xml:space="preserve"> Unique sites such as fens or other sites that benefit T&amp;E species (plant or animal). Document what, why and reason for special status.</t>
    </r>
  </si>
  <si>
    <r>
      <t>3</t>
    </r>
    <r>
      <rPr>
        <sz val="10"/>
        <rFont val="Arial"/>
        <family val="2"/>
      </rPr>
      <t xml:space="preserve"> Points are allowed for one component (riparian or pothole) of the application, choose the highest point value for the application</t>
    </r>
  </si>
  <si>
    <r>
      <t>4</t>
    </r>
    <r>
      <rPr>
        <sz val="10"/>
        <rFont val="Arial"/>
        <family val="2"/>
      </rPr>
      <t xml:space="preserve"> Restoration is the percent of hydrology that can be restored to original condition.  Examples of sites where full restoration of site is not possible: break lateral tile but leave main tile intact, plug lateral lines and leave ditch open for drainage of neighbors, install ditch plug to 2 feet to flood field and not 3 feet because of possibility of backing water onto the neighbors etc.  This factor relates to the amount of original hydrology restored.  Restoration of hydrology is important to meet the program goals and to provide important habitat for wildlife and for water quality and flood reduction benefits.
Ditches that are underwater and may not be able to be plugged within three years of the recording of the easement can take points for hydrology restoration.
Cessation of cropping is not considered hydrology restoration and no points shall be taken.</t>
    </r>
  </si>
  <si>
    <r>
      <t>5</t>
    </r>
    <r>
      <rPr>
        <sz val="10"/>
        <rFont val="Arial"/>
        <family val="2"/>
      </rPr>
      <t xml:space="preserve"> State Geographic Area – Priority Area 1 includes McPherson, Edmunds, Faulk, Hyde, Hand, Spink, Beadle, and Brown counties and any county west of the Missouri River.  Priority Area 2 includes Charles Mix, Brule, Buffalo, Jerauld, Sanborn, Davison, Aurora, Douglas, Campbell, Walworth, Potter, Sully, and Hughes counties.
</t>
    </r>
  </si>
  <si>
    <r>
      <t>6</t>
    </r>
    <r>
      <rPr>
        <sz val="10"/>
        <rFont val="Arial"/>
        <family val="2"/>
      </rPr>
      <t xml:space="preserve"> Easement size is the total acres being offered for the easement.</t>
    </r>
  </si>
  <si>
    <r>
      <t>7</t>
    </r>
    <r>
      <rPr>
        <sz val="10"/>
        <rFont val="Arial"/>
        <family val="2"/>
      </rPr>
      <t>Seeding must meet NRCS Standards and Specifications found in 645 Standard Upland Wildlife Habitat Management
Points may only be taken if vegetation will be seeded on upland acres.</t>
    </r>
  </si>
  <si>
    <r>
      <t>8</t>
    </r>
    <r>
      <rPr>
        <sz val="10"/>
        <rFont val="Arial"/>
        <family val="2"/>
      </rPr>
      <t xml:space="preserve"> Protected lands include all lands held by either a government or private entity in fee title, an easement or similar device that accomplishes the same purpose as a WRP easement. 
The only protected lands lands that are eligible for these points are those listed in the drop down box. 
Provided that such lands are held primarily for protection and/or management of wildlife or unique natural areas.  These lands DO NOT include areas primarily developed for public recreation, boat ramps, sovereign waters or access areas.  The proximity portion addresses linkages to habitats and the importance of complexes when restoring habitat.
        1.) linking of two sites is vital to restoring habitat thus creating more diversity of wildlife and                                                                                                                                                        facilitating exchange of species of flora and fauna. This assists in undoing fragmentation of habitat, which is harmful to many species.
        2.) Protected areas greater than 1 mile apart have much poorer value to providing habitat for wildlife.</t>
    </r>
  </si>
  <si>
    <r>
      <t>9</t>
    </r>
    <r>
      <rPr>
        <sz val="10"/>
        <rFont val="Arial"/>
        <family val="2"/>
      </rPr>
      <t xml:space="preserve"> Threatened and endangered Species: Points will be taken in this item when there is a documented occurrence of the species and the restoration and management practices must benefit the species. If there is potential habitat for species, contact the NRCS Biologist for guidance. List the Biologist's name in the comments section and attach documentation from the biologist to this ranking form. If points are taken for potential habitat, the restoration and management plan must address how the restoration and management practices will benefit the species or habitat. The List-Box gives the names and status of Rare, Threatened, and Endangered species. FE=Federally Endangered, FT=Federally Threatened, SE=State Threatened, ST=State Threatened, R=State Rare.</t>
    </r>
  </si>
  <si>
    <r>
      <t>10</t>
    </r>
    <r>
      <rPr>
        <sz val="10"/>
        <rFont val="Arial"/>
        <family val="2"/>
      </rPr>
      <t xml:space="preserve"> This measures the potential of a restoration to impact water quality.  If in CRP, use pre-CRP conditions. Wellhead protection areas are defined under the guidance for CRP.</t>
    </r>
  </si>
  <si>
    <r>
      <t>12</t>
    </r>
    <r>
      <rPr>
        <sz val="10"/>
        <rFont val="Arial"/>
        <family val="2"/>
      </rPr>
      <t xml:space="preserve"> This measures the efficiency of restoration.  Total all items and divide by total number of acres in easement and use this number to compare with the sum of the average established cost list for all practices divided by the total number of acres.  This allows for partner input into restoration costs.</t>
    </r>
  </si>
  <si>
    <r>
      <t>13</t>
    </r>
    <r>
      <rPr>
        <sz val="10"/>
        <rFont val="Arial"/>
        <family val="2"/>
      </rPr>
      <t>COMMENTS SECTION: Examples of items to include in comments.</t>
    </r>
  </si>
  <si>
    <r>
      <t xml:space="preserve">11  </t>
    </r>
    <r>
      <rPr>
        <sz val="10"/>
        <rFont val="Arial"/>
        <family val="2"/>
      </rPr>
      <t>Surrounding land is defined as those acres within a 1/2 mile radius of the site being evaluated. This is outside of the easement boundaries. If easement area is surrounded by cropland on all sides 0 pts should be taken.</t>
    </r>
  </si>
  <si>
    <t>Application Number:</t>
  </si>
  <si>
    <t>(2) HEL Provisions Eligibility</t>
  </si>
  <si>
    <t>(cannot exceed 6.0:1 for pothole)</t>
  </si>
  <si>
    <r>
      <t xml:space="preserve">1. Restoration Cost to Federal Government: </t>
    </r>
    <r>
      <rPr>
        <b/>
        <vertAlign val="superscript"/>
        <sz val="10"/>
        <rFont val="Arial"/>
        <family val="2"/>
      </rPr>
      <t>12</t>
    </r>
  </si>
  <si>
    <t xml:space="preserve">(includes dollars for restoration cost, easement cost, expansion of benefited area by purchase of adjacent tracts, etc.) </t>
  </si>
  <si>
    <t>Eligibility: Complete items 1-6 below for perpetual and 30-year Easements. Complete items 1-4 below for restoration agreements. Refer to WRP Part 514 (440-V-CPM, May 2002) for details</t>
  </si>
  <si>
    <r>
      <t xml:space="preserve">Land is </t>
    </r>
    <r>
      <rPr>
        <b/>
        <sz val="10"/>
        <rFont val="Arial"/>
        <family val="2"/>
      </rPr>
      <t>Eligible</t>
    </r>
    <r>
      <rPr>
        <sz val="10"/>
        <rFont val="Arial"/>
        <family val="0"/>
      </rPr>
      <t xml:space="preserve"> for WRP (no blanks checked NO in items 1- 5 above)</t>
    </r>
  </si>
  <si>
    <r>
      <t>Is the site unique as a stand alone or part of a group offering</t>
    </r>
    <r>
      <rPr>
        <vertAlign val="superscript"/>
        <sz val="10"/>
        <rFont val="Arial"/>
        <family val="2"/>
      </rPr>
      <t>2</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</si>
</sst>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h:mm:ss\ AM/PM"/>
    <numFmt numFmtId="167" formatCode="[$-409]dddd\,\ mmmm\ d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lt;=9999999]###\-####;\(###\)\ ###\-####"/>
  </numFmts>
  <fonts count="14">
    <font>
      <sz val="10"/>
      <name val="Arial"/>
      <family val="0"/>
    </font>
    <font>
      <sz val="8"/>
      <name val="Tahoma"/>
      <family val="2"/>
    </font>
    <font>
      <b/>
      <sz val="10"/>
      <name val="Arial"/>
      <family val="2"/>
    </font>
    <font>
      <vertAlign val="superscript"/>
      <sz val="10"/>
      <name val="Arial"/>
      <family val="2"/>
    </font>
    <font>
      <b/>
      <u val="single"/>
      <sz val="10"/>
      <name val="Arial"/>
      <family val="2"/>
    </font>
    <font>
      <b/>
      <vertAlign val="superscript"/>
      <sz val="10"/>
      <name val="Arial"/>
      <family val="2"/>
    </font>
    <font>
      <u val="single"/>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4"/>
      <name val="Arial"/>
      <family val="2"/>
    </font>
    <font>
      <sz val="12"/>
      <name val="Arial"/>
      <family val="2"/>
    </font>
    <font>
      <sz val="10"/>
      <color indexed="53"/>
      <name val="Arial"/>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18">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5" xfId="0" applyBorder="1" applyAlignment="1">
      <alignment wrapText="1"/>
    </xf>
    <xf numFmtId="0" fontId="0" fillId="0" borderId="0" xfId="0" applyBorder="1" applyAlignment="1">
      <alignment wrapText="1"/>
    </xf>
    <xf numFmtId="164" fontId="0" fillId="0" borderId="5" xfId="0" applyNumberFormat="1" applyBorder="1" applyAlignment="1">
      <alignment/>
    </xf>
    <xf numFmtId="0" fontId="2" fillId="0" borderId="7" xfId="0" applyFont="1" applyBorder="1" applyAlignment="1">
      <alignment/>
    </xf>
    <xf numFmtId="0" fontId="2" fillId="0" borderId="0" xfId="0" applyFont="1" applyAlignment="1">
      <alignment/>
    </xf>
    <xf numFmtId="0" fontId="0" fillId="0" borderId="0" xfId="0" applyAlignment="1">
      <alignment horizontal="right"/>
    </xf>
    <xf numFmtId="0" fontId="2" fillId="0" borderId="5" xfId="0" applyFont="1" applyBorder="1" applyAlignment="1">
      <alignment/>
    </xf>
    <xf numFmtId="0" fontId="0" fillId="0" borderId="5" xfId="0" applyBorder="1" applyAlignment="1">
      <alignment horizontal="center"/>
    </xf>
    <xf numFmtId="0" fontId="0" fillId="0" borderId="0" xfId="0" applyFill="1" applyAlignment="1">
      <alignment/>
    </xf>
    <xf numFmtId="0" fontId="2" fillId="0" borderId="0" xfId="0" applyFont="1" applyBorder="1" applyAlignment="1">
      <alignment/>
    </xf>
    <xf numFmtId="0" fontId="0" fillId="0" borderId="0" xfId="0" applyBorder="1" applyAlignment="1">
      <alignment horizontal="center"/>
    </xf>
    <xf numFmtId="0" fontId="0" fillId="0" borderId="8" xfId="0" applyBorder="1" applyAlignment="1" applyProtection="1">
      <alignment/>
      <protection locked="0"/>
    </xf>
    <xf numFmtId="165" fontId="0" fillId="0" borderId="0" xfId="0" applyNumberFormat="1" applyBorder="1" applyAlignment="1">
      <alignment horizontal="center"/>
    </xf>
    <xf numFmtId="0" fontId="0" fillId="0" borderId="0" xfId="0" applyAlignment="1">
      <alignment horizontal="left"/>
    </xf>
    <xf numFmtId="168" fontId="0" fillId="0" borderId="0" xfId="0" applyNumberFormat="1" applyFill="1" applyAlignment="1">
      <alignment/>
    </xf>
    <xf numFmtId="168" fontId="0" fillId="0" borderId="0" xfId="0" applyNumberFormat="1" applyAlignment="1">
      <alignment/>
    </xf>
    <xf numFmtId="168" fontId="0" fillId="0" borderId="0" xfId="0" applyNumberFormat="1" applyBorder="1" applyAlignment="1">
      <alignment/>
    </xf>
    <xf numFmtId="0" fontId="0" fillId="0" borderId="0" xfId="0" applyAlignment="1" applyProtection="1">
      <alignment/>
      <protection locked="0"/>
    </xf>
    <xf numFmtId="0" fontId="7" fillId="2" borderId="9" xfId="0" applyFont="1" applyFill="1" applyBorder="1" applyAlignment="1">
      <alignment/>
    </xf>
    <xf numFmtId="0" fontId="7" fillId="0" borderId="9" xfId="0" applyFont="1" applyBorder="1" applyAlignment="1">
      <alignment/>
    </xf>
    <xf numFmtId="0" fontId="0" fillId="0" borderId="0" xfId="0" applyAlignment="1" applyProtection="1">
      <alignment/>
      <protection/>
    </xf>
    <xf numFmtId="0" fontId="0" fillId="0" borderId="5" xfId="0" applyBorder="1" applyAlignment="1" applyProtection="1">
      <alignment horizontal="center"/>
      <protection/>
    </xf>
    <xf numFmtId="0" fontId="0" fillId="0" borderId="9" xfId="0" applyBorder="1" applyAlignment="1">
      <alignment/>
    </xf>
    <xf numFmtId="0" fontId="7" fillId="2" borderId="0" xfId="0" applyFont="1" applyFill="1" applyAlignment="1">
      <alignment/>
    </xf>
    <xf numFmtId="0" fontId="2" fillId="0" borderId="0" xfId="0" applyFont="1" applyBorder="1" applyAlignment="1">
      <alignment vertical="top" wrapText="1"/>
    </xf>
    <xf numFmtId="0" fontId="7" fillId="2" borderId="0" xfId="0" applyFont="1" applyFill="1" applyBorder="1" applyAlignment="1">
      <alignment/>
    </xf>
    <xf numFmtId="0" fontId="7" fillId="0" borderId="0" xfId="0" applyFont="1" applyBorder="1" applyAlignment="1">
      <alignment/>
    </xf>
    <xf numFmtId="165" fontId="0" fillId="0" borderId="5" xfId="0" applyNumberFormat="1" applyBorder="1" applyAlignment="1">
      <alignment wrapText="1"/>
    </xf>
    <xf numFmtId="165" fontId="0" fillId="0" borderId="0" xfId="0" applyNumberFormat="1" applyBorder="1" applyAlignment="1">
      <alignment wrapText="1"/>
    </xf>
    <xf numFmtId="165" fontId="0" fillId="0" borderId="8" xfId="0" applyNumberFormat="1" applyBorder="1" applyAlignment="1">
      <alignment wrapText="1"/>
    </xf>
    <xf numFmtId="0" fontId="2" fillId="0" borderId="1" xfId="0" applyFont="1" applyBorder="1" applyAlignment="1">
      <alignment vertical="top" wrapText="1"/>
    </xf>
    <xf numFmtId="0" fontId="2" fillId="0" borderId="7" xfId="0" applyFont="1" applyBorder="1" applyAlignment="1">
      <alignment vertical="top" wrapText="1"/>
    </xf>
    <xf numFmtId="0" fontId="0" fillId="0" borderId="0" xfId="0" applyAlignment="1">
      <alignment/>
    </xf>
    <xf numFmtId="0" fontId="2" fillId="0" borderId="0" xfId="0" applyFont="1" applyAlignment="1">
      <alignment/>
    </xf>
    <xf numFmtId="0" fontId="0" fillId="0" borderId="5" xfId="0" applyBorder="1" applyAlignment="1">
      <alignment/>
    </xf>
    <xf numFmtId="0" fontId="2" fillId="0" borderId="10" xfId="0" applyFont="1" applyBorder="1" applyAlignment="1">
      <alignment vertical="top"/>
    </xf>
    <xf numFmtId="0" fontId="2" fillId="0" borderId="1" xfId="0" applyFont="1" applyBorder="1" applyAlignment="1">
      <alignment vertical="top"/>
    </xf>
    <xf numFmtId="0" fontId="2" fillId="0" borderId="7" xfId="0" applyFont="1" applyBorder="1" applyAlignment="1">
      <alignment vertical="top"/>
    </xf>
    <xf numFmtId="0" fontId="2" fillId="0" borderId="0"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2" fillId="0" borderId="0" xfId="0" applyFont="1" applyBorder="1" applyAlignment="1" applyProtection="1">
      <alignment vertical="center"/>
      <protection/>
    </xf>
    <xf numFmtId="0" fontId="2" fillId="0" borderId="0" xfId="0" applyFont="1" applyAlignment="1">
      <alignment horizontal="left" vertical="center"/>
    </xf>
    <xf numFmtId="0" fontId="2" fillId="0" borderId="10" xfId="0" applyFont="1" applyBorder="1" applyAlignment="1">
      <alignment/>
    </xf>
    <xf numFmtId="0" fontId="2" fillId="0" borderId="4" xfId="0" applyFont="1" applyBorder="1" applyAlignment="1">
      <alignment vertical="center"/>
    </xf>
    <xf numFmtId="0" fontId="0" fillId="0" borderId="0" xfId="0" applyBorder="1" applyAlignment="1">
      <alignment horizontal="center" wrapText="1"/>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vertical="center"/>
    </xf>
    <xf numFmtId="0" fontId="0" fillId="0" borderId="7" xfId="0" applyBorder="1" applyAlignment="1">
      <alignment/>
    </xf>
    <xf numFmtId="0" fontId="2" fillId="0" borderId="4" xfId="0" applyFont="1" applyBorder="1" applyAlignment="1">
      <alignment vertical="top" wrapText="1"/>
    </xf>
    <xf numFmtId="0" fontId="2" fillId="0" borderId="5" xfId="0" applyFont="1" applyBorder="1" applyAlignment="1">
      <alignment vertical="top" wrapText="1"/>
    </xf>
    <xf numFmtId="0" fontId="0" fillId="0" borderId="8" xfId="0" applyBorder="1" applyAlignment="1" applyProtection="1">
      <alignment horizontal="center"/>
      <protection locked="0"/>
    </xf>
    <xf numFmtId="0" fontId="0" fillId="0" borderId="0" xfId="0" applyBorder="1" applyAlignment="1" applyProtection="1">
      <alignment horizontal="right"/>
      <protection/>
    </xf>
    <xf numFmtId="0" fontId="0" fillId="0" borderId="1" xfId="0" applyBorder="1" applyAlignment="1">
      <alignment horizontal="center"/>
    </xf>
    <xf numFmtId="0" fontId="0" fillId="0" borderId="5" xfId="0" applyBorder="1" applyAlignment="1">
      <alignment horizontal="center" vertical="center"/>
    </xf>
    <xf numFmtId="0" fontId="0" fillId="0" borderId="0" xfId="0" applyAlignment="1">
      <alignment vertical="center"/>
    </xf>
    <xf numFmtId="0" fontId="2" fillId="0" borderId="0" xfId="0" applyFont="1" applyAlignment="1">
      <alignment horizontal="right" vertical="center"/>
    </xf>
    <xf numFmtId="0" fontId="0" fillId="3" borderId="9" xfId="0" applyFill="1" applyBorder="1" applyAlignment="1" applyProtection="1">
      <alignment wrapText="1"/>
      <protection locked="0"/>
    </xf>
    <xf numFmtId="165" fontId="0" fillId="3" borderId="9" xfId="0" applyNumberFormat="1" applyFill="1" applyBorder="1" applyAlignment="1" applyProtection="1">
      <alignment wrapText="1"/>
      <protection locked="0"/>
    </xf>
    <xf numFmtId="0" fontId="0" fillId="3" borderId="9" xfId="0" applyFill="1" applyBorder="1" applyAlignment="1" applyProtection="1">
      <alignment/>
      <protection locked="0"/>
    </xf>
    <xf numFmtId="165" fontId="0" fillId="0" borderId="0" xfId="0" applyNumberFormat="1" applyBorder="1" applyAlignment="1">
      <alignment horizontal="left"/>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Alignment="1" applyProtection="1">
      <alignment vertical="top" wrapText="1"/>
      <protection/>
    </xf>
    <xf numFmtId="0" fontId="0" fillId="0" borderId="0" xfId="0" applyBorder="1" applyAlignment="1" applyProtection="1">
      <alignment/>
      <protection/>
    </xf>
    <xf numFmtId="0" fontId="0" fillId="3" borderId="8" xfId="0" applyFill="1" applyBorder="1" applyAlignment="1" applyProtection="1">
      <alignment/>
      <protection/>
    </xf>
    <xf numFmtId="0" fontId="0" fillId="3" borderId="11" xfId="0" applyFill="1" applyBorder="1" applyAlignment="1" applyProtection="1">
      <alignment/>
      <protection/>
    </xf>
    <xf numFmtId="0" fontId="0" fillId="3" borderId="11" xfId="0" applyFill="1" applyBorder="1" applyAlignment="1" applyProtection="1">
      <alignment vertical="center"/>
      <protection/>
    </xf>
    <xf numFmtId="0" fontId="0" fillId="3" borderId="8" xfId="0" applyFill="1" applyBorder="1" applyAlignment="1" applyProtection="1">
      <alignment horizontal="left" vertical="center"/>
      <protection/>
    </xf>
    <xf numFmtId="0" fontId="0" fillId="3" borderId="11" xfId="0" applyFill="1" applyBorder="1" applyAlignment="1" applyProtection="1">
      <alignment horizontal="left" vertical="center"/>
      <protection/>
    </xf>
    <xf numFmtId="0" fontId="0" fillId="3" borderId="0" xfId="0" applyFill="1" applyBorder="1" applyAlignment="1" applyProtection="1">
      <alignment/>
      <protection/>
    </xf>
    <xf numFmtId="0" fontId="0" fillId="3" borderId="8"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0" xfId="0" applyFill="1" applyAlignment="1" applyProtection="1">
      <alignment vertical="center"/>
      <protection/>
    </xf>
    <xf numFmtId="0" fontId="0" fillId="3" borderId="0" xfId="0" applyFill="1" applyBorder="1" applyAlignment="1" applyProtection="1">
      <alignment horizontal="left" vertical="center"/>
      <protection/>
    </xf>
    <xf numFmtId="0" fontId="0" fillId="3" borderId="0" xfId="0" applyFill="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protection/>
    </xf>
    <xf numFmtId="0" fontId="6" fillId="0" borderId="0" xfId="0" applyFont="1" applyAlignment="1" applyProtection="1">
      <alignment horizontal="center"/>
      <protection/>
    </xf>
    <xf numFmtId="0" fontId="0" fillId="0" borderId="0" xfId="0" applyAlignment="1" applyProtection="1">
      <alignment horizontal="center"/>
      <protection/>
    </xf>
    <xf numFmtId="0" fontId="0" fillId="0" borderId="0" xfId="0" applyBorder="1" applyAlignment="1" applyProtection="1">
      <alignment horizontal="center" vertical="center"/>
      <protection/>
    </xf>
    <xf numFmtId="0" fontId="0" fillId="0" borderId="0" xfId="0" applyBorder="1" applyAlignment="1" applyProtection="1" quotePrefix="1">
      <alignment horizontal="center" vertical="center"/>
      <protection/>
    </xf>
    <xf numFmtId="0" fontId="2" fillId="0" borderId="0" xfId="0" applyFont="1" applyAlignment="1" applyProtection="1">
      <alignment/>
      <protection/>
    </xf>
    <xf numFmtId="0" fontId="0" fillId="0" borderId="0" xfId="0" applyAlignment="1" applyProtection="1">
      <alignment vertical="top"/>
      <protection/>
    </xf>
    <xf numFmtId="0" fontId="0" fillId="3" borderId="8" xfId="0" applyFill="1" applyBorder="1" applyAlignment="1" applyProtection="1">
      <alignment wrapText="1"/>
      <protection/>
    </xf>
    <xf numFmtId="0" fontId="0" fillId="3" borderId="12" xfId="0" applyFill="1" applyBorder="1" applyAlignment="1" applyProtection="1">
      <alignment/>
      <protection/>
    </xf>
    <xf numFmtId="0" fontId="0" fillId="0" borderId="0" xfId="0" applyAlignment="1" applyProtection="1">
      <alignment wrapText="1"/>
      <protection/>
    </xf>
    <xf numFmtId="0" fontId="0" fillId="0" borderId="0" xfId="0" applyBorder="1" applyAlignment="1" applyProtection="1">
      <alignment vertical="top" wrapText="1"/>
      <protection/>
    </xf>
    <xf numFmtId="0" fontId="0" fillId="3" borderId="8" xfId="0" applyFill="1" applyBorder="1" applyAlignment="1" applyProtection="1">
      <alignment vertical="top" wrapText="1"/>
      <protection/>
    </xf>
    <xf numFmtId="0" fontId="0" fillId="3" borderId="11" xfId="0" applyFill="1" applyBorder="1" applyAlignment="1" applyProtection="1">
      <alignment wrapText="1"/>
      <protection/>
    </xf>
    <xf numFmtId="0" fontId="0" fillId="3" borderId="0" xfId="0" applyFill="1" applyBorder="1" applyAlignment="1" applyProtection="1">
      <alignment wrapText="1"/>
      <protection/>
    </xf>
    <xf numFmtId="0" fontId="0" fillId="0" borderId="0" xfId="0" applyBorder="1" applyAlignment="1" applyProtection="1">
      <alignment wrapText="1"/>
      <protection/>
    </xf>
    <xf numFmtId="0" fontId="0" fillId="3" borderId="0" xfId="0" applyFill="1" applyAlignment="1" applyProtection="1">
      <alignment wrapText="1"/>
      <protection/>
    </xf>
    <xf numFmtId="0" fontId="2" fillId="0" borderId="0" xfId="0" applyFont="1" applyAlignment="1" applyProtection="1">
      <alignment vertical="top"/>
      <protection/>
    </xf>
    <xf numFmtId="0" fontId="0" fillId="3" borderId="12" xfId="0" applyFill="1" applyBorder="1" applyAlignment="1" applyProtection="1">
      <alignment vertical="center"/>
      <protection/>
    </xf>
    <xf numFmtId="0" fontId="4" fillId="0" borderId="0" xfId="0" applyFont="1" applyAlignment="1" applyProtection="1">
      <alignment/>
      <protection/>
    </xf>
    <xf numFmtId="0" fontId="2" fillId="0" borderId="0" xfId="0" applyFont="1" applyAlignment="1" applyProtection="1">
      <alignment vertical="center"/>
      <protection/>
    </xf>
    <xf numFmtId="0" fontId="2" fillId="0" borderId="13" xfId="0" applyFont="1" applyBorder="1" applyAlignment="1" applyProtection="1">
      <alignment horizontal="center" vertical="center"/>
      <protection/>
    </xf>
    <xf numFmtId="168" fontId="0" fillId="0" borderId="0" xfId="0" applyNumberFormat="1" applyAlignment="1" applyProtection="1">
      <alignment/>
      <protection/>
    </xf>
    <xf numFmtId="0" fontId="0" fillId="0" borderId="0" xfId="0" applyAlignment="1" applyProtection="1">
      <alignment horizontal="right"/>
      <protection/>
    </xf>
    <xf numFmtId="0" fontId="0" fillId="0" borderId="0" xfId="0" applyBorder="1" applyAlignment="1" applyProtection="1">
      <alignment/>
      <protection/>
    </xf>
    <xf numFmtId="0" fontId="3" fillId="0" borderId="0" xfId="0" applyFont="1" applyAlignment="1">
      <alignment vertical="top" wrapText="1"/>
    </xf>
    <xf numFmtId="0" fontId="13" fillId="0" borderId="0" xfId="0" applyFont="1" applyAlignment="1" applyProtection="1">
      <alignment/>
      <protection/>
    </xf>
    <xf numFmtId="0" fontId="13" fillId="0" borderId="0" xfId="0" applyFont="1" applyAlignment="1">
      <alignment/>
    </xf>
    <xf numFmtId="0" fontId="13" fillId="0" borderId="0" xfId="0" applyFont="1" applyBorder="1" applyAlignment="1">
      <alignment/>
    </xf>
    <xf numFmtId="168" fontId="13" fillId="0" borderId="0" xfId="0" applyNumberFormat="1" applyFont="1" applyAlignment="1">
      <alignment/>
    </xf>
    <xf numFmtId="0" fontId="13" fillId="0" borderId="0" xfId="0" applyFont="1" applyBorder="1" applyAlignment="1" applyProtection="1">
      <alignment/>
      <protection/>
    </xf>
    <xf numFmtId="0" fontId="13" fillId="0" borderId="0" xfId="0" applyFont="1" applyBorder="1" applyAlignment="1">
      <alignment horizontal="center"/>
    </xf>
    <xf numFmtId="0" fontId="3" fillId="0" borderId="0" xfId="0" applyFont="1" applyAlignment="1">
      <alignment wrapText="1"/>
    </xf>
    <xf numFmtId="0" fontId="6" fillId="0" borderId="0" xfId="0" applyFont="1" applyAlignment="1" applyProtection="1">
      <alignment horizontal="center"/>
      <protection/>
    </xf>
    <xf numFmtId="0" fontId="0" fillId="0" borderId="0" xfId="0" applyFont="1" applyAlignment="1">
      <alignment/>
    </xf>
    <xf numFmtId="0" fontId="0" fillId="0" borderId="0" xfId="0" applyFont="1" applyAlignment="1">
      <alignment horizontal="right"/>
    </xf>
    <xf numFmtId="0" fontId="0" fillId="0" borderId="5" xfId="0" applyFont="1" applyBorder="1" applyAlignment="1" applyProtection="1">
      <alignment horizontal="center"/>
      <protection/>
    </xf>
    <xf numFmtId="0" fontId="0" fillId="0" borderId="0" xfId="0" applyFont="1" applyAlignment="1" applyProtection="1">
      <alignment/>
      <protection locked="0"/>
    </xf>
    <xf numFmtId="0" fontId="0" fillId="3" borderId="8" xfId="0" applyFont="1" applyFill="1" applyBorder="1" applyAlignment="1" applyProtection="1">
      <alignment/>
      <protection/>
    </xf>
    <xf numFmtId="0" fontId="0" fillId="0" borderId="0" xfId="0" applyFont="1" applyAlignment="1" applyProtection="1">
      <alignment horizontal="center" vertical="center"/>
      <protection/>
    </xf>
    <xf numFmtId="0" fontId="0" fillId="0" borderId="0" xfId="0" applyFont="1" applyBorder="1" applyAlignment="1">
      <alignment/>
    </xf>
    <xf numFmtId="168" fontId="0" fillId="0" borderId="0" xfId="0" applyNumberFormat="1" applyFont="1" applyAlignment="1">
      <alignment/>
    </xf>
    <xf numFmtId="0" fontId="0" fillId="3" borderId="0" xfId="0" applyFont="1" applyFill="1" applyBorder="1" applyAlignment="1" applyProtection="1">
      <alignment/>
      <protection/>
    </xf>
    <xf numFmtId="0" fontId="0" fillId="3" borderId="0" xfId="0" applyFont="1" applyFill="1" applyBorder="1" applyAlignment="1" applyProtection="1">
      <alignment horizontal="left" vertical="center"/>
      <protection/>
    </xf>
    <xf numFmtId="0" fontId="0" fillId="3" borderId="8" xfId="0" applyFont="1" applyFill="1" applyBorder="1" applyAlignment="1" applyProtection="1">
      <alignment vertical="center"/>
      <protection/>
    </xf>
    <xf numFmtId="0" fontId="0" fillId="3" borderId="11" xfId="0" applyFont="1" applyFill="1" applyBorder="1" applyAlignment="1" applyProtection="1">
      <alignment vertical="center"/>
      <protection/>
    </xf>
    <xf numFmtId="0" fontId="0" fillId="3" borderId="0" xfId="0" applyFont="1" applyFill="1" applyBorder="1" applyAlignment="1" applyProtection="1">
      <alignment vertical="center"/>
      <protection/>
    </xf>
    <xf numFmtId="168" fontId="0" fillId="0" borderId="0" xfId="0" applyNumberFormat="1" applyFont="1" applyAlignment="1" applyProtection="1">
      <alignment/>
      <protection/>
    </xf>
    <xf numFmtId="0" fontId="0" fillId="3" borderId="0" xfId="0" applyFont="1" applyFill="1" applyAlignment="1" applyProtection="1">
      <alignment/>
      <protection/>
    </xf>
    <xf numFmtId="0" fontId="0" fillId="3" borderId="8" xfId="0" applyFont="1" applyFill="1" applyBorder="1" applyAlignment="1" applyProtection="1">
      <alignment horizontal="center" vertical="center"/>
      <protection/>
    </xf>
    <xf numFmtId="0" fontId="0" fillId="0" borderId="0" xfId="0" applyFont="1" applyAlignment="1" applyProtection="1">
      <alignment horizontal="right"/>
      <protection/>
    </xf>
    <xf numFmtId="0" fontId="0" fillId="3" borderId="11" xfId="0" applyFont="1" applyFill="1" applyBorder="1" applyAlignment="1" applyProtection="1">
      <alignment/>
      <protection/>
    </xf>
    <xf numFmtId="0" fontId="0" fillId="3" borderId="11" xfId="0" applyFont="1" applyFill="1" applyBorder="1" applyAlignment="1" applyProtection="1">
      <alignment horizontal="center" vertical="center"/>
      <protection/>
    </xf>
    <xf numFmtId="0" fontId="0" fillId="3" borderId="8" xfId="0" applyFont="1" applyFill="1" applyBorder="1" applyAlignment="1" applyProtection="1">
      <alignment wrapText="1"/>
      <protection/>
    </xf>
    <xf numFmtId="0" fontId="0" fillId="0" borderId="5" xfId="0" applyFont="1" applyBorder="1" applyAlignment="1">
      <alignment horizontal="center"/>
    </xf>
    <xf numFmtId="0" fontId="0" fillId="3" borderId="12" xfId="0" applyFont="1" applyFill="1" applyBorder="1" applyAlignment="1" applyProtection="1">
      <alignment/>
      <protection/>
    </xf>
    <xf numFmtId="0" fontId="0" fillId="0" borderId="0" xfId="0" applyFont="1" applyAlignment="1">
      <alignment wrapText="1"/>
    </xf>
    <xf numFmtId="0" fontId="0" fillId="0" borderId="0" xfId="0" applyFont="1" applyAlignment="1">
      <alignment vertical="top" wrapText="1"/>
    </xf>
    <xf numFmtId="0" fontId="3" fillId="0" borderId="0" xfId="0" applyFont="1" applyAlignment="1">
      <alignment/>
    </xf>
    <xf numFmtId="165" fontId="0" fillId="0" borderId="8" xfId="0" applyNumberFormat="1" applyBorder="1" applyAlignment="1" applyProtection="1">
      <alignment wrapText="1"/>
      <protection locked="0"/>
    </xf>
    <xf numFmtId="164" fontId="0" fillId="0" borderId="8" xfId="0" applyNumberFormat="1" applyBorder="1" applyAlignment="1" applyProtection="1">
      <alignment/>
      <protection locked="0"/>
    </xf>
    <xf numFmtId="164" fontId="0" fillId="0" borderId="11" xfId="0" applyNumberFormat="1" applyBorder="1" applyAlignment="1" applyProtection="1">
      <alignment/>
      <protection locked="0"/>
    </xf>
    <xf numFmtId="165" fontId="0" fillId="0" borderId="8" xfId="0" applyNumberFormat="1" applyBorder="1" applyAlignment="1" applyProtection="1">
      <alignment horizontal="center"/>
      <protection locked="0"/>
    </xf>
    <xf numFmtId="0" fontId="0" fillId="3" borderId="11" xfId="0" applyFill="1" applyBorder="1" applyAlignment="1" applyProtection="1">
      <alignment horizontal="left" wrapText="1"/>
      <protection/>
    </xf>
    <xf numFmtId="0" fontId="0" fillId="3" borderId="11" xfId="0" applyFill="1" applyBorder="1" applyAlignment="1" applyProtection="1">
      <alignment horizontal="left"/>
      <protection/>
    </xf>
    <xf numFmtId="0" fontId="11" fillId="0" borderId="0" xfId="0" applyFont="1" applyAlignment="1">
      <alignment horizontal="center"/>
    </xf>
    <xf numFmtId="0" fontId="12" fillId="0" borderId="0" xfId="0" applyFont="1" applyAlignment="1">
      <alignment horizontal="center" vertical="top"/>
    </xf>
    <xf numFmtId="0" fontId="0" fillId="0" borderId="11" xfId="0" applyBorder="1" applyAlignment="1" applyProtection="1">
      <alignment horizontal="left"/>
      <protection locked="0"/>
    </xf>
    <xf numFmtId="0" fontId="0" fillId="0" borderId="11" xfId="0" applyBorder="1" applyAlignment="1" applyProtection="1">
      <alignment/>
      <protection locked="0"/>
    </xf>
    <xf numFmtId="0" fontId="2" fillId="0" borderId="0" xfId="0" applyFont="1" applyBorder="1" applyAlignment="1">
      <alignment horizontal="left"/>
    </xf>
    <xf numFmtId="0" fontId="2" fillId="0" borderId="0" xfId="0" applyFont="1" applyAlignment="1">
      <alignment horizontal="left" vertical="center"/>
    </xf>
    <xf numFmtId="0" fontId="0" fillId="0" borderId="0" xfId="0" applyFont="1" applyBorder="1" applyAlignment="1">
      <alignment horizontal="center" vertical="top" wrapText="1"/>
    </xf>
    <xf numFmtId="0" fontId="0" fillId="0" borderId="8" xfId="0" applyBorder="1" applyAlignment="1">
      <alignment horizontal="center"/>
    </xf>
    <xf numFmtId="173" fontId="0" fillId="0" borderId="11" xfId="0" applyNumberFormat="1" applyBorder="1" applyAlignment="1" applyProtection="1">
      <alignment horizontal="left"/>
      <protection locked="0"/>
    </xf>
    <xf numFmtId="0" fontId="10" fillId="0" borderId="0" xfId="0" applyFont="1" applyAlignment="1">
      <alignment horizontal="center"/>
    </xf>
    <xf numFmtId="0" fontId="4" fillId="0" borderId="0" xfId="0" applyFont="1" applyAlignment="1">
      <alignment horizontal="center"/>
    </xf>
    <xf numFmtId="0" fontId="0" fillId="0" borderId="0" xfId="0" applyAlignment="1" applyProtection="1">
      <alignment horizontal="center" vertical="top"/>
      <protection/>
    </xf>
    <xf numFmtId="0" fontId="0" fillId="0" borderId="0" xfId="0" applyAlignment="1">
      <alignment/>
    </xf>
    <xf numFmtId="0" fontId="0" fillId="3" borderId="8" xfId="0" applyFill="1" applyBorder="1" applyAlignment="1" applyProtection="1">
      <alignment horizontal="left" vertical="center"/>
      <protection/>
    </xf>
    <xf numFmtId="0" fontId="0" fillId="3" borderId="11" xfId="0" applyFill="1" applyBorder="1" applyAlignment="1" applyProtection="1">
      <alignment horizontal="left" vertical="center"/>
      <protection/>
    </xf>
    <xf numFmtId="0" fontId="0" fillId="3" borderId="8" xfId="0" applyFont="1" applyFill="1" applyBorder="1" applyAlignment="1" applyProtection="1">
      <alignment horizontal="left" vertical="center"/>
      <protection/>
    </xf>
    <xf numFmtId="0" fontId="0" fillId="3" borderId="11" xfId="0" applyFont="1" applyFill="1" applyBorder="1" applyAlignment="1" applyProtection="1">
      <alignment horizontal="left" vertical="center"/>
      <protection/>
    </xf>
    <xf numFmtId="0" fontId="2" fillId="0" borderId="14"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0" fillId="0" borderId="8" xfId="0" applyBorder="1" applyAlignment="1" applyProtection="1">
      <alignment horizontal="left"/>
      <protection locked="0"/>
    </xf>
    <xf numFmtId="0" fontId="0" fillId="0" borderId="0" xfId="0" applyAlignment="1">
      <alignment horizontal="left" vertical="top" wrapText="1"/>
    </xf>
    <xf numFmtId="0" fontId="2" fillId="0" borderId="8" xfId="0" applyFont="1" applyBorder="1" applyAlignment="1" applyProtection="1">
      <alignment/>
      <protection locked="0"/>
    </xf>
    <xf numFmtId="0" fontId="2" fillId="0" borderId="0" xfId="0" applyFont="1" applyBorder="1" applyAlignment="1">
      <alignment horizontal="center"/>
    </xf>
    <xf numFmtId="0" fontId="2" fillId="0" borderId="8" xfId="0" applyFont="1" applyBorder="1" applyAlignment="1" applyProtection="1">
      <alignment horizontal="left"/>
      <protection locked="0"/>
    </xf>
    <xf numFmtId="0" fontId="2" fillId="0" borderId="12" xfId="0" applyFont="1" applyBorder="1" applyAlignment="1">
      <alignment horizontal="center" vertical="center"/>
    </xf>
    <xf numFmtId="0" fontId="0" fillId="3" borderId="12" xfId="0" applyFill="1" applyBorder="1" applyAlignment="1" applyProtection="1">
      <alignment horizontal="left" vertical="center"/>
      <protection/>
    </xf>
    <xf numFmtId="0" fontId="0" fillId="3" borderId="8" xfId="0" applyFill="1" applyBorder="1" applyAlignment="1" applyProtection="1">
      <alignment horizontal="left" vertical="center" wrapText="1"/>
      <protection/>
    </xf>
    <xf numFmtId="0" fontId="2" fillId="0" borderId="11"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11" xfId="0" applyFont="1" applyBorder="1" applyAlignment="1" applyProtection="1">
      <alignment horizontal="left"/>
      <protection locked="0"/>
    </xf>
    <xf numFmtId="0" fontId="0" fillId="0" borderId="8" xfId="0" applyBorder="1" applyAlignment="1" applyProtection="1">
      <alignment horizontal="center"/>
      <protection locked="0"/>
    </xf>
    <xf numFmtId="0" fontId="0" fillId="3" borderId="12" xfId="0" applyFill="1" applyBorder="1" applyAlignment="1" applyProtection="1">
      <alignment horizontal="left"/>
      <protection/>
    </xf>
    <xf numFmtId="0" fontId="0" fillId="3" borderId="11" xfId="0" applyFill="1" applyBorder="1" applyAlignment="1" applyProtection="1">
      <alignment horizontal="left" vertical="center" wrapText="1"/>
      <protection/>
    </xf>
    <xf numFmtId="0" fontId="0" fillId="3" borderId="12" xfId="0" applyFill="1" applyBorder="1" applyAlignment="1" applyProtection="1">
      <alignment horizontal="left" vertical="center" wrapText="1"/>
      <protection/>
    </xf>
    <xf numFmtId="0" fontId="0" fillId="3" borderId="8" xfId="0" applyFill="1" applyBorder="1" applyAlignment="1" applyProtection="1">
      <alignment horizontal="left"/>
      <protection/>
    </xf>
    <xf numFmtId="0" fontId="0" fillId="0" borderId="0" xfId="0" applyAlignment="1" applyProtection="1">
      <alignment horizontal="left" wrapText="1"/>
      <protection/>
    </xf>
    <xf numFmtId="0" fontId="0" fillId="3" borderId="12" xfId="0" applyFont="1" applyFill="1" applyBorder="1" applyAlignment="1" applyProtection="1">
      <alignment horizontal="left" vertical="center"/>
      <protection/>
    </xf>
    <xf numFmtId="0" fontId="0" fillId="3" borderId="11" xfId="0" applyFill="1" applyBorder="1" applyAlignment="1" applyProtection="1">
      <alignment horizontal="left" vertical="top" wrapText="1"/>
      <protection/>
    </xf>
    <xf numFmtId="0" fontId="0" fillId="3" borderId="12" xfId="0" applyFill="1" applyBorder="1" applyAlignment="1" applyProtection="1">
      <alignment horizontal="left" wrapText="1"/>
      <protection/>
    </xf>
    <xf numFmtId="0" fontId="0" fillId="3" borderId="0" xfId="0" applyFont="1" applyFill="1" applyBorder="1" applyAlignment="1" applyProtection="1">
      <alignment horizontal="left" vertical="center"/>
      <protection/>
    </xf>
    <xf numFmtId="0" fontId="2" fillId="0" borderId="0" xfId="0" applyFont="1" applyAlignment="1" applyProtection="1">
      <alignment horizontal="right"/>
      <protection/>
    </xf>
    <xf numFmtId="0" fontId="0" fillId="0" borderId="0" xfId="0" applyAlignment="1">
      <alignment wrapText="1"/>
    </xf>
    <xf numFmtId="0" fontId="0" fillId="0" borderId="8" xfId="0" applyBorder="1" applyAlignment="1" applyProtection="1">
      <alignment/>
      <protection locked="0"/>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3" xfId="0" applyFont="1" applyBorder="1" applyAlignment="1" applyProtection="1">
      <alignment horizontal="right"/>
      <protection/>
    </xf>
    <xf numFmtId="0" fontId="2" fillId="0" borderId="14" xfId="0" applyFont="1" applyBorder="1" applyAlignment="1">
      <alignment horizontal="center"/>
    </xf>
    <xf numFmtId="0" fontId="2" fillId="0" borderId="15" xfId="0" applyFont="1" applyBorder="1" applyAlignment="1">
      <alignment horizontal="center"/>
    </xf>
    <xf numFmtId="0" fontId="0" fillId="3" borderId="16"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2" xfId="0" applyFont="1" applyFill="1" applyBorder="1" applyAlignment="1" applyProtection="1">
      <alignment horizontal="center" vertical="center"/>
      <protection/>
    </xf>
    <xf numFmtId="0" fontId="0" fillId="3" borderId="8" xfId="0" applyFont="1" applyFill="1" applyBorder="1" applyAlignment="1" applyProtection="1">
      <alignment horizontal="left" wrapText="1"/>
      <protection/>
    </xf>
    <xf numFmtId="0" fontId="0" fillId="3" borderId="12" xfId="0" applyFont="1" applyFill="1" applyBorder="1" applyAlignment="1" applyProtection="1">
      <alignment horizontal="left" vertical="top" wrapText="1"/>
      <protection/>
    </xf>
    <xf numFmtId="0" fontId="3" fillId="0" borderId="0" xfId="0" applyFont="1" applyAlignment="1">
      <alignment vertical="top" wrapText="1"/>
    </xf>
    <xf numFmtId="0" fontId="3" fillId="0" borderId="0" xfId="0" applyFont="1" applyAlignment="1">
      <alignment wrapText="1"/>
    </xf>
    <xf numFmtId="0" fontId="0" fillId="0" borderId="0" xfId="0" applyFont="1" applyAlignment="1">
      <alignment vertical="top"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90</xdr:row>
      <xdr:rowOff>152400</xdr:rowOff>
    </xdr:from>
    <xdr:to>
      <xdr:col>5</xdr:col>
      <xdr:colOff>352425</xdr:colOff>
      <xdr:row>94</xdr:row>
      <xdr:rowOff>161925</xdr:rowOff>
    </xdr:to>
    <xdr:sp>
      <xdr:nvSpPr>
        <xdr:cNvPr id="1" name="Line 179"/>
        <xdr:cNvSpPr>
          <a:spLocks/>
        </xdr:cNvSpPr>
      </xdr:nvSpPr>
      <xdr:spPr>
        <a:xfrm>
          <a:off x="3609975" y="18240375"/>
          <a:ext cx="0" cy="847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90</xdr:row>
      <xdr:rowOff>142875</xdr:rowOff>
    </xdr:from>
    <xdr:to>
      <xdr:col>1</xdr:col>
      <xdr:colOff>76200</xdr:colOff>
      <xdr:row>94</xdr:row>
      <xdr:rowOff>104775</xdr:rowOff>
    </xdr:to>
    <xdr:sp>
      <xdr:nvSpPr>
        <xdr:cNvPr id="2" name="Line 180"/>
        <xdr:cNvSpPr>
          <a:spLocks/>
        </xdr:cNvSpPr>
      </xdr:nvSpPr>
      <xdr:spPr>
        <a:xfrm>
          <a:off x="581025" y="18230850"/>
          <a:ext cx="0" cy="800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96</xdr:row>
      <xdr:rowOff>133350</xdr:rowOff>
    </xdr:from>
    <xdr:to>
      <xdr:col>1</xdr:col>
      <xdr:colOff>266700</xdr:colOff>
      <xdr:row>100</xdr:row>
      <xdr:rowOff>0</xdr:rowOff>
    </xdr:to>
    <xdr:sp>
      <xdr:nvSpPr>
        <xdr:cNvPr id="3" name="Line 189"/>
        <xdr:cNvSpPr>
          <a:spLocks/>
        </xdr:cNvSpPr>
      </xdr:nvSpPr>
      <xdr:spPr>
        <a:xfrm>
          <a:off x="676275" y="19402425"/>
          <a:ext cx="95250" cy="6762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96</xdr:row>
      <xdr:rowOff>123825</xdr:rowOff>
    </xdr:from>
    <xdr:to>
      <xdr:col>1</xdr:col>
      <xdr:colOff>228600</xdr:colOff>
      <xdr:row>100</xdr:row>
      <xdr:rowOff>0</xdr:rowOff>
    </xdr:to>
    <xdr:sp>
      <xdr:nvSpPr>
        <xdr:cNvPr id="4" name="Line 191"/>
        <xdr:cNvSpPr>
          <a:spLocks/>
        </xdr:cNvSpPr>
      </xdr:nvSpPr>
      <xdr:spPr>
        <a:xfrm>
          <a:off x="638175" y="19392900"/>
          <a:ext cx="95250" cy="6858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100</xdr:row>
      <xdr:rowOff>0</xdr:rowOff>
    </xdr:from>
    <xdr:to>
      <xdr:col>7</xdr:col>
      <xdr:colOff>190500</xdr:colOff>
      <xdr:row>100</xdr:row>
      <xdr:rowOff>0</xdr:rowOff>
    </xdr:to>
    <xdr:sp>
      <xdr:nvSpPr>
        <xdr:cNvPr id="5" name="Line 242"/>
        <xdr:cNvSpPr>
          <a:spLocks/>
        </xdr:cNvSpPr>
      </xdr:nvSpPr>
      <xdr:spPr>
        <a:xfrm>
          <a:off x="4819650" y="20078700"/>
          <a:ext cx="5048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98</xdr:row>
      <xdr:rowOff>0</xdr:rowOff>
    </xdr:from>
    <xdr:to>
      <xdr:col>7</xdr:col>
      <xdr:colOff>190500</xdr:colOff>
      <xdr:row>98</xdr:row>
      <xdr:rowOff>0</xdr:rowOff>
    </xdr:to>
    <xdr:sp>
      <xdr:nvSpPr>
        <xdr:cNvPr id="6" name="Line 244"/>
        <xdr:cNvSpPr>
          <a:spLocks/>
        </xdr:cNvSpPr>
      </xdr:nvSpPr>
      <xdr:spPr>
        <a:xfrm>
          <a:off x="4733925" y="19640550"/>
          <a:ext cx="5905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158</xdr:row>
      <xdr:rowOff>0</xdr:rowOff>
    </xdr:from>
    <xdr:to>
      <xdr:col>7</xdr:col>
      <xdr:colOff>457200</xdr:colOff>
      <xdr:row>158</xdr:row>
      <xdr:rowOff>0</xdr:rowOff>
    </xdr:to>
    <xdr:sp>
      <xdr:nvSpPr>
        <xdr:cNvPr id="7" name="Line 250"/>
        <xdr:cNvSpPr>
          <a:spLocks/>
        </xdr:cNvSpPr>
      </xdr:nvSpPr>
      <xdr:spPr>
        <a:xfrm>
          <a:off x="4752975" y="33499425"/>
          <a:ext cx="8382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157</xdr:row>
      <xdr:rowOff>161925</xdr:rowOff>
    </xdr:from>
    <xdr:to>
      <xdr:col>6</xdr:col>
      <xdr:colOff>371475</xdr:colOff>
      <xdr:row>157</xdr:row>
      <xdr:rowOff>171450</xdr:rowOff>
    </xdr:to>
    <xdr:sp>
      <xdr:nvSpPr>
        <xdr:cNvPr id="8" name="Line 251"/>
        <xdr:cNvSpPr>
          <a:spLocks/>
        </xdr:cNvSpPr>
      </xdr:nvSpPr>
      <xdr:spPr>
        <a:xfrm>
          <a:off x="523875" y="33442275"/>
          <a:ext cx="4095750" cy="9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160</xdr:row>
      <xdr:rowOff>104775</xdr:rowOff>
    </xdr:from>
    <xdr:to>
      <xdr:col>13</xdr:col>
      <xdr:colOff>161925</xdr:colOff>
      <xdr:row>160</xdr:row>
      <xdr:rowOff>104775</xdr:rowOff>
    </xdr:to>
    <xdr:sp>
      <xdr:nvSpPr>
        <xdr:cNvPr id="9" name="Line 252"/>
        <xdr:cNvSpPr>
          <a:spLocks/>
        </xdr:cNvSpPr>
      </xdr:nvSpPr>
      <xdr:spPr>
        <a:xfrm>
          <a:off x="6753225" y="34042350"/>
          <a:ext cx="11144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76200</xdr:colOff>
      <xdr:row>154</xdr:row>
      <xdr:rowOff>133350</xdr:rowOff>
    </xdr:from>
    <xdr:to>
      <xdr:col>13</xdr:col>
      <xdr:colOff>76200</xdr:colOff>
      <xdr:row>167</xdr:row>
      <xdr:rowOff>85725</xdr:rowOff>
    </xdr:to>
    <xdr:sp>
      <xdr:nvSpPr>
        <xdr:cNvPr id="10" name="Line 253"/>
        <xdr:cNvSpPr>
          <a:spLocks/>
        </xdr:cNvSpPr>
      </xdr:nvSpPr>
      <xdr:spPr>
        <a:xfrm>
          <a:off x="7867650" y="32775525"/>
          <a:ext cx="0" cy="2676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209550</xdr:colOff>
      <xdr:row>167</xdr:row>
      <xdr:rowOff>28575</xdr:rowOff>
    </xdr:from>
    <xdr:to>
      <xdr:col>12</xdr:col>
      <xdr:colOff>438150</xdr:colOff>
      <xdr:row>167</xdr:row>
      <xdr:rowOff>28575</xdr:rowOff>
    </xdr:to>
    <xdr:sp>
      <xdr:nvSpPr>
        <xdr:cNvPr id="11" name="Line 254"/>
        <xdr:cNvSpPr>
          <a:spLocks/>
        </xdr:cNvSpPr>
      </xdr:nvSpPr>
      <xdr:spPr>
        <a:xfrm>
          <a:off x="6962775" y="35394900"/>
          <a:ext cx="9048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353</xdr:row>
      <xdr:rowOff>104775</xdr:rowOff>
    </xdr:from>
    <xdr:to>
      <xdr:col>7</xdr:col>
      <xdr:colOff>85725</xdr:colOff>
      <xdr:row>353</xdr:row>
      <xdr:rowOff>104775</xdr:rowOff>
    </xdr:to>
    <xdr:sp>
      <xdr:nvSpPr>
        <xdr:cNvPr id="12" name="Line 258"/>
        <xdr:cNvSpPr>
          <a:spLocks/>
        </xdr:cNvSpPr>
      </xdr:nvSpPr>
      <xdr:spPr>
        <a:xfrm>
          <a:off x="1514475" y="66313050"/>
          <a:ext cx="3705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355</xdr:row>
      <xdr:rowOff>152400</xdr:rowOff>
    </xdr:from>
    <xdr:to>
      <xdr:col>7</xdr:col>
      <xdr:colOff>76200</xdr:colOff>
      <xdr:row>355</xdr:row>
      <xdr:rowOff>152400</xdr:rowOff>
    </xdr:to>
    <xdr:sp>
      <xdr:nvSpPr>
        <xdr:cNvPr id="13" name="Line 259"/>
        <xdr:cNvSpPr>
          <a:spLocks/>
        </xdr:cNvSpPr>
      </xdr:nvSpPr>
      <xdr:spPr>
        <a:xfrm>
          <a:off x="1504950" y="66684525"/>
          <a:ext cx="3705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353</xdr:row>
      <xdr:rowOff>142875</xdr:rowOff>
    </xdr:from>
    <xdr:to>
      <xdr:col>7</xdr:col>
      <xdr:colOff>76200</xdr:colOff>
      <xdr:row>353</xdr:row>
      <xdr:rowOff>142875</xdr:rowOff>
    </xdr:to>
    <xdr:sp>
      <xdr:nvSpPr>
        <xdr:cNvPr id="14" name="Line 260"/>
        <xdr:cNvSpPr>
          <a:spLocks/>
        </xdr:cNvSpPr>
      </xdr:nvSpPr>
      <xdr:spPr>
        <a:xfrm>
          <a:off x="1504950" y="66351150"/>
          <a:ext cx="3705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171</xdr:row>
      <xdr:rowOff>0</xdr:rowOff>
    </xdr:from>
    <xdr:to>
      <xdr:col>8</xdr:col>
      <xdr:colOff>276225</xdr:colOff>
      <xdr:row>171</xdr:row>
      <xdr:rowOff>114300</xdr:rowOff>
    </xdr:to>
    <xdr:sp>
      <xdr:nvSpPr>
        <xdr:cNvPr id="15" name="Line 261"/>
        <xdr:cNvSpPr>
          <a:spLocks/>
        </xdr:cNvSpPr>
      </xdr:nvSpPr>
      <xdr:spPr>
        <a:xfrm flipV="1">
          <a:off x="4686300" y="36090225"/>
          <a:ext cx="1285875" cy="1143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185</xdr:row>
      <xdr:rowOff>0</xdr:rowOff>
    </xdr:from>
    <xdr:to>
      <xdr:col>10</xdr:col>
      <xdr:colOff>66675</xdr:colOff>
      <xdr:row>185</xdr:row>
      <xdr:rowOff>0</xdr:rowOff>
    </xdr:to>
    <xdr:sp>
      <xdr:nvSpPr>
        <xdr:cNvPr id="16" name="Line 271"/>
        <xdr:cNvSpPr>
          <a:spLocks/>
        </xdr:cNvSpPr>
      </xdr:nvSpPr>
      <xdr:spPr>
        <a:xfrm>
          <a:off x="6334125" y="39214425"/>
          <a:ext cx="4857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25</xdr:row>
      <xdr:rowOff>28575</xdr:rowOff>
    </xdr:from>
    <xdr:to>
      <xdr:col>5</xdr:col>
      <xdr:colOff>219075</xdr:colOff>
      <xdr:row>32</xdr:row>
      <xdr:rowOff>0</xdr:rowOff>
    </xdr:to>
    <xdr:sp>
      <xdr:nvSpPr>
        <xdr:cNvPr id="17" name="Line 302"/>
        <xdr:cNvSpPr>
          <a:spLocks/>
        </xdr:cNvSpPr>
      </xdr:nvSpPr>
      <xdr:spPr>
        <a:xfrm>
          <a:off x="3476625" y="5715000"/>
          <a:ext cx="0" cy="13049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24</xdr:row>
      <xdr:rowOff>0</xdr:rowOff>
    </xdr:from>
    <xdr:to>
      <xdr:col>7</xdr:col>
      <xdr:colOff>381000</xdr:colOff>
      <xdr:row>32</xdr:row>
      <xdr:rowOff>0</xdr:rowOff>
    </xdr:to>
    <xdr:sp>
      <xdr:nvSpPr>
        <xdr:cNvPr id="18" name="Line 307"/>
        <xdr:cNvSpPr>
          <a:spLocks/>
        </xdr:cNvSpPr>
      </xdr:nvSpPr>
      <xdr:spPr>
        <a:xfrm>
          <a:off x="5514975" y="5524500"/>
          <a:ext cx="0" cy="14954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31</xdr:row>
      <xdr:rowOff>190500</xdr:rowOff>
    </xdr:from>
    <xdr:to>
      <xdr:col>10</xdr:col>
      <xdr:colOff>552450</xdr:colOff>
      <xdr:row>31</xdr:row>
      <xdr:rowOff>190500</xdr:rowOff>
    </xdr:to>
    <xdr:sp>
      <xdr:nvSpPr>
        <xdr:cNvPr id="19" name="Line 308"/>
        <xdr:cNvSpPr>
          <a:spLocks/>
        </xdr:cNvSpPr>
      </xdr:nvSpPr>
      <xdr:spPr>
        <a:xfrm>
          <a:off x="6819900" y="7019925"/>
          <a:ext cx="48577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O183"/>
  <sheetViews>
    <sheetView showGridLines="0" showZeros="0" tabSelected="1" workbookViewId="0" topLeftCell="A1">
      <selection activeCell="E12" sqref="E12:J12"/>
    </sheetView>
  </sheetViews>
  <sheetFormatPr defaultColWidth="9.140625" defaultRowHeight="12.75"/>
  <cols>
    <col min="1" max="1" width="7.57421875" style="0" customWidth="1"/>
    <col min="2" max="2" width="6.00390625" style="0" customWidth="1"/>
    <col min="3" max="3" width="4.00390625" style="0" customWidth="1"/>
    <col min="4" max="4" width="18.28125" style="0" customWidth="1"/>
    <col min="5" max="5" width="13.00390625" style="0" customWidth="1"/>
    <col min="6" max="6" width="14.8515625" style="0" customWidth="1"/>
    <col min="7" max="7" width="13.28125" style="0" customWidth="1"/>
    <col min="8" max="8" width="8.421875" style="0" customWidth="1"/>
    <col min="9" max="9" width="8.7109375" style="0" customWidth="1"/>
    <col min="10" max="10" width="7.140625" style="0" customWidth="1"/>
    <col min="11" max="11" width="8.28125" style="0" customWidth="1"/>
    <col min="12" max="12" width="8.421875" style="0" customWidth="1"/>
    <col min="13" max="13" width="6.57421875" style="0" hidden="1" customWidth="1"/>
    <col min="14" max="14" width="6.7109375" style="0" hidden="1" customWidth="1"/>
    <col min="15" max="15" width="6.28125" style="0" hidden="1" customWidth="1"/>
  </cols>
  <sheetData>
    <row r="1" spans="1:12" ht="16.5" customHeight="1">
      <c r="A1" s="157" t="s">
        <v>247</v>
      </c>
      <c r="B1" s="157"/>
      <c r="C1" s="157"/>
      <c r="D1" s="157"/>
      <c r="E1" s="157"/>
      <c r="F1" s="157"/>
      <c r="G1" s="157"/>
      <c r="H1" s="157"/>
      <c r="I1" s="157"/>
      <c r="J1" s="157"/>
      <c r="K1" s="157"/>
      <c r="L1" s="157"/>
    </row>
    <row r="2" spans="1:13" ht="18.75" customHeight="1">
      <c r="A2" s="158" t="s">
        <v>245</v>
      </c>
      <c r="B2" s="158"/>
      <c r="C2" s="158"/>
      <c r="D2" s="158"/>
      <c r="E2" s="158"/>
      <c r="F2" s="158"/>
      <c r="G2" s="158"/>
      <c r="H2" s="158"/>
      <c r="I2" s="158"/>
      <c r="J2" s="158"/>
      <c r="K2" s="158"/>
      <c r="L2" s="158"/>
      <c r="M2" s="158"/>
    </row>
    <row r="3" spans="1:12" ht="18" customHeight="1">
      <c r="A3" s="52" t="s">
        <v>206</v>
      </c>
      <c r="B3" s="187"/>
      <c r="C3" s="187"/>
      <c r="D3" s="187"/>
      <c r="E3" s="54" t="s">
        <v>212</v>
      </c>
      <c r="F3" s="67" t="e">
        <f>VLOOKUP(B3,Fips,2)</f>
        <v>#N/A</v>
      </c>
      <c r="H3" s="54" t="s">
        <v>302</v>
      </c>
      <c r="I3" s="176"/>
      <c r="J3" s="176"/>
      <c r="K3" s="53"/>
      <c r="L3" s="53"/>
    </row>
    <row r="4" spans="1:12" ht="21" customHeight="1">
      <c r="A4" s="161" t="s">
        <v>203</v>
      </c>
      <c r="B4" s="161"/>
      <c r="C4" s="184"/>
      <c r="D4" s="184"/>
      <c r="E4" s="185"/>
      <c r="F4" s="55" t="s">
        <v>204</v>
      </c>
      <c r="G4" s="176"/>
      <c r="H4" s="176"/>
      <c r="I4" s="176"/>
      <c r="J4" s="176"/>
      <c r="K4" s="176"/>
      <c r="L4" s="176"/>
    </row>
    <row r="5" spans="1:12" ht="21" customHeight="1">
      <c r="A5" s="161" t="s">
        <v>203</v>
      </c>
      <c r="B5" s="161"/>
      <c r="C5" s="186"/>
      <c r="D5" s="186"/>
      <c r="E5" s="186"/>
      <c r="F5" s="54" t="s">
        <v>204</v>
      </c>
      <c r="G5" s="159"/>
      <c r="H5" s="159"/>
      <c r="I5" s="159"/>
      <c r="J5" s="159"/>
      <c r="K5" s="159"/>
      <c r="L5" s="159"/>
    </row>
    <row r="6" spans="1:12" ht="21.75" customHeight="1">
      <c r="A6" s="52" t="s">
        <v>202</v>
      </c>
      <c r="B6" s="52"/>
      <c r="C6" s="52"/>
      <c r="D6" s="165"/>
      <c r="E6" s="165"/>
      <c r="F6" s="54" t="s">
        <v>214</v>
      </c>
      <c r="G6" s="19"/>
      <c r="H6" s="54" t="s">
        <v>215</v>
      </c>
      <c r="I6" s="19"/>
      <c r="K6" s="54" t="s">
        <v>205</v>
      </c>
      <c r="L6" s="19"/>
    </row>
    <row r="7" spans="1:12" ht="20.25" customHeight="1">
      <c r="A7" s="52" t="s">
        <v>208</v>
      </c>
      <c r="B7" s="53"/>
      <c r="C7" s="53"/>
      <c r="D7" s="176"/>
      <c r="E7" s="176"/>
      <c r="F7" s="176"/>
      <c r="G7" s="54" t="s">
        <v>207</v>
      </c>
      <c r="H7" s="19"/>
      <c r="I7" s="54" t="s">
        <v>209</v>
      </c>
      <c r="J7" s="19"/>
      <c r="K7" s="54" t="s">
        <v>210</v>
      </c>
      <c r="L7" s="19"/>
    </row>
    <row r="8" spans="2:12" ht="22.5" customHeight="1">
      <c r="B8" s="40"/>
      <c r="C8" s="40"/>
      <c r="D8" s="51" t="s">
        <v>211</v>
      </c>
      <c r="E8" s="178"/>
      <c r="F8" s="178"/>
      <c r="G8" s="178"/>
      <c r="H8" s="178"/>
      <c r="I8" s="178"/>
      <c r="J8" s="178"/>
      <c r="K8" s="1"/>
      <c r="L8" s="80"/>
    </row>
    <row r="9" spans="5:12" ht="12.75">
      <c r="E9" s="179" t="s">
        <v>0</v>
      </c>
      <c r="F9" s="179"/>
      <c r="G9" s="179"/>
      <c r="H9" s="179"/>
      <c r="I9" s="179"/>
      <c r="J9" s="179"/>
      <c r="L9" s="12"/>
    </row>
    <row r="10" spans="5:12" ht="22.5" customHeight="1">
      <c r="E10" s="180"/>
      <c r="F10" s="180"/>
      <c r="G10" s="180"/>
      <c r="H10" s="180"/>
      <c r="I10" s="180"/>
      <c r="J10" s="180"/>
      <c r="L10" s="12"/>
    </row>
    <row r="11" spans="5:12" ht="12.75">
      <c r="E11" s="181" t="s">
        <v>1</v>
      </c>
      <c r="F11" s="181"/>
      <c r="G11" s="181"/>
      <c r="H11" s="181"/>
      <c r="I11" s="181"/>
      <c r="J11" s="181"/>
      <c r="L11" s="12"/>
    </row>
    <row r="12" spans="1:12" ht="21.75" customHeight="1">
      <c r="A12" s="1"/>
      <c r="B12" s="1"/>
      <c r="C12" s="1"/>
      <c r="D12" s="1"/>
      <c r="E12" s="180"/>
      <c r="F12" s="180"/>
      <c r="G12" s="180"/>
      <c r="H12" s="180"/>
      <c r="I12" s="180"/>
      <c r="J12" s="180"/>
      <c r="L12" s="12"/>
    </row>
    <row r="13" spans="1:12" ht="12.75">
      <c r="A13" s="1"/>
      <c r="B13" s="17"/>
      <c r="C13" s="17"/>
      <c r="E13" s="181" t="s">
        <v>2</v>
      </c>
      <c r="F13" s="181"/>
      <c r="G13" s="181"/>
      <c r="H13" s="181"/>
      <c r="I13" s="181"/>
      <c r="J13" s="181"/>
      <c r="L13" s="12"/>
    </row>
    <row r="15" spans="1:12" ht="12.75">
      <c r="A15" s="169" t="s">
        <v>3</v>
      </c>
      <c r="B15" s="169"/>
      <c r="C15" s="169"/>
      <c r="D15" s="169"/>
      <c r="E15" s="169"/>
      <c r="F15" s="169"/>
      <c r="G15" s="169"/>
      <c r="H15" s="169"/>
      <c r="I15" s="169"/>
      <c r="J15" s="169"/>
      <c r="K15" s="169"/>
      <c r="L15" s="169"/>
    </row>
    <row r="16" ht="13.5" customHeight="1">
      <c r="A16" t="s">
        <v>4</v>
      </c>
    </row>
    <row r="17" spans="1:12" ht="18.75" customHeight="1">
      <c r="A17" s="41"/>
      <c r="B17" s="57" t="s">
        <v>218</v>
      </c>
      <c r="C17" s="57"/>
      <c r="D17" s="21"/>
      <c r="E17" s="162" t="s">
        <v>217</v>
      </c>
      <c r="F17" s="162"/>
      <c r="G17" s="162" t="s">
        <v>216</v>
      </c>
      <c r="H17" s="162"/>
      <c r="I17" s="162"/>
      <c r="J17" s="162"/>
      <c r="L17" s="41"/>
    </row>
    <row r="18" spans="1:12" ht="24.75" customHeight="1">
      <c r="A18" s="198" t="s">
        <v>307</v>
      </c>
      <c r="B18" s="198"/>
      <c r="C18" s="198"/>
      <c r="D18" s="198"/>
      <c r="E18" s="198"/>
      <c r="F18" s="198"/>
      <c r="G18" s="198"/>
      <c r="H18" s="198"/>
      <c r="I18" s="198"/>
      <c r="J18" s="198"/>
      <c r="K18" s="198"/>
      <c r="L18" s="198"/>
    </row>
    <row r="19" spans="1:12" ht="12.75">
      <c r="A19" s="198"/>
      <c r="B19" s="198"/>
      <c r="C19" s="198"/>
      <c r="D19" s="198"/>
      <c r="E19" s="198"/>
      <c r="F19" s="198"/>
      <c r="G19" s="198"/>
      <c r="H19" s="198"/>
      <c r="I19" s="198"/>
      <c r="J19" s="198"/>
      <c r="K19" s="198"/>
      <c r="L19" s="198"/>
    </row>
    <row r="20" spans="7:9" ht="12.75" customHeight="1" thickBot="1">
      <c r="G20" s="15" t="s">
        <v>7</v>
      </c>
      <c r="I20" s="42"/>
    </row>
    <row r="21" spans="1:13" ht="14.25" customHeight="1">
      <c r="A21" s="58" t="s">
        <v>5</v>
      </c>
      <c r="B21" s="2"/>
      <c r="C21" s="2"/>
      <c r="D21" s="2"/>
      <c r="E21" s="2"/>
      <c r="F21" s="69" t="s">
        <v>6</v>
      </c>
      <c r="G21" s="2"/>
      <c r="H21" s="2"/>
      <c r="I21" s="2"/>
      <c r="J21" s="2"/>
      <c r="K21" s="2"/>
      <c r="L21" s="2"/>
      <c r="M21" s="3"/>
    </row>
    <row r="22" spans="1:13" ht="14.25" customHeight="1">
      <c r="A22" s="11" t="s">
        <v>303</v>
      </c>
      <c r="B22" s="17"/>
      <c r="C22" s="17"/>
      <c r="D22" s="1"/>
      <c r="E22" s="1"/>
      <c r="F22" s="18" t="s">
        <v>179</v>
      </c>
      <c r="G22" s="1"/>
      <c r="H22" s="1"/>
      <c r="I22" s="1"/>
      <c r="J22" s="1"/>
      <c r="K22" s="1"/>
      <c r="L22" s="1"/>
      <c r="M22" s="4"/>
    </row>
    <row r="23" spans="1:13" ht="17.25" customHeight="1" thickBot="1">
      <c r="A23" s="59" t="s">
        <v>8</v>
      </c>
      <c r="B23" s="14"/>
      <c r="C23" s="14"/>
      <c r="D23" s="6"/>
      <c r="E23" s="6"/>
      <c r="F23" s="70" t="s">
        <v>9</v>
      </c>
      <c r="G23" s="6"/>
      <c r="H23" s="6"/>
      <c r="I23" s="6"/>
      <c r="J23" s="6"/>
      <c r="K23" s="6"/>
      <c r="L23" s="6"/>
      <c r="M23" s="7"/>
    </row>
    <row r="24" spans="1:11" ht="39" thickBot="1">
      <c r="A24" s="1"/>
      <c r="B24" s="1"/>
      <c r="C24" s="1"/>
      <c r="D24" s="1"/>
      <c r="E24" s="1"/>
      <c r="F24" s="1"/>
      <c r="G24" s="15" t="s">
        <v>7</v>
      </c>
      <c r="H24" s="1"/>
      <c r="I24" s="9" t="s">
        <v>220</v>
      </c>
      <c r="K24" s="60" t="s">
        <v>219</v>
      </c>
    </row>
    <row r="25" spans="1:13" ht="12.75">
      <c r="A25" s="43" t="s">
        <v>186</v>
      </c>
      <c r="B25" s="44"/>
      <c r="C25" s="44"/>
      <c r="D25" s="44"/>
      <c r="E25" s="44"/>
      <c r="F25" s="44"/>
      <c r="G25" s="44"/>
      <c r="H25" s="44"/>
      <c r="I25" s="44"/>
      <c r="J25" s="2"/>
      <c r="K25" s="2"/>
      <c r="L25" s="2"/>
      <c r="M25" s="3"/>
    </row>
    <row r="26" spans="1:13" ht="15" customHeight="1">
      <c r="A26" s="45"/>
      <c r="B26" s="49" t="s">
        <v>187</v>
      </c>
      <c r="C26" s="49"/>
      <c r="D26" s="46"/>
      <c r="E26" s="46"/>
      <c r="F26" s="62" t="s">
        <v>188</v>
      </c>
      <c r="H26" s="46"/>
      <c r="I26" s="73"/>
      <c r="K26" s="73"/>
      <c r="M26" s="4"/>
    </row>
    <row r="27" spans="1:13" ht="15" customHeight="1">
      <c r="A27" s="45"/>
      <c r="B27" s="49" t="s">
        <v>189</v>
      </c>
      <c r="C27" s="49"/>
      <c r="D27" s="46"/>
      <c r="E27" s="46"/>
      <c r="F27" s="62" t="s">
        <v>201</v>
      </c>
      <c r="H27" s="46"/>
      <c r="I27" s="73"/>
      <c r="K27" s="73"/>
      <c r="M27" s="4"/>
    </row>
    <row r="28" spans="1:13" ht="15" customHeight="1">
      <c r="A28" s="45"/>
      <c r="B28" s="49" t="s">
        <v>190</v>
      </c>
      <c r="C28" s="49"/>
      <c r="D28" s="46"/>
      <c r="E28" s="46"/>
      <c r="F28" s="62" t="s">
        <v>191</v>
      </c>
      <c r="H28" s="46"/>
      <c r="I28" s="73" t="s">
        <v>178</v>
      </c>
      <c r="K28" s="73" t="s">
        <v>178</v>
      </c>
      <c r="M28" s="4"/>
    </row>
    <row r="29" spans="1:13" ht="15" customHeight="1">
      <c r="A29" s="45"/>
      <c r="B29" s="49" t="s">
        <v>192</v>
      </c>
      <c r="C29" s="49"/>
      <c r="D29" s="46"/>
      <c r="E29" s="46"/>
      <c r="F29" s="62" t="s">
        <v>193</v>
      </c>
      <c r="H29" s="46"/>
      <c r="I29" s="73" t="s">
        <v>178</v>
      </c>
      <c r="K29" s="73" t="s">
        <v>178</v>
      </c>
      <c r="M29" s="4"/>
    </row>
    <row r="30" spans="1:13" ht="15" customHeight="1">
      <c r="A30" s="45"/>
      <c r="B30" s="49" t="s">
        <v>194</v>
      </c>
      <c r="C30" s="49"/>
      <c r="D30" s="46"/>
      <c r="E30" s="46"/>
      <c r="F30" s="62" t="s">
        <v>195</v>
      </c>
      <c r="H30" s="46"/>
      <c r="I30" s="73" t="s">
        <v>178</v>
      </c>
      <c r="K30" s="73" t="s">
        <v>178</v>
      </c>
      <c r="M30" s="4"/>
    </row>
    <row r="31" spans="1:13" ht="15" customHeight="1">
      <c r="A31" s="45"/>
      <c r="B31" s="49" t="s">
        <v>198</v>
      </c>
      <c r="C31" s="49"/>
      <c r="D31" s="49"/>
      <c r="E31" s="49"/>
      <c r="F31" s="62" t="s">
        <v>196</v>
      </c>
      <c r="H31" s="46"/>
      <c r="I31" s="74"/>
      <c r="K31" s="74"/>
      <c r="M31" s="4"/>
    </row>
    <row r="32" spans="1:13" ht="15" customHeight="1">
      <c r="A32" s="45"/>
      <c r="B32" t="s">
        <v>276</v>
      </c>
      <c r="D32" s="49"/>
      <c r="E32" s="49"/>
      <c r="F32" s="62" t="s">
        <v>197</v>
      </c>
      <c r="H32" s="46"/>
      <c r="I32" s="77"/>
      <c r="K32" s="75"/>
      <c r="M32" s="4"/>
    </row>
    <row r="33" spans="1:13" ht="13.5" customHeight="1">
      <c r="A33" s="45"/>
      <c r="B33" s="46"/>
      <c r="C33" s="46"/>
      <c r="D33" s="46"/>
      <c r="E33" s="46"/>
      <c r="F33" s="46"/>
      <c r="G33" s="46"/>
      <c r="H33" s="46"/>
      <c r="I33" s="1"/>
      <c r="K33" s="9"/>
      <c r="M33" s="4"/>
    </row>
    <row r="34" spans="1:13" ht="13.5" customHeight="1">
      <c r="A34" s="45"/>
      <c r="B34" s="49" t="s">
        <v>199</v>
      </c>
      <c r="C34" s="49"/>
      <c r="D34" s="46"/>
      <c r="E34" s="46"/>
      <c r="F34" s="46"/>
      <c r="G34" s="50" t="s">
        <v>200</v>
      </c>
      <c r="H34" s="46"/>
      <c r="I34" s="37">
        <f>SUM(I26:I31)</f>
        <v>0</v>
      </c>
      <c r="K34" s="151">
        <f>SUM(K26:K32)</f>
        <v>0</v>
      </c>
      <c r="M34" s="4"/>
    </row>
    <row r="35" spans="1:13" ht="6" customHeight="1" thickBot="1">
      <c r="A35" s="47"/>
      <c r="B35" s="48"/>
      <c r="C35" s="48"/>
      <c r="D35" s="48"/>
      <c r="E35" s="48"/>
      <c r="F35" s="48"/>
      <c r="G35" s="48"/>
      <c r="H35" s="48"/>
      <c r="I35" s="48"/>
      <c r="J35" s="6"/>
      <c r="K35" s="8"/>
      <c r="L35" s="6"/>
      <c r="M35" s="7"/>
    </row>
    <row r="36" spans="1:13" ht="13.5" thickBot="1">
      <c r="A36" s="32"/>
      <c r="B36" s="32"/>
      <c r="C36" s="32"/>
      <c r="D36" s="32"/>
      <c r="E36" s="32"/>
      <c r="F36" s="32"/>
      <c r="G36" s="32"/>
      <c r="H36" s="32"/>
      <c r="I36" s="32"/>
      <c r="J36" s="9"/>
      <c r="K36" s="9"/>
      <c r="L36" s="9"/>
      <c r="M36" s="1"/>
    </row>
    <row r="37" spans="1:13" ht="12.75" customHeight="1">
      <c r="A37" s="43" t="s">
        <v>223</v>
      </c>
      <c r="B37" s="38"/>
      <c r="C37" s="38"/>
      <c r="D37" s="38"/>
      <c r="E37" s="38"/>
      <c r="F37" s="38"/>
      <c r="G37" s="38"/>
      <c r="H37" s="38"/>
      <c r="I37" s="38"/>
      <c r="J37" s="2"/>
      <c r="K37" s="2"/>
      <c r="L37" s="2"/>
      <c r="M37" s="3"/>
    </row>
    <row r="38" spans="1:13" ht="25.5" customHeight="1">
      <c r="A38" s="39"/>
      <c r="B38" s="163" t="s">
        <v>221</v>
      </c>
      <c r="C38" s="163"/>
      <c r="D38" s="163"/>
      <c r="E38" s="163"/>
      <c r="F38" s="32"/>
      <c r="G38" s="62" t="s">
        <v>196</v>
      </c>
      <c r="H38" s="32"/>
      <c r="I38" s="32"/>
      <c r="J38" s="75"/>
      <c r="K38" s="80"/>
      <c r="L38" s="1"/>
      <c r="M38" s="4"/>
    </row>
    <row r="39" spans="1:13" ht="6.75" customHeight="1">
      <c r="A39" s="39"/>
      <c r="B39" s="32"/>
      <c r="C39" s="32"/>
      <c r="D39" s="32"/>
      <c r="E39" s="32"/>
      <c r="F39" s="32"/>
      <c r="G39" s="32"/>
      <c r="H39" s="32"/>
      <c r="I39" s="32"/>
      <c r="J39" s="1"/>
      <c r="K39" s="1"/>
      <c r="L39" s="1"/>
      <c r="M39" s="4"/>
    </row>
    <row r="40" spans="1:13" ht="13.5" thickBot="1">
      <c r="A40" s="39"/>
      <c r="B40" s="32"/>
      <c r="C40" s="32"/>
      <c r="D40" s="32"/>
      <c r="E40" s="32"/>
      <c r="F40" s="32"/>
      <c r="G40" s="61" t="s">
        <v>222</v>
      </c>
      <c r="H40" s="32"/>
      <c r="I40" s="32"/>
      <c r="J40" s="35">
        <f>J38</f>
        <v>0</v>
      </c>
      <c r="K40" s="36"/>
      <c r="L40" s="1"/>
      <c r="M40" s="4"/>
    </row>
    <row r="41" spans="1:13" ht="6" customHeight="1" thickBot="1">
      <c r="A41" s="5"/>
      <c r="B41" s="6"/>
      <c r="C41" s="6"/>
      <c r="D41" s="6"/>
      <c r="E41" s="6"/>
      <c r="F41" s="6"/>
      <c r="G41" s="6"/>
      <c r="H41" s="6"/>
      <c r="I41" s="6"/>
      <c r="J41" s="6"/>
      <c r="K41" s="6"/>
      <c r="L41" s="6"/>
      <c r="M41" s="7"/>
    </row>
    <row r="42" ht="13.5" thickBot="1"/>
    <row r="43" spans="1:13" ht="12.75" customHeight="1">
      <c r="A43" s="43" t="s">
        <v>225</v>
      </c>
      <c r="B43" s="44"/>
      <c r="C43" s="44"/>
      <c r="D43" s="44"/>
      <c r="E43" s="44"/>
      <c r="F43" s="44"/>
      <c r="G43" s="44"/>
      <c r="H43" s="44"/>
      <c r="I43" s="44"/>
      <c r="J43" s="2"/>
      <c r="K43" s="2"/>
      <c r="L43" s="2"/>
      <c r="M43" s="3"/>
    </row>
    <row r="44" spans="1:13" s="1" customFormat="1" ht="12.75">
      <c r="A44" s="45"/>
      <c r="B44" s="63" t="s">
        <v>304</v>
      </c>
      <c r="C44" s="46"/>
      <c r="D44" s="46"/>
      <c r="E44" s="46"/>
      <c r="F44" s="46"/>
      <c r="G44" s="46"/>
      <c r="H44" s="46"/>
      <c r="I44" s="46"/>
      <c r="J44" s="152" t="str">
        <f>IF(I34&gt;0,J40/I34," ")</f>
        <v> </v>
      </c>
      <c r="K44" s="1" t="s">
        <v>10</v>
      </c>
      <c r="M44" s="4"/>
    </row>
    <row r="45" spans="1:13" s="1" customFormat="1" ht="18" customHeight="1">
      <c r="A45" s="64"/>
      <c r="B45" s="63" t="s">
        <v>224</v>
      </c>
      <c r="C45" s="32"/>
      <c r="D45" s="32"/>
      <c r="F45" s="32"/>
      <c r="G45" s="32"/>
      <c r="H45" s="32"/>
      <c r="I45" s="32"/>
      <c r="J45" s="153" t="str">
        <f>IF(K34&gt;0,J40/K34," ")</f>
        <v> </v>
      </c>
      <c r="K45" s="1" t="s">
        <v>10</v>
      </c>
      <c r="M45" s="4"/>
    </row>
    <row r="46" spans="1:13" s="1" customFormat="1" ht="8.25" customHeight="1" thickBot="1">
      <c r="A46" s="65"/>
      <c r="B46" s="6"/>
      <c r="C46" s="66"/>
      <c r="D46" s="66"/>
      <c r="E46" s="66"/>
      <c r="F46" s="66"/>
      <c r="G46" s="66"/>
      <c r="H46" s="66"/>
      <c r="I46" s="66"/>
      <c r="J46" s="10"/>
      <c r="K46" s="6"/>
      <c r="L46" s="6"/>
      <c r="M46" s="7"/>
    </row>
    <row r="48" spans="1:11" ht="12.75">
      <c r="A48" s="169" t="s">
        <v>308</v>
      </c>
      <c r="B48" s="169"/>
      <c r="C48" s="169"/>
      <c r="D48" s="169"/>
      <c r="E48" s="169"/>
      <c r="F48" s="169"/>
      <c r="G48" s="169"/>
      <c r="H48" s="169"/>
      <c r="I48" s="169"/>
      <c r="J48" s="154">
        <f>I34+K34+J40</f>
        <v>0</v>
      </c>
      <c r="K48" s="76" t="s">
        <v>246</v>
      </c>
    </row>
    <row r="49" spans="1:11" ht="18" customHeight="1">
      <c r="A49" s="169" t="s">
        <v>72</v>
      </c>
      <c r="B49" s="169"/>
      <c r="C49" s="169"/>
      <c r="D49" s="169"/>
      <c r="E49" s="169"/>
      <c r="F49" s="169"/>
      <c r="G49" s="169"/>
      <c r="H49" s="169"/>
      <c r="I49" s="169"/>
      <c r="J49" s="78"/>
      <c r="K49" s="18"/>
    </row>
    <row r="50" spans="1:11" ht="7.5" customHeight="1">
      <c r="A50" s="40"/>
      <c r="B50" s="40"/>
      <c r="C50" s="40"/>
      <c r="D50" s="40"/>
      <c r="E50" s="40"/>
      <c r="F50" s="40"/>
      <c r="G50" s="40"/>
      <c r="H50" s="40"/>
      <c r="I50" s="40"/>
      <c r="J50" s="18"/>
      <c r="K50" s="18"/>
    </row>
    <row r="51" spans="1:12" ht="12.75" customHeight="1">
      <c r="A51" s="177" t="s">
        <v>11</v>
      </c>
      <c r="B51" s="177"/>
      <c r="C51" s="177"/>
      <c r="D51" s="177"/>
      <c r="E51" s="177"/>
      <c r="F51" s="177"/>
      <c r="G51" s="177"/>
      <c r="H51" s="177"/>
      <c r="I51" s="177"/>
      <c r="J51" s="177"/>
      <c r="K51" s="177"/>
      <c r="L51" s="177"/>
    </row>
    <row r="52" spans="2:12" ht="20.25" customHeight="1">
      <c r="B52" s="68" t="s">
        <v>180</v>
      </c>
      <c r="C52" s="176"/>
      <c r="D52" s="176"/>
      <c r="E52" s="176"/>
      <c r="F52" s="176"/>
      <c r="G52" s="176"/>
      <c r="H52" s="176"/>
      <c r="I52" s="176"/>
      <c r="J52" s="176"/>
      <c r="K52" s="176"/>
      <c r="L52" s="176"/>
    </row>
    <row r="53" spans="1:12" ht="20.25" customHeight="1">
      <c r="A53" s="199"/>
      <c r="B53" s="199"/>
      <c r="C53" s="160"/>
      <c r="D53" s="160"/>
      <c r="E53" s="160"/>
      <c r="F53" s="160"/>
      <c r="G53" s="160"/>
      <c r="H53" s="160"/>
      <c r="I53" s="160"/>
      <c r="J53" s="160"/>
      <c r="K53" s="160"/>
      <c r="L53" s="160"/>
    </row>
    <row r="54" spans="1:12" ht="20.25" customHeight="1">
      <c r="A54" s="160"/>
      <c r="B54" s="160"/>
      <c r="C54" s="160"/>
      <c r="D54" s="160"/>
      <c r="E54" s="160"/>
      <c r="F54" s="160"/>
      <c r="G54" s="160"/>
      <c r="H54" s="160"/>
      <c r="I54" s="160"/>
      <c r="J54" s="160"/>
      <c r="K54" s="160"/>
      <c r="L54" s="160"/>
    </row>
    <row r="55" spans="1:12" ht="12.75">
      <c r="A55" s="28"/>
      <c r="B55" s="28"/>
      <c r="C55" s="28"/>
      <c r="D55" s="28"/>
      <c r="E55" s="28"/>
      <c r="F55" s="28"/>
      <c r="G55" s="28"/>
      <c r="H55" s="28"/>
      <c r="I55" s="28"/>
      <c r="J55" s="28"/>
      <c r="K55" s="28"/>
      <c r="L55" s="28"/>
    </row>
    <row r="56" spans="2:12" ht="17.25" customHeight="1">
      <c r="B56" s="53"/>
      <c r="C56" s="53"/>
      <c r="D56" s="53"/>
      <c r="E56" s="68" t="s">
        <v>213</v>
      </c>
      <c r="F56" s="164"/>
      <c r="G56" s="164"/>
      <c r="H56" s="164"/>
      <c r="I56" s="164"/>
      <c r="J56" s="164"/>
      <c r="K56" s="164"/>
      <c r="L56" s="164"/>
    </row>
    <row r="57" ht="17.25" customHeight="1"/>
    <row r="58" spans="1:12" ht="12.75">
      <c r="A58" s="167" t="s">
        <v>12</v>
      </c>
      <c r="B58" s="167"/>
      <c r="C58" s="167"/>
      <c r="D58" s="167"/>
      <c r="E58" s="167"/>
      <c r="F58" s="167"/>
      <c r="G58" s="167"/>
      <c r="H58" s="167"/>
      <c r="I58" s="167"/>
      <c r="J58" s="167"/>
      <c r="K58" s="167"/>
      <c r="L58" s="167"/>
    </row>
    <row r="59" ht="22.5" customHeight="1" thickBot="1">
      <c r="A59" s="71" t="s">
        <v>309</v>
      </c>
    </row>
    <row r="60" spans="2:12" ht="21.75" customHeight="1" thickBot="1">
      <c r="B60" s="12"/>
      <c r="C60" s="12"/>
      <c r="J60" s="72" t="s">
        <v>242</v>
      </c>
      <c r="K60" s="174">
        <f>G174+G175</f>
        <v>0</v>
      </c>
      <c r="L60" s="175"/>
    </row>
    <row r="61" spans="1:8" ht="9" customHeight="1">
      <c r="A61" s="12"/>
      <c r="B61" s="12"/>
      <c r="C61" s="12"/>
      <c r="H61" s="56"/>
    </row>
    <row r="62" spans="1:8" ht="14.25">
      <c r="A62" s="12" t="s">
        <v>277</v>
      </c>
      <c r="H62" s="56"/>
    </row>
    <row r="63" spans="3:8" ht="7.5" customHeight="1">
      <c r="C63" s="28"/>
      <c r="D63" s="28"/>
      <c r="E63" s="28"/>
      <c r="F63" s="28"/>
      <c r="G63" s="28"/>
      <c r="H63" s="28"/>
    </row>
    <row r="64" spans="1:15" ht="12" customHeight="1" thickBot="1">
      <c r="A64" s="12"/>
      <c r="B64" s="12"/>
      <c r="C64" s="28" t="s">
        <v>183</v>
      </c>
      <c r="D64" s="28"/>
      <c r="E64" s="28"/>
      <c r="F64" s="93" t="s">
        <v>184</v>
      </c>
      <c r="G64" s="28"/>
      <c r="H64" s="94" t="s">
        <v>76</v>
      </c>
      <c r="J64" s="13" t="s">
        <v>24</v>
      </c>
      <c r="K64" s="29">
        <f>IF(OR(N64=1,O64=1),H65,IF(OR(N64=2,O64=2),H66,IF(OR(N64=3,O64=3),H67,IF(OR(N64=4,O64=4),H68,IF(OR(N64=5,O64=5),H69,0)))))</f>
        <v>0</v>
      </c>
      <c r="M64">
        <v>4</v>
      </c>
      <c r="N64" s="25">
        <v>5</v>
      </c>
      <c r="O64" s="25">
        <v>5</v>
      </c>
    </row>
    <row r="65" spans="1:11" ht="18" customHeight="1">
      <c r="A65" s="80"/>
      <c r="B65" s="81"/>
      <c r="C65" s="81" t="s">
        <v>14</v>
      </c>
      <c r="D65" s="81"/>
      <c r="E65" s="81"/>
      <c r="F65" s="81" t="s">
        <v>19</v>
      </c>
      <c r="G65" s="28"/>
      <c r="H65" s="95">
        <v>35</v>
      </c>
      <c r="K65" s="23">
        <v>12</v>
      </c>
    </row>
    <row r="66" spans="1:12" ht="18" customHeight="1">
      <c r="A66" s="80"/>
      <c r="B66" s="82"/>
      <c r="C66" s="83" t="s">
        <v>15</v>
      </c>
      <c r="D66" s="82"/>
      <c r="E66" s="82"/>
      <c r="F66" s="83" t="s">
        <v>20</v>
      </c>
      <c r="G66" s="28"/>
      <c r="H66" s="96">
        <v>25</v>
      </c>
      <c r="J66" s="20">
        <f>IF(L66=TRUE,25,0)</f>
        <v>0</v>
      </c>
      <c r="K66" s="22"/>
      <c r="L66" s="16"/>
    </row>
    <row r="67" spans="1:12" ht="18" customHeight="1">
      <c r="A67" s="80"/>
      <c r="B67" s="82"/>
      <c r="C67" s="83" t="s">
        <v>16</v>
      </c>
      <c r="D67" s="82"/>
      <c r="E67" s="82"/>
      <c r="F67" s="83" t="s">
        <v>21</v>
      </c>
      <c r="G67" s="28"/>
      <c r="H67" s="96">
        <v>15</v>
      </c>
      <c r="J67" s="20">
        <f>IF(L67=TRUE,15,0)</f>
        <v>0</v>
      </c>
      <c r="K67" s="22"/>
      <c r="L67" s="16"/>
    </row>
    <row r="68" spans="1:12" ht="18" customHeight="1">
      <c r="A68" s="80"/>
      <c r="B68" s="82"/>
      <c r="C68" s="83" t="s">
        <v>17</v>
      </c>
      <c r="D68" s="82"/>
      <c r="E68" s="83"/>
      <c r="F68" s="83" t="s">
        <v>22</v>
      </c>
      <c r="G68" s="28"/>
      <c r="H68" s="96">
        <v>5</v>
      </c>
      <c r="J68" s="20">
        <f>IF(L68=TRUE,5,0)</f>
        <v>0</v>
      </c>
      <c r="K68" s="22"/>
      <c r="L68" s="16"/>
    </row>
    <row r="69" spans="1:12" ht="18" customHeight="1">
      <c r="A69" s="80"/>
      <c r="B69" s="82"/>
      <c r="C69" s="83" t="s">
        <v>18</v>
      </c>
      <c r="D69" s="82"/>
      <c r="E69" s="83"/>
      <c r="F69" s="83" t="s">
        <v>23</v>
      </c>
      <c r="G69" s="28"/>
      <c r="H69" s="97"/>
      <c r="J69" s="20">
        <f>IF(L69=TRUE,"'0",0)</f>
        <v>0</v>
      </c>
      <c r="K69" s="22"/>
      <c r="L69" s="16"/>
    </row>
    <row r="70" spans="1:11" ht="12.75">
      <c r="A70" s="28"/>
      <c r="B70" s="28"/>
      <c r="C70" s="28"/>
      <c r="D70" s="28"/>
      <c r="E70" s="28"/>
      <c r="F70" s="28"/>
      <c r="G70" s="28"/>
      <c r="H70" s="28"/>
      <c r="K70" s="23"/>
    </row>
    <row r="71" spans="1:14" ht="15" customHeight="1" thickBot="1">
      <c r="A71" s="98" t="s">
        <v>278</v>
      </c>
      <c r="B71" s="28"/>
      <c r="C71" s="28"/>
      <c r="D71" s="28"/>
      <c r="E71" s="28"/>
      <c r="F71" s="28"/>
      <c r="G71" s="28"/>
      <c r="H71" s="94" t="s">
        <v>76</v>
      </c>
      <c r="J71" s="13" t="s">
        <v>24</v>
      </c>
      <c r="K71" s="29">
        <f>IF(N71=1,H72,IF(N71=2,H73,IF(N71=3,H74,IF(N71=4,H75,IF(N71=5,H76,0)))))</f>
        <v>0</v>
      </c>
      <c r="N71" s="25">
        <v>5</v>
      </c>
    </row>
    <row r="72" spans="1:11" ht="17.25" customHeight="1">
      <c r="A72" s="28"/>
      <c r="B72" s="81"/>
      <c r="C72" s="170" t="s">
        <v>25</v>
      </c>
      <c r="D72" s="170"/>
      <c r="E72" s="170"/>
      <c r="F72" s="170"/>
      <c r="G72" s="170"/>
      <c r="H72" s="92">
        <v>35</v>
      </c>
      <c r="J72" s="1"/>
      <c r="K72" s="23">
        <v>4</v>
      </c>
    </row>
    <row r="73" spans="1:11" ht="17.25" customHeight="1">
      <c r="A73" s="28"/>
      <c r="B73" s="82"/>
      <c r="C73" s="171" t="s">
        <v>26</v>
      </c>
      <c r="D73" s="171"/>
      <c r="E73" s="171"/>
      <c r="F73" s="171"/>
      <c r="G73" s="171"/>
      <c r="H73" s="92">
        <v>25</v>
      </c>
      <c r="J73" s="1"/>
      <c r="K73" s="23"/>
    </row>
    <row r="74" spans="1:11" ht="17.25" customHeight="1">
      <c r="A74" s="28"/>
      <c r="B74" s="82"/>
      <c r="C74" s="171" t="s">
        <v>27</v>
      </c>
      <c r="D74" s="171"/>
      <c r="E74" s="171"/>
      <c r="F74" s="171"/>
      <c r="G74" s="171"/>
      <c r="H74" s="92">
        <v>15</v>
      </c>
      <c r="J74" s="1"/>
      <c r="K74" s="23"/>
    </row>
    <row r="75" spans="1:11" ht="17.25" customHeight="1">
      <c r="A75" s="28"/>
      <c r="B75" s="82"/>
      <c r="C75" s="171" t="s">
        <v>28</v>
      </c>
      <c r="D75" s="171"/>
      <c r="E75" s="171"/>
      <c r="F75" s="171"/>
      <c r="G75" s="171"/>
      <c r="H75" s="92">
        <v>5</v>
      </c>
      <c r="J75" s="1"/>
      <c r="K75" s="23"/>
    </row>
    <row r="76" spans="1:11" ht="18" customHeight="1">
      <c r="A76" s="28"/>
      <c r="B76" s="86"/>
      <c r="C76" s="182" t="s">
        <v>29</v>
      </c>
      <c r="D76" s="182"/>
      <c r="E76" s="182"/>
      <c r="F76" s="182"/>
      <c r="G76" s="182"/>
      <c r="H76" s="92">
        <v>0</v>
      </c>
      <c r="J76" s="1"/>
      <c r="K76" s="23"/>
    </row>
    <row r="77" spans="1:11" ht="12.75">
      <c r="A77" s="28"/>
      <c r="B77" s="28"/>
      <c r="C77" s="28"/>
      <c r="D77" s="28"/>
      <c r="E77" s="28"/>
      <c r="F77" s="28"/>
      <c r="G77" s="28"/>
      <c r="H77" s="95"/>
      <c r="K77" s="23"/>
    </row>
    <row r="78" spans="1:14" s="126" customFormat="1" ht="18" customHeight="1" thickBot="1">
      <c r="A78" s="98" t="s">
        <v>286</v>
      </c>
      <c r="B78" s="98"/>
      <c r="C78" s="98"/>
      <c r="D78" s="93"/>
      <c r="E78" s="93"/>
      <c r="F78" s="93"/>
      <c r="G78" s="93"/>
      <c r="H78" s="125" t="s">
        <v>76</v>
      </c>
      <c r="J78" s="127" t="s">
        <v>24</v>
      </c>
      <c r="K78" s="128">
        <f>IF(N78=1,H79,IF(N78=2,H80,IF(N78=3,H81,0)))</f>
        <v>0</v>
      </c>
      <c r="N78" s="129">
        <v>3</v>
      </c>
    </row>
    <row r="79" spans="1:11" s="126" customFormat="1" ht="17.25" customHeight="1">
      <c r="A79" s="93"/>
      <c r="B79" s="130"/>
      <c r="C79" s="172" t="s">
        <v>249</v>
      </c>
      <c r="D79" s="172"/>
      <c r="E79" s="172"/>
      <c r="F79" s="172"/>
      <c r="G79" s="172"/>
      <c r="H79" s="131">
        <v>5</v>
      </c>
      <c r="J79" s="132"/>
      <c r="K79" s="133"/>
    </row>
    <row r="80" spans="1:11" s="126" customFormat="1" ht="17.25" customHeight="1">
      <c r="A80" s="93"/>
      <c r="B80" s="134"/>
      <c r="C80" s="193" t="s">
        <v>250</v>
      </c>
      <c r="D80" s="193"/>
      <c r="E80" s="193"/>
      <c r="F80" s="193"/>
      <c r="G80" s="193"/>
      <c r="H80" s="131">
        <v>3</v>
      </c>
      <c r="J80" s="132"/>
      <c r="K80" s="133"/>
    </row>
    <row r="81" spans="1:11" s="126" customFormat="1" ht="17.25" customHeight="1">
      <c r="A81" s="93"/>
      <c r="B81" s="134"/>
      <c r="C81" s="135" t="s">
        <v>248</v>
      </c>
      <c r="D81" s="135"/>
      <c r="E81" s="135"/>
      <c r="F81" s="135"/>
      <c r="G81" s="135"/>
      <c r="H81" s="131">
        <v>0</v>
      </c>
      <c r="J81" s="132"/>
      <c r="K81" s="133"/>
    </row>
    <row r="82" spans="1:11" s="119" customFormat="1" ht="12.75">
      <c r="A82" s="118"/>
      <c r="B82" s="118"/>
      <c r="C82" s="118"/>
      <c r="D82" s="118"/>
      <c r="E82" s="118"/>
      <c r="F82" s="118"/>
      <c r="G82" s="118"/>
      <c r="H82" s="118"/>
      <c r="K82" s="121"/>
    </row>
    <row r="83" spans="1:14" s="126" customFormat="1" ht="17.25" customHeight="1" thickBot="1">
      <c r="A83" s="98" t="s">
        <v>287</v>
      </c>
      <c r="B83" s="98"/>
      <c r="C83" s="98"/>
      <c r="D83" s="93"/>
      <c r="E83" s="93"/>
      <c r="F83" s="93"/>
      <c r="G83" s="93"/>
      <c r="H83" s="125" t="s">
        <v>76</v>
      </c>
      <c r="J83" s="127" t="s">
        <v>24</v>
      </c>
      <c r="K83" s="128">
        <f>IF(N83=1,H84,IF(N83=2,H85,IF(N83=3,H86,IF(N83=4,H87,0))))</f>
        <v>0</v>
      </c>
      <c r="N83" s="129">
        <v>4</v>
      </c>
    </row>
    <row r="84" spans="1:11" s="126" customFormat="1" ht="17.25" customHeight="1">
      <c r="A84" s="93"/>
      <c r="B84" s="136"/>
      <c r="C84" s="172" t="s">
        <v>251</v>
      </c>
      <c r="D84" s="172"/>
      <c r="E84" s="172"/>
      <c r="F84" s="172"/>
      <c r="G84" s="172"/>
      <c r="H84" s="131">
        <v>5</v>
      </c>
      <c r="J84" s="132"/>
      <c r="K84" s="133"/>
    </row>
    <row r="85" spans="1:11" s="126" customFormat="1" ht="17.25" customHeight="1">
      <c r="A85" s="93"/>
      <c r="B85" s="137"/>
      <c r="C85" s="173" t="s">
        <v>252</v>
      </c>
      <c r="D85" s="173"/>
      <c r="E85" s="173"/>
      <c r="F85" s="173"/>
      <c r="G85" s="173"/>
      <c r="H85" s="131">
        <v>4</v>
      </c>
      <c r="J85" s="132"/>
      <c r="K85" s="133"/>
    </row>
    <row r="86" spans="1:11" s="126" customFormat="1" ht="17.25" customHeight="1">
      <c r="A86" s="93"/>
      <c r="B86" s="137"/>
      <c r="C86" s="173" t="s">
        <v>253</v>
      </c>
      <c r="D86" s="173"/>
      <c r="E86" s="173"/>
      <c r="F86" s="173"/>
      <c r="G86" s="173"/>
      <c r="H86" s="131">
        <v>3</v>
      </c>
      <c r="J86" s="132"/>
      <c r="K86" s="133"/>
    </row>
    <row r="87" spans="1:11" s="126" customFormat="1" ht="17.25" customHeight="1">
      <c r="A87" s="93"/>
      <c r="B87" s="138"/>
      <c r="C87" s="196" t="s">
        <v>254</v>
      </c>
      <c r="D87" s="196"/>
      <c r="E87" s="196"/>
      <c r="F87" s="196"/>
      <c r="G87" s="196"/>
      <c r="H87" s="131">
        <v>0</v>
      </c>
      <c r="J87" s="132"/>
      <c r="K87" s="133"/>
    </row>
    <row r="88" spans="1:11" s="119" customFormat="1" ht="12.75">
      <c r="A88" s="118"/>
      <c r="B88" s="122"/>
      <c r="C88" s="122"/>
      <c r="D88" s="122"/>
      <c r="E88" s="122"/>
      <c r="F88" s="122"/>
      <c r="G88" s="122"/>
      <c r="H88" s="122"/>
      <c r="J88" s="123"/>
      <c r="K88" s="121"/>
    </row>
    <row r="89" spans="1:11" ht="12.75">
      <c r="A89" s="98" t="s">
        <v>30</v>
      </c>
      <c r="B89" s="98"/>
      <c r="C89" s="98"/>
      <c r="D89" s="28"/>
      <c r="E89" s="28"/>
      <c r="F89" s="28"/>
      <c r="G89" s="28"/>
      <c r="H89" s="28"/>
      <c r="K89" s="23"/>
    </row>
    <row r="90" spans="1:11" ht="12" customHeight="1">
      <c r="A90" s="28" t="s">
        <v>185</v>
      </c>
      <c r="B90" s="28"/>
      <c r="C90" s="28"/>
      <c r="D90" s="28"/>
      <c r="E90" s="28"/>
      <c r="F90" s="28"/>
      <c r="G90" s="28"/>
      <c r="H90" s="28"/>
      <c r="K90" s="23"/>
    </row>
    <row r="91" spans="1:11" ht="14.25" customHeight="1">
      <c r="A91" s="28"/>
      <c r="B91" s="99"/>
      <c r="C91" s="99"/>
      <c r="D91" s="99" t="s">
        <v>13</v>
      </c>
      <c r="E91" s="168" t="s">
        <v>279</v>
      </c>
      <c r="F91" s="168"/>
      <c r="G91" s="28"/>
      <c r="H91" s="94" t="s">
        <v>76</v>
      </c>
      <c r="K91" s="23"/>
    </row>
    <row r="92" spans="1:14" ht="17.25" customHeight="1" thickBot="1">
      <c r="A92" s="80"/>
      <c r="B92" s="87"/>
      <c r="C92" s="87"/>
      <c r="D92" s="87" t="s">
        <v>31</v>
      </c>
      <c r="E92" s="87"/>
      <c r="F92" s="84" t="s">
        <v>18</v>
      </c>
      <c r="G92" s="28"/>
      <c r="H92" s="92">
        <v>5</v>
      </c>
      <c r="J92" s="13" t="s">
        <v>24</v>
      </c>
      <c r="K92" s="15">
        <f>IF(OR(N92=1,N92=4),H92,IF(OR(N92=2,N92=5),H93,IF(OR(N92=3,N92=6),H94,0)))</f>
        <v>0</v>
      </c>
      <c r="N92" s="25">
        <v>3</v>
      </c>
    </row>
    <row r="93" spans="1:11" ht="17.25" customHeight="1">
      <c r="A93" s="80"/>
      <c r="B93" s="83"/>
      <c r="C93" s="83"/>
      <c r="D93" s="83" t="s">
        <v>32</v>
      </c>
      <c r="E93" s="83"/>
      <c r="F93" s="85" t="s">
        <v>33</v>
      </c>
      <c r="G93" s="28"/>
      <c r="H93" s="92">
        <v>3</v>
      </c>
      <c r="J93" s="1"/>
      <c r="K93" s="23"/>
    </row>
    <row r="94" spans="1:11" ht="17.25" customHeight="1">
      <c r="A94" s="80"/>
      <c r="B94" s="88"/>
      <c r="C94" s="88"/>
      <c r="D94" s="88" t="s">
        <v>182</v>
      </c>
      <c r="E94" s="89"/>
      <c r="F94" s="90" t="s">
        <v>34</v>
      </c>
      <c r="G94" s="28"/>
      <c r="H94" s="92">
        <v>0</v>
      </c>
      <c r="I94" s="28"/>
      <c r="J94" s="80"/>
      <c r="K94" s="114"/>
    </row>
    <row r="95" spans="1:11" ht="12.75">
      <c r="A95" s="28"/>
      <c r="B95" s="28"/>
      <c r="C95" s="28"/>
      <c r="D95" s="28"/>
      <c r="E95" s="28"/>
      <c r="F95" s="28"/>
      <c r="G95" s="28"/>
      <c r="H95" s="28"/>
      <c r="I95" s="28"/>
      <c r="J95" s="80"/>
      <c r="K95" s="114"/>
    </row>
    <row r="96" spans="1:11" s="126" customFormat="1" ht="14.25">
      <c r="A96" s="98" t="s">
        <v>288</v>
      </c>
      <c r="B96" s="98"/>
      <c r="C96" s="98"/>
      <c r="D96" s="93"/>
      <c r="E96" s="93"/>
      <c r="F96" s="93"/>
      <c r="G96" s="93"/>
      <c r="H96" s="93"/>
      <c r="I96" s="93"/>
      <c r="J96" s="93"/>
      <c r="K96" s="139"/>
    </row>
    <row r="97" spans="1:11" s="126" customFormat="1" ht="12" customHeight="1">
      <c r="A97" s="93"/>
      <c r="B97" s="93"/>
      <c r="C97" s="93"/>
      <c r="D97" s="93" t="s">
        <v>230</v>
      </c>
      <c r="E97" s="93"/>
      <c r="F97" s="93" t="s">
        <v>229</v>
      </c>
      <c r="G97" s="93"/>
      <c r="H97" s="125" t="s">
        <v>76</v>
      </c>
      <c r="I97" s="93"/>
      <c r="J97" s="93"/>
      <c r="K97" s="139"/>
    </row>
    <row r="98" spans="1:14" s="126" customFormat="1" ht="17.25" customHeight="1" thickBot="1">
      <c r="A98" s="93"/>
      <c r="B98" s="130"/>
      <c r="C98" s="140"/>
      <c r="D98" s="141" t="s">
        <v>228</v>
      </c>
      <c r="E98" s="141" t="s">
        <v>227</v>
      </c>
      <c r="F98" s="141" t="s">
        <v>226</v>
      </c>
      <c r="G98" s="93"/>
      <c r="H98" s="131">
        <v>5</v>
      </c>
      <c r="I98" s="93"/>
      <c r="J98" s="142" t="s">
        <v>24</v>
      </c>
      <c r="K98" s="128">
        <f>IF(N98=1,H98,IF(N98=2,H99,IF(N98=3,H100,IF(N98=4,H101,0))))</f>
        <v>0</v>
      </c>
      <c r="N98" s="129">
        <v>4</v>
      </c>
    </row>
    <row r="99" spans="1:11" s="126" customFormat="1" ht="17.25" customHeight="1">
      <c r="A99" s="93"/>
      <c r="B99" s="143"/>
      <c r="C99" s="143"/>
      <c r="D99" s="144">
        <v>4</v>
      </c>
      <c r="E99" s="144" t="s">
        <v>227</v>
      </c>
      <c r="F99" s="144" t="s">
        <v>231</v>
      </c>
      <c r="G99" s="93"/>
      <c r="H99" s="131">
        <v>4</v>
      </c>
      <c r="J99" s="132"/>
      <c r="K99" s="133"/>
    </row>
    <row r="100" spans="1:11" s="126" customFormat="1" ht="17.25" customHeight="1">
      <c r="A100" s="93"/>
      <c r="B100" s="143"/>
      <c r="C100" s="143"/>
      <c r="D100" s="144">
        <v>4</v>
      </c>
      <c r="E100" s="144" t="s">
        <v>227</v>
      </c>
      <c r="F100" s="144" t="s">
        <v>255</v>
      </c>
      <c r="G100" s="93"/>
      <c r="H100" s="131">
        <v>3</v>
      </c>
      <c r="J100" s="132"/>
      <c r="K100" s="133"/>
    </row>
    <row r="101" spans="1:11" s="126" customFormat="1" ht="17.25" customHeight="1">
      <c r="A101" s="93"/>
      <c r="B101" s="134"/>
      <c r="C101" s="208" t="s">
        <v>274</v>
      </c>
      <c r="D101" s="208"/>
      <c r="E101" s="208"/>
      <c r="F101" s="208"/>
      <c r="G101" s="93"/>
      <c r="H101" s="131">
        <v>0</v>
      </c>
      <c r="J101" s="132"/>
      <c r="K101" s="133"/>
    </row>
    <row r="102" spans="1:11" s="119" customFormat="1" ht="12.75">
      <c r="A102" s="118"/>
      <c r="B102" s="118"/>
      <c r="C102" s="118"/>
      <c r="D102" s="118"/>
      <c r="E102" s="118"/>
      <c r="F102" s="118"/>
      <c r="G102" s="118"/>
      <c r="H102" s="118"/>
      <c r="J102" s="120"/>
      <c r="K102" s="121"/>
    </row>
    <row r="103" spans="1:11" s="126" customFormat="1" ht="12.75">
      <c r="A103" s="98" t="s">
        <v>35</v>
      </c>
      <c r="B103" s="98"/>
      <c r="C103" s="98"/>
      <c r="D103" s="93"/>
      <c r="E103" s="93"/>
      <c r="F103" s="93"/>
      <c r="G103" s="93"/>
      <c r="H103" s="125" t="s">
        <v>76</v>
      </c>
      <c r="K103" s="133"/>
    </row>
    <row r="104" spans="1:14" s="126" customFormat="1" ht="29.25" customHeight="1" thickBot="1">
      <c r="A104" s="93"/>
      <c r="B104" s="145"/>
      <c r="C104" s="209" t="s">
        <v>256</v>
      </c>
      <c r="D104" s="209"/>
      <c r="E104" s="209"/>
      <c r="F104" s="209"/>
      <c r="G104" s="209"/>
      <c r="H104" s="131">
        <v>5</v>
      </c>
      <c r="J104" s="127" t="s">
        <v>24</v>
      </c>
      <c r="K104" s="146">
        <f>IF(N104=1,H104,H105)</f>
        <v>0</v>
      </c>
      <c r="N104" s="129">
        <v>2</v>
      </c>
    </row>
    <row r="105" spans="1:11" s="126" customFormat="1" ht="27" customHeight="1">
      <c r="A105" s="93"/>
      <c r="B105" s="147"/>
      <c r="C105" s="210" t="s">
        <v>77</v>
      </c>
      <c r="D105" s="210"/>
      <c r="E105" s="210"/>
      <c r="F105" s="210"/>
      <c r="G105" s="210"/>
      <c r="H105" s="131">
        <v>0</v>
      </c>
      <c r="J105" s="132"/>
      <c r="K105" s="133"/>
    </row>
    <row r="106" spans="1:11" ht="12.75">
      <c r="A106" s="28"/>
      <c r="B106" s="28"/>
      <c r="C106" s="28"/>
      <c r="D106" s="28"/>
      <c r="E106" s="28"/>
      <c r="F106" s="28"/>
      <c r="G106" s="28"/>
      <c r="H106" s="28"/>
      <c r="K106" s="23"/>
    </row>
    <row r="107" spans="1:11" ht="14.25">
      <c r="A107" s="98" t="s">
        <v>280</v>
      </c>
      <c r="B107" s="98"/>
      <c r="C107" s="98"/>
      <c r="D107" s="28"/>
      <c r="E107" s="28"/>
      <c r="F107" s="28"/>
      <c r="G107" s="28"/>
      <c r="H107" s="205" t="s">
        <v>284</v>
      </c>
      <c r="I107" s="206"/>
      <c r="J107" s="206"/>
      <c r="K107" s="207"/>
    </row>
    <row r="108" spans="1:14" ht="17.25" customHeight="1" thickBot="1">
      <c r="A108" s="28"/>
      <c r="B108" s="81"/>
      <c r="C108" s="170" t="s">
        <v>36</v>
      </c>
      <c r="D108" s="170"/>
      <c r="E108" s="170"/>
      <c r="F108" s="170"/>
      <c r="G108" s="170"/>
      <c r="H108" s="95">
        <v>5</v>
      </c>
      <c r="J108" s="13" t="s">
        <v>24</v>
      </c>
      <c r="K108" s="15">
        <f>IF(N108=1,H108,IF(N108=2,H109,IF(N108=3,H110,IF(N108=4,H111,0))))</f>
        <v>0</v>
      </c>
      <c r="N108" s="25">
        <v>4</v>
      </c>
    </row>
    <row r="109" spans="1:11" ht="17.25" customHeight="1">
      <c r="A109" s="28"/>
      <c r="B109" s="82"/>
      <c r="C109" s="171" t="s">
        <v>37</v>
      </c>
      <c r="D109" s="171"/>
      <c r="E109" s="171"/>
      <c r="F109" s="171"/>
      <c r="G109" s="171"/>
      <c r="H109" s="95">
        <v>4</v>
      </c>
      <c r="J109" s="1"/>
      <c r="K109" s="23"/>
    </row>
    <row r="110" spans="1:11" ht="17.25" customHeight="1">
      <c r="A110" s="28"/>
      <c r="B110" s="82"/>
      <c r="C110" s="171" t="s">
        <v>38</v>
      </c>
      <c r="D110" s="171"/>
      <c r="E110" s="171"/>
      <c r="F110" s="171"/>
      <c r="G110" s="171"/>
      <c r="H110" s="95">
        <v>3</v>
      </c>
      <c r="J110" s="1"/>
      <c r="K110" s="23"/>
    </row>
    <row r="111" spans="1:8" ht="17.25" customHeight="1">
      <c r="A111" s="28"/>
      <c r="B111" s="101"/>
      <c r="C111" s="182" t="s">
        <v>39</v>
      </c>
      <c r="D111" s="182"/>
      <c r="E111" s="182"/>
      <c r="F111" s="182"/>
      <c r="G111" s="182"/>
      <c r="H111" s="95">
        <v>0</v>
      </c>
    </row>
    <row r="112" spans="1:12" ht="12.75">
      <c r="A112" s="28"/>
      <c r="B112" s="28"/>
      <c r="C112" s="28"/>
      <c r="D112" s="28"/>
      <c r="E112" s="28"/>
      <c r="F112" s="28"/>
      <c r="G112" s="28"/>
      <c r="H112" s="28"/>
      <c r="I112" s="28"/>
      <c r="J112" s="80"/>
      <c r="K112" s="114"/>
      <c r="L112" s="28"/>
    </row>
    <row r="113" spans="1:11" ht="14.25">
      <c r="A113" s="98" t="s">
        <v>281</v>
      </c>
      <c r="B113" s="98"/>
      <c r="C113" s="98"/>
      <c r="D113" s="28"/>
      <c r="E113" s="28"/>
      <c r="F113" s="28"/>
      <c r="G113" s="68" t="s">
        <v>232</v>
      </c>
      <c r="H113" s="205"/>
      <c r="I113" s="206"/>
      <c r="J113" s="206"/>
      <c r="K113" s="207"/>
    </row>
    <row r="114" spans="1:14" ht="30" customHeight="1" thickBot="1">
      <c r="A114" s="28"/>
      <c r="B114" s="100"/>
      <c r="C114" s="183" t="s">
        <v>235</v>
      </c>
      <c r="D114" s="183"/>
      <c r="E114" s="183"/>
      <c r="F114" s="183"/>
      <c r="G114" s="183"/>
      <c r="H114" s="92">
        <v>5</v>
      </c>
      <c r="J114" s="13" t="s">
        <v>24</v>
      </c>
      <c r="K114" s="15">
        <f>IF(N114=1,H114,IF(N114=2,H115,IF(N114=3,H116,0)))</f>
        <v>0</v>
      </c>
      <c r="N114" s="25">
        <v>0</v>
      </c>
    </row>
    <row r="115" spans="1:8" ht="24.75" customHeight="1">
      <c r="A115" s="28"/>
      <c r="B115" s="100"/>
      <c r="C115" s="189" t="s">
        <v>234</v>
      </c>
      <c r="D115" s="189"/>
      <c r="E115" s="189"/>
      <c r="F115" s="189"/>
      <c r="G115" s="189"/>
      <c r="H115" s="92">
        <v>3</v>
      </c>
    </row>
    <row r="116" spans="1:11" ht="17.25" customHeight="1">
      <c r="A116" s="28"/>
      <c r="B116" s="101"/>
      <c r="C116" s="182" t="s">
        <v>233</v>
      </c>
      <c r="D116" s="182"/>
      <c r="E116" s="182"/>
      <c r="F116" s="182"/>
      <c r="G116" s="182"/>
      <c r="H116" s="92">
        <v>0</v>
      </c>
      <c r="J116" s="1"/>
      <c r="K116" s="23"/>
    </row>
    <row r="117" spans="1:11" ht="12.75">
      <c r="A117" s="28"/>
      <c r="B117" s="28"/>
      <c r="C117" s="28"/>
      <c r="D117" s="28"/>
      <c r="E117" s="28"/>
      <c r="F117" s="28"/>
      <c r="G117" s="28"/>
      <c r="H117" s="92"/>
      <c r="J117" s="1"/>
      <c r="K117" s="23"/>
    </row>
    <row r="118" spans="1:11" ht="14.25" customHeight="1">
      <c r="A118" s="98" t="s">
        <v>282</v>
      </c>
      <c r="B118" s="98"/>
      <c r="C118" s="98"/>
      <c r="D118" s="28"/>
      <c r="E118" s="28"/>
      <c r="F118" s="28"/>
      <c r="G118" s="28"/>
      <c r="H118" s="28"/>
      <c r="K118" s="23"/>
    </row>
    <row r="119" spans="1:11" ht="14.25" customHeight="1">
      <c r="A119" s="98"/>
      <c r="B119" s="98"/>
      <c r="C119" s="98"/>
      <c r="D119" s="28"/>
      <c r="E119" s="28"/>
      <c r="F119" s="28"/>
      <c r="G119" s="28"/>
      <c r="H119" s="94" t="s">
        <v>76</v>
      </c>
      <c r="K119" s="23"/>
    </row>
    <row r="120" spans="1:14" ht="17.25" customHeight="1" thickBot="1">
      <c r="A120" s="102"/>
      <c r="B120" s="100"/>
      <c r="C120" s="183" t="s">
        <v>40</v>
      </c>
      <c r="D120" s="183"/>
      <c r="E120" s="183"/>
      <c r="F120" s="183"/>
      <c r="G120" s="183"/>
      <c r="H120" s="95">
        <v>5</v>
      </c>
      <c r="J120" s="13" t="s">
        <v>24</v>
      </c>
      <c r="K120" s="15">
        <f>IF(N120=1,H120,IF(N120=2,H121,IF(N120=3,H122,IF(N120=4,H123,IF(N120=5,H123,0)))))</f>
        <v>0</v>
      </c>
      <c r="N120" s="25">
        <v>4</v>
      </c>
    </row>
    <row r="121" spans="1:11" ht="17.25" customHeight="1">
      <c r="A121" s="28"/>
      <c r="B121" s="82"/>
      <c r="C121" s="171" t="s">
        <v>41</v>
      </c>
      <c r="D121" s="171"/>
      <c r="E121" s="171"/>
      <c r="F121" s="171"/>
      <c r="G121" s="171"/>
      <c r="H121" s="95">
        <v>4</v>
      </c>
      <c r="J121" s="1"/>
      <c r="K121" s="23"/>
    </row>
    <row r="122" spans="1:11" ht="17.25" customHeight="1">
      <c r="A122" s="28"/>
      <c r="B122" s="82"/>
      <c r="C122" s="171" t="s">
        <v>42</v>
      </c>
      <c r="D122" s="171"/>
      <c r="E122" s="171"/>
      <c r="F122" s="171"/>
      <c r="G122" s="171"/>
      <c r="H122" s="95">
        <v>3</v>
      </c>
      <c r="J122" s="1"/>
      <c r="K122" s="23"/>
    </row>
    <row r="123" spans="1:11" ht="17.25" customHeight="1">
      <c r="A123" s="28"/>
      <c r="B123" s="101"/>
      <c r="C123" s="182" t="s">
        <v>181</v>
      </c>
      <c r="D123" s="182"/>
      <c r="E123" s="182"/>
      <c r="F123" s="182"/>
      <c r="G123" s="182"/>
      <c r="H123" s="95">
        <v>0</v>
      </c>
      <c r="J123" s="1"/>
      <c r="K123" s="23"/>
    </row>
    <row r="124" spans="1:11" ht="12.75">
      <c r="A124" s="28"/>
      <c r="B124" s="28"/>
      <c r="C124" s="28"/>
      <c r="D124" s="28"/>
      <c r="E124" s="28"/>
      <c r="F124" s="28"/>
      <c r="G124" s="28"/>
      <c r="H124" s="28"/>
      <c r="J124" s="1"/>
      <c r="K124" s="23"/>
    </row>
    <row r="125" spans="1:11" ht="14.25">
      <c r="A125" s="98" t="s">
        <v>283</v>
      </c>
      <c r="B125" s="98"/>
      <c r="C125" s="98"/>
      <c r="D125" s="28"/>
      <c r="E125" s="28"/>
      <c r="F125" s="28"/>
      <c r="G125" s="28"/>
      <c r="H125" s="28"/>
      <c r="K125" s="23"/>
    </row>
    <row r="126" spans="1:14" ht="13.5" customHeight="1" thickBot="1">
      <c r="A126" s="28"/>
      <c r="B126" s="103"/>
      <c r="C126" s="103"/>
      <c r="D126" s="28"/>
      <c r="E126" s="28"/>
      <c r="F126" s="28"/>
      <c r="G126" s="28"/>
      <c r="H126" s="94" t="s">
        <v>76</v>
      </c>
      <c r="J126" s="13" t="s">
        <v>24</v>
      </c>
      <c r="K126" s="15">
        <f>IF(N126=1,H127,IF(N126=2,H128,IF(N126=3,H129,IF(N126=4,H130,0))))</f>
        <v>0</v>
      </c>
      <c r="N126" s="25">
        <v>4</v>
      </c>
    </row>
    <row r="127" spans="1:11" ht="30" customHeight="1">
      <c r="A127" s="79"/>
      <c r="B127" s="104"/>
      <c r="C127" s="183" t="s">
        <v>74</v>
      </c>
      <c r="D127" s="183"/>
      <c r="E127" s="183"/>
      <c r="F127" s="183"/>
      <c r="G127" s="183"/>
      <c r="H127" s="92">
        <v>5</v>
      </c>
      <c r="J127" s="1"/>
      <c r="K127" s="24"/>
    </row>
    <row r="128" spans="1:11" ht="38.25" customHeight="1">
      <c r="A128" s="28"/>
      <c r="B128" s="105"/>
      <c r="C128" s="155" t="s">
        <v>43</v>
      </c>
      <c r="D128" s="155"/>
      <c r="E128" s="155"/>
      <c r="F128" s="155"/>
      <c r="G128" s="155"/>
      <c r="H128" s="92">
        <v>4</v>
      </c>
      <c r="J128" s="1"/>
      <c r="K128" s="24"/>
    </row>
    <row r="129" spans="1:11" ht="39.75" customHeight="1">
      <c r="A129" s="28"/>
      <c r="B129" s="105"/>
      <c r="C129" s="194" t="s">
        <v>44</v>
      </c>
      <c r="D129" s="194"/>
      <c r="E129" s="194"/>
      <c r="F129" s="194"/>
      <c r="G129" s="194"/>
      <c r="H129" s="92">
        <v>1</v>
      </c>
      <c r="J129" s="1"/>
      <c r="K129" s="24"/>
    </row>
    <row r="130" spans="1:11" ht="39" customHeight="1">
      <c r="A130" s="28"/>
      <c r="B130" s="106"/>
      <c r="C130" s="195" t="s">
        <v>75</v>
      </c>
      <c r="D130" s="195"/>
      <c r="E130" s="195"/>
      <c r="F130" s="195"/>
      <c r="G130" s="195"/>
      <c r="H130" s="92">
        <v>0</v>
      </c>
      <c r="J130" s="1"/>
      <c r="K130" s="24"/>
    </row>
    <row r="131" spans="1:11" ht="13.5" thickBot="1">
      <c r="A131" s="102"/>
      <c r="B131" s="107"/>
      <c r="C131" s="107"/>
      <c r="D131" s="107"/>
      <c r="E131" s="107"/>
      <c r="F131" s="107"/>
      <c r="G131" s="107"/>
      <c r="H131" s="95"/>
      <c r="J131" s="1"/>
      <c r="K131" s="24"/>
    </row>
    <row r="132" spans="1:12" ht="13.5" thickBot="1">
      <c r="A132" s="197" t="s">
        <v>243</v>
      </c>
      <c r="B132" s="197"/>
      <c r="C132" s="197"/>
      <c r="D132" s="197"/>
      <c r="E132" s="197"/>
      <c r="F132" s="197"/>
      <c r="G132" s="197"/>
      <c r="H132" s="197"/>
      <c r="I132" s="197"/>
      <c r="J132" s="197"/>
      <c r="K132" s="203">
        <f>+K126+K120+K114+K108+K104+K98+K92+K83+K78+K71+K64</f>
        <v>0</v>
      </c>
      <c r="L132" s="204"/>
    </row>
    <row r="134" spans="1:11" ht="15.75">
      <c r="A134" s="166" t="s">
        <v>45</v>
      </c>
      <c r="B134" s="166"/>
      <c r="C134" s="166"/>
      <c r="D134" s="166"/>
      <c r="E134" s="166"/>
      <c r="F134" s="166"/>
      <c r="G134" s="166"/>
      <c r="H134" s="166"/>
      <c r="I134" s="166"/>
      <c r="J134" s="166"/>
      <c r="K134" s="166"/>
    </row>
    <row r="135" spans="1:8" ht="12.75">
      <c r="A135" s="28"/>
      <c r="B135" s="28"/>
      <c r="C135" s="28"/>
      <c r="D135" s="28"/>
      <c r="E135" s="28"/>
      <c r="F135" s="28"/>
      <c r="G135" s="28"/>
      <c r="H135" s="28"/>
    </row>
    <row r="136" spans="1:8" ht="14.25">
      <c r="A136" s="98" t="s">
        <v>305</v>
      </c>
      <c r="B136" s="98"/>
      <c r="C136" s="98"/>
      <c r="D136" s="28"/>
      <c r="E136" s="28"/>
      <c r="F136" s="28"/>
      <c r="G136" s="28"/>
      <c r="H136" s="94" t="s">
        <v>76</v>
      </c>
    </row>
    <row r="137" spans="1:14" ht="28.5" customHeight="1" thickBot="1">
      <c r="A137" s="28"/>
      <c r="B137" s="106"/>
      <c r="C137" s="183" t="s">
        <v>46</v>
      </c>
      <c r="D137" s="183"/>
      <c r="E137" s="183"/>
      <c r="F137" s="183"/>
      <c r="G137" s="183"/>
      <c r="H137" s="92">
        <v>5</v>
      </c>
      <c r="J137" s="13" t="s">
        <v>24</v>
      </c>
      <c r="K137" s="15">
        <f>IF(N137=1,H137,IF(N137=2,H138,IF(N137=3,H139,0)))</f>
        <v>0</v>
      </c>
      <c r="N137" s="25">
        <v>2</v>
      </c>
    </row>
    <row r="138" spans="1:11" ht="27.75" customHeight="1">
      <c r="A138" s="28"/>
      <c r="B138" s="105"/>
      <c r="C138" s="189" t="s">
        <v>47</v>
      </c>
      <c r="D138" s="189"/>
      <c r="E138" s="189"/>
      <c r="F138" s="189"/>
      <c r="G138" s="189"/>
      <c r="H138" s="92">
        <v>0</v>
      </c>
      <c r="J138" s="1"/>
      <c r="K138" s="23"/>
    </row>
    <row r="139" spans="1:11" ht="27.75" customHeight="1">
      <c r="A139" s="28"/>
      <c r="B139" s="108"/>
      <c r="C139" s="190" t="s">
        <v>48</v>
      </c>
      <c r="D139" s="190"/>
      <c r="E139" s="190"/>
      <c r="F139" s="190"/>
      <c r="G139" s="190"/>
      <c r="H139" s="92">
        <v>-5</v>
      </c>
      <c r="J139" s="1"/>
      <c r="K139" s="23"/>
    </row>
    <row r="140" spans="1:11" ht="11.25" customHeight="1">
      <c r="A140" s="28"/>
      <c r="B140" s="28"/>
      <c r="C140" s="28"/>
      <c r="D140" s="28"/>
      <c r="E140" s="28"/>
      <c r="F140" s="28"/>
      <c r="G140" s="28"/>
      <c r="H140" s="28"/>
      <c r="K140" s="23"/>
    </row>
    <row r="141" spans="1:11" ht="13.5" customHeight="1">
      <c r="A141" s="109" t="s">
        <v>49</v>
      </c>
      <c r="B141" s="98"/>
      <c r="C141" s="98"/>
      <c r="D141" s="28"/>
      <c r="E141" s="28"/>
      <c r="F141" s="28"/>
      <c r="G141" s="28"/>
      <c r="H141" s="94" t="s">
        <v>76</v>
      </c>
      <c r="K141" s="23"/>
    </row>
    <row r="142" spans="1:14" ht="17.25" customHeight="1" thickBot="1">
      <c r="A142" s="28"/>
      <c r="B142" s="81"/>
      <c r="C142" s="170" t="s">
        <v>50</v>
      </c>
      <c r="D142" s="170"/>
      <c r="E142" s="170"/>
      <c r="F142" s="170"/>
      <c r="G142" s="170"/>
      <c r="H142" s="92">
        <v>5</v>
      </c>
      <c r="J142" s="13" t="s">
        <v>24</v>
      </c>
      <c r="K142" s="15">
        <f>IF(N142=1,H142,IF(N142=2,H143,IF(N142=3,H144,0)))</f>
        <v>0</v>
      </c>
      <c r="N142" s="25">
        <v>3</v>
      </c>
    </row>
    <row r="143" spans="1:11" ht="17.25" customHeight="1">
      <c r="A143" s="28"/>
      <c r="B143" s="82"/>
      <c r="C143" s="171" t="s">
        <v>51</v>
      </c>
      <c r="D143" s="171"/>
      <c r="E143" s="171"/>
      <c r="F143" s="171"/>
      <c r="G143" s="171"/>
      <c r="H143" s="92">
        <v>3</v>
      </c>
      <c r="J143" s="1"/>
      <c r="K143" s="23"/>
    </row>
    <row r="144" spans="1:11" ht="17.25" customHeight="1">
      <c r="A144" s="28"/>
      <c r="B144" s="91"/>
      <c r="C144" s="182" t="s">
        <v>52</v>
      </c>
      <c r="D144" s="182"/>
      <c r="E144" s="182"/>
      <c r="F144" s="182"/>
      <c r="G144" s="182"/>
      <c r="H144" s="92">
        <v>0</v>
      </c>
      <c r="J144" s="1"/>
      <c r="K144" s="23"/>
    </row>
    <row r="145" spans="1:11" ht="12.75">
      <c r="A145" s="28"/>
      <c r="B145" s="28"/>
      <c r="C145" s="28"/>
      <c r="D145" s="28"/>
      <c r="E145" s="28"/>
      <c r="F145" s="28"/>
      <c r="G145" s="28"/>
      <c r="H145" s="28"/>
      <c r="J145" s="1"/>
      <c r="K145" s="23"/>
    </row>
    <row r="146" spans="1:11" ht="12.75">
      <c r="A146" s="28"/>
      <c r="B146" s="28"/>
      <c r="C146" s="28"/>
      <c r="D146" s="28"/>
      <c r="E146" s="28"/>
      <c r="F146" s="28"/>
      <c r="G146" s="28"/>
      <c r="H146" s="28"/>
      <c r="K146" s="23"/>
    </row>
    <row r="147" spans="1:11" ht="12.75">
      <c r="A147" s="98" t="s">
        <v>285</v>
      </c>
      <c r="B147" s="98"/>
      <c r="C147" s="98"/>
      <c r="D147" s="28"/>
      <c r="E147" s="28"/>
      <c r="F147" s="28"/>
      <c r="G147" s="28"/>
      <c r="H147" s="94" t="s">
        <v>76</v>
      </c>
      <c r="K147" s="23"/>
    </row>
    <row r="148" spans="1:14" ht="17.25" customHeight="1" thickBot="1">
      <c r="A148" s="28"/>
      <c r="B148" s="87"/>
      <c r="C148" s="87" t="s">
        <v>58</v>
      </c>
      <c r="D148" s="87"/>
      <c r="E148" s="87" t="s">
        <v>53</v>
      </c>
      <c r="F148" s="87"/>
      <c r="G148" s="28"/>
      <c r="H148" s="95">
        <v>5</v>
      </c>
      <c r="J148" s="13" t="s">
        <v>24</v>
      </c>
      <c r="K148" s="15">
        <f>IF(N148=1,H148,IF(N148=2,H149,IF(N148=3,H150,IF(N148=4,H151,IF(N148=5,H152,0)))))</f>
        <v>0</v>
      </c>
      <c r="N148" s="25">
        <v>5</v>
      </c>
    </row>
    <row r="149" spans="1:11" ht="17.25" customHeight="1">
      <c r="A149" s="28"/>
      <c r="B149" s="83"/>
      <c r="C149" s="83" t="s">
        <v>57</v>
      </c>
      <c r="D149" s="83"/>
      <c r="E149" s="83" t="s">
        <v>54</v>
      </c>
      <c r="F149" s="83"/>
      <c r="G149" s="28"/>
      <c r="H149" s="95">
        <v>4</v>
      </c>
      <c r="J149" s="1"/>
      <c r="K149" s="23"/>
    </row>
    <row r="150" spans="1:11" ht="17.25" customHeight="1">
      <c r="A150" s="28"/>
      <c r="B150" s="83"/>
      <c r="C150" s="83" t="s">
        <v>57</v>
      </c>
      <c r="D150" s="83"/>
      <c r="E150" s="83" t="s">
        <v>55</v>
      </c>
      <c r="F150" s="83"/>
      <c r="G150" s="28"/>
      <c r="H150" s="95">
        <v>3</v>
      </c>
      <c r="J150" s="1"/>
      <c r="K150" s="23"/>
    </row>
    <row r="151" spans="1:11" ht="17.25" customHeight="1">
      <c r="A151" s="28"/>
      <c r="B151" s="83"/>
      <c r="C151" s="83" t="s">
        <v>57</v>
      </c>
      <c r="D151" s="83"/>
      <c r="E151" s="83" t="s">
        <v>56</v>
      </c>
      <c r="F151" s="83"/>
      <c r="G151" s="28"/>
      <c r="H151" s="95">
        <v>2</v>
      </c>
      <c r="J151" s="1"/>
      <c r="K151" s="23"/>
    </row>
    <row r="152" spans="1:11" ht="17.25" customHeight="1">
      <c r="A152" s="28"/>
      <c r="B152" s="110"/>
      <c r="C152" s="110" t="s">
        <v>57</v>
      </c>
      <c r="D152" s="110"/>
      <c r="E152" s="110" t="s">
        <v>73</v>
      </c>
      <c r="F152" s="110"/>
      <c r="G152" s="28"/>
      <c r="H152" s="95">
        <v>0</v>
      </c>
      <c r="J152" s="1"/>
      <c r="K152" s="23"/>
    </row>
    <row r="153" spans="1:11" ht="17.25" customHeight="1">
      <c r="A153" s="28"/>
      <c r="B153" s="28" t="s">
        <v>236</v>
      </c>
      <c r="C153" s="28"/>
      <c r="D153" s="28"/>
      <c r="E153" s="28"/>
      <c r="F153" s="28"/>
      <c r="G153" s="28"/>
      <c r="H153" s="28"/>
      <c r="J153" s="1"/>
      <c r="K153" s="23"/>
    </row>
    <row r="154" spans="1:11" ht="12.75">
      <c r="A154" s="28"/>
      <c r="B154" s="28"/>
      <c r="C154" s="28"/>
      <c r="D154" s="28"/>
      <c r="E154" s="28"/>
      <c r="F154" s="28"/>
      <c r="G154" s="28"/>
      <c r="H154" s="28"/>
      <c r="K154" s="23"/>
    </row>
    <row r="155" spans="1:11" ht="12.75">
      <c r="A155" s="98" t="s">
        <v>59</v>
      </c>
      <c r="B155" s="98"/>
      <c r="C155" s="98"/>
      <c r="D155" s="28"/>
      <c r="E155" s="28"/>
      <c r="F155" s="28"/>
      <c r="G155" s="28"/>
      <c r="H155" s="28"/>
      <c r="K155" s="23"/>
    </row>
    <row r="156" spans="1:11" ht="24.75" customHeight="1">
      <c r="A156" s="192" t="s">
        <v>306</v>
      </c>
      <c r="B156" s="192"/>
      <c r="C156" s="192"/>
      <c r="D156" s="192"/>
      <c r="E156" s="192"/>
      <c r="F156" s="192"/>
      <c r="G156" s="192"/>
      <c r="H156" s="192"/>
      <c r="K156" s="23"/>
    </row>
    <row r="157" spans="1:11" ht="12.75">
      <c r="A157" s="102"/>
      <c r="B157" s="102"/>
      <c r="C157" s="102"/>
      <c r="D157" s="102"/>
      <c r="E157" s="102"/>
      <c r="F157" s="102"/>
      <c r="G157" s="28"/>
      <c r="H157" s="94" t="s">
        <v>76</v>
      </c>
      <c r="K157" s="23"/>
    </row>
    <row r="158" spans="1:14" ht="17.25" customHeight="1" thickBot="1">
      <c r="A158" s="28"/>
      <c r="B158" s="81"/>
      <c r="C158" s="191" t="s">
        <v>61</v>
      </c>
      <c r="D158" s="191"/>
      <c r="E158" s="191"/>
      <c r="F158" s="191"/>
      <c r="G158" s="191"/>
      <c r="H158" s="95">
        <v>5</v>
      </c>
      <c r="J158" s="13" t="s">
        <v>24</v>
      </c>
      <c r="K158" s="15">
        <f>IF(N158=1,H158,IF(N158=2,H159,IF(N158=3,H160,IF(N158=4,H161,0))))</f>
        <v>0</v>
      </c>
      <c r="N158" s="25">
        <v>4</v>
      </c>
    </row>
    <row r="159" spans="1:11" ht="17.25" customHeight="1">
      <c r="A159" s="28"/>
      <c r="B159" s="82"/>
      <c r="C159" s="156" t="s">
        <v>60</v>
      </c>
      <c r="D159" s="156"/>
      <c r="E159" s="156"/>
      <c r="F159" s="156"/>
      <c r="G159" s="156"/>
      <c r="H159" s="95">
        <v>3</v>
      </c>
      <c r="J159" s="1"/>
      <c r="K159" s="23"/>
    </row>
    <row r="160" spans="1:11" ht="17.25" customHeight="1">
      <c r="A160" s="28"/>
      <c r="B160" s="82"/>
      <c r="C160" s="156" t="s">
        <v>62</v>
      </c>
      <c r="D160" s="156"/>
      <c r="E160" s="156"/>
      <c r="F160" s="156"/>
      <c r="G160" s="156"/>
      <c r="H160" s="95">
        <v>1</v>
      </c>
      <c r="J160" s="1"/>
      <c r="K160" s="23"/>
    </row>
    <row r="161" spans="1:11" ht="17.25" customHeight="1">
      <c r="A161" s="28"/>
      <c r="B161" s="101"/>
      <c r="C161" s="188" t="s">
        <v>63</v>
      </c>
      <c r="D161" s="188"/>
      <c r="E161" s="188"/>
      <c r="F161" s="188"/>
      <c r="G161" s="188"/>
      <c r="H161" s="95">
        <v>0</v>
      </c>
      <c r="J161" s="1"/>
      <c r="K161" s="23"/>
    </row>
    <row r="162" spans="1:11" ht="12.75">
      <c r="A162" s="28"/>
      <c r="B162" s="28"/>
      <c r="C162" s="28"/>
      <c r="D162" s="28"/>
      <c r="E162" s="28"/>
      <c r="F162" s="28"/>
      <c r="G162" s="28"/>
      <c r="H162" s="28"/>
      <c r="J162" s="1"/>
      <c r="K162" s="23"/>
    </row>
    <row r="163" spans="1:12" ht="13.5" thickBot="1">
      <c r="A163" s="98" t="s">
        <v>64</v>
      </c>
      <c r="B163" s="98"/>
      <c r="C163" s="98"/>
      <c r="D163" s="28"/>
      <c r="E163" s="28"/>
      <c r="F163" s="28"/>
      <c r="G163" s="28"/>
      <c r="H163" s="94" t="s">
        <v>76</v>
      </c>
      <c r="I163" s="28"/>
      <c r="J163" s="115" t="s">
        <v>24</v>
      </c>
      <c r="K163" s="29">
        <f>IF(N164=1,H164,IF(N164=2,H165,IF(N164=3,H166,IF(N164=4,H167,IF(N164=5,H168,0)))))</f>
        <v>0</v>
      </c>
      <c r="L163" s="28"/>
    </row>
    <row r="164" spans="1:14" ht="17.25" customHeight="1">
      <c r="A164" s="28"/>
      <c r="B164" s="81"/>
      <c r="C164" s="191" t="s">
        <v>237</v>
      </c>
      <c r="D164" s="191"/>
      <c r="E164" s="191"/>
      <c r="F164" s="191"/>
      <c r="G164" s="191"/>
      <c r="H164" s="95">
        <v>5</v>
      </c>
      <c r="I164" s="28"/>
      <c r="J164" s="80"/>
      <c r="K164" s="28"/>
      <c r="L164" s="28"/>
      <c r="N164" s="25">
        <v>5</v>
      </c>
    </row>
    <row r="165" spans="1:12" ht="17.25" customHeight="1">
      <c r="A165" s="28"/>
      <c r="B165" s="82"/>
      <c r="C165" s="156" t="s">
        <v>238</v>
      </c>
      <c r="D165" s="156"/>
      <c r="E165" s="156"/>
      <c r="F165" s="156"/>
      <c r="G165" s="156"/>
      <c r="H165" s="95">
        <v>4</v>
      </c>
      <c r="I165" s="28"/>
      <c r="J165" s="80"/>
      <c r="K165" s="28"/>
      <c r="L165" s="28"/>
    </row>
    <row r="166" spans="1:12" ht="17.25" customHeight="1">
      <c r="A166" s="28"/>
      <c r="B166" s="82"/>
      <c r="C166" s="156" t="s">
        <v>239</v>
      </c>
      <c r="D166" s="156"/>
      <c r="E166" s="156"/>
      <c r="F166" s="156"/>
      <c r="G166" s="156"/>
      <c r="H166" s="95">
        <v>3</v>
      </c>
      <c r="I166" s="28"/>
      <c r="J166" s="80"/>
      <c r="K166" s="28"/>
      <c r="L166" s="28"/>
    </row>
    <row r="167" spans="1:12" ht="17.25" customHeight="1">
      <c r="A167" s="28"/>
      <c r="B167" s="82"/>
      <c r="C167" s="156" t="s">
        <v>240</v>
      </c>
      <c r="D167" s="156"/>
      <c r="E167" s="156"/>
      <c r="F167" s="156"/>
      <c r="G167" s="156"/>
      <c r="H167" s="95">
        <v>2</v>
      </c>
      <c r="I167" s="28"/>
      <c r="J167" s="80"/>
      <c r="K167" s="28"/>
      <c r="L167" s="28"/>
    </row>
    <row r="168" spans="1:12" ht="17.25" customHeight="1">
      <c r="A168" s="28"/>
      <c r="B168" s="101"/>
      <c r="C168" s="188" t="s">
        <v>241</v>
      </c>
      <c r="D168" s="188"/>
      <c r="E168" s="188"/>
      <c r="F168" s="188"/>
      <c r="G168" s="188"/>
      <c r="H168" s="95">
        <v>0</v>
      </c>
      <c r="I168" s="28"/>
      <c r="J168" s="80"/>
      <c r="K168" s="28"/>
      <c r="L168" s="28"/>
    </row>
    <row r="169" spans="1:12" ht="12.75">
      <c r="A169" s="28"/>
      <c r="B169" s="28"/>
      <c r="C169" s="28"/>
      <c r="D169" s="28"/>
      <c r="E169" s="28"/>
      <c r="F169" s="28"/>
      <c r="G169" s="28"/>
      <c r="H169" s="28"/>
      <c r="I169" s="28"/>
      <c r="J169" s="80"/>
      <c r="K169" s="28"/>
      <c r="L169" s="28"/>
    </row>
    <row r="170" spans="1:12" ht="13.5" thickBot="1">
      <c r="A170" s="28"/>
      <c r="B170" s="28"/>
      <c r="C170" s="28"/>
      <c r="D170" s="28"/>
      <c r="E170" s="28"/>
      <c r="F170" s="28"/>
      <c r="G170" s="28"/>
      <c r="H170" s="28"/>
      <c r="I170" s="28"/>
      <c r="J170" s="28"/>
      <c r="K170" s="28"/>
      <c r="L170" s="28"/>
    </row>
    <row r="171" spans="1:12" ht="13.5" thickBot="1">
      <c r="A171" s="197" t="s">
        <v>244</v>
      </c>
      <c r="B171" s="197"/>
      <c r="C171" s="197"/>
      <c r="D171" s="197"/>
      <c r="E171" s="197"/>
      <c r="F171" s="197"/>
      <c r="G171" s="197"/>
      <c r="H171" s="197"/>
      <c r="I171" s="197"/>
      <c r="J171" s="202"/>
      <c r="K171" s="200">
        <f>K163+K158+K148+K142+K137</f>
        <v>0</v>
      </c>
      <c r="L171" s="201"/>
    </row>
    <row r="172" spans="1:12" ht="12.75">
      <c r="A172" s="98"/>
      <c r="B172" s="98"/>
      <c r="C172" s="98"/>
      <c r="D172" s="98"/>
      <c r="E172" s="98"/>
      <c r="F172" s="98"/>
      <c r="G172" s="98"/>
      <c r="H172" s="98"/>
      <c r="I172" s="28"/>
      <c r="J172" s="28"/>
      <c r="K172" s="28"/>
      <c r="L172" s="28"/>
    </row>
    <row r="173" spans="1:12" ht="13.5" thickBot="1">
      <c r="A173" s="111" t="s">
        <v>65</v>
      </c>
      <c r="B173" s="111"/>
      <c r="C173" s="111"/>
      <c r="D173" s="98"/>
      <c r="E173" s="98"/>
      <c r="F173" s="98"/>
      <c r="G173" s="98"/>
      <c r="H173" s="98"/>
      <c r="I173" s="28"/>
      <c r="J173" s="28"/>
      <c r="K173" s="28"/>
      <c r="L173" s="28"/>
    </row>
    <row r="174" spans="1:12" ht="19.5" customHeight="1" thickBot="1">
      <c r="A174" s="112" t="s">
        <v>66</v>
      </c>
      <c r="B174" s="112"/>
      <c r="C174" s="112"/>
      <c r="D174" s="112"/>
      <c r="E174" s="112"/>
      <c r="F174" s="112"/>
      <c r="G174" s="113">
        <f>K132</f>
        <v>0</v>
      </c>
      <c r="H174" s="98"/>
      <c r="I174" s="28"/>
      <c r="J174" s="28"/>
      <c r="K174" s="28"/>
      <c r="L174" s="28"/>
    </row>
    <row r="175" spans="1:12" ht="18.75" customHeight="1" thickBot="1">
      <c r="A175" s="112" t="s">
        <v>67</v>
      </c>
      <c r="B175" s="112"/>
      <c r="C175" s="112"/>
      <c r="D175" s="112"/>
      <c r="E175" s="112"/>
      <c r="F175" s="112"/>
      <c r="G175" s="113">
        <f>K171</f>
        <v>0</v>
      </c>
      <c r="H175" s="98"/>
      <c r="I175" s="28"/>
      <c r="J175" s="28"/>
      <c r="K175" s="28"/>
      <c r="L175" s="28"/>
    </row>
    <row r="176" spans="1:12" ht="12.75">
      <c r="A176" s="28"/>
      <c r="B176" s="28"/>
      <c r="C176" s="28"/>
      <c r="D176" s="28"/>
      <c r="E176" s="28"/>
      <c r="F176" s="28"/>
      <c r="G176" s="28"/>
      <c r="H176" s="28"/>
      <c r="I176" s="28"/>
      <c r="J176" s="28"/>
      <c r="K176" s="28"/>
      <c r="L176" s="28"/>
    </row>
    <row r="177" spans="1:12" ht="20.25" customHeight="1">
      <c r="A177" s="116" t="s">
        <v>275</v>
      </c>
      <c r="B177" s="116"/>
      <c r="C177" s="176"/>
      <c r="D177" s="176"/>
      <c r="E177" s="176"/>
      <c r="F177" s="176"/>
      <c r="G177" s="176"/>
      <c r="H177" s="176"/>
      <c r="I177" s="176"/>
      <c r="J177" s="176"/>
      <c r="K177" s="176"/>
      <c r="L177" s="176"/>
    </row>
    <row r="178" spans="1:12" ht="20.25" customHeight="1">
      <c r="A178" s="176"/>
      <c r="B178" s="176"/>
      <c r="C178" s="176"/>
      <c r="D178" s="176"/>
      <c r="E178" s="176"/>
      <c r="F178" s="176"/>
      <c r="G178" s="176"/>
      <c r="H178" s="176"/>
      <c r="I178" s="176"/>
      <c r="J178" s="176"/>
      <c r="K178" s="176"/>
      <c r="L178" s="176"/>
    </row>
    <row r="179" spans="1:12" ht="20.25" customHeight="1">
      <c r="A179" s="159"/>
      <c r="B179" s="159"/>
      <c r="C179" s="159"/>
      <c r="D179" s="159"/>
      <c r="E179" s="159"/>
      <c r="F179" s="159"/>
      <c r="G179" s="159"/>
      <c r="H179" s="159"/>
      <c r="I179" s="159"/>
      <c r="J179" s="159"/>
      <c r="K179" s="159"/>
      <c r="L179" s="159"/>
    </row>
    <row r="180" spans="1:12" ht="20.25" customHeight="1">
      <c r="A180" s="159"/>
      <c r="B180" s="159"/>
      <c r="C180" s="159"/>
      <c r="D180" s="159"/>
      <c r="E180" s="159"/>
      <c r="F180" s="159"/>
      <c r="G180" s="159"/>
      <c r="H180" s="159"/>
      <c r="I180" s="159"/>
      <c r="J180" s="159"/>
      <c r="K180" s="159"/>
      <c r="L180" s="159"/>
    </row>
    <row r="181" spans="1:12" ht="20.25" customHeight="1">
      <c r="A181" s="159"/>
      <c r="B181" s="159"/>
      <c r="C181" s="159"/>
      <c r="D181" s="159"/>
      <c r="E181" s="159"/>
      <c r="F181" s="159"/>
      <c r="G181" s="159"/>
      <c r="H181" s="159"/>
      <c r="I181" s="159"/>
      <c r="J181" s="159"/>
      <c r="K181" s="159"/>
      <c r="L181" s="159"/>
    </row>
    <row r="182" spans="1:12" ht="20.25" customHeight="1">
      <c r="A182" s="159"/>
      <c r="B182" s="159"/>
      <c r="C182" s="159"/>
      <c r="D182" s="159"/>
      <c r="E182" s="159"/>
      <c r="F182" s="159"/>
      <c r="G182" s="159"/>
      <c r="H182" s="159"/>
      <c r="I182" s="159"/>
      <c r="J182" s="159"/>
      <c r="K182" s="159"/>
      <c r="L182" s="159"/>
    </row>
    <row r="183" spans="1:12" ht="21.75" customHeight="1">
      <c r="A183" s="159"/>
      <c r="B183" s="159"/>
      <c r="C183" s="159"/>
      <c r="D183" s="159"/>
      <c r="E183" s="159"/>
      <c r="F183" s="159"/>
      <c r="G183" s="159"/>
      <c r="H183" s="159"/>
      <c r="I183" s="159"/>
      <c r="J183" s="159"/>
      <c r="K183" s="159"/>
      <c r="L183" s="159"/>
    </row>
    <row r="194" ht="9" customHeight="1"/>
    <row r="195" ht="12.75" hidden="1"/>
  </sheetData>
  <sheetProtection password="CD2E" sheet="1" objects="1" scenarios="1" selectLockedCells="1"/>
  <protectedRanges>
    <protectedRange sqref="B84:B87 B79:B81" name="Range1"/>
  </protectedRanges>
  <mergeCells count="92">
    <mergeCell ref="H107:K107"/>
    <mergeCell ref="C101:F101"/>
    <mergeCell ref="C104:G104"/>
    <mergeCell ref="C105:G105"/>
    <mergeCell ref="C76:G76"/>
    <mergeCell ref="C177:L177"/>
    <mergeCell ref="A178:L178"/>
    <mergeCell ref="K171:L171"/>
    <mergeCell ref="A171:J171"/>
    <mergeCell ref="C79:G79"/>
    <mergeCell ref="C114:G114"/>
    <mergeCell ref="C115:G115"/>
    <mergeCell ref="K132:L132"/>
    <mergeCell ref="H113:K113"/>
    <mergeCell ref="E13:J13"/>
    <mergeCell ref="A15:L15"/>
    <mergeCell ref="A18:L19"/>
    <mergeCell ref="A53:L53"/>
    <mergeCell ref="C142:G142"/>
    <mergeCell ref="A132:J132"/>
    <mergeCell ref="C143:G143"/>
    <mergeCell ref="C144:G144"/>
    <mergeCell ref="C80:G80"/>
    <mergeCell ref="C129:G129"/>
    <mergeCell ref="C130:G130"/>
    <mergeCell ref="C120:G120"/>
    <mergeCell ref="C121:G121"/>
    <mergeCell ref="C122:G122"/>
    <mergeCell ref="C123:G123"/>
    <mergeCell ref="C116:G116"/>
    <mergeCell ref="C86:G86"/>
    <mergeCell ref="C87:G87"/>
    <mergeCell ref="C168:G168"/>
    <mergeCell ref="C137:G137"/>
    <mergeCell ref="C138:G138"/>
    <mergeCell ref="C139:G139"/>
    <mergeCell ref="C164:G164"/>
    <mergeCell ref="A156:H156"/>
    <mergeCell ref="C158:G158"/>
    <mergeCell ref="C159:G159"/>
    <mergeCell ref="C160:G160"/>
    <mergeCell ref="C161:G161"/>
    <mergeCell ref="A1:L1"/>
    <mergeCell ref="A2:M2"/>
    <mergeCell ref="A180:L180"/>
    <mergeCell ref="A181:L181"/>
    <mergeCell ref="A179:L179"/>
    <mergeCell ref="C4:E4"/>
    <mergeCell ref="G4:L4"/>
    <mergeCell ref="C5:E5"/>
    <mergeCell ref="G5:L5"/>
    <mergeCell ref="B3:D3"/>
    <mergeCell ref="A182:L182"/>
    <mergeCell ref="C108:G108"/>
    <mergeCell ref="C109:G109"/>
    <mergeCell ref="C110:G110"/>
    <mergeCell ref="C111:G111"/>
    <mergeCell ref="C127:G127"/>
    <mergeCell ref="C128:G128"/>
    <mergeCell ref="C165:G165"/>
    <mergeCell ref="C166:G166"/>
    <mergeCell ref="C167:G167"/>
    <mergeCell ref="I3:J3"/>
    <mergeCell ref="D7:F7"/>
    <mergeCell ref="A51:L51"/>
    <mergeCell ref="C52:L52"/>
    <mergeCell ref="A49:I49"/>
    <mergeCell ref="E8:J8"/>
    <mergeCell ref="E9:J9"/>
    <mergeCell ref="E10:J10"/>
    <mergeCell ref="E11:J11"/>
    <mergeCell ref="E12:J12"/>
    <mergeCell ref="A58:L58"/>
    <mergeCell ref="E91:F91"/>
    <mergeCell ref="A48:I48"/>
    <mergeCell ref="C72:G72"/>
    <mergeCell ref="C73:G73"/>
    <mergeCell ref="C74:G74"/>
    <mergeCell ref="C75:G75"/>
    <mergeCell ref="C84:G84"/>
    <mergeCell ref="C85:G85"/>
    <mergeCell ref="K60:L60"/>
    <mergeCell ref="A183:L183"/>
    <mergeCell ref="A54:L54"/>
    <mergeCell ref="A4:B4"/>
    <mergeCell ref="A5:B5"/>
    <mergeCell ref="E17:F17"/>
    <mergeCell ref="G17:J17"/>
    <mergeCell ref="B38:E38"/>
    <mergeCell ref="F56:L56"/>
    <mergeCell ref="D6:E6"/>
    <mergeCell ref="A134:K134"/>
  </mergeCells>
  <conditionalFormatting sqref="F3 K34 I34 J48:K48 J45">
    <cfRule type="expression" priority="1" dxfId="0" stopIfTrue="1">
      <formula>ISERROR(F3)</formula>
    </cfRule>
  </conditionalFormatting>
  <dataValidations count="3">
    <dataValidation type="list" showInputMessage="1" showErrorMessage="1" sqref="H113:K113">
      <formula1>Endangered</formula1>
    </dataValidation>
    <dataValidation type="list" allowBlank="1" showInputMessage="1" showErrorMessage="1" sqref="B3:D3">
      <formula1>county</formula1>
    </dataValidation>
    <dataValidation type="list" allowBlank="1" showInputMessage="1" showErrorMessage="1" sqref="H107:K107">
      <formula1>Protected</formula1>
    </dataValidation>
  </dataValidations>
  <printOptions/>
  <pageMargins left="0.5" right="0.5" top="0.63" bottom="0.4" header="0.31" footer="0.2"/>
  <pageSetup horizontalDpi="1200" verticalDpi="1200" orientation="portrait" scale="81" r:id="rId3"/>
  <headerFooter alignWithMargins="0">
    <oddHeader>&amp;L&amp;8United State Department of Agriculture
Natural Resources Conservation Service&amp;C&amp;"Times New Roman,Bold"&amp;14
&amp;R&amp;8SD-LTP-26
Rev. 4/07</oddHeader>
    <oddFooter>&amp;CPage &amp;P of &amp;N</oddFooter>
  </headerFooter>
  <rowBreaks count="3" manualBreakCount="3">
    <brk id="56" max="12" man="1"/>
    <brk id="111" max="12" man="1"/>
    <brk id="132" max="12"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2:I68"/>
  <sheetViews>
    <sheetView showGridLines="0" workbookViewId="0" topLeftCell="A38">
      <selection activeCell="G54" sqref="G54"/>
    </sheetView>
  </sheetViews>
  <sheetFormatPr defaultColWidth="9.140625" defaultRowHeight="12.75"/>
  <cols>
    <col min="1" max="6" width="9.140625" style="126" customWidth="1"/>
    <col min="7" max="7" width="36.140625" style="126" customWidth="1"/>
    <col min="8" max="16384" width="9.140625" style="126" customWidth="1"/>
  </cols>
  <sheetData>
    <row r="2" spans="1:9" ht="12.75">
      <c r="A2" s="211" t="s">
        <v>289</v>
      </c>
      <c r="B2" s="211"/>
      <c r="C2" s="211"/>
      <c r="D2" s="211"/>
      <c r="E2" s="211"/>
      <c r="F2" s="211"/>
      <c r="G2" s="211"/>
      <c r="H2" s="211"/>
      <c r="I2" s="211"/>
    </row>
    <row r="3" spans="1:9" ht="15" customHeight="1">
      <c r="A3" s="211"/>
      <c r="B3" s="211"/>
      <c r="C3" s="211"/>
      <c r="D3" s="211"/>
      <c r="E3" s="211"/>
      <c r="F3" s="211"/>
      <c r="G3" s="211"/>
      <c r="H3" s="211"/>
      <c r="I3" s="211"/>
    </row>
    <row r="4" spans="1:9" ht="14.25">
      <c r="A4" s="117"/>
      <c r="B4" s="117"/>
      <c r="C4" s="117"/>
      <c r="D4" s="117"/>
      <c r="E4" s="117"/>
      <c r="F4" s="117"/>
      <c r="G4" s="117"/>
      <c r="H4" s="117"/>
      <c r="I4" s="117"/>
    </row>
    <row r="5" spans="1:9" ht="15.75" customHeight="1">
      <c r="A5" s="212" t="s">
        <v>290</v>
      </c>
      <c r="B5" s="212"/>
      <c r="C5" s="212"/>
      <c r="D5" s="212"/>
      <c r="E5" s="212"/>
      <c r="F5" s="212"/>
      <c r="G5" s="212"/>
      <c r="H5" s="212"/>
      <c r="I5" s="212"/>
    </row>
    <row r="6" spans="1:9" ht="15.75" customHeight="1">
      <c r="A6" s="212"/>
      <c r="B6" s="212"/>
      <c r="C6" s="212"/>
      <c r="D6" s="212"/>
      <c r="E6" s="212"/>
      <c r="F6" s="212"/>
      <c r="G6" s="212"/>
      <c r="H6" s="212"/>
      <c r="I6" s="212"/>
    </row>
    <row r="7" spans="1:9" ht="15.75" customHeight="1">
      <c r="A7" s="124"/>
      <c r="B7" s="124"/>
      <c r="C7" s="124"/>
      <c r="D7" s="124"/>
      <c r="E7" s="124"/>
      <c r="F7" s="124"/>
      <c r="G7" s="124"/>
      <c r="H7" s="124"/>
      <c r="I7" s="124"/>
    </row>
    <row r="8" spans="1:7" ht="12.75">
      <c r="A8" s="212" t="s">
        <v>291</v>
      </c>
      <c r="B8" s="214"/>
      <c r="C8" s="214"/>
      <c r="D8" s="214"/>
      <c r="E8" s="214"/>
      <c r="F8" s="214"/>
      <c r="G8" s="214"/>
    </row>
    <row r="9" ht="14.25" customHeight="1"/>
    <row r="10" spans="1:9" ht="12.75">
      <c r="A10" s="211" t="s">
        <v>292</v>
      </c>
      <c r="B10" s="211"/>
      <c r="C10" s="211"/>
      <c r="D10" s="211"/>
      <c r="E10" s="211"/>
      <c r="F10" s="211"/>
      <c r="G10" s="211"/>
      <c r="H10" s="211"/>
      <c r="I10" s="211"/>
    </row>
    <row r="11" spans="1:9" ht="12.75">
      <c r="A11" s="211"/>
      <c r="B11" s="211"/>
      <c r="C11" s="211"/>
      <c r="D11" s="211"/>
      <c r="E11" s="211"/>
      <c r="F11" s="211"/>
      <c r="G11" s="211"/>
      <c r="H11" s="211"/>
      <c r="I11" s="211"/>
    </row>
    <row r="12" spans="1:9" ht="12.75">
      <c r="A12" s="211"/>
      <c r="B12" s="211"/>
      <c r="C12" s="211"/>
      <c r="D12" s="211"/>
      <c r="E12" s="211"/>
      <c r="F12" s="211"/>
      <c r="G12" s="211"/>
      <c r="H12" s="211"/>
      <c r="I12" s="211"/>
    </row>
    <row r="13" spans="1:9" ht="12.75">
      <c r="A13" s="211"/>
      <c r="B13" s="211"/>
      <c r="C13" s="211"/>
      <c r="D13" s="211"/>
      <c r="E13" s="211"/>
      <c r="F13" s="211"/>
      <c r="G13" s="211"/>
      <c r="H13" s="211"/>
      <c r="I13" s="211"/>
    </row>
    <row r="14" spans="1:9" ht="12.75">
      <c r="A14" s="211"/>
      <c r="B14" s="211"/>
      <c r="C14" s="211"/>
      <c r="D14" s="211"/>
      <c r="E14" s="211"/>
      <c r="F14" s="211"/>
      <c r="G14" s="211"/>
      <c r="H14" s="211"/>
      <c r="I14" s="211"/>
    </row>
    <row r="15" spans="1:9" ht="12.75">
      <c r="A15" s="211"/>
      <c r="B15" s="211"/>
      <c r="C15" s="211"/>
      <c r="D15" s="211"/>
      <c r="E15" s="211"/>
      <c r="F15" s="211"/>
      <c r="G15" s="211"/>
      <c r="H15" s="211"/>
      <c r="I15" s="211"/>
    </row>
    <row r="16" spans="1:9" ht="28.5" customHeight="1">
      <c r="A16" s="211"/>
      <c r="B16" s="211"/>
      <c r="C16" s="211"/>
      <c r="D16" s="211"/>
      <c r="E16" s="211"/>
      <c r="F16" s="211"/>
      <c r="G16" s="211"/>
      <c r="H16" s="211"/>
      <c r="I16" s="211"/>
    </row>
    <row r="17" spans="1:9" ht="15" customHeight="1">
      <c r="A17" s="117"/>
      <c r="B17" s="117"/>
      <c r="C17" s="117"/>
      <c r="D17" s="117"/>
      <c r="E17" s="117"/>
      <c r="F17" s="117"/>
      <c r="G17" s="117"/>
      <c r="H17" s="117"/>
      <c r="I17" s="117"/>
    </row>
    <row r="18" spans="1:9" ht="12.75">
      <c r="A18" s="211" t="s">
        <v>293</v>
      </c>
      <c r="B18" s="211"/>
      <c r="C18" s="211"/>
      <c r="D18" s="211"/>
      <c r="E18" s="211"/>
      <c r="F18" s="211"/>
      <c r="G18" s="211"/>
      <c r="H18" s="211"/>
      <c r="I18" s="211"/>
    </row>
    <row r="19" spans="1:9" ht="39" customHeight="1">
      <c r="A19" s="211"/>
      <c r="B19" s="211"/>
      <c r="C19" s="211"/>
      <c r="D19" s="211"/>
      <c r="E19" s="211"/>
      <c r="F19" s="211"/>
      <c r="G19" s="211"/>
      <c r="H19" s="211"/>
      <c r="I19" s="211"/>
    </row>
    <row r="20" ht="8.25" customHeight="1"/>
    <row r="21" spans="1:7" ht="12.75" customHeight="1">
      <c r="A21" s="211" t="s">
        <v>294</v>
      </c>
      <c r="B21" s="211"/>
      <c r="C21" s="211"/>
      <c r="D21" s="211"/>
      <c r="E21" s="211"/>
      <c r="F21" s="211"/>
      <c r="G21" s="211"/>
    </row>
    <row r="22" spans="1:7" ht="8.25" customHeight="1">
      <c r="A22" s="149"/>
      <c r="B22" s="149"/>
      <c r="C22" s="149"/>
      <c r="D22" s="149"/>
      <c r="E22" s="149"/>
      <c r="F22" s="149"/>
      <c r="G22" s="149"/>
    </row>
    <row r="23" spans="1:9" ht="36.75" customHeight="1">
      <c r="A23" s="212" t="s">
        <v>295</v>
      </c>
      <c r="B23" s="212"/>
      <c r="C23" s="212"/>
      <c r="D23" s="212"/>
      <c r="E23" s="212"/>
      <c r="F23" s="212"/>
      <c r="G23" s="212"/>
      <c r="H23" s="212"/>
      <c r="I23" s="212"/>
    </row>
    <row r="24" ht="10.5" customHeight="1">
      <c r="A24" s="150"/>
    </row>
    <row r="25" spans="1:9" ht="12.75">
      <c r="A25" s="211" t="s">
        <v>296</v>
      </c>
      <c r="B25" s="211"/>
      <c r="C25" s="211"/>
      <c r="D25" s="211"/>
      <c r="E25" s="211"/>
      <c r="F25" s="211"/>
      <c r="G25" s="211"/>
      <c r="H25" s="211"/>
      <c r="I25" s="211"/>
    </row>
    <row r="26" spans="1:9" ht="12.75">
      <c r="A26" s="211"/>
      <c r="B26" s="211"/>
      <c r="C26" s="211"/>
      <c r="D26" s="211"/>
      <c r="E26" s="211"/>
      <c r="F26" s="211"/>
      <c r="G26" s="211"/>
      <c r="H26" s="211"/>
      <c r="I26" s="211"/>
    </row>
    <row r="27" spans="1:9" ht="12.75">
      <c r="A27" s="211"/>
      <c r="B27" s="211"/>
      <c r="C27" s="211"/>
      <c r="D27" s="211"/>
      <c r="E27" s="211"/>
      <c r="F27" s="211"/>
      <c r="G27" s="211"/>
      <c r="H27" s="211"/>
      <c r="I27" s="211"/>
    </row>
    <row r="28" spans="1:9" ht="12.75">
      <c r="A28" s="211"/>
      <c r="B28" s="211"/>
      <c r="C28" s="211"/>
      <c r="D28" s="211"/>
      <c r="E28" s="211"/>
      <c r="F28" s="211"/>
      <c r="G28" s="211"/>
      <c r="H28" s="211"/>
      <c r="I28" s="211"/>
    </row>
    <row r="29" spans="1:9" ht="12.75">
      <c r="A29" s="211"/>
      <c r="B29" s="211"/>
      <c r="C29" s="211"/>
      <c r="D29" s="211"/>
      <c r="E29" s="211"/>
      <c r="F29" s="211"/>
      <c r="G29" s="211"/>
      <c r="H29" s="211"/>
      <c r="I29" s="211"/>
    </row>
    <row r="30" spans="1:9" ht="8.25" customHeight="1">
      <c r="A30" s="211"/>
      <c r="B30" s="211"/>
      <c r="C30" s="211"/>
      <c r="D30" s="211"/>
      <c r="E30" s="211"/>
      <c r="F30" s="211"/>
      <c r="G30" s="211"/>
      <c r="H30" s="211"/>
      <c r="I30" s="211"/>
    </row>
    <row r="31" spans="1:9" ht="12.75">
      <c r="A31" s="211"/>
      <c r="B31" s="211"/>
      <c r="C31" s="211"/>
      <c r="D31" s="211"/>
      <c r="E31" s="211"/>
      <c r="F31" s="211"/>
      <c r="G31" s="211"/>
      <c r="H31" s="211"/>
      <c r="I31" s="211"/>
    </row>
    <row r="32" spans="1:9" ht="12.75">
      <c r="A32" s="211"/>
      <c r="B32" s="211"/>
      <c r="C32" s="211"/>
      <c r="D32" s="211"/>
      <c r="E32" s="211"/>
      <c r="F32" s="211"/>
      <c r="G32" s="211"/>
      <c r="H32" s="211"/>
      <c r="I32" s="211"/>
    </row>
    <row r="33" spans="1:9" ht="12.75">
      <c r="A33" s="211"/>
      <c r="B33" s="211"/>
      <c r="C33" s="211"/>
      <c r="D33" s="211"/>
      <c r="E33" s="211"/>
      <c r="F33" s="211"/>
      <c r="G33" s="211"/>
      <c r="H33" s="211"/>
      <c r="I33" s="211"/>
    </row>
    <row r="34" spans="1:9" ht="12.75">
      <c r="A34" s="211"/>
      <c r="B34" s="211"/>
      <c r="C34" s="211"/>
      <c r="D34" s="211"/>
      <c r="E34" s="211"/>
      <c r="F34" s="211"/>
      <c r="G34" s="211"/>
      <c r="H34" s="211"/>
      <c r="I34" s="211"/>
    </row>
    <row r="35" spans="1:9" ht="12.75">
      <c r="A35" s="211"/>
      <c r="B35" s="211"/>
      <c r="C35" s="211"/>
      <c r="D35" s="211"/>
      <c r="E35" s="211"/>
      <c r="F35" s="211"/>
      <c r="G35" s="211"/>
      <c r="H35" s="211"/>
      <c r="I35" s="211"/>
    </row>
    <row r="36" spans="1:9" ht="21.75" customHeight="1">
      <c r="A36" s="211"/>
      <c r="B36" s="211"/>
      <c r="C36" s="211"/>
      <c r="D36" s="211"/>
      <c r="E36" s="211"/>
      <c r="F36" s="211"/>
      <c r="G36" s="211"/>
      <c r="H36" s="211"/>
      <c r="I36" s="211"/>
    </row>
    <row r="37" spans="1:9" ht="12.75" customHeight="1" hidden="1">
      <c r="A37" s="211"/>
      <c r="B37" s="211"/>
      <c r="C37" s="211"/>
      <c r="D37" s="211"/>
      <c r="E37" s="211"/>
      <c r="F37" s="211"/>
      <c r="G37" s="211"/>
      <c r="H37" s="211"/>
      <c r="I37" s="211"/>
    </row>
    <row r="38" spans="1:9" ht="12.75">
      <c r="A38" s="211" t="s">
        <v>297</v>
      </c>
      <c r="B38" s="211"/>
      <c r="C38" s="211"/>
      <c r="D38" s="211"/>
      <c r="E38" s="211"/>
      <c r="F38" s="211"/>
      <c r="G38" s="211"/>
      <c r="H38" s="211"/>
      <c r="I38" s="211"/>
    </row>
    <row r="39" spans="1:9" ht="12.75">
      <c r="A39" s="211"/>
      <c r="B39" s="211"/>
      <c r="C39" s="211"/>
      <c r="D39" s="211"/>
      <c r="E39" s="211"/>
      <c r="F39" s="211"/>
      <c r="G39" s="211"/>
      <c r="H39" s="211"/>
      <c r="I39" s="211"/>
    </row>
    <row r="40" spans="1:9" ht="12.75">
      <c r="A40" s="211"/>
      <c r="B40" s="211"/>
      <c r="C40" s="211"/>
      <c r="D40" s="211"/>
      <c r="E40" s="211"/>
      <c r="F40" s="211"/>
      <c r="G40" s="211"/>
      <c r="H40" s="211"/>
      <c r="I40" s="211"/>
    </row>
    <row r="41" spans="1:9" ht="12.75">
      <c r="A41" s="211"/>
      <c r="B41" s="211"/>
      <c r="C41" s="211"/>
      <c r="D41" s="211"/>
      <c r="E41" s="211"/>
      <c r="F41" s="211"/>
      <c r="G41" s="211"/>
      <c r="H41" s="211"/>
      <c r="I41" s="211"/>
    </row>
    <row r="42" spans="1:9" ht="12.75">
      <c r="A42" s="211"/>
      <c r="B42" s="211"/>
      <c r="C42" s="211"/>
      <c r="D42" s="211"/>
      <c r="E42" s="211"/>
      <c r="F42" s="211"/>
      <c r="G42" s="211"/>
      <c r="H42" s="211"/>
      <c r="I42" s="211"/>
    </row>
    <row r="43" spans="1:9" ht="27" customHeight="1">
      <c r="A43" s="211"/>
      <c r="B43" s="211"/>
      <c r="C43" s="211"/>
      <c r="D43" s="211"/>
      <c r="E43" s="211"/>
      <c r="F43" s="211"/>
      <c r="G43" s="211"/>
      <c r="H43" s="211"/>
      <c r="I43" s="211"/>
    </row>
    <row r="44" spans="1:7" ht="8.25" customHeight="1">
      <c r="A44" s="149"/>
      <c r="B44" s="149"/>
      <c r="C44" s="149"/>
      <c r="D44" s="149"/>
      <c r="E44" s="149"/>
      <c r="F44" s="149"/>
      <c r="G44" s="149"/>
    </row>
    <row r="45" spans="1:9" ht="14.25" customHeight="1">
      <c r="A45" s="211" t="s">
        <v>298</v>
      </c>
      <c r="B45" s="211"/>
      <c r="C45" s="211"/>
      <c r="D45" s="211"/>
      <c r="E45" s="211"/>
      <c r="F45" s="211"/>
      <c r="G45" s="211"/>
      <c r="H45" s="211"/>
      <c r="I45" s="211"/>
    </row>
    <row r="46" spans="1:9" ht="14.25" customHeight="1">
      <c r="A46" s="211"/>
      <c r="B46" s="211"/>
      <c r="C46" s="211"/>
      <c r="D46" s="211"/>
      <c r="E46" s="211"/>
      <c r="F46" s="211"/>
      <c r="G46" s="211"/>
      <c r="H46" s="211"/>
      <c r="I46" s="211"/>
    </row>
    <row r="47" spans="1:7" ht="8.25" customHeight="1">
      <c r="A47" s="117"/>
      <c r="B47" s="117"/>
      <c r="C47" s="117"/>
      <c r="D47" s="117"/>
      <c r="E47" s="117"/>
      <c r="F47" s="117"/>
      <c r="G47" s="117"/>
    </row>
    <row r="48" spans="1:9" ht="34.5" customHeight="1">
      <c r="A48" s="211" t="s">
        <v>301</v>
      </c>
      <c r="B48" s="211"/>
      <c r="C48" s="211"/>
      <c r="D48" s="211"/>
      <c r="E48" s="211"/>
      <c r="F48" s="211"/>
      <c r="G48" s="211"/>
      <c r="H48" s="211"/>
      <c r="I48" s="211"/>
    </row>
    <row r="49" spans="1:9" ht="12.75">
      <c r="A49" s="211" t="s">
        <v>299</v>
      </c>
      <c r="B49" s="211"/>
      <c r="C49" s="211"/>
      <c r="D49" s="211"/>
      <c r="E49" s="211"/>
      <c r="F49" s="211"/>
      <c r="G49" s="211"/>
      <c r="H49" s="211"/>
      <c r="I49" s="211"/>
    </row>
    <row r="50" spans="1:9" ht="12.75">
      <c r="A50" s="211"/>
      <c r="B50" s="211"/>
      <c r="C50" s="211"/>
      <c r="D50" s="211"/>
      <c r="E50" s="211"/>
      <c r="F50" s="211"/>
      <c r="G50" s="211"/>
      <c r="H50" s="211"/>
      <c r="I50" s="211"/>
    </row>
    <row r="51" spans="1:9" ht="16.5" customHeight="1">
      <c r="A51" s="211"/>
      <c r="B51" s="211"/>
      <c r="C51" s="211"/>
      <c r="D51" s="211"/>
      <c r="E51" s="211"/>
      <c r="F51" s="211"/>
      <c r="G51" s="211"/>
      <c r="H51" s="211"/>
      <c r="I51" s="211"/>
    </row>
    <row r="52" spans="1:7" ht="8.25" customHeight="1">
      <c r="A52" s="148"/>
      <c r="B52" s="148"/>
      <c r="C52" s="148"/>
      <c r="D52" s="148"/>
      <c r="E52" s="148"/>
      <c r="F52" s="148"/>
      <c r="G52" s="148"/>
    </row>
    <row r="53" ht="14.25">
      <c r="A53" s="150" t="s">
        <v>300</v>
      </c>
    </row>
    <row r="54" ht="12.75">
      <c r="A54" s="126" t="s">
        <v>68</v>
      </c>
    </row>
    <row r="55" spans="1:9" ht="16.5" customHeight="1">
      <c r="A55" s="213" t="s">
        <v>69</v>
      </c>
      <c r="B55" s="213"/>
      <c r="C55" s="213"/>
      <c r="D55" s="213"/>
      <c r="E55" s="213"/>
      <c r="F55" s="213"/>
      <c r="G55" s="213"/>
      <c r="H55" s="213"/>
      <c r="I55" s="213"/>
    </row>
    <row r="56" ht="12.75">
      <c r="A56" s="126" t="s">
        <v>70</v>
      </c>
    </row>
    <row r="57" spans="1:9" ht="21" customHeight="1">
      <c r="A57" s="213" t="s">
        <v>71</v>
      </c>
      <c r="B57" s="213"/>
      <c r="C57" s="213"/>
      <c r="D57" s="213"/>
      <c r="E57" s="213"/>
      <c r="F57" s="213"/>
      <c r="G57" s="213"/>
      <c r="H57" s="213"/>
      <c r="I57" s="213"/>
    </row>
    <row r="58" spans="1:9" ht="12.75">
      <c r="A58" s="211"/>
      <c r="B58" s="211"/>
      <c r="C58" s="211"/>
      <c r="D58" s="211"/>
      <c r="E58" s="211"/>
      <c r="F58" s="211"/>
      <c r="G58" s="211"/>
      <c r="H58" s="211"/>
      <c r="I58" s="211"/>
    </row>
    <row r="59" spans="1:9" ht="12.75">
      <c r="A59" s="211"/>
      <c r="B59" s="211"/>
      <c r="C59" s="211"/>
      <c r="D59" s="211"/>
      <c r="E59" s="211"/>
      <c r="F59" s="211"/>
      <c r="G59" s="211"/>
      <c r="H59" s="211"/>
      <c r="I59" s="211"/>
    </row>
    <row r="60" spans="1:9" ht="12.75">
      <c r="A60" s="211"/>
      <c r="B60" s="211"/>
      <c r="C60" s="211"/>
      <c r="D60" s="211"/>
      <c r="E60" s="211"/>
      <c r="F60" s="211"/>
      <c r="G60" s="211"/>
      <c r="H60" s="211"/>
      <c r="I60" s="211"/>
    </row>
    <row r="62" ht="7.5" customHeight="1"/>
    <row r="66" spans="1:7" ht="12.75">
      <c r="A66" s="213"/>
      <c r="B66" s="213"/>
      <c r="C66" s="213"/>
      <c r="D66" s="213"/>
      <c r="E66" s="213"/>
      <c r="F66" s="213"/>
      <c r="G66" s="213"/>
    </row>
    <row r="68" spans="1:7" ht="12.75">
      <c r="A68" s="213"/>
      <c r="B68" s="213"/>
      <c r="C68" s="213"/>
      <c r="D68" s="213"/>
      <c r="E68" s="213"/>
      <c r="F68" s="213"/>
      <c r="G68" s="213"/>
    </row>
  </sheetData>
  <sheetProtection/>
  <mergeCells count="17">
    <mergeCell ref="A2:I3"/>
    <mergeCell ref="A66:G66"/>
    <mergeCell ref="A68:G68"/>
    <mergeCell ref="A48:I48"/>
    <mergeCell ref="A49:I51"/>
    <mergeCell ref="A55:I55"/>
    <mergeCell ref="A57:I57"/>
    <mergeCell ref="A58:I60"/>
    <mergeCell ref="A8:G8"/>
    <mergeCell ref="A23:I23"/>
    <mergeCell ref="A25:I37"/>
    <mergeCell ref="A38:I43"/>
    <mergeCell ref="A45:I46"/>
    <mergeCell ref="A5:I6"/>
    <mergeCell ref="A10:I16"/>
    <mergeCell ref="A18:I19"/>
    <mergeCell ref="A21:G21"/>
  </mergeCells>
  <printOptions/>
  <pageMargins left="0.5" right="0.5" top="0.5" bottom="0.5" header="0.5" footer="0.5"/>
  <pageSetup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codeName="Sheet3"/>
  <dimension ref="A1:D67"/>
  <sheetViews>
    <sheetView workbookViewId="0" topLeftCell="A31">
      <selection activeCell="F38" sqref="F38"/>
    </sheetView>
  </sheetViews>
  <sheetFormatPr defaultColWidth="9.140625" defaultRowHeight="12.75"/>
  <cols>
    <col min="3" max="3" width="25.7109375" style="0" customWidth="1"/>
  </cols>
  <sheetData>
    <row r="1" spans="1:4" ht="12.75">
      <c r="A1" s="31" t="s">
        <v>79</v>
      </c>
      <c r="B1" s="33">
        <v>46003</v>
      </c>
      <c r="C1" t="s">
        <v>153</v>
      </c>
      <c r="D1" t="s">
        <v>257</v>
      </c>
    </row>
    <row r="2" spans="1:4" ht="12.75">
      <c r="A2" s="27" t="s">
        <v>80</v>
      </c>
      <c r="B2" s="34">
        <v>46005</v>
      </c>
      <c r="C2" t="s">
        <v>158</v>
      </c>
      <c r="D2" t="s">
        <v>258</v>
      </c>
    </row>
    <row r="3" spans="1:4" ht="12.75">
      <c r="A3" s="26" t="s">
        <v>81</v>
      </c>
      <c r="B3" s="33">
        <v>46007</v>
      </c>
      <c r="C3" t="s">
        <v>145</v>
      </c>
      <c r="D3" t="s">
        <v>259</v>
      </c>
    </row>
    <row r="4" spans="1:4" ht="12.75">
      <c r="A4" s="27" t="s">
        <v>82</v>
      </c>
      <c r="B4" s="34">
        <v>46009</v>
      </c>
      <c r="C4" t="s">
        <v>159</v>
      </c>
      <c r="D4" t="s">
        <v>260</v>
      </c>
    </row>
    <row r="5" spans="1:4" ht="12.75">
      <c r="A5" s="26" t="s">
        <v>78</v>
      </c>
      <c r="B5" s="33">
        <v>46011</v>
      </c>
      <c r="C5" t="s">
        <v>174</v>
      </c>
      <c r="D5" t="s">
        <v>261</v>
      </c>
    </row>
    <row r="6" spans="1:4" ht="12.75">
      <c r="A6" s="27" t="s">
        <v>83</v>
      </c>
      <c r="B6" s="34">
        <v>46013</v>
      </c>
      <c r="C6" t="s">
        <v>152</v>
      </c>
      <c r="D6" t="s">
        <v>262</v>
      </c>
    </row>
    <row r="7" spans="1:4" ht="12.75">
      <c r="A7" s="26" t="s">
        <v>84</v>
      </c>
      <c r="B7" s="33">
        <v>46015</v>
      </c>
      <c r="C7" t="s">
        <v>263</v>
      </c>
      <c r="D7" t="s">
        <v>264</v>
      </c>
    </row>
    <row r="8" spans="1:4" ht="12.75">
      <c r="A8" s="27" t="s">
        <v>85</v>
      </c>
      <c r="B8" s="34">
        <v>46017</v>
      </c>
      <c r="C8" t="s">
        <v>166</v>
      </c>
      <c r="D8" t="s">
        <v>265</v>
      </c>
    </row>
    <row r="9" spans="1:4" ht="12.75">
      <c r="A9" s="26" t="s">
        <v>86</v>
      </c>
      <c r="B9" s="31">
        <v>46019</v>
      </c>
      <c r="C9" t="s">
        <v>266</v>
      </c>
      <c r="D9" t="s">
        <v>267</v>
      </c>
    </row>
    <row r="10" spans="1:3" ht="12.75">
      <c r="A10" s="27" t="s">
        <v>87</v>
      </c>
      <c r="B10" s="34">
        <v>46021</v>
      </c>
      <c r="C10" t="s">
        <v>165</v>
      </c>
    </row>
    <row r="11" spans="1:3" ht="12.75">
      <c r="A11" s="26" t="s">
        <v>88</v>
      </c>
      <c r="B11" s="33">
        <v>46023</v>
      </c>
      <c r="C11" t="s">
        <v>169</v>
      </c>
    </row>
    <row r="12" spans="1:3" ht="12.75">
      <c r="A12" s="27" t="s">
        <v>89</v>
      </c>
      <c r="B12" s="34">
        <v>46025</v>
      </c>
      <c r="C12" t="s">
        <v>148</v>
      </c>
    </row>
    <row r="13" spans="1:3" ht="12.75">
      <c r="A13" s="26" t="s">
        <v>90</v>
      </c>
      <c r="B13" s="33">
        <v>46027</v>
      </c>
      <c r="C13" t="s">
        <v>168</v>
      </c>
    </row>
    <row r="14" spans="1:3" ht="12.75">
      <c r="A14" s="27" t="s">
        <v>91</v>
      </c>
      <c r="B14" s="34">
        <v>46029</v>
      </c>
      <c r="C14" t="s">
        <v>268</v>
      </c>
    </row>
    <row r="15" spans="1:3" ht="12.75">
      <c r="A15" s="26" t="s">
        <v>92</v>
      </c>
      <c r="B15" s="33">
        <v>46031</v>
      </c>
      <c r="C15" t="s">
        <v>177</v>
      </c>
    </row>
    <row r="16" spans="1:3" ht="12.75">
      <c r="A16" s="27" t="s">
        <v>93</v>
      </c>
      <c r="B16" s="34">
        <v>46033</v>
      </c>
      <c r="C16" t="s">
        <v>149</v>
      </c>
    </row>
    <row r="17" spans="1:3" ht="12.75">
      <c r="A17" s="26" t="s">
        <v>94</v>
      </c>
      <c r="B17" s="33">
        <v>46035</v>
      </c>
      <c r="C17" t="s">
        <v>269</v>
      </c>
    </row>
    <row r="18" spans="1:3" ht="12.75">
      <c r="A18" s="27" t="s">
        <v>95</v>
      </c>
      <c r="B18" s="34">
        <v>46037</v>
      </c>
      <c r="C18" t="s">
        <v>147</v>
      </c>
    </row>
    <row r="19" spans="1:3" ht="12.75">
      <c r="A19" s="26" t="s">
        <v>96</v>
      </c>
      <c r="B19" s="33">
        <v>46039</v>
      </c>
      <c r="C19" t="s">
        <v>170</v>
      </c>
    </row>
    <row r="20" spans="1:3" ht="12.75">
      <c r="A20" s="27" t="s">
        <v>97</v>
      </c>
      <c r="B20" s="34">
        <v>46041</v>
      </c>
      <c r="C20" t="s">
        <v>163</v>
      </c>
    </row>
    <row r="21" spans="1:3" ht="12.75">
      <c r="A21" s="26" t="s">
        <v>98</v>
      </c>
      <c r="B21" s="33">
        <v>46043</v>
      </c>
      <c r="C21" t="s">
        <v>176</v>
      </c>
    </row>
    <row r="22" spans="1:3" ht="12.75">
      <c r="A22" s="27" t="s">
        <v>99</v>
      </c>
      <c r="B22" s="34">
        <v>46045</v>
      </c>
      <c r="C22" t="s">
        <v>172</v>
      </c>
    </row>
    <row r="23" spans="1:3" ht="12.75">
      <c r="A23" s="26" t="s">
        <v>100</v>
      </c>
      <c r="B23" s="33">
        <v>46047</v>
      </c>
      <c r="C23" t="s">
        <v>151</v>
      </c>
    </row>
    <row r="24" spans="1:3" ht="12.75">
      <c r="A24" s="27" t="s">
        <v>101</v>
      </c>
      <c r="B24" s="34">
        <v>46049</v>
      </c>
      <c r="C24" t="s">
        <v>164</v>
      </c>
    </row>
    <row r="25" spans="1:3" ht="12.75">
      <c r="A25" s="26" t="s">
        <v>102</v>
      </c>
      <c r="B25" s="33">
        <v>46051</v>
      </c>
      <c r="C25" t="s">
        <v>270</v>
      </c>
    </row>
    <row r="26" spans="1:3" ht="12.75">
      <c r="A26" s="27" t="s">
        <v>103</v>
      </c>
      <c r="B26" s="34">
        <v>46053</v>
      </c>
      <c r="C26" t="s">
        <v>157</v>
      </c>
    </row>
    <row r="27" spans="1:3" ht="12.75">
      <c r="A27" s="26" t="s">
        <v>104</v>
      </c>
      <c r="B27" s="33">
        <v>46055</v>
      </c>
      <c r="C27" t="s">
        <v>154</v>
      </c>
    </row>
    <row r="28" spans="1:3" ht="12.75">
      <c r="A28" s="27" t="s">
        <v>105</v>
      </c>
      <c r="B28" s="34">
        <v>46057</v>
      </c>
      <c r="C28" t="s">
        <v>160</v>
      </c>
    </row>
    <row r="29" spans="1:3" ht="12.75">
      <c r="A29" s="26" t="s">
        <v>106</v>
      </c>
      <c r="B29" s="33">
        <v>46059</v>
      </c>
      <c r="C29" t="s">
        <v>156</v>
      </c>
    </row>
    <row r="30" spans="1:3" ht="12.75">
      <c r="A30" s="27" t="s">
        <v>107</v>
      </c>
      <c r="B30" s="34">
        <v>46061</v>
      </c>
      <c r="C30" t="s">
        <v>146</v>
      </c>
    </row>
    <row r="31" spans="1:3" ht="12.75">
      <c r="A31" s="26" t="s">
        <v>108</v>
      </c>
      <c r="B31" s="33">
        <v>46063</v>
      </c>
      <c r="C31" t="s">
        <v>271</v>
      </c>
    </row>
    <row r="32" spans="1:3" ht="12.75">
      <c r="A32" s="27" t="s">
        <v>109</v>
      </c>
      <c r="B32" s="34">
        <v>46065</v>
      </c>
      <c r="C32" t="s">
        <v>173</v>
      </c>
    </row>
    <row r="33" spans="1:3" ht="12.75">
      <c r="A33" s="26" t="s">
        <v>110</v>
      </c>
      <c r="B33" s="33">
        <v>46067</v>
      </c>
      <c r="C33" t="s">
        <v>155</v>
      </c>
    </row>
    <row r="34" spans="1:3" ht="12.75">
      <c r="A34" s="27" t="s">
        <v>111</v>
      </c>
      <c r="B34" s="34">
        <v>46069</v>
      </c>
      <c r="C34" t="s">
        <v>171</v>
      </c>
    </row>
    <row r="35" spans="1:3" ht="12.75">
      <c r="A35" s="26" t="s">
        <v>112</v>
      </c>
      <c r="B35" s="33">
        <v>46071</v>
      </c>
      <c r="C35" t="s">
        <v>162</v>
      </c>
    </row>
    <row r="36" spans="1:3" ht="12.75">
      <c r="A36" s="27" t="s">
        <v>113</v>
      </c>
      <c r="B36" s="34">
        <v>46073</v>
      </c>
      <c r="C36" t="s">
        <v>167</v>
      </c>
    </row>
    <row r="37" spans="1:3" ht="12.75">
      <c r="A37" s="26" t="s">
        <v>114</v>
      </c>
      <c r="B37" s="33">
        <v>46075</v>
      </c>
      <c r="C37" t="s">
        <v>161</v>
      </c>
    </row>
    <row r="38" spans="1:3" ht="12.75">
      <c r="A38" s="27" t="s">
        <v>115</v>
      </c>
      <c r="B38" s="34">
        <v>46077</v>
      </c>
      <c r="C38" t="s">
        <v>175</v>
      </c>
    </row>
    <row r="39" spans="1:3" ht="12.75">
      <c r="A39" s="26" t="s">
        <v>116</v>
      </c>
      <c r="B39" s="33">
        <v>46079</v>
      </c>
      <c r="C39" t="s">
        <v>144</v>
      </c>
    </row>
    <row r="40" spans="1:3" ht="12.75">
      <c r="A40" s="27" t="s">
        <v>117</v>
      </c>
      <c r="B40" s="34">
        <v>46081</v>
      </c>
      <c r="C40" t="s">
        <v>272</v>
      </c>
    </row>
    <row r="41" spans="1:3" ht="12.75">
      <c r="A41" s="26" t="s">
        <v>118</v>
      </c>
      <c r="B41" s="33">
        <v>46083</v>
      </c>
      <c r="C41" t="s">
        <v>150</v>
      </c>
    </row>
    <row r="42" spans="1:3" ht="12.75">
      <c r="A42" s="27" t="s">
        <v>119</v>
      </c>
      <c r="B42" s="34">
        <v>46085</v>
      </c>
      <c r="C42" t="s">
        <v>273</v>
      </c>
    </row>
    <row r="43" spans="1:2" ht="12.75">
      <c r="A43" s="26" t="s">
        <v>120</v>
      </c>
      <c r="B43" s="33">
        <v>46087</v>
      </c>
    </row>
    <row r="44" spans="1:2" ht="12.75">
      <c r="A44" s="27" t="s">
        <v>121</v>
      </c>
      <c r="B44" s="34">
        <v>46089</v>
      </c>
    </row>
    <row r="45" spans="1:2" ht="12.75">
      <c r="A45" s="26" t="s">
        <v>122</v>
      </c>
      <c r="B45" s="33">
        <v>46091</v>
      </c>
    </row>
    <row r="46" spans="1:2" ht="12.75">
      <c r="A46" s="27" t="s">
        <v>123</v>
      </c>
      <c r="B46" s="34">
        <v>46093</v>
      </c>
    </row>
    <row r="47" spans="1:2" ht="12.75">
      <c r="A47" s="26" t="s">
        <v>124</v>
      </c>
      <c r="B47" s="33">
        <v>46095</v>
      </c>
    </row>
    <row r="48" spans="1:2" ht="12.75">
      <c r="A48" s="27" t="s">
        <v>125</v>
      </c>
      <c r="B48" s="34">
        <v>46097</v>
      </c>
    </row>
    <row r="49" spans="1:2" ht="12.75">
      <c r="A49" s="26" t="s">
        <v>126</v>
      </c>
      <c r="B49" s="33">
        <v>46099</v>
      </c>
    </row>
    <row r="50" spans="1:2" ht="12.75">
      <c r="A50" s="27" t="s">
        <v>127</v>
      </c>
      <c r="B50" s="34">
        <v>46101</v>
      </c>
    </row>
    <row r="51" spans="1:2" ht="12.75">
      <c r="A51" s="26" t="s">
        <v>128</v>
      </c>
      <c r="B51" s="33">
        <v>46103</v>
      </c>
    </row>
    <row r="52" spans="1:2" ht="12.75">
      <c r="A52" s="27" t="s">
        <v>129</v>
      </c>
      <c r="B52" s="34">
        <v>46105</v>
      </c>
    </row>
    <row r="53" spans="1:2" ht="12.75">
      <c r="A53" s="26" t="s">
        <v>130</v>
      </c>
      <c r="B53" s="33">
        <v>46107</v>
      </c>
    </row>
    <row r="54" spans="1:2" ht="12.75">
      <c r="A54" s="27" t="s">
        <v>131</v>
      </c>
      <c r="B54" s="34">
        <v>46109</v>
      </c>
    </row>
    <row r="55" spans="1:2" ht="12.75">
      <c r="A55" s="26" t="s">
        <v>132</v>
      </c>
      <c r="B55" s="33">
        <v>46111</v>
      </c>
    </row>
    <row r="56" spans="1:2" ht="12.75">
      <c r="A56" s="27" t="s">
        <v>133</v>
      </c>
      <c r="B56" s="34">
        <v>46113</v>
      </c>
    </row>
    <row r="57" spans="1:2" ht="12.75">
      <c r="A57" s="26" t="s">
        <v>134</v>
      </c>
      <c r="B57" s="33">
        <v>46115</v>
      </c>
    </row>
    <row r="58" spans="1:2" ht="12.75">
      <c r="A58" s="27" t="s">
        <v>135</v>
      </c>
      <c r="B58" s="34">
        <v>46117</v>
      </c>
    </row>
    <row r="59" spans="1:2" ht="12.75">
      <c r="A59" s="26" t="s">
        <v>136</v>
      </c>
      <c r="B59" s="33">
        <v>46119</v>
      </c>
    </row>
    <row r="60" spans="1:2" ht="12.75">
      <c r="A60" s="27" t="s">
        <v>137</v>
      </c>
      <c r="B60" s="34">
        <v>46121</v>
      </c>
    </row>
    <row r="61" spans="1:2" ht="12.75">
      <c r="A61" s="26" t="s">
        <v>138</v>
      </c>
      <c r="B61" s="33">
        <v>46123</v>
      </c>
    </row>
    <row r="62" spans="1:2" ht="12.75">
      <c r="A62" s="27" t="s">
        <v>139</v>
      </c>
      <c r="B62" s="34">
        <v>46125</v>
      </c>
    </row>
    <row r="63" spans="1:2" ht="12.75">
      <c r="A63" s="26" t="s">
        <v>140</v>
      </c>
      <c r="B63" s="33">
        <v>46127</v>
      </c>
    </row>
    <row r="64" spans="1:2" ht="12.75">
      <c r="A64" s="27" t="s">
        <v>141</v>
      </c>
      <c r="B64" s="34">
        <v>46129</v>
      </c>
    </row>
    <row r="65" spans="1:2" ht="12.75">
      <c r="A65" s="26" t="s">
        <v>142</v>
      </c>
      <c r="B65" s="33">
        <v>46135</v>
      </c>
    </row>
    <row r="66" spans="1:2" ht="12.75">
      <c r="A66" s="27" t="s">
        <v>143</v>
      </c>
      <c r="B66" s="34">
        <v>46137</v>
      </c>
    </row>
    <row r="67" spans="1:2" ht="12.75">
      <c r="A67" s="30"/>
      <c r="B67" s="1"/>
    </row>
  </sheetData>
  <sheetProtection selectLockedCells="1" selectUnlockedCell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SD-LTP-26-Fillable</dc:title>
  <dc:subject>WRP Ranking </dc:subject>
  <dc:creator>Jim.Finnegan</dc:creator>
  <cp:keywords/>
  <dc:description/>
  <cp:lastModifiedBy>linda.weinzetl</cp:lastModifiedBy>
  <cp:lastPrinted>2007-03-23T15:38:36Z</cp:lastPrinted>
  <dcterms:created xsi:type="dcterms:W3CDTF">2003-03-25T14:09:41Z</dcterms:created>
  <dcterms:modified xsi:type="dcterms:W3CDTF">2007-04-03T13:19:07Z</dcterms:modified>
  <cp:category/>
  <cp:version/>
  <cp:contentType/>
  <cp:contentStatus/>
</cp:coreProperties>
</file>