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65516" windowWidth="16980" windowHeight="11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<sst xmlns="http://schemas.openxmlformats.org/spreadsheetml/2006/main" count="41" uniqueCount="34">
  <si>
    <t>Company Name</t>
  </si>
  <si>
    <t>Expenses</t>
  </si>
  <si>
    <t xml:space="preserve">    Revenue</t>
  </si>
  <si>
    <t xml:space="preserve">    Units per Year</t>
  </si>
  <si>
    <t>Total Income</t>
  </si>
  <si>
    <t xml:space="preserve">    Total Units</t>
  </si>
  <si>
    <t xml:space="preserve">    Total Revenue</t>
  </si>
  <si>
    <t>Royalties</t>
  </si>
  <si>
    <t xml:space="preserve">  Based on Revenue</t>
  </si>
  <si>
    <t xml:space="preserve">  Actual Royalty</t>
  </si>
  <si>
    <t xml:space="preserve">  Minimum Required</t>
  </si>
  <si>
    <t>Total Costs</t>
  </si>
  <si>
    <t>Licensing terms and royalties are all negotiable.  Sample values ONLY.</t>
  </si>
  <si>
    <t>Licensing and Royalty Values</t>
  </si>
  <si>
    <t>Assumption Values For Profroma</t>
  </si>
  <si>
    <t>Use appropriate sales unit measures and pricing values.</t>
  </si>
  <si>
    <t>Item                   Year:</t>
  </si>
  <si>
    <r>
      <t xml:space="preserve">Pro Forma: </t>
    </r>
    <r>
      <rPr>
        <b/>
        <sz val="12"/>
        <color indexed="48"/>
        <rFont val="Times New Roman"/>
        <family val="1"/>
      </rPr>
      <t>SAMPLE</t>
    </r>
  </si>
  <si>
    <r>
      <t xml:space="preserve">Market or Product </t>
    </r>
    <r>
      <rPr>
        <b/>
        <sz val="10"/>
        <color indexed="48"/>
        <rFont val="Times New Roman"/>
        <family val="1"/>
      </rPr>
      <t>B</t>
    </r>
    <r>
      <rPr>
        <b/>
        <sz val="10"/>
        <rFont val="Times New Roman"/>
        <family val="0"/>
      </rPr>
      <t xml:space="preserve"> Income</t>
    </r>
  </si>
  <si>
    <r>
      <t xml:space="preserve">Market or Product </t>
    </r>
    <r>
      <rPr>
        <b/>
        <sz val="10"/>
        <color indexed="48"/>
        <rFont val="Times New Roman"/>
        <family val="1"/>
      </rPr>
      <t>A</t>
    </r>
    <r>
      <rPr>
        <b/>
        <sz val="10"/>
        <rFont val="Times New Roman"/>
        <family val="0"/>
      </rPr>
      <t xml:space="preserve"> Income</t>
    </r>
  </si>
  <si>
    <r>
      <t xml:space="preserve">Market or Product </t>
    </r>
    <r>
      <rPr>
        <b/>
        <sz val="10"/>
        <color indexed="48"/>
        <rFont val="Times New Roman"/>
        <family val="1"/>
      </rPr>
      <t>C</t>
    </r>
    <r>
      <rPr>
        <b/>
        <sz val="10"/>
        <rFont val="Times New Roman"/>
        <family val="0"/>
      </rPr>
      <t xml:space="preserve"> Income</t>
    </r>
  </si>
  <si>
    <t>generic assumption was used for cost as percentage of revenue, use realistic equation</t>
  </si>
  <si>
    <t>Profit Margin</t>
  </si>
  <si>
    <t xml:space="preserve">    Price per unit</t>
  </si>
  <si>
    <t xml:space="preserve">    Minimums</t>
  </si>
  <si>
    <t xml:space="preserve">    Upfront Licensing Fee</t>
  </si>
  <si>
    <t>Subsequent Years</t>
  </si>
  <si>
    <t>Item                   Level:</t>
  </si>
  <si>
    <t xml:space="preserve">    Thresshold (in units)</t>
  </si>
  <si>
    <t xml:space="preserve">    Royalty</t>
  </si>
  <si>
    <t>Final Level</t>
  </si>
  <si>
    <t>Profit after Royalty</t>
  </si>
  <si>
    <t>Provide definition of a unit (by the foot, pound, item, etc.)</t>
  </si>
  <si>
    <t xml:space="preserve">  Up-front Licensing Fee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</si>
</sst>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%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39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20"/>
      <name val="Times New Roman"/>
      <family val="1"/>
    </font>
    <font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6" fontId="4" fillId="0" borderId="3" xfId="0" applyNumberFormat="1" applyFont="1" applyBorder="1" applyAlignment="1">
      <alignment/>
    </xf>
    <xf numFmtId="9" fontId="4" fillId="0" borderId="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6">
      <selection activeCell="F6" sqref="F6"/>
    </sheetView>
  </sheetViews>
  <sheetFormatPr defaultColWidth="12" defaultRowHeight="12.75"/>
  <cols>
    <col min="1" max="1" width="23.33203125" style="0" customWidth="1"/>
    <col min="2" max="2" width="16.83203125" style="0" customWidth="1"/>
    <col min="3" max="3" width="3.16015625" style="0" customWidth="1"/>
    <col min="4" max="4" width="16.83203125" style="0" customWidth="1"/>
    <col min="5" max="5" width="3.16015625" style="0" customWidth="1"/>
    <col min="6" max="6" width="16.83203125" style="0" customWidth="1"/>
    <col min="7" max="7" width="3.16015625" style="0" customWidth="1"/>
    <col min="8" max="8" width="16.83203125" style="0" customWidth="1"/>
    <col min="9" max="16384" width="9" style="0" customWidth="1"/>
  </cols>
  <sheetData>
    <row r="1" ht="15">
      <c r="A1" s="10" t="s">
        <v>17</v>
      </c>
    </row>
    <row r="2" ht="15">
      <c r="A2" s="28" t="s">
        <v>0</v>
      </c>
    </row>
    <row r="3" ht="12">
      <c r="D3" s="1"/>
    </row>
    <row r="4" spans="1:7" ht="12">
      <c r="A4" s="21" t="s">
        <v>14</v>
      </c>
      <c r="E4" s="1"/>
      <c r="G4" s="8"/>
    </row>
    <row r="5" spans="1:7" ht="12">
      <c r="A5" s="12" t="s">
        <v>15</v>
      </c>
      <c r="E5" s="1"/>
      <c r="G5" s="8"/>
    </row>
    <row r="6" spans="1:6" ht="12">
      <c r="A6" s="27" t="s">
        <v>32</v>
      </c>
      <c r="D6" s="5"/>
      <c r="E6" s="17"/>
      <c r="F6" s="5"/>
    </row>
    <row r="7" spans="1:6" ht="12">
      <c r="A7" s="21" t="s">
        <v>13</v>
      </c>
      <c r="C7" s="5"/>
      <c r="D7" s="5"/>
      <c r="E7" s="17"/>
      <c r="F7" s="5"/>
    </row>
    <row r="8" spans="1:6" ht="12">
      <c r="A8" s="12" t="s">
        <v>12</v>
      </c>
      <c r="C8" s="5"/>
      <c r="D8" s="5"/>
      <c r="E8" s="17"/>
      <c r="F8" s="5"/>
    </row>
    <row r="9" spans="2:6" ht="12">
      <c r="B9" s="35"/>
      <c r="C9" s="5"/>
      <c r="D9" s="5"/>
      <c r="E9" s="5"/>
      <c r="F9" s="5"/>
    </row>
    <row r="10" spans="1:8" ht="12">
      <c r="A10" s="4" t="s">
        <v>16</v>
      </c>
      <c r="B10" s="9">
        <v>1</v>
      </c>
      <c r="C10" s="11"/>
      <c r="D10" s="9">
        <f>B10+1</f>
        <v>2</v>
      </c>
      <c r="E10" s="11"/>
      <c r="F10" s="9">
        <f>D10+1</f>
        <v>3</v>
      </c>
      <c r="G10" s="11"/>
      <c r="H10" s="30" t="s">
        <v>26</v>
      </c>
    </row>
    <row r="11" spans="1:8" ht="12">
      <c r="A11" t="s">
        <v>24</v>
      </c>
      <c r="B11" s="33">
        <v>50000</v>
      </c>
      <c r="C11" s="5"/>
      <c r="D11" s="33">
        <f>B11+20000</f>
        <v>70000</v>
      </c>
      <c r="E11" s="5"/>
      <c r="F11" s="33">
        <f>D11+30000</f>
        <v>100000</v>
      </c>
      <c r="H11" s="33">
        <f>F11+40000</f>
        <v>140000</v>
      </c>
    </row>
    <row r="12" spans="1:6" ht="12">
      <c r="A12" t="s">
        <v>25</v>
      </c>
      <c r="B12" s="33">
        <v>25000</v>
      </c>
      <c r="C12" s="5"/>
      <c r="D12" s="5"/>
      <c r="E12" s="5"/>
      <c r="F12" s="5"/>
    </row>
    <row r="13" spans="2:6" ht="12">
      <c r="B13" s="35"/>
      <c r="C13" s="5"/>
      <c r="D13" s="5"/>
      <c r="E13" s="5"/>
      <c r="F13" s="5"/>
    </row>
    <row r="14" spans="1:8" ht="12">
      <c r="A14" s="4" t="s">
        <v>27</v>
      </c>
      <c r="B14" s="9">
        <v>1</v>
      </c>
      <c r="C14" s="11"/>
      <c r="D14" s="9">
        <f>B14+1</f>
        <v>2</v>
      </c>
      <c r="E14" s="11"/>
      <c r="F14" s="9">
        <f>D14+1</f>
        <v>3</v>
      </c>
      <c r="G14" s="11"/>
      <c r="H14" s="30" t="s">
        <v>30</v>
      </c>
    </row>
    <row r="15" spans="1:8" ht="12">
      <c r="A15" t="s">
        <v>28</v>
      </c>
      <c r="B15" s="36">
        <v>0</v>
      </c>
      <c r="C15" s="5"/>
      <c r="D15" s="36">
        <v>201</v>
      </c>
      <c r="F15" s="36">
        <v>501</v>
      </c>
      <c r="H15" s="36">
        <v>1001</v>
      </c>
    </row>
    <row r="16" spans="1:8" ht="12">
      <c r="A16" t="s">
        <v>29</v>
      </c>
      <c r="B16" s="34">
        <v>0.1</v>
      </c>
      <c r="C16" s="5"/>
      <c r="D16" s="34">
        <f>B16+0.01</f>
        <v>0.11</v>
      </c>
      <c r="F16" s="34">
        <f>D16+0.01</f>
        <v>0.12</v>
      </c>
      <c r="H16" s="34">
        <f>F16+0.01</f>
        <v>0.13</v>
      </c>
    </row>
    <row r="17" spans="3:4" ht="12">
      <c r="C17" s="5"/>
      <c r="D17" s="5"/>
    </row>
    <row r="19" spans="1:7" ht="12">
      <c r="A19" s="4" t="s">
        <v>16</v>
      </c>
      <c r="B19" s="9">
        <v>1</v>
      </c>
      <c r="C19" s="11"/>
      <c r="D19" s="9">
        <f>B19+1</f>
        <v>2</v>
      </c>
      <c r="E19" s="11"/>
      <c r="F19" s="9">
        <f>D19+1</f>
        <v>3</v>
      </c>
      <c r="G19" s="11"/>
    </row>
    <row r="20" ht="12">
      <c r="A20" s="15" t="s">
        <v>19</v>
      </c>
    </row>
    <row r="21" spans="1:7" ht="12">
      <c r="A21" t="s">
        <v>3</v>
      </c>
      <c r="B21" s="13">
        <v>50</v>
      </c>
      <c r="C21" s="14"/>
      <c r="D21" s="13">
        <f>B21*1.2</f>
        <v>60</v>
      </c>
      <c r="E21" s="14"/>
      <c r="F21" s="13">
        <f>D21*1.2</f>
        <v>72</v>
      </c>
      <c r="G21" s="14"/>
    </row>
    <row r="22" spans="1:7" ht="12">
      <c r="A22" t="s">
        <v>23</v>
      </c>
      <c r="B22" s="6">
        <v>10000</v>
      </c>
      <c r="C22" s="14"/>
      <c r="D22" s="6">
        <f>B22</f>
        <v>10000</v>
      </c>
      <c r="E22" s="14"/>
      <c r="F22" s="6">
        <f>D22</f>
        <v>10000</v>
      </c>
      <c r="G22" s="14"/>
    </row>
    <row r="23" spans="1:6" ht="12">
      <c r="A23" s="7" t="s">
        <v>2</v>
      </c>
      <c r="B23" s="1">
        <f>B21*B22</f>
        <v>500000</v>
      </c>
      <c r="D23" s="1">
        <f>D21*D22</f>
        <v>600000</v>
      </c>
      <c r="F23" s="1">
        <f>F21*F22</f>
        <v>720000</v>
      </c>
    </row>
    <row r="24" spans="1:7" ht="12">
      <c r="A24" s="4"/>
      <c r="B24" s="9"/>
      <c r="C24" s="11"/>
      <c r="D24" s="9"/>
      <c r="E24" s="11"/>
      <c r="F24" s="9"/>
      <c r="G24" s="11"/>
    </row>
    <row r="25" ht="12">
      <c r="A25" s="15" t="s">
        <v>18</v>
      </c>
    </row>
    <row r="26" spans="1:7" ht="12">
      <c r="A26" t="s">
        <v>3</v>
      </c>
      <c r="B26" s="13">
        <v>10</v>
      </c>
      <c r="C26" s="14"/>
      <c r="D26" s="13">
        <f>B26*1.2</f>
        <v>12</v>
      </c>
      <c r="E26" s="14"/>
      <c r="F26" s="13">
        <f>D26*1.2</f>
        <v>14.399999999999999</v>
      </c>
      <c r="G26" s="14"/>
    </row>
    <row r="27" spans="1:7" ht="12">
      <c r="A27" t="s">
        <v>23</v>
      </c>
      <c r="B27" s="6">
        <v>7000</v>
      </c>
      <c r="C27" s="14"/>
      <c r="D27" s="6">
        <f>B27</f>
        <v>7000</v>
      </c>
      <c r="E27" s="14"/>
      <c r="F27" s="6">
        <f>D27</f>
        <v>7000</v>
      </c>
      <c r="G27" s="14"/>
    </row>
    <row r="28" spans="1:6" ht="12">
      <c r="A28" s="7" t="s">
        <v>2</v>
      </c>
      <c r="B28" s="1">
        <f>B26*B27</f>
        <v>70000</v>
      </c>
      <c r="D28" s="1">
        <f>D26*D27</f>
        <v>84000</v>
      </c>
      <c r="F28" s="1">
        <f>F26*F27</f>
        <v>100799.99999999999</v>
      </c>
    </row>
    <row r="29" spans="1:6" ht="12">
      <c r="A29" s="7"/>
      <c r="B29" s="1"/>
      <c r="D29" s="1"/>
      <c r="F29" s="1"/>
    </row>
    <row r="30" ht="12">
      <c r="A30" s="15" t="s">
        <v>20</v>
      </c>
    </row>
    <row r="31" spans="1:7" ht="12">
      <c r="A31" t="s">
        <v>3</v>
      </c>
      <c r="B31" s="13">
        <v>20</v>
      </c>
      <c r="C31" s="14"/>
      <c r="D31" s="13">
        <f>B31*1.2</f>
        <v>24</v>
      </c>
      <c r="E31" s="14"/>
      <c r="F31" s="13">
        <f>D31*1.2</f>
        <v>28.799999999999997</v>
      </c>
      <c r="G31" s="14"/>
    </row>
    <row r="32" spans="1:7" ht="12">
      <c r="A32" t="s">
        <v>23</v>
      </c>
      <c r="B32" s="6">
        <v>6000</v>
      </c>
      <c r="C32" s="14"/>
      <c r="D32" s="6">
        <f>B32</f>
        <v>6000</v>
      </c>
      <c r="E32" s="14"/>
      <c r="F32" s="6">
        <f>D32</f>
        <v>6000</v>
      </c>
      <c r="G32" s="14"/>
    </row>
    <row r="33" spans="1:7" ht="12">
      <c r="A33" s="24" t="s">
        <v>2</v>
      </c>
      <c r="B33" s="2">
        <f>B31*B32</f>
        <v>120000</v>
      </c>
      <c r="C33" s="3"/>
      <c r="D33" s="2">
        <f>D31*D32</f>
        <v>144000</v>
      </c>
      <c r="E33" s="3"/>
      <c r="F33" s="2">
        <f>F31*F32</f>
        <v>172799.99999999997</v>
      </c>
      <c r="G33" s="5"/>
    </row>
    <row r="34" spans="1:6" s="5" customFormat="1" ht="12">
      <c r="A34" s="20"/>
      <c r="B34" s="17"/>
      <c r="D34" s="17"/>
      <c r="F34" s="17"/>
    </row>
    <row r="35" ht="12">
      <c r="A35" s="15" t="s">
        <v>4</v>
      </c>
    </row>
    <row r="36" spans="1:6" s="15" customFormat="1" ht="12">
      <c r="A36" s="15" t="s">
        <v>5</v>
      </c>
      <c r="B36" s="21">
        <f>B21+B26+B31</f>
        <v>80</v>
      </c>
      <c r="D36" s="21">
        <f>D21+D26+D31</f>
        <v>96</v>
      </c>
      <c r="F36" s="21">
        <f>F21+F26+F31</f>
        <v>115.2</v>
      </c>
    </row>
    <row r="37" spans="1:6" s="15" customFormat="1" ht="12">
      <c r="A37" s="15" t="s">
        <v>6</v>
      </c>
      <c r="B37" s="16">
        <f>B23+B28+B33</f>
        <v>690000</v>
      </c>
      <c r="D37" s="16">
        <f>D23+D28+D33</f>
        <v>828000</v>
      </c>
      <c r="F37" s="16">
        <f>F23+F28+F33</f>
        <v>993600</v>
      </c>
    </row>
    <row r="38" spans="1:6" ht="12">
      <c r="A38" s="7"/>
      <c r="B38" s="1"/>
      <c r="D38" s="1"/>
      <c r="F38" s="1"/>
    </row>
    <row r="39" spans="1:2" ht="12">
      <c r="A39" s="15" t="s">
        <v>1</v>
      </c>
      <c r="B39" s="29" t="s">
        <v>21</v>
      </c>
    </row>
    <row r="40" spans="1:10" ht="12">
      <c r="A40" s="15" t="s">
        <v>11</v>
      </c>
      <c r="B40" s="25">
        <f>B37*0.5</f>
        <v>345000</v>
      </c>
      <c r="C40" s="26"/>
      <c r="D40" s="25">
        <f>D37*0.5</f>
        <v>414000</v>
      </c>
      <c r="E40" s="26"/>
      <c r="F40" s="25">
        <f>F37*0.5</f>
        <v>496800</v>
      </c>
      <c r="G40" s="26"/>
      <c r="J40" s="1"/>
    </row>
    <row r="41" spans="1:7" ht="12">
      <c r="A41" t="s">
        <v>7</v>
      </c>
      <c r="B41" s="17"/>
      <c r="C41" s="5"/>
      <c r="D41" s="17"/>
      <c r="E41" s="5"/>
      <c r="F41" s="17"/>
      <c r="G41" s="5"/>
    </row>
    <row r="42" spans="1:7" ht="12">
      <c r="A42" t="s">
        <v>8</v>
      </c>
      <c r="B42" s="37">
        <f>IF(B36&lt;$D$15,$B$16,IF(B36&lt;$F$15,$D$16,IF(B36&lt;$H$15,$F$15,$H$16)))*B37</f>
        <v>69000</v>
      </c>
      <c r="C42" s="5"/>
      <c r="D42" s="37">
        <f>IF(D36&lt;$D$15,$B$16,IF(D36&lt;$F$15,$D$16,IF(D36&lt;$H$15,$F$15,$H$16)))*D37</f>
        <v>82800</v>
      </c>
      <c r="E42" s="5"/>
      <c r="F42" s="37">
        <f>IF(F36&lt;$D$15,$B$16,IF(F36&lt;$F$15,$D$16,IF(F36&lt;$H$15,$F$15,$H$16)))*F37</f>
        <v>99360</v>
      </c>
      <c r="G42" s="5"/>
    </row>
    <row r="43" spans="1:7" ht="12">
      <c r="A43" t="s">
        <v>33</v>
      </c>
      <c r="B43" s="37">
        <f>B12</f>
        <v>25000</v>
      </c>
      <c r="C43" s="5"/>
      <c r="D43" s="37">
        <f>D12</f>
        <v>0</v>
      </c>
      <c r="E43" s="5"/>
      <c r="F43" s="37">
        <f>F12</f>
        <v>0</v>
      </c>
      <c r="G43" s="5"/>
    </row>
    <row r="44" spans="1:8" ht="12">
      <c r="A44" t="s">
        <v>10</v>
      </c>
      <c r="B44" s="17">
        <f>B11</f>
        <v>50000</v>
      </c>
      <c r="C44" s="5"/>
      <c r="D44" s="17">
        <f>D11</f>
        <v>70000</v>
      </c>
      <c r="E44" s="5"/>
      <c r="F44" s="17">
        <f>F11</f>
        <v>100000</v>
      </c>
      <c r="G44" s="5"/>
      <c r="H44" s="30"/>
    </row>
    <row r="45" spans="1:14" ht="12">
      <c r="A45" s="15" t="s">
        <v>9</v>
      </c>
      <c r="B45" s="22">
        <f>IF(B42&gt;B44,B42,B44)+B43</f>
        <v>94000</v>
      </c>
      <c r="C45" s="23"/>
      <c r="D45" s="22">
        <f>IF(D42&gt;D44,D42,D44)+D43</f>
        <v>82800</v>
      </c>
      <c r="E45" s="23"/>
      <c r="F45" s="22">
        <f>IF(F42&gt;F44,F42,F44)+F43</f>
        <v>100000</v>
      </c>
      <c r="G45" s="23"/>
      <c r="H45" s="16"/>
      <c r="I45" s="38"/>
      <c r="J45" s="38"/>
      <c r="K45" s="38"/>
      <c r="L45" s="38"/>
      <c r="M45" s="38"/>
      <c r="N45" s="38"/>
    </row>
    <row r="46" spans="1:7" ht="12.75" thickBot="1">
      <c r="A46" s="19"/>
      <c r="B46" s="18"/>
      <c r="C46" s="19"/>
      <c r="D46" s="18"/>
      <c r="E46" s="19"/>
      <c r="F46" s="18"/>
      <c r="G46" s="19"/>
    </row>
    <row r="47" spans="1:7" ht="12.75" thickTop="1">
      <c r="A47" s="4" t="s">
        <v>31</v>
      </c>
      <c r="B47" s="16">
        <f>B37-B40-B45</f>
        <v>251000</v>
      </c>
      <c r="C47" s="15"/>
      <c r="D47" s="16">
        <f>D37-D40-D45</f>
        <v>331200</v>
      </c>
      <c r="E47" s="15"/>
      <c r="F47" s="16">
        <f>F37-F40-F45</f>
        <v>396800</v>
      </c>
      <c r="G47" s="15"/>
    </row>
    <row r="48" spans="1:6" ht="12">
      <c r="A48" s="31" t="s">
        <v>22</v>
      </c>
      <c r="B48" s="32">
        <f>B47/B37</f>
        <v>0.36376811594202896</v>
      </c>
      <c r="D48" s="32">
        <f>D47/D37</f>
        <v>0.4</v>
      </c>
      <c r="F48" s="32">
        <f>F47/F37</f>
        <v>0.3993558776167472</v>
      </c>
    </row>
    <row r="50" spans="1:2" ht="12">
      <c r="A50" s="7"/>
      <c r="B50" s="1"/>
    </row>
    <row r="51" spans="2:6" ht="12">
      <c r="B51" s="1"/>
      <c r="D51" s="1"/>
      <c r="F51" s="1"/>
    </row>
    <row r="52" spans="2:6" ht="12">
      <c r="B52" s="1"/>
      <c r="D52" s="1"/>
      <c r="F52" s="1"/>
    </row>
    <row r="53" spans="2:6" ht="12">
      <c r="B53" s="1"/>
      <c r="D53" s="1"/>
      <c r="F53" s="1"/>
    </row>
    <row r="54" spans="2:6" ht="12">
      <c r="B54" s="1"/>
      <c r="D54" s="1"/>
      <c r="F54" s="1"/>
    </row>
    <row r="56" spans="1:2" ht="12">
      <c r="A56" s="4"/>
      <c r="B56" s="1"/>
    </row>
    <row r="57" ht="12">
      <c r="B57" s="6"/>
    </row>
    <row r="58" spans="2:6" ht="12">
      <c r="B58" s="1"/>
      <c r="D58" s="1"/>
      <c r="F58" s="1"/>
    </row>
    <row r="59" spans="2:6" ht="12">
      <c r="B59" s="1"/>
      <c r="D59" s="1"/>
      <c r="F59" s="1"/>
    </row>
    <row r="60" spans="2:6" ht="12">
      <c r="B60" s="1"/>
      <c r="D60" s="1"/>
      <c r="F60" s="1"/>
    </row>
    <row r="61" spans="2:6" ht="12">
      <c r="B61" s="1"/>
      <c r="D61" s="1"/>
      <c r="F61" s="1"/>
    </row>
  </sheetData>
  <printOptions horizontalCentered="1"/>
  <pageMargins left="0.5" right="0.5" top="0.5" bottom="1" header="0.5" footer="0.5"/>
  <pageSetup horizontalDpi="600" verticalDpi="600" orientation="portrait"/>
  <headerFooter alignWithMargins="0">
    <oddFooter>&amp;LCompany Data&amp;R&amp;D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3" sqref="G43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Fuentek,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A. Schoppe</dc:creator>
  <cp:keywords/>
  <dc:description/>
  <cp:lastModifiedBy>NASA ODIN</cp:lastModifiedBy>
  <cp:lastPrinted>2008-10-10T14:27:27Z</cp:lastPrinted>
  <dcterms:created xsi:type="dcterms:W3CDTF">1998-08-11T13:45:32Z</dcterms:created>
  <dcterms:modified xsi:type="dcterms:W3CDTF">2005-04-23T17:01:38Z</dcterms:modified>
  <cp:category/>
  <cp:version/>
  <cp:contentType/>
  <cp:contentStatus/>
</cp:coreProperties>
</file>