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2" yWindow="1536" windowWidth="10200" windowHeight="7116" activeTab="0"/>
  </bookViews>
  <sheets>
    <sheet name="Fig2" sheetId="1" r:id="rId1"/>
    <sheet name="sensitivity 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<sst xmlns="http://schemas.openxmlformats.org/spreadsheetml/2006/main" count="17" uniqueCount="10">
  <si>
    <t>96 eqn: loc=0.056+0.571*(momd84)</t>
  </si>
  <si>
    <t>local scour based upon median values:</t>
  </si>
  <si>
    <t>Change in base input value:</t>
  </si>
  <si>
    <t>median</t>
  </si>
  <si>
    <t>D</t>
  </si>
  <si>
    <t>Vx</t>
  </si>
  <si>
    <t>d84</t>
  </si>
  <si>
    <t>% change in local scour prediction based upon % change in input variable value:</t>
  </si>
  <si>
    <t>min</t>
  </si>
  <si>
    <t>max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</si>
</sst>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E+00;\昈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i/>
      <sz val="12"/>
      <name val="Helvetica"/>
      <family val="2"/>
    </font>
    <font>
      <i/>
      <vertAlign val="subscript"/>
      <sz val="12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2775"/>
          <c:w val="0.7425"/>
          <c:h val="0.82325"/>
        </c:manualLayout>
      </c:layout>
      <c:scatterChart>
        <c:scatterStyle val="lineMarker"/>
        <c:varyColors val="0"/>
        <c:ser>
          <c:idx val="0"/>
          <c:order val="0"/>
          <c:tx>
            <c:v>Water depth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'sensitivity data'!$B$12:$N$12</c:f>
              <c:numCache>
                <c:ptCount val="13"/>
                <c:pt idx="0">
                  <c:v>-50</c:v>
                </c:pt>
                <c:pt idx="1">
                  <c:v>-50</c:v>
                </c:pt>
                <c:pt idx="2">
                  <c:v>-40</c:v>
                </c:pt>
                <c:pt idx="3">
                  <c:v>-30</c:v>
                </c:pt>
                <c:pt idx="4">
                  <c:v>-20</c:v>
                </c:pt>
                <c:pt idx="5">
                  <c:v>-10</c:v>
                </c:pt>
                <c:pt idx="6">
                  <c:v>0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50</c:v>
                </c:pt>
              </c:numCache>
            </c:numRef>
          </c:xVal>
          <c:yVal>
            <c:numRef>
              <c:f>'sensitivity data'!$B$13:$N$13</c:f>
              <c:numCache>
                <c:ptCount val="13"/>
                <c:pt idx="0">
                  <c:v>-68.73774474015258</c:v>
                </c:pt>
                <c:pt idx="1">
                  <c:v>-68.73774474015258</c:v>
                </c:pt>
                <c:pt idx="2">
                  <c:v>-54.99020006390002</c:v>
                </c:pt>
                <c:pt idx="3">
                  <c:v>-41.242655387647424</c:v>
                </c:pt>
                <c:pt idx="4">
                  <c:v>-27.49511071139486</c:v>
                </c:pt>
                <c:pt idx="5">
                  <c:v>-13.747566035142295</c:v>
                </c:pt>
                <c:pt idx="6">
                  <c:v>-2.1358889685004875E-05</c:v>
                </c:pt>
                <c:pt idx="7">
                  <c:v>13.747523317362894</c:v>
                </c:pt>
                <c:pt idx="8">
                  <c:v>27.495067993615447</c:v>
                </c:pt>
                <c:pt idx="9">
                  <c:v>41.24261266986804</c:v>
                </c:pt>
                <c:pt idx="10">
                  <c:v>54.99015734612065</c:v>
                </c:pt>
                <c:pt idx="11">
                  <c:v>68.7377020223732</c:v>
                </c:pt>
                <c:pt idx="12">
                  <c:v>68.7377020223732</c:v>
                </c:pt>
              </c:numCache>
            </c:numRef>
          </c:yVal>
          <c:smooth val="0"/>
        </c:ser>
        <c:ser>
          <c:idx val="1"/>
          <c:order val="1"/>
          <c:tx>
            <c:v>Flow velocity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'sensitivity data'!$B$12:$N$12</c:f>
              <c:numCache>
                <c:ptCount val="13"/>
                <c:pt idx="0">
                  <c:v>-50</c:v>
                </c:pt>
                <c:pt idx="1">
                  <c:v>-50</c:v>
                </c:pt>
                <c:pt idx="2">
                  <c:v>-40</c:v>
                </c:pt>
                <c:pt idx="3">
                  <c:v>-30</c:v>
                </c:pt>
                <c:pt idx="4">
                  <c:v>-20</c:v>
                </c:pt>
                <c:pt idx="5">
                  <c:v>-10</c:v>
                </c:pt>
                <c:pt idx="6">
                  <c:v>0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50</c:v>
                </c:pt>
              </c:numCache>
            </c:numRef>
          </c:xVal>
          <c:yVal>
            <c:numRef>
              <c:f>'sensitivity data'!$B$14:$N$14</c:f>
              <c:numCache>
                <c:ptCount val="13"/>
                <c:pt idx="0">
                  <c:v>-103.10660643078404</c:v>
                </c:pt>
                <c:pt idx="1">
                  <c:v>-103.10660643078404</c:v>
                </c:pt>
                <c:pt idx="2">
                  <c:v>-87.98430728690622</c:v>
                </c:pt>
                <c:pt idx="3">
                  <c:v>-70.11249920777783</c:v>
                </c:pt>
                <c:pt idx="4">
                  <c:v>-49.49118219339897</c:v>
                </c:pt>
                <c:pt idx="5">
                  <c:v>-26.12035624376959</c:v>
                </c:pt>
                <c:pt idx="6">
                  <c:v>-2.1358889685004875E-05</c:v>
                </c:pt>
                <c:pt idx="7">
                  <c:v>28.86982246124073</c:v>
                </c:pt>
                <c:pt idx="8">
                  <c:v>60.489175216621604</c:v>
                </c:pt>
                <c:pt idx="9">
                  <c:v>94.85803690725311</c:v>
                </c:pt>
                <c:pt idx="10">
                  <c:v>131.97640753313507</c:v>
                </c:pt>
                <c:pt idx="11">
                  <c:v>171.84428709426754</c:v>
                </c:pt>
                <c:pt idx="12">
                  <c:v>171.84428709426754</c:v>
                </c:pt>
              </c:numCache>
            </c:numRef>
          </c:yVal>
          <c:smooth val="0"/>
        </c:ser>
        <c:ser>
          <c:idx val="2"/>
          <c:order val="2"/>
          <c:tx>
            <c:v>Grain size, D84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'sensitivity data'!$B$12:$N$12</c:f>
              <c:numCache>
                <c:ptCount val="13"/>
                <c:pt idx="0">
                  <c:v>-50</c:v>
                </c:pt>
                <c:pt idx="1">
                  <c:v>-50</c:v>
                </c:pt>
                <c:pt idx="2">
                  <c:v>-40</c:v>
                </c:pt>
                <c:pt idx="3">
                  <c:v>-30</c:v>
                </c:pt>
                <c:pt idx="4">
                  <c:v>-20</c:v>
                </c:pt>
                <c:pt idx="5">
                  <c:v>-10</c:v>
                </c:pt>
                <c:pt idx="6">
                  <c:v>0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50</c:v>
                </c:pt>
              </c:numCache>
            </c:numRef>
          </c:xVal>
          <c:yVal>
            <c:numRef>
              <c:f>'sensitivity data'!$B$15:$N$15</c:f>
              <c:numCache>
                <c:ptCount val="13"/>
                <c:pt idx="0">
                  <c:v>137.4754254036361</c:v>
                </c:pt>
                <c:pt idx="1">
                  <c:v>137.4754254036361</c:v>
                </c:pt>
                <c:pt idx="2">
                  <c:v>91.65027648279418</c:v>
                </c:pt>
                <c:pt idx="3">
                  <c:v>58.91802725362136</c:v>
                </c:pt>
                <c:pt idx="4">
                  <c:v>34.368840331741765</c:v>
                </c:pt>
                <c:pt idx="5">
                  <c:v>15.275028281390965</c:v>
                </c:pt>
                <c:pt idx="6">
                  <c:v>-2.1358889685004875E-05</c:v>
                </c:pt>
                <c:pt idx="7">
                  <c:v>-12.49778924639202</c:v>
                </c:pt>
                <c:pt idx="8">
                  <c:v>-22.91259581931066</c:v>
                </c:pt>
                <c:pt idx="9">
                  <c:v>-31.725124457934093</c:v>
                </c:pt>
                <c:pt idx="10">
                  <c:v>-39.278720433897064</c:v>
                </c:pt>
                <c:pt idx="11">
                  <c:v>-45.82517027973162</c:v>
                </c:pt>
                <c:pt idx="12">
                  <c:v>-45.82517027973162</c:v>
                </c:pt>
              </c:numCache>
            </c:numRef>
          </c:yVal>
          <c:smooth val="0"/>
        </c:ser>
        <c:axId val="60025260"/>
        <c:axId val="3356429"/>
      </c:scatterChart>
      <c:valAx>
        <c:axId val="60025260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 change in selected parameter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56429"/>
        <c:crossesAt val="-70"/>
        <c:crossBetween val="midCat"/>
        <c:dispUnits/>
        <c:majorUnit val="20"/>
      </c:valAx>
      <c:valAx>
        <c:axId val="3356429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 change in estimated scour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0025260"/>
        <c:crossesAt val="-50"/>
        <c:crossBetween val="midCat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" right="0" top="2.5" bottom="2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0.303</cdr:y>
    </cdr:from>
    <cdr:to>
      <cdr:x>0.4445</cdr:x>
      <cdr:y>0.42625</cdr:y>
    </cdr:to>
    <cdr:sp fLocksText="0">
      <cdr:nvSpPr>
        <cdr:cNvPr id="1" name="TextBox 3"/>
        <cdr:cNvSpPr txBox="1">
          <a:spLocks noChangeArrowheads="1"/>
        </cdr:cNvSpPr>
      </cdr:nvSpPr>
      <cdr:spPr>
        <a:xfrm flipV="1">
          <a:off x="1971675" y="1657350"/>
          <a:ext cx="13144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0.69675</cdr:y>
    </cdr:from>
    <cdr:to>
      <cdr:x>0.48125</cdr:x>
      <cdr:y>0.82175</cdr:y>
    </cdr:to>
    <cdr:sp>
      <cdr:nvSpPr>
        <cdr:cNvPr id="2" name="TextBox 4"/>
        <cdr:cNvSpPr txBox="1">
          <a:spLocks noChangeArrowheads="1"/>
        </cdr:cNvSpPr>
      </cdr:nvSpPr>
      <cdr:spPr>
        <a:xfrm>
          <a:off x="2857500" y="3810000"/>
          <a:ext cx="7048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flow       velocity</a:t>
          </a:r>
        </a:p>
      </cdr:txBody>
    </cdr:sp>
  </cdr:relSizeAnchor>
  <cdr:relSizeAnchor xmlns:cdr="http://schemas.openxmlformats.org/drawingml/2006/chartDrawing">
    <cdr:from>
      <cdr:x>0.638</cdr:x>
      <cdr:y>0.40775</cdr:y>
    </cdr:from>
    <cdr:to>
      <cdr:x>0.734</cdr:x>
      <cdr:y>0.5185</cdr:y>
    </cdr:to>
    <cdr:sp>
      <cdr:nvSpPr>
        <cdr:cNvPr id="3" name="TextBox 5"/>
        <cdr:cNvSpPr txBox="1">
          <a:spLocks noChangeArrowheads="1"/>
        </cdr:cNvSpPr>
      </cdr:nvSpPr>
      <cdr:spPr>
        <a:xfrm>
          <a:off x="4733925" y="2228850"/>
          <a:ext cx="7143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water depth</a:t>
          </a:r>
        </a:p>
      </cdr:txBody>
    </cdr:sp>
  </cdr:relSizeAnchor>
  <cdr:relSizeAnchor xmlns:cdr="http://schemas.openxmlformats.org/drawingml/2006/chartDrawing">
    <cdr:from>
      <cdr:x>0.27325</cdr:x>
      <cdr:y>0.33125</cdr:y>
    </cdr:from>
    <cdr:to>
      <cdr:x>0.3765</cdr:x>
      <cdr:y>0.415</cdr:y>
    </cdr:to>
    <cdr:sp>
      <cdr:nvSpPr>
        <cdr:cNvPr id="4" name="TextBox 6"/>
        <cdr:cNvSpPr txBox="1">
          <a:spLocks noChangeArrowheads="1"/>
        </cdr:cNvSpPr>
      </cdr:nvSpPr>
      <cdr:spPr>
        <a:xfrm>
          <a:off x="2019300" y="1809750"/>
          <a:ext cx="7620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latin typeface="Helvetica"/>
              <a:ea typeface="Helvetica"/>
              <a:cs typeface="Helvetica"/>
            </a:rPr>
            <a:t>grain size, 
</a:t>
          </a:r>
          <a:r>
            <a:rPr lang="en-US" cap="none" sz="1200" b="0" i="1" u="none" baseline="0">
              <a:latin typeface="Helvetica"/>
              <a:ea typeface="Helvetica"/>
              <a:cs typeface="Helvetica"/>
            </a:rPr>
            <a:t>D</a:t>
          </a:r>
          <a:r>
            <a:rPr lang="en-US" cap="none" sz="1200" b="0" i="1" u="none" baseline="-25000">
              <a:latin typeface="Helvetica"/>
              <a:ea typeface="Helvetica"/>
              <a:cs typeface="Helvetica"/>
            </a:rPr>
            <a:t>84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199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6.57421875" style="1" customWidth="1"/>
    <col min="2" max="7" width="12.57421875" style="1" bestFit="1" customWidth="1"/>
    <col min="8" max="8" width="13.00390625" style="1" bestFit="1" customWidth="1"/>
    <col min="9" max="14" width="12.57421875" style="1" bestFit="1" customWidth="1"/>
    <col min="15" max="16384" width="9.140625" style="1" customWidth="1"/>
  </cols>
  <sheetData>
    <row r="1" s="3" customFormat="1" ht="12.75"/>
    <row r="2" spans="1:8" s="3" customFormat="1" ht="12.75">
      <c r="A2" s="7" t="s">
        <v>0</v>
      </c>
      <c r="H2" s="4">
        <v>-0.07103387694769717</v>
      </c>
    </row>
    <row r="3" spans="1:8" s="3" customFormat="1" ht="13.5" thickBot="1">
      <c r="A3" s="8" t="s">
        <v>1</v>
      </c>
      <c r="F3" s="5">
        <f>H2+0.000000620812*H7*1000*H8^2/(H9/1000)</f>
        <v>0.18954767080575738</v>
      </c>
      <c r="H3" s="6">
        <v>6.208119035474821E-07</v>
      </c>
    </row>
    <row r="4" s="3" customFormat="1" ht="12.75"/>
    <row r="5" s="3" customFormat="1" ht="12.75">
      <c r="A5" s="8" t="s">
        <v>2</v>
      </c>
    </row>
    <row r="6" spans="2:14" s="3" customFormat="1" ht="12.75">
      <c r="B6" s="3">
        <v>-50</v>
      </c>
      <c r="C6" s="3">
        <v>-50</v>
      </c>
      <c r="D6" s="3">
        <v>-40</v>
      </c>
      <c r="E6" s="3">
        <v>-30</v>
      </c>
      <c r="F6" s="3">
        <v>-20</v>
      </c>
      <c r="G6" s="3">
        <v>-10</v>
      </c>
      <c r="H6" s="3" t="s">
        <v>3</v>
      </c>
      <c r="I6" s="3">
        <v>10</v>
      </c>
      <c r="J6" s="3">
        <v>20</v>
      </c>
      <c r="K6" s="3">
        <v>30</v>
      </c>
      <c r="L6" s="3">
        <v>40</v>
      </c>
      <c r="M6" s="3">
        <v>50</v>
      </c>
      <c r="N6" s="3">
        <v>50</v>
      </c>
    </row>
    <row r="7" spans="1:14" s="3" customFormat="1" ht="12.75">
      <c r="A7" s="3" t="s">
        <v>4</v>
      </c>
      <c r="B7" s="3">
        <f aca="true" t="shared" si="0" ref="B7:G7">$H7+$H7*B$6/100</f>
        <v>1.845</v>
      </c>
      <c r="C7" s="3">
        <f t="shared" si="0"/>
        <v>1.845</v>
      </c>
      <c r="D7" s="3">
        <f t="shared" si="0"/>
        <v>2.214</v>
      </c>
      <c r="E7" s="3">
        <f t="shared" si="0"/>
        <v>2.583</v>
      </c>
      <c r="F7" s="3">
        <f t="shared" si="0"/>
        <v>2.952</v>
      </c>
      <c r="G7" s="3">
        <f t="shared" si="0"/>
        <v>3.3209999999999997</v>
      </c>
      <c r="H7" s="3">
        <f>D19</f>
        <v>3.69</v>
      </c>
      <c r="I7" s="3">
        <f aca="true" t="shared" si="1" ref="I7:N7">$H7+$H7*I$6/100</f>
        <v>4.059</v>
      </c>
      <c r="J7" s="3">
        <f t="shared" si="1"/>
        <v>4.428</v>
      </c>
      <c r="K7" s="3">
        <f t="shared" si="1"/>
        <v>4.797</v>
      </c>
      <c r="L7" s="3">
        <f t="shared" si="1"/>
        <v>5.166</v>
      </c>
      <c r="M7" s="3">
        <f t="shared" si="1"/>
        <v>5.535</v>
      </c>
      <c r="N7" s="3">
        <f t="shared" si="1"/>
        <v>5.535</v>
      </c>
    </row>
    <row r="8" spans="1:14" s="3" customFormat="1" ht="12.75">
      <c r="A8" s="3" t="s">
        <v>5</v>
      </c>
      <c r="B8" s="3">
        <f aca="true" t="shared" si="2" ref="B8:F9">$H8+$H8*B$6/100</f>
        <v>1.37</v>
      </c>
      <c r="C8" s="3">
        <f t="shared" si="2"/>
        <v>1.37</v>
      </c>
      <c r="D8" s="3">
        <f t="shared" si="2"/>
        <v>1.6440000000000001</v>
      </c>
      <c r="E8" s="3">
        <f t="shared" si="2"/>
        <v>1.9180000000000001</v>
      </c>
      <c r="F8" s="3">
        <f t="shared" si="2"/>
        <v>2.192</v>
      </c>
      <c r="G8" s="3">
        <f aca="true" t="shared" si="3" ref="G8:N9">$H8+$H8*G$6/100</f>
        <v>2.466</v>
      </c>
      <c r="H8" s="3">
        <f>D20</f>
        <v>2.74</v>
      </c>
      <c r="I8" s="3">
        <f t="shared" si="3"/>
        <v>3.0140000000000002</v>
      </c>
      <c r="J8" s="3">
        <f t="shared" si="3"/>
        <v>3.2880000000000003</v>
      </c>
      <c r="K8" s="3">
        <f t="shared" si="3"/>
        <v>3.5620000000000003</v>
      </c>
      <c r="L8" s="3">
        <f t="shared" si="3"/>
        <v>3.8360000000000003</v>
      </c>
      <c r="M8" s="3">
        <f t="shared" si="3"/>
        <v>4.11</v>
      </c>
      <c r="N8" s="3">
        <f t="shared" si="3"/>
        <v>4.11</v>
      </c>
    </row>
    <row r="9" spans="1:14" s="3" customFormat="1" ht="12.75">
      <c r="A9" s="3" t="s">
        <v>6</v>
      </c>
      <c r="B9" s="3">
        <f t="shared" si="2"/>
        <v>33</v>
      </c>
      <c r="C9" s="3">
        <f t="shared" si="2"/>
        <v>33</v>
      </c>
      <c r="D9" s="3">
        <f t="shared" si="2"/>
        <v>39.6</v>
      </c>
      <c r="E9" s="3">
        <f t="shared" si="2"/>
        <v>46.2</v>
      </c>
      <c r="F9" s="3">
        <f t="shared" si="2"/>
        <v>52.8</v>
      </c>
      <c r="G9" s="3">
        <f t="shared" si="3"/>
        <v>59.4</v>
      </c>
      <c r="H9" s="3">
        <f>D21</f>
        <v>66</v>
      </c>
      <c r="I9" s="3">
        <f t="shared" si="3"/>
        <v>72.6</v>
      </c>
      <c r="J9" s="3">
        <f t="shared" si="3"/>
        <v>79.2</v>
      </c>
      <c r="K9" s="3">
        <f t="shared" si="3"/>
        <v>85.8</v>
      </c>
      <c r="L9" s="3">
        <f t="shared" si="3"/>
        <v>92.4</v>
      </c>
      <c r="M9" s="3">
        <f t="shared" si="3"/>
        <v>99</v>
      </c>
      <c r="N9" s="3">
        <f t="shared" si="3"/>
        <v>99</v>
      </c>
    </row>
    <row r="10" s="3" customFormat="1" ht="12.75"/>
    <row r="11" s="3" customFormat="1" ht="12.75">
      <c r="A11" s="8" t="s">
        <v>7</v>
      </c>
    </row>
    <row r="12" spans="2:14" s="3" customFormat="1" ht="12.75">
      <c r="B12" s="3">
        <f aca="true" t="shared" si="4" ref="B12:G12">B6</f>
        <v>-50</v>
      </c>
      <c r="C12" s="3">
        <f t="shared" si="4"/>
        <v>-50</v>
      </c>
      <c r="D12" s="3">
        <f t="shared" si="4"/>
        <v>-40</v>
      </c>
      <c r="E12" s="3">
        <f t="shared" si="4"/>
        <v>-30</v>
      </c>
      <c r="F12" s="3">
        <f t="shared" si="4"/>
        <v>-20</v>
      </c>
      <c r="G12" s="3">
        <f t="shared" si="4"/>
        <v>-10</v>
      </c>
      <c r="H12" s="3">
        <v>0</v>
      </c>
      <c r="I12" s="3">
        <f aca="true" t="shared" si="5" ref="I12:N12">I6</f>
        <v>10</v>
      </c>
      <c r="J12" s="3">
        <f t="shared" si="5"/>
        <v>20</v>
      </c>
      <c r="K12" s="3">
        <f t="shared" si="5"/>
        <v>30</v>
      </c>
      <c r="L12" s="3">
        <f t="shared" si="5"/>
        <v>40</v>
      </c>
      <c r="M12" s="3">
        <f t="shared" si="5"/>
        <v>50</v>
      </c>
      <c r="N12" s="3">
        <f t="shared" si="5"/>
        <v>50</v>
      </c>
    </row>
    <row r="13" spans="1:14" s="3" customFormat="1" ht="12.75">
      <c r="A13" s="3" t="s">
        <v>4</v>
      </c>
      <c r="B13" s="3">
        <f aca="true" t="shared" si="6" ref="B13:G13">((($H$2+1000*$H$3*B7*$H$8^2/($H$9/1000)-$F$3)/$F$3)*100)</f>
        <v>-68.73774474015258</v>
      </c>
      <c r="C13" s="3">
        <f t="shared" si="6"/>
        <v>-68.73774474015258</v>
      </c>
      <c r="D13" s="3">
        <f t="shared" si="6"/>
        <v>-54.99020006390002</v>
      </c>
      <c r="E13" s="3">
        <f t="shared" si="6"/>
        <v>-41.242655387647424</v>
      </c>
      <c r="F13" s="3">
        <f t="shared" si="6"/>
        <v>-27.49511071139486</v>
      </c>
      <c r="G13" s="3">
        <f t="shared" si="6"/>
        <v>-13.747566035142295</v>
      </c>
      <c r="H13" s="3">
        <f>((($H$2+1000*$H$3*H7*$H$8^2/($H$9/1000)-$F$3)/$F$3)*100)</f>
        <v>-2.1358889685004875E-05</v>
      </c>
      <c r="I13" s="3">
        <f aca="true" t="shared" si="7" ref="I13:N13">((($H$2+1000*$H$3*I7*$H$8^2/($H$9/1000)-$F$3)/$F$3)*100)</f>
        <v>13.747523317362894</v>
      </c>
      <c r="J13" s="3">
        <f t="shared" si="7"/>
        <v>27.495067993615447</v>
      </c>
      <c r="K13" s="3">
        <f t="shared" si="7"/>
        <v>41.24261266986804</v>
      </c>
      <c r="L13" s="3">
        <f t="shared" si="7"/>
        <v>54.99015734612065</v>
      </c>
      <c r="M13" s="3">
        <f t="shared" si="7"/>
        <v>68.7377020223732</v>
      </c>
      <c r="N13" s="3">
        <f t="shared" si="7"/>
        <v>68.7377020223732</v>
      </c>
    </row>
    <row r="14" spans="1:14" s="3" customFormat="1" ht="12.75">
      <c r="A14" s="3" t="s">
        <v>5</v>
      </c>
      <c r="B14" s="3">
        <f aca="true" t="shared" si="8" ref="B14:G14">((($H$2+1000*$H$3*$H$7*B8^2/($H$9/1000)-$F$3)/$F$3)*100)</f>
        <v>-103.10660643078404</v>
      </c>
      <c r="C14" s="3">
        <f t="shared" si="8"/>
        <v>-103.10660643078404</v>
      </c>
      <c r="D14" s="3">
        <f t="shared" si="8"/>
        <v>-87.98430728690622</v>
      </c>
      <c r="E14" s="3">
        <f t="shared" si="8"/>
        <v>-70.11249920777783</v>
      </c>
      <c r="F14" s="3">
        <f t="shared" si="8"/>
        <v>-49.49118219339897</v>
      </c>
      <c r="G14" s="3">
        <f t="shared" si="8"/>
        <v>-26.12035624376959</v>
      </c>
      <c r="H14" s="3">
        <f>((($H$2+1000*$H$3*$H$7*H8^2/($H$9/1000)-$F$3)/$F$3)*100)</f>
        <v>-2.1358889685004875E-05</v>
      </c>
      <c r="I14" s="3">
        <f aca="true" t="shared" si="9" ref="I14:N14">((($H$2+1000*$H$3*$H$7*I8^2/($H$9/1000)-$F$3)/$F$3)*100)</f>
        <v>28.86982246124073</v>
      </c>
      <c r="J14" s="3">
        <f t="shared" si="9"/>
        <v>60.489175216621604</v>
      </c>
      <c r="K14" s="3">
        <f t="shared" si="9"/>
        <v>94.85803690725311</v>
      </c>
      <c r="L14" s="3">
        <f t="shared" si="9"/>
        <v>131.97640753313507</v>
      </c>
      <c r="M14" s="3">
        <f t="shared" si="9"/>
        <v>171.84428709426754</v>
      </c>
      <c r="N14" s="3">
        <f t="shared" si="9"/>
        <v>171.84428709426754</v>
      </c>
    </row>
    <row r="15" spans="1:14" s="3" customFormat="1" ht="12.75">
      <c r="A15" s="3" t="s">
        <v>6</v>
      </c>
      <c r="B15" s="3">
        <f aca="true" t="shared" si="10" ref="B15:G15">((($H$2+1000*$H$3*$H$7*$H$8^2/(B9/1000)-$F$3)/$F$3)*100)</f>
        <v>137.4754254036361</v>
      </c>
      <c r="C15" s="3">
        <f t="shared" si="10"/>
        <v>137.4754254036361</v>
      </c>
      <c r="D15" s="3">
        <f t="shared" si="10"/>
        <v>91.65027648279418</v>
      </c>
      <c r="E15" s="3">
        <f t="shared" si="10"/>
        <v>58.91802725362136</v>
      </c>
      <c r="F15" s="3">
        <f t="shared" si="10"/>
        <v>34.368840331741765</v>
      </c>
      <c r="G15" s="3">
        <f t="shared" si="10"/>
        <v>15.275028281390965</v>
      </c>
      <c r="H15" s="3">
        <f>((($H$2+1000*$H$3*$H$7*$H$8^2/(H9/1000)-$F$3)/$F$3)*100)</f>
        <v>-2.1358889685004875E-05</v>
      </c>
      <c r="I15" s="3">
        <f aca="true" t="shared" si="11" ref="I15:N15">((($H$2+1000*$H$3*$H$7*$H$8^2/(I9/1000)-$F$3)/$F$3)*100)</f>
        <v>-12.49778924639202</v>
      </c>
      <c r="J15" s="3">
        <f t="shared" si="11"/>
        <v>-22.91259581931066</v>
      </c>
      <c r="K15" s="3">
        <f t="shared" si="11"/>
        <v>-31.725124457934093</v>
      </c>
      <c r="L15" s="3">
        <f t="shared" si="11"/>
        <v>-39.278720433897064</v>
      </c>
      <c r="M15" s="3">
        <f t="shared" si="11"/>
        <v>-45.82517027973162</v>
      </c>
      <c r="N15" s="3">
        <f t="shared" si="11"/>
        <v>-45.82517027973162</v>
      </c>
    </row>
    <row r="16" s="3" customFormat="1" ht="12.75"/>
    <row r="17" s="3" customFormat="1" ht="12.75"/>
    <row r="18" spans="2:4" s="3" customFormat="1" ht="12.75">
      <c r="B18" s="3" t="s">
        <v>8</v>
      </c>
      <c r="C18" s="3" t="s">
        <v>9</v>
      </c>
      <c r="D18" s="3" t="s">
        <v>3</v>
      </c>
    </row>
    <row r="19" spans="1:4" s="3" customFormat="1" ht="12.75">
      <c r="A19" s="3" t="s">
        <v>4</v>
      </c>
      <c r="B19" s="3">
        <v>1.37</v>
      </c>
      <c r="C19" s="3">
        <v>7.22</v>
      </c>
      <c r="D19" s="3">
        <v>3.69</v>
      </c>
    </row>
    <row r="20" spans="1:4" s="3" customFormat="1" ht="12.75">
      <c r="A20" s="3" t="s">
        <v>5</v>
      </c>
      <c r="B20" s="3">
        <v>0.18</v>
      </c>
      <c r="C20" s="3">
        <v>4.57</v>
      </c>
      <c r="D20" s="3">
        <v>2.74</v>
      </c>
    </row>
    <row r="21" spans="1:4" s="3" customFormat="1" ht="12.75">
      <c r="A21" s="3" t="s">
        <v>6</v>
      </c>
      <c r="B21" s="3">
        <v>53</v>
      </c>
      <c r="C21" s="3">
        <v>127</v>
      </c>
      <c r="D21" s="3">
        <v>66</v>
      </c>
    </row>
    <row r="22" s="3" customFormat="1" ht="12.75"/>
    <row r="23" s="3" customFormat="1" ht="12.75"/>
    <row r="24" s="2" customFormat="1" ht="12.75"/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Welch</dc:creator>
  <cp:keywords/>
  <dc:description/>
  <cp:lastModifiedBy>gkbutch</cp:lastModifiedBy>
  <cp:lastPrinted>2000-03-07T21:18:25Z</cp:lastPrinted>
  <dcterms:created xsi:type="dcterms:W3CDTF">1998-11-02T11:06:43Z</dcterms:created>
  <dcterms:modified xsi:type="dcterms:W3CDTF">2000-03-07T21:18:38Z</dcterms:modified>
  <cp:category/>
  <cp:version/>
  <cp:contentType/>
  <cp:contentStatus/>
</cp:coreProperties>
</file>