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55" windowHeight="8445" tabRatio="696" activeTab="0"/>
  </bookViews>
  <sheets>
    <sheet name="Instructions" sheetId="1" r:id="rId1"/>
    <sheet name="SQ Trough &amp; SQ HUA" sheetId="2" r:id="rId2"/>
    <sheet name="Rnd Trough &amp; SQ HUA" sheetId="3" r:id="rId3"/>
    <sheet name="Rnd Trough &amp; Rnd HUA" sheetId="4" r:id="rId4"/>
    <sheet name="Feeding Area" sheetId="5" r:id="rId5"/>
  </sheets>
  <definedNames>
    <definedName name="_xlnm.Print_Area" localSheetId="1">'SQ Trough &amp; SQ HUA'!$A$1:$I$36</definedName>
  </definedNames>
  <calcPr fullCalcOnLoad="1"/>
</workbook>
</file>

<file path=xl/comments2.xml><?xml version="1.0" encoding="utf-8"?>
<comments xmlns="http://schemas.openxmlformats.org/spreadsheetml/2006/main">
  <authors>
    <author>jeff.allred</author>
  </authors>
  <commentList>
    <comment ref="B27" authorId="0">
      <text>
        <r>
          <rPr>
            <b/>
            <sz val="8"/>
            <rFont val="Tahoma"/>
            <family val="0"/>
          </rPr>
          <t>Minimum 10 ft.  May be 6 ft for small ruminants that are managed separately from larger animals.</t>
        </r>
      </text>
    </comment>
    <comment ref="D27" authorId="0">
      <text>
        <r>
          <rPr>
            <b/>
            <sz val="8"/>
            <rFont val="Tahoma"/>
            <family val="2"/>
          </rPr>
          <t>Minimum 10 ft.  May be 6 feet for small ruminants that are managed separately from larger animals.</t>
        </r>
      </text>
    </comment>
    <comment ref="C29" authorId="0">
      <text>
        <r>
          <rPr>
            <b/>
            <sz val="8"/>
            <rFont val="Tahoma"/>
            <family val="0"/>
          </rPr>
          <t>Maximum stone size of 2 inches.  Heavy Use Area may be all crusher run (minimum 6 inches thick).  If graded stone is not needed, enter 0.</t>
        </r>
      </text>
    </comment>
    <comment ref="F29" authorId="0">
      <text>
        <r>
          <rPr>
            <b/>
            <sz val="8"/>
            <rFont val="Tahoma"/>
            <family val="0"/>
          </rPr>
          <t>Place a minimum 1 inch thick layer of crusher run over graded stone to provide a smooth walking surface for livestock.  Heavy use area may be all crusher run (minimum 6 inches thick)</t>
        </r>
      </text>
    </comment>
    <comment ref="C32" authorId="0">
      <text>
        <r>
          <rPr>
            <b/>
            <sz val="8"/>
            <rFont val="Tahoma"/>
            <family val="0"/>
          </rPr>
          <t>A conversion factor of 1.65 tons/yd</t>
        </r>
        <r>
          <rPr>
            <b/>
            <vertAlign val="superscript"/>
            <sz val="8"/>
            <rFont val="Tahoma"/>
            <family val="2"/>
          </rPr>
          <t>3</t>
        </r>
        <r>
          <rPr>
            <b/>
            <sz val="8"/>
            <rFont val="Tahoma"/>
            <family val="0"/>
          </rPr>
          <t xml:space="preserve"> is assumed.</t>
        </r>
      </text>
    </comment>
    <comment ref="F32" authorId="0">
      <text>
        <r>
          <rPr>
            <b/>
            <sz val="8"/>
            <rFont val="Tahoma"/>
            <family val="0"/>
          </rPr>
          <t>A conversion factor of 1.43 tons/yd</t>
        </r>
        <r>
          <rPr>
            <b/>
            <vertAlign val="superscript"/>
            <sz val="8"/>
            <rFont val="Tahoma"/>
            <family val="2"/>
          </rPr>
          <t>3</t>
        </r>
        <r>
          <rPr>
            <b/>
            <sz val="8"/>
            <rFont val="Tahoma"/>
            <family val="0"/>
          </rPr>
          <t xml:space="preserve"> is assumed.</t>
        </r>
      </text>
    </comment>
    <comment ref="C34" authorId="0">
      <text>
        <r>
          <rPr>
            <b/>
            <sz val="8"/>
            <rFont val="Tahoma"/>
            <family val="0"/>
          </rPr>
          <t>Quantities include an additional 10%</t>
        </r>
      </text>
    </comment>
    <comment ref="H34" authorId="0">
      <text>
        <r>
          <rPr>
            <b/>
            <sz val="8"/>
            <rFont val="Tahoma"/>
            <family val="0"/>
          </rPr>
          <t>Quantity assumes a concrete slab thickness of 4 inches.  Concrete quantities are separate from rock and geotextile quantities.  If rock and geotextile HUA's are to be used, ignore concrete quantity.</t>
        </r>
      </text>
    </comment>
  </commentList>
</comments>
</file>

<file path=xl/comments3.xml><?xml version="1.0" encoding="utf-8"?>
<comments xmlns="http://schemas.openxmlformats.org/spreadsheetml/2006/main">
  <authors>
    <author>jeff.allred</author>
  </authors>
  <commentList>
    <comment ref="C29" authorId="0">
      <text>
        <r>
          <rPr>
            <b/>
            <sz val="8"/>
            <rFont val="Tahoma"/>
            <family val="0"/>
          </rPr>
          <t>Maximum stone size of 2 inches.  Heavy Use Area may be all crusher run (minimum 6 inches thick).  If graded stone is not needed, enter 0.</t>
        </r>
      </text>
    </comment>
    <comment ref="F29" authorId="0">
      <text>
        <r>
          <rPr>
            <b/>
            <sz val="8"/>
            <rFont val="Tahoma"/>
            <family val="0"/>
          </rPr>
          <t>Place a minimum 1 inch thick layer of crusher run over graded stone to provide a smooth walking surface for livestock.  Heavy use area may be all crusher run (minimum 6 inches thick)</t>
        </r>
      </text>
    </comment>
    <comment ref="C32" authorId="0">
      <text>
        <r>
          <rPr>
            <b/>
            <sz val="8"/>
            <rFont val="Tahoma"/>
            <family val="0"/>
          </rPr>
          <t>A conversion factor of 1.65 tons/yd</t>
        </r>
        <r>
          <rPr>
            <b/>
            <vertAlign val="superscript"/>
            <sz val="8"/>
            <rFont val="Tahoma"/>
            <family val="2"/>
          </rPr>
          <t>3</t>
        </r>
        <r>
          <rPr>
            <b/>
            <sz val="8"/>
            <rFont val="Tahoma"/>
            <family val="0"/>
          </rPr>
          <t xml:space="preserve"> is assumed.</t>
        </r>
      </text>
    </comment>
    <comment ref="F32" authorId="0">
      <text>
        <r>
          <rPr>
            <b/>
            <sz val="8"/>
            <rFont val="Tahoma"/>
            <family val="0"/>
          </rPr>
          <t>A conversion factor of 1.43 tons/yd</t>
        </r>
        <r>
          <rPr>
            <b/>
            <vertAlign val="superscript"/>
            <sz val="8"/>
            <rFont val="Tahoma"/>
            <family val="2"/>
          </rPr>
          <t>3</t>
        </r>
        <r>
          <rPr>
            <b/>
            <sz val="8"/>
            <rFont val="Tahoma"/>
            <family val="0"/>
          </rPr>
          <t xml:space="preserve"> is assumed.</t>
        </r>
      </text>
    </comment>
    <comment ref="C34" authorId="0">
      <text>
        <r>
          <rPr>
            <b/>
            <sz val="8"/>
            <rFont val="Tahoma"/>
            <family val="0"/>
          </rPr>
          <t>Quantities include an additional 10%</t>
        </r>
      </text>
    </comment>
    <comment ref="C27" authorId="0">
      <text>
        <r>
          <rPr>
            <b/>
            <sz val="8"/>
            <rFont val="Tahoma"/>
            <family val="2"/>
          </rPr>
          <t>Minimum 10 ft.  May be 6 feet for small ruminants that are managed separately from larger animals.</t>
        </r>
      </text>
    </comment>
    <comment ref="E27" authorId="0">
      <text>
        <r>
          <rPr>
            <b/>
            <sz val="8"/>
            <rFont val="Tahoma"/>
            <family val="2"/>
          </rPr>
          <t>Minimum 10 ft.  May be 6 feet for small ruminants that are managed separately from larger animals.</t>
        </r>
      </text>
    </comment>
    <comment ref="G27" authorId="0">
      <text>
        <r>
          <rPr>
            <b/>
            <sz val="8"/>
            <rFont val="Tahoma"/>
            <family val="2"/>
          </rPr>
          <t>Diameter of trough in feet</t>
        </r>
      </text>
    </comment>
    <comment ref="H34" authorId="0">
      <text>
        <r>
          <rPr>
            <b/>
            <sz val="8"/>
            <rFont val="Tahoma"/>
            <family val="2"/>
          </rPr>
          <t>Quantity assumes a concrete slab thickness of 4 inches.  Concrete quantities are separate from rock and geotextile quantities.  If rock and geotextile HUA's are to be used, ignore concrete quantity.</t>
        </r>
        <r>
          <rPr>
            <sz val="8"/>
            <rFont val="Tahoma"/>
            <family val="0"/>
          </rPr>
          <t xml:space="preserve">
</t>
        </r>
      </text>
    </comment>
  </commentList>
</comments>
</file>

<file path=xl/comments4.xml><?xml version="1.0" encoding="utf-8"?>
<comments xmlns="http://schemas.openxmlformats.org/spreadsheetml/2006/main">
  <authors>
    <author>jeff.allred</author>
  </authors>
  <commentList>
    <comment ref="C29" authorId="0">
      <text>
        <r>
          <rPr>
            <b/>
            <sz val="8"/>
            <rFont val="Tahoma"/>
            <family val="0"/>
          </rPr>
          <t>Maximum stone size of 2 inches.  Heavy Use Area may be all crusher run (minimum 6 inches thick).  If graded stone is not needed, enter 0.</t>
        </r>
      </text>
    </comment>
    <comment ref="F29" authorId="0">
      <text>
        <r>
          <rPr>
            <b/>
            <sz val="8"/>
            <rFont val="Tahoma"/>
            <family val="0"/>
          </rPr>
          <t>Place a minimum 1 inch thick layer of crusher run over graded stone to provide a smooth walking surface for livestock.  Heavy use area may be all crusher run (minimum 6 inches thick)</t>
        </r>
      </text>
    </comment>
    <comment ref="C32" authorId="0">
      <text>
        <r>
          <rPr>
            <b/>
            <sz val="8"/>
            <rFont val="Tahoma"/>
            <family val="0"/>
          </rPr>
          <t>A conversion factor of 1.65 tons/yd</t>
        </r>
        <r>
          <rPr>
            <b/>
            <vertAlign val="superscript"/>
            <sz val="8"/>
            <rFont val="Tahoma"/>
            <family val="2"/>
          </rPr>
          <t>3</t>
        </r>
        <r>
          <rPr>
            <b/>
            <sz val="8"/>
            <rFont val="Tahoma"/>
            <family val="0"/>
          </rPr>
          <t xml:space="preserve"> is assumed.</t>
        </r>
      </text>
    </comment>
    <comment ref="F32" authorId="0">
      <text>
        <r>
          <rPr>
            <b/>
            <sz val="8"/>
            <rFont val="Tahoma"/>
            <family val="0"/>
          </rPr>
          <t>A conversion factor of 1.43 tons/yd</t>
        </r>
        <r>
          <rPr>
            <b/>
            <vertAlign val="superscript"/>
            <sz val="8"/>
            <rFont val="Tahoma"/>
            <family val="2"/>
          </rPr>
          <t>3</t>
        </r>
        <r>
          <rPr>
            <b/>
            <sz val="8"/>
            <rFont val="Tahoma"/>
            <family val="0"/>
          </rPr>
          <t xml:space="preserve"> is assumed.</t>
        </r>
      </text>
    </comment>
    <comment ref="C34" authorId="0">
      <text>
        <r>
          <rPr>
            <b/>
            <sz val="8"/>
            <rFont val="Tahoma"/>
            <family val="0"/>
          </rPr>
          <t>Quantities include an additional 10%</t>
        </r>
      </text>
    </comment>
    <comment ref="G27" authorId="0">
      <text>
        <r>
          <rPr>
            <b/>
            <sz val="8"/>
            <rFont val="Tahoma"/>
            <family val="2"/>
          </rPr>
          <t>Diameter of trough in feet</t>
        </r>
      </text>
    </comment>
    <comment ref="C27" authorId="0">
      <text>
        <r>
          <rPr>
            <b/>
            <sz val="8"/>
            <rFont val="Tahoma"/>
            <family val="2"/>
          </rPr>
          <t>Minimum 10 ft.  May be 6 feet for small ruminants that are managed separately from larger animals.</t>
        </r>
      </text>
    </comment>
    <comment ref="H34" authorId="0">
      <text>
        <r>
          <rPr>
            <b/>
            <sz val="8"/>
            <rFont val="Tahoma"/>
            <family val="2"/>
          </rPr>
          <t>Quantity assumes a concrete slab thickness of 4 inches.  Concrete quantities are separate from rock and geotextile quantities.  If rock and geotextile HUA's are to be used, ignore concrete quantity.</t>
        </r>
        <r>
          <rPr>
            <sz val="8"/>
            <rFont val="Tahoma"/>
            <family val="0"/>
          </rPr>
          <t xml:space="preserve">
</t>
        </r>
      </text>
    </comment>
  </commentList>
</comments>
</file>

<file path=xl/comments5.xml><?xml version="1.0" encoding="utf-8"?>
<comments xmlns="http://schemas.openxmlformats.org/spreadsheetml/2006/main">
  <authors>
    <author>jeff.allred</author>
  </authors>
  <commentList>
    <comment ref="C32" authorId="0">
      <text>
        <r>
          <rPr>
            <b/>
            <sz val="8"/>
            <rFont val="Tahoma"/>
            <family val="0"/>
          </rPr>
          <t>Maximum stone size of 2 inches.  Heavy Use Area may be all crusher run (minimum 6 inches thick).  If graded stone is not needed, enter 0.</t>
        </r>
      </text>
    </comment>
    <comment ref="F32" authorId="0">
      <text>
        <r>
          <rPr>
            <b/>
            <sz val="8"/>
            <rFont val="Tahoma"/>
            <family val="0"/>
          </rPr>
          <t>Place a minimum 1 inch thick layer of crusher run over graded stone to provide a smooth walking surface for livestock.  Heavy use area may be all crusher run (minimum 6 inches thick)</t>
        </r>
      </text>
    </comment>
    <comment ref="C35" authorId="0">
      <text>
        <r>
          <rPr>
            <b/>
            <sz val="8"/>
            <rFont val="Tahoma"/>
            <family val="0"/>
          </rPr>
          <t>A conversion factor of 1.65 tons/yd</t>
        </r>
        <r>
          <rPr>
            <b/>
            <vertAlign val="superscript"/>
            <sz val="8"/>
            <rFont val="Tahoma"/>
            <family val="2"/>
          </rPr>
          <t>3</t>
        </r>
        <r>
          <rPr>
            <b/>
            <sz val="8"/>
            <rFont val="Tahoma"/>
            <family val="0"/>
          </rPr>
          <t xml:space="preserve"> is assumed.</t>
        </r>
      </text>
    </comment>
    <comment ref="F35" authorId="0">
      <text>
        <r>
          <rPr>
            <b/>
            <sz val="8"/>
            <rFont val="Tahoma"/>
            <family val="0"/>
          </rPr>
          <t>A conversion factor of 1.43 tons/yd</t>
        </r>
        <r>
          <rPr>
            <b/>
            <vertAlign val="superscript"/>
            <sz val="8"/>
            <rFont val="Tahoma"/>
            <family val="2"/>
          </rPr>
          <t>3</t>
        </r>
        <r>
          <rPr>
            <b/>
            <sz val="8"/>
            <rFont val="Tahoma"/>
            <family val="0"/>
          </rPr>
          <t xml:space="preserve"> is assumed.</t>
        </r>
      </text>
    </comment>
    <comment ref="C37" authorId="0">
      <text>
        <r>
          <rPr>
            <b/>
            <sz val="8"/>
            <rFont val="Tahoma"/>
            <family val="0"/>
          </rPr>
          <t>Quantities include an additional 10%</t>
        </r>
      </text>
    </comment>
    <comment ref="B28" authorId="0">
      <text>
        <r>
          <rPr>
            <b/>
            <sz val="8"/>
            <rFont val="Tahoma"/>
            <family val="2"/>
          </rPr>
          <t>Minimum 10 ft.  May be 6 feet for small ruminants that are managed separately from larger animals.</t>
        </r>
      </text>
    </comment>
    <comment ref="H28" authorId="0">
      <text>
        <r>
          <rPr>
            <b/>
            <sz val="8"/>
            <rFont val="Tahoma"/>
            <family val="2"/>
          </rPr>
          <t>Minimum 10 ft.  May be 6 feet for small ruminants that are managed separately from larger animals.</t>
        </r>
        <r>
          <rPr>
            <sz val="8"/>
            <rFont val="Tahoma"/>
            <family val="0"/>
          </rPr>
          <t xml:space="preserve">
</t>
        </r>
      </text>
    </comment>
    <comment ref="E28" authorId="0">
      <text>
        <r>
          <rPr>
            <b/>
            <sz val="8"/>
            <rFont val="Tahoma"/>
            <family val="2"/>
          </rPr>
          <t>Normally 20 feet unless small ruminant animals are being fed.</t>
        </r>
        <r>
          <rPr>
            <sz val="8"/>
            <rFont val="Tahoma"/>
            <family val="0"/>
          </rPr>
          <t xml:space="preserve">
</t>
        </r>
      </text>
    </comment>
  </commentList>
</comments>
</file>

<file path=xl/sharedStrings.xml><?xml version="1.0" encoding="utf-8"?>
<sst xmlns="http://schemas.openxmlformats.org/spreadsheetml/2006/main" count="102" uniqueCount="33">
  <si>
    <t xml:space="preserve">X = </t>
  </si>
  <si>
    <t>ft</t>
  </si>
  <si>
    <t xml:space="preserve">ft       L = </t>
  </si>
  <si>
    <t>ft       W =</t>
  </si>
  <si>
    <t xml:space="preserve">ft       Y = </t>
  </si>
  <si>
    <t xml:space="preserve">Rock Quantities = </t>
  </si>
  <si>
    <t>inches crusher run</t>
  </si>
  <si>
    <t>inches graded stone</t>
  </si>
  <si>
    <t>Thickness  =</t>
  </si>
  <si>
    <t>tons graded stone</t>
  </si>
  <si>
    <t>tons crusher run</t>
  </si>
  <si>
    <r>
      <t>yd</t>
    </r>
    <r>
      <rPr>
        <vertAlign val="superscript"/>
        <sz val="10"/>
        <rFont val="Arial"/>
        <family val="2"/>
      </rPr>
      <t>2</t>
    </r>
  </si>
  <si>
    <t>D1 =</t>
  </si>
  <si>
    <t>D2 =</t>
  </si>
  <si>
    <t>D3 =</t>
  </si>
  <si>
    <t># of Hay Rings =</t>
  </si>
  <si>
    <t>Diameter of Hay Rings =</t>
  </si>
  <si>
    <r>
      <t>yd</t>
    </r>
    <r>
      <rPr>
        <vertAlign val="superscript"/>
        <sz val="10"/>
        <rFont val="Arial"/>
        <family val="2"/>
      </rPr>
      <t>3</t>
    </r>
  </si>
  <si>
    <t>Concrete Quantity =</t>
  </si>
  <si>
    <t>HEAVY USE AREA WORKSHEET</t>
  </si>
  <si>
    <t>Date:</t>
  </si>
  <si>
    <r>
      <t>yd</t>
    </r>
    <r>
      <rPr>
        <vertAlign val="superscript"/>
        <sz val="10"/>
        <rFont val="Arial"/>
        <family val="2"/>
      </rPr>
      <t>3</t>
    </r>
    <r>
      <rPr>
        <sz val="10"/>
        <rFont val="Arial"/>
        <family val="0"/>
      </rPr>
      <t xml:space="preserve"> graded stone</t>
    </r>
  </si>
  <si>
    <r>
      <t>yd</t>
    </r>
    <r>
      <rPr>
        <vertAlign val="superscript"/>
        <sz val="10"/>
        <rFont val="Arial"/>
        <family val="2"/>
      </rPr>
      <t>3</t>
    </r>
    <r>
      <rPr>
        <sz val="10"/>
        <rFont val="Arial"/>
        <family val="0"/>
      </rPr>
      <t xml:space="preserve"> crusher run</t>
    </r>
  </si>
  <si>
    <t>Geotextile Quantity  =</t>
  </si>
  <si>
    <t>Landowner:</t>
  </si>
  <si>
    <t>County:</t>
  </si>
  <si>
    <t>Designed By:</t>
  </si>
  <si>
    <t>Checked By:</t>
  </si>
  <si>
    <t xml:space="preserve">ft       </t>
  </si>
  <si>
    <t xml:space="preserve">       D = </t>
  </si>
  <si>
    <t xml:space="preserve">      X = </t>
  </si>
  <si>
    <t>ft       Y =</t>
  </si>
  <si>
    <t>ft       D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</si>
</sst>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0000"/>
    <numFmt numFmtId="168" formatCode="[$-409]dddd\,\ mmmm\ dd\,\ yyyy"/>
    <numFmt numFmtId="169" formatCode="m/d/yy;@"/>
    <numFmt numFmtId="170" formatCode="&quot;$&quot;#,##0.00"/>
    <numFmt numFmtId="171" formatCode="&quot;$&quot;#,##0"/>
    <numFmt numFmtId="172" formatCode="#,##0.0"/>
    <numFmt numFmtId="173" formatCode="&quot;$&quot;#,##0.0"/>
    <numFmt numFmtId="174" formatCode="#,##0.000"/>
    <numFmt numFmtId="175" formatCode="&quot;$&quot;#,##0.000"/>
  </numFmts>
  <fonts count="12">
    <font>
      <sz val="10"/>
      <name val="Arial"/>
      <family val="0"/>
    </font>
    <font>
      <b/>
      <sz val="10"/>
      <name val="Arial"/>
      <family val="2"/>
    </font>
    <font>
      <sz val="8"/>
      <name val="Arial"/>
      <family val="0"/>
    </font>
    <font>
      <vertAlign val="superscript"/>
      <sz val="10"/>
      <name val="Arial"/>
      <family val="2"/>
    </font>
    <font>
      <b/>
      <sz val="8"/>
      <name val="Tahoma"/>
      <family val="0"/>
    </font>
    <font>
      <b/>
      <vertAlign val="superscript"/>
      <sz val="8"/>
      <name val="Tahoma"/>
      <family val="2"/>
    </font>
    <font>
      <sz val="9"/>
      <name val="Arial"/>
      <family val="0"/>
    </font>
    <font>
      <b/>
      <sz val="14"/>
      <name val="Arial"/>
      <family val="2"/>
    </font>
    <font>
      <b/>
      <sz val="9"/>
      <name val="Arial"/>
      <family val="2"/>
    </font>
    <font>
      <sz val="8"/>
      <name val="Tahoma"/>
      <family val="0"/>
    </font>
    <font>
      <b/>
      <u val="single"/>
      <sz val="10"/>
      <name val="Arial"/>
      <family val="2"/>
    </font>
    <font>
      <b/>
      <sz val="8"/>
      <name val="Arial"/>
      <family val="2"/>
    </font>
  </fonts>
  <fills count="4">
    <fill>
      <patternFill/>
    </fill>
    <fill>
      <patternFill patternType="gray125"/>
    </fill>
    <fill>
      <patternFill patternType="solid">
        <fgColor indexed="13"/>
        <bgColor indexed="64"/>
      </patternFill>
    </fill>
    <fill>
      <patternFill patternType="solid">
        <fgColor indexed="15"/>
        <bgColor indexed="64"/>
      </patternFill>
    </fill>
  </fills>
  <borders count="6">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0" fillId="0" borderId="0" xfId="0" applyAlignment="1" applyProtection="1">
      <alignment/>
      <protection hidden="1"/>
    </xf>
    <xf numFmtId="0" fontId="0" fillId="2" borderId="1" xfId="0" applyFill="1" applyBorder="1" applyAlignment="1" applyProtection="1">
      <alignment horizontal="center"/>
      <protection hidden="1"/>
    </xf>
    <xf numFmtId="0" fontId="1" fillId="0" borderId="0" xfId="0" applyFont="1" applyAlignment="1" applyProtection="1">
      <alignment horizontal="right"/>
      <protection hidden="1"/>
    </xf>
    <xf numFmtId="0" fontId="0" fillId="0" borderId="0" xfId="0" applyFill="1" applyAlignment="1" applyProtection="1">
      <alignment/>
      <protection hidden="1"/>
    </xf>
    <xf numFmtId="0" fontId="0" fillId="3" borderId="1" xfId="0" applyFill="1" applyBorder="1" applyAlignment="1" applyProtection="1">
      <alignment horizontal="center"/>
      <protection locked="0"/>
    </xf>
    <xf numFmtId="0" fontId="0" fillId="0" borderId="0" xfId="0" applyAlignment="1" applyProtection="1">
      <alignment horizontal="right"/>
      <protection hidden="1"/>
    </xf>
    <xf numFmtId="0" fontId="0" fillId="0" borderId="0" xfId="0" applyFill="1" applyBorder="1" applyAlignment="1" applyProtection="1">
      <alignment/>
      <protection hidden="1"/>
    </xf>
    <xf numFmtId="166" fontId="0" fillId="2" borderId="1" xfId="0" applyNumberFormat="1" applyFill="1" applyBorder="1" applyAlignment="1" applyProtection="1">
      <alignment horizontal="center"/>
      <protection hidden="1"/>
    </xf>
    <xf numFmtId="0" fontId="0" fillId="0" borderId="0" xfId="0" applyFill="1" applyBorder="1" applyAlignment="1" applyProtection="1">
      <alignment horizontal="left"/>
      <protection hidden="1"/>
    </xf>
    <xf numFmtId="0" fontId="0" fillId="0" borderId="0" xfId="0" applyFill="1" applyBorder="1" applyAlignment="1" applyProtection="1">
      <alignment horizontal="right"/>
      <protection hidden="1"/>
    </xf>
    <xf numFmtId="0" fontId="1" fillId="0" borderId="0" xfId="0" applyFont="1" applyAlignment="1" applyProtection="1">
      <alignment horizontal="center"/>
      <protection hidden="1"/>
    </xf>
    <xf numFmtId="0" fontId="0" fillId="0" borderId="0" xfId="0" applyAlignment="1" applyProtection="1">
      <alignment horizontal="center"/>
      <protection hidden="1"/>
    </xf>
    <xf numFmtId="0" fontId="0" fillId="0" borderId="2" xfId="0" applyBorder="1" applyAlignment="1" applyProtection="1">
      <alignment horizontal="center"/>
      <protection hidden="1"/>
    </xf>
    <xf numFmtId="0" fontId="0" fillId="0" borderId="0" xfId="0" applyBorder="1" applyAlignment="1" applyProtection="1">
      <alignment horizontal="center"/>
      <protection hidden="1"/>
    </xf>
    <xf numFmtId="166" fontId="0" fillId="0" borderId="0" xfId="0" applyNumberFormat="1" applyFill="1" applyBorder="1" applyAlignment="1" applyProtection="1">
      <alignment horizontal="center"/>
      <protection hidden="1"/>
    </xf>
    <xf numFmtId="166" fontId="0" fillId="0" borderId="0" xfId="0" applyNumberFormat="1" applyFill="1" applyBorder="1" applyAlignment="1" applyProtection="1">
      <alignment horizontal="left"/>
      <protection hidden="1"/>
    </xf>
    <xf numFmtId="0" fontId="1" fillId="0" borderId="0" xfId="0" applyFont="1" applyFill="1" applyAlignment="1" applyProtection="1">
      <alignment horizontal="center"/>
      <protection hidden="1"/>
    </xf>
    <xf numFmtId="0" fontId="0" fillId="0" borderId="0" xfId="0" applyFill="1" applyAlignment="1" applyProtection="1">
      <alignment horizontal="center"/>
      <protection hidden="1"/>
    </xf>
    <xf numFmtId="0" fontId="0" fillId="0" borderId="0" xfId="0" applyFill="1" applyBorder="1" applyAlignment="1" applyProtection="1">
      <alignment horizontal="center"/>
      <protection hidden="1"/>
    </xf>
    <xf numFmtId="172" fontId="0" fillId="0" borderId="0" xfId="0" applyNumberFormat="1" applyFill="1" applyBorder="1" applyAlignment="1" applyProtection="1">
      <alignment horizontal="center"/>
      <protection hidden="1"/>
    </xf>
    <xf numFmtId="170" fontId="0" fillId="0" borderId="0" xfId="0" applyNumberFormat="1" applyFill="1" applyBorder="1" applyAlignment="1" applyProtection="1">
      <alignment horizontal="center"/>
      <protection hidden="1"/>
    </xf>
    <xf numFmtId="171" fontId="0" fillId="0" borderId="0" xfId="0" applyNumberFormat="1" applyFill="1" applyBorder="1" applyAlignment="1" applyProtection="1">
      <alignment horizontal="right"/>
      <protection hidden="1"/>
    </xf>
    <xf numFmtId="0" fontId="0" fillId="0" borderId="0" xfId="0" applyFill="1" applyBorder="1" applyAlignment="1" applyProtection="1">
      <alignment/>
      <protection hidden="1"/>
    </xf>
    <xf numFmtId="171" fontId="0" fillId="0" borderId="0" xfId="0" applyNumberFormat="1" applyFill="1" applyBorder="1" applyAlignment="1" applyProtection="1">
      <alignment/>
      <protection hidden="1"/>
    </xf>
    <xf numFmtId="0" fontId="0" fillId="0" borderId="0" xfId="0" applyBorder="1" applyAlignment="1" applyProtection="1">
      <alignment/>
      <protection hidden="1"/>
    </xf>
    <xf numFmtId="171" fontId="0" fillId="0" borderId="0" xfId="0" applyNumberForma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170" fontId="0" fillId="0" borderId="0" xfId="0" applyNumberFormat="1" applyFill="1" applyBorder="1" applyAlignment="1" applyProtection="1">
      <alignment horizontal="center"/>
      <protection locked="0"/>
    </xf>
    <xf numFmtId="0" fontId="0" fillId="0" borderId="0" xfId="0" applyFill="1" applyBorder="1" applyAlignment="1">
      <alignment/>
    </xf>
    <xf numFmtId="0" fontId="1" fillId="0" borderId="0" xfId="0" applyFont="1" applyFill="1" applyBorder="1" applyAlignment="1" applyProtection="1">
      <alignment horizontal="center"/>
      <protection locked="0"/>
    </xf>
    <xf numFmtId="0" fontId="1" fillId="0" borderId="0" xfId="0" applyFont="1" applyFill="1" applyAlignment="1" applyProtection="1">
      <alignment horizontal="right"/>
      <protection hidden="1"/>
    </xf>
    <xf numFmtId="169" fontId="1" fillId="0" borderId="0" xfId="0" applyNumberFormat="1" applyFont="1" applyFill="1" applyBorder="1" applyAlignment="1" applyProtection="1">
      <alignment horizontal="center"/>
      <protection locked="0"/>
    </xf>
    <xf numFmtId="0" fontId="0" fillId="0" borderId="0" xfId="0" applyAlignment="1" applyProtection="1">
      <alignment horizontal="left"/>
      <protection hidden="1"/>
    </xf>
    <xf numFmtId="0" fontId="1" fillId="0" borderId="0" xfId="0" applyFont="1" applyFill="1" applyBorder="1" applyAlignment="1" applyProtection="1">
      <alignment horizontal="left"/>
      <protection locked="0"/>
    </xf>
    <xf numFmtId="0" fontId="1" fillId="0" borderId="0" xfId="0" applyFont="1" applyBorder="1" applyAlignment="1" applyProtection="1">
      <alignment horizontal="center"/>
      <protection hidden="1"/>
    </xf>
    <xf numFmtId="0" fontId="0" fillId="0" borderId="0" xfId="0" applyFill="1" applyBorder="1" applyAlignment="1">
      <alignment/>
    </xf>
    <xf numFmtId="0" fontId="1" fillId="0" borderId="0" xfId="0" applyFont="1" applyFill="1" applyBorder="1" applyAlignment="1" applyProtection="1">
      <alignment horizontal="right"/>
      <protection hidden="1"/>
    </xf>
    <xf numFmtId="0" fontId="0" fillId="0" borderId="0" xfId="0" applyFill="1" applyBorder="1" applyAlignment="1" applyProtection="1">
      <alignment horizontal="center"/>
      <protection locked="0"/>
    </xf>
    <xf numFmtId="0" fontId="1" fillId="0" borderId="0" xfId="0" applyFont="1" applyFill="1" applyBorder="1" applyAlignment="1" applyProtection="1">
      <alignment horizontal="center"/>
      <protection/>
    </xf>
    <xf numFmtId="0" fontId="0" fillId="0" borderId="0" xfId="0" applyAlignment="1">
      <alignment/>
    </xf>
    <xf numFmtId="169" fontId="1" fillId="0" borderId="0" xfId="0" applyNumberFormat="1" applyFont="1" applyFill="1" applyBorder="1" applyAlignment="1" applyProtection="1">
      <alignment horizontal="center"/>
      <protection/>
    </xf>
    <xf numFmtId="0" fontId="0" fillId="0" borderId="0" xfId="0" applyFill="1" applyBorder="1" applyAlignment="1" applyProtection="1">
      <alignment/>
      <protection/>
    </xf>
    <xf numFmtId="0" fontId="1" fillId="0" borderId="0" xfId="0" applyFont="1" applyFill="1" applyBorder="1" applyAlignment="1" applyProtection="1">
      <alignment horizontal="left"/>
      <protection/>
    </xf>
    <xf numFmtId="0" fontId="0" fillId="0" borderId="0" xfId="0" applyAlignment="1" applyProtection="1">
      <alignment/>
      <protection/>
    </xf>
    <xf numFmtId="0" fontId="0" fillId="0" borderId="3" xfId="0" applyBorder="1" applyAlignment="1" applyProtection="1">
      <alignment/>
      <protection hidden="1"/>
    </xf>
    <xf numFmtId="0" fontId="0" fillId="0" borderId="2" xfId="0" applyBorder="1" applyAlignment="1" applyProtection="1">
      <alignment/>
      <protection hidden="1"/>
    </xf>
    <xf numFmtId="0" fontId="0" fillId="0" borderId="0" xfId="0" applyAlignment="1" applyProtection="1">
      <alignment/>
      <protection hidden="1"/>
    </xf>
    <xf numFmtId="0" fontId="7" fillId="0" borderId="0" xfId="0" applyFont="1" applyAlignment="1" applyProtection="1">
      <alignment horizontal="center"/>
      <protection hidden="1"/>
    </xf>
    <xf numFmtId="0" fontId="0" fillId="0" borderId="0" xfId="0" applyAlignment="1">
      <alignment/>
    </xf>
    <xf numFmtId="0" fontId="1" fillId="0" borderId="0" xfId="0" applyFont="1" applyAlignment="1" applyProtection="1">
      <alignment horizontal="center"/>
      <protection hidden="1"/>
    </xf>
    <xf numFmtId="0" fontId="1" fillId="0" borderId="2" xfId="0" applyFont="1" applyBorder="1" applyAlignment="1" applyProtection="1">
      <alignment horizontal="center"/>
      <protection hidden="1"/>
    </xf>
    <xf numFmtId="0" fontId="1" fillId="3" borderId="4" xfId="0" applyFont="1" applyFill="1" applyBorder="1" applyAlignment="1" applyProtection="1">
      <alignment horizontal="center"/>
      <protection locked="0"/>
    </xf>
    <xf numFmtId="0" fontId="0" fillId="3" borderId="5" xfId="0" applyFill="1" applyBorder="1" applyAlignment="1" applyProtection="1">
      <alignment/>
      <protection locked="0"/>
    </xf>
    <xf numFmtId="0" fontId="6" fillId="0" borderId="0" xfId="0" applyFont="1" applyAlignment="1" applyProtection="1">
      <alignment horizontal="left"/>
      <protection hidden="1"/>
    </xf>
    <xf numFmtId="0" fontId="0" fillId="0" borderId="0" xfId="0" applyAlignment="1" applyProtection="1">
      <alignment horizontal="left"/>
      <protection hidden="1"/>
    </xf>
    <xf numFmtId="0" fontId="0" fillId="0" borderId="2" xfId="0" applyBorder="1" applyAlignment="1">
      <alignment horizontal="center"/>
    </xf>
    <xf numFmtId="0" fontId="1" fillId="0" borderId="0" xfId="0" applyFont="1" applyBorder="1" applyAlignment="1" applyProtection="1">
      <alignment horizontal="center"/>
      <protection hidden="1"/>
    </xf>
    <xf numFmtId="0" fontId="0" fillId="0" borderId="0" xfId="0" applyAlignment="1" applyProtection="1">
      <alignment horizontal="center"/>
      <protection hidden="1"/>
    </xf>
    <xf numFmtId="0" fontId="0" fillId="0" borderId="2" xfId="0" applyBorder="1" applyAlignment="1" applyProtection="1">
      <alignment horizontal="center"/>
      <protection hidden="1"/>
    </xf>
    <xf numFmtId="0" fontId="0" fillId="0" borderId="0" xfId="0" applyAlignment="1">
      <alignment horizontal="center"/>
    </xf>
    <xf numFmtId="0" fontId="0" fillId="0" borderId="0" xfId="0" applyAlignment="1" applyProtection="1">
      <alignment/>
      <protection/>
    </xf>
    <xf numFmtId="0" fontId="0" fillId="0" borderId="0" xfId="0" applyAlignment="1" applyProtection="1">
      <alignment horizontal="center"/>
      <protection/>
    </xf>
    <xf numFmtId="0" fontId="6" fillId="0" borderId="0" xfId="0" applyFont="1" applyAlignment="1" applyProtection="1">
      <alignment horizontal="center"/>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6.jpeg" /></Relationships>
</file>

<file path=xl/drawings/_rels/drawing4.xml.rels><?xml version="1.0" encoding="utf-8" standalone="yes"?><Relationships xmlns="http://schemas.openxmlformats.org/package/2006/relationships"><Relationship Id="rId1" Type="http://schemas.openxmlformats.org/officeDocument/2006/relationships/image" Target="../media/image7.jpeg" /></Relationships>
</file>

<file path=xl/drawings/_rels/drawing5.xml.rels><?xml version="1.0" encoding="utf-8" standalone="yes"?><Relationships xmlns="http://schemas.openxmlformats.org/package/2006/relationships"><Relationship Id="rId1"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0</xdr:colOff>
      <xdr:row>52</xdr:row>
      <xdr:rowOff>0</xdr:rowOff>
    </xdr:to>
    <xdr:sp>
      <xdr:nvSpPr>
        <xdr:cNvPr id="1" name="TextBox 1"/>
        <xdr:cNvSpPr txBox="1">
          <a:spLocks noChangeArrowheads="1"/>
        </xdr:cNvSpPr>
      </xdr:nvSpPr>
      <xdr:spPr>
        <a:xfrm>
          <a:off x="9525" y="9525"/>
          <a:ext cx="5476875" cy="841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  This worksheet is designed to assist users with computing rock and geotextile quantites and concrete quantities for heavy use areas (HUA's) of various kinds.
2.  To use worksheet, choose type of HUA by looking at bottom of sheet.  The different types of HUA's are: </a:t>
          </a:r>
          <a:r>
            <a:rPr lang="en-US" cap="none" sz="1000" b="1" i="0" u="none" baseline="0">
              <a:latin typeface="Arial"/>
              <a:ea typeface="Arial"/>
              <a:cs typeface="Arial"/>
            </a:rPr>
            <a:t> a.</a:t>
          </a:r>
          <a:r>
            <a:rPr lang="en-US" cap="none" sz="1000" b="0" i="0" u="none" baseline="0">
              <a:latin typeface="Arial"/>
              <a:ea typeface="Arial"/>
              <a:cs typeface="Arial"/>
            </a:rPr>
            <a:t> Square Trough with Square HUA, </a:t>
          </a:r>
          <a:r>
            <a:rPr lang="en-US" cap="none" sz="1000" b="1" i="0" u="none" baseline="0">
              <a:latin typeface="Arial"/>
              <a:ea typeface="Arial"/>
              <a:cs typeface="Arial"/>
            </a:rPr>
            <a:t>b.</a:t>
          </a:r>
          <a:r>
            <a:rPr lang="en-US" cap="none" sz="1000" b="0" i="0" u="none" baseline="0">
              <a:latin typeface="Arial"/>
              <a:ea typeface="Arial"/>
              <a:cs typeface="Arial"/>
            </a:rPr>
            <a:t> Round Trough with Square HUA, </a:t>
          </a:r>
          <a:r>
            <a:rPr lang="en-US" cap="none" sz="1000" b="1" i="0" u="none" baseline="0">
              <a:latin typeface="Arial"/>
              <a:ea typeface="Arial"/>
              <a:cs typeface="Arial"/>
            </a:rPr>
            <a:t>c.</a:t>
          </a:r>
          <a:r>
            <a:rPr lang="en-US" cap="none" sz="1000" b="0" i="0" u="none" baseline="0">
              <a:latin typeface="Arial"/>
              <a:ea typeface="Arial"/>
              <a:cs typeface="Arial"/>
            </a:rPr>
            <a:t> Round Trough with Round HUA and </a:t>
          </a:r>
          <a:r>
            <a:rPr lang="en-US" cap="none" sz="1000" b="1" i="0" u="none" baseline="0">
              <a:latin typeface="Arial"/>
              <a:ea typeface="Arial"/>
              <a:cs typeface="Arial"/>
            </a:rPr>
            <a:t>d.</a:t>
          </a:r>
          <a:r>
            <a:rPr lang="en-US" cap="none" sz="1000" b="0" i="0" u="none" baseline="0">
              <a:latin typeface="Arial"/>
              <a:ea typeface="Arial"/>
              <a:cs typeface="Arial"/>
            </a:rPr>
            <a:t> Feeding area with Round Feed Rings and Square HUA.  After choosing type of HUA to be used, fill in all blue cells.  Yellow cells will automatically populate.  
3.  Calculated quantities include areas beneath the trough and feed rings.
4.  Concrete HUA's are an alternative to HUA's with rock and geotextile.  Concrete quantities shown are separate from rock and geotextile quantities.  If rock and geotextile HUA's are used, ignore concrete quantities.  If concrete HUA's are used, ignore rock and geotextile quantities.
5.  A conversion factor of 1.65 tons / cubic yard is assumed for graded stone and a conversion factor of 1.43 tons / cubic yard is assumed for crusher run.  Geotextile quantities include an additional 10% for overlap, etc.
6.  An example of rock and geotextile quantity calculations is as follows:  </a:t>
          </a:r>
        </a:p>
      </xdr:txBody>
    </xdr:sp>
    <xdr:clientData/>
  </xdr:twoCellAnchor>
  <xdr:twoCellAnchor>
    <xdr:from>
      <xdr:col>3</xdr:col>
      <xdr:colOff>9525</xdr:colOff>
      <xdr:row>21</xdr:row>
      <xdr:rowOff>38100</xdr:rowOff>
    </xdr:from>
    <xdr:to>
      <xdr:col>5</xdr:col>
      <xdr:colOff>571500</xdr:colOff>
      <xdr:row>27</xdr:row>
      <xdr:rowOff>152400</xdr:rowOff>
    </xdr:to>
    <xdr:sp>
      <xdr:nvSpPr>
        <xdr:cNvPr id="2" name="Rectangle 2"/>
        <xdr:cNvSpPr>
          <a:spLocks/>
        </xdr:cNvSpPr>
      </xdr:nvSpPr>
      <xdr:spPr>
        <a:xfrm>
          <a:off x="1838325" y="3438525"/>
          <a:ext cx="1781175" cy="1085850"/>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21</xdr:row>
      <xdr:rowOff>38100</xdr:rowOff>
    </xdr:from>
    <xdr:to>
      <xdr:col>6</xdr:col>
      <xdr:colOff>266700</xdr:colOff>
      <xdr:row>21</xdr:row>
      <xdr:rowOff>38100</xdr:rowOff>
    </xdr:to>
    <xdr:sp>
      <xdr:nvSpPr>
        <xdr:cNvPr id="3" name="Line 3"/>
        <xdr:cNvSpPr>
          <a:spLocks/>
        </xdr:cNvSpPr>
      </xdr:nvSpPr>
      <xdr:spPr>
        <a:xfrm>
          <a:off x="3695700" y="34385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27</xdr:row>
      <xdr:rowOff>152400</xdr:rowOff>
    </xdr:from>
    <xdr:to>
      <xdr:col>6</xdr:col>
      <xdr:colOff>266700</xdr:colOff>
      <xdr:row>27</xdr:row>
      <xdr:rowOff>152400</xdr:rowOff>
    </xdr:to>
    <xdr:sp>
      <xdr:nvSpPr>
        <xdr:cNvPr id="4" name="Line 4"/>
        <xdr:cNvSpPr>
          <a:spLocks/>
        </xdr:cNvSpPr>
      </xdr:nvSpPr>
      <xdr:spPr>
        <a:xfrm>
          <a:off x="3686175" y="45243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21</xdr:row>
      <xdr:rowOff>38100</xdr:rowOff>
    </xdr:from>
    <xdr:to>
      <xdr:col>6</xdr:col>
      <xdr:colOff>152400</xdr:colOff>
      <xdr:row>24</xdr:row>
      <xdr:rowOff>38100</xdr:rowOff>
    </xdr:to>
    <xdr:sp>
      <xdr:nvSpPr>
        <xdr:cNvPr id="5" name="Line 5"/>
        <xdr:cNvSpPr>
          <a:spLocks/>
        </xdr:cNvSpPr>
      </xdr:nvSpPr>
      <xdr:spPr>
        <a:xfrm flipV="1">
          <a:off x="3810000" y="3438525"/>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25</xdr:row>
      <xdr:rowOff>85725</xdr:rowOff>
    </xdr:from>
    <xdr:to>
      <xdr:col>6</xdr:col>
      <xdr:colOff>152400</xdr:colOff>
      <xdr:row>27</xdr:row>
      <xdr:rowOff>152400</xdr:rowOff>
    </xdr:to>
    <xdr:sp>
      <xdr:nvSpPr>
        <xdr:cNvPr id="6" name="Line 6"/>
        <xdr:cNvSpPr>
          <a:spLocks/>
        </xdr:cNvSpPr>
      </xdr:nvSpPr>
      <xdr:spPr>
        <a:xfrm>
          <a:off x="3810000" y="413385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28</xdr:row>
      <xdr:rowOff>28575</xdr:rowOff>
    </xdr:from>
    <xdr:to>
      <xdr:col>5</xdr:col>
      <xdr:colOff>571500</xdr:colOff>
      <xdr:row>29</xdr:row>
      <xdr:rowOff>47625</xdr:rowOff>
    </xdr:to>
    <xdr:sp>
      <xdr:nvSpPr>
        <xdr:cNvPr id="7" name="Line 9"/>
        <xdr:cNvSpPr>
          <a:spLocks/>
        </xdr:cNvSpPr>
      </xdr:nvSpPr>
      <xdr:spPr>
        <a:xfrm>
          <a:off x="3619500" y="45624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28</xdr:row>
      <xdr:rowOff>19050</xdr:rowOff>
    </xdr:from>
    <xdr:to>
      <xdr:col>3</xdr:col>
      <xdr:colOff>9525</xdr:colOff>
      <xdr:row>29</xdr:row>
      <xdr:rowOff>38100</xdr:rowOff>
    </xdr:to>
    <xdr:sp>
      <xdr:nvSpPr>
        <xdr:cNvPr id="8" name="Line 10"/>
        <xdr:cNvSpPr>
          <a:spLocks/>
        </xdr:cNvSpPr>
      </xdr:nvSpPr>
      <xdr:spPr>
        <a:xfrm>
          <a:off x="1838325" y="45529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28</xdr:row>
      <xdr:rowOff>133350</xdr:rowOff>
    </xdr:from>
    <xdr:to>
      <xdr:col>4</xdr:col>
      <xdr:colOff>171450</xdr:colOff>
      <xdr:row>28</xdr:row>
      <xdr:rowOff>133350</xdr:rowOff>
    </xdr:to>
    <xdr:sp>
      <xdr:nvSpPr>
        <xdr:cNvPr id="9" name="Line 11"/>
        <xdr:cNvSpPr>
          <a:spLocks/>
        </xdr:cNvSpPr>
      </xdr:nvSpPr>
      <xdr:spPr>
        <a:xfrm flipH="1">
          <a:off x="1838325" y="4667250"/>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28</xdr:row>
      <xdr:rowOff>142875</xdr:rowOff>
    </xdr:from>
    <xdr:to>
      <xdr:col>5</xdr:col>
      <xdr:colOff>571500</xdr:colOff>
      <xdr:row>28</xdr:row>
      <xdr:rowOff>142875</xdr:rowOff>
    </xdr:to>
    <xdr:sp>
      <xdr:nvSpPr>
        <xdr:cNvPr id="10" name="Line 12"/>
        <xdr:cNvSpPr>
          <a:spLocks/>
        </xdr:cNvSpPr>
      </xdr:nvSpPr>
      <xdr:spPr>
        <a:xfrm>
          <a:off x="2847975" y="4676775"/>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190500</xdr:colOff>
      <xdr:row>28</xdr:row>
      <xdr:rowOff>66675</xdr:rowOff>
    </xdr:from>
    <xdr:ext cx="228600" cy="200025"/>
    <xdr:sp>
      <xdr:nvSpPr>
        <xdr:cNvPr id="11" name="TextBox 13"/>
        <xdr:cNvSpPr txBox="1">
          <a:spLocks noChangeArrowheads="1"/>
        </xdr:cNvSpPr>
      </xdr:nvSpPr>
      <xdr:spPr>
        <a:xfrm>
          <a:off x="2628900" y="4600575"/>
          <a:ext cx="22860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25'</a:t>
          </a:r>
        </a:p>
      </xdr:txBody>
    </xdr:sp>
    <xdr:clientData/>
  </xdr:oneCellAnchor>
  <xdr:oneCellAnchor>
    <xdr:from>
      <xdr:col>6</xdr:col>
      <xdr:colOff>57150</xdr:colOff>
      <xdr:row>24</xdr:row>
      <xdr:rowOff>66675</xdr:rowOff>
    </xdr:from>
    <xdr:ext cx="228600" cy="200025"/>
    <xdr:sp>
      <xdr:nvSpPr>
        <xdr:cNvPr id="12" name="TextBox 14"/>
        <xdr:cNvSpPr txBox="1">
          <a:spLocks noChangeArrowheads="1"/>
        </xdr:cNvSpPr>
      </xdr:nvSpPr>
      <xdr:spPr>
        <a:xfrm>
          <a:off x="3714750" y="3952875"/>
          <a:ext cx="22860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25'</a:t>
          </a:r>
        </a:p>
      </xdr:txBody>
    </xdr:sp>
    <xdr:clientData/>
  </xdr:oneCellAnchor>
  <xdr:twoCellAnchor>
    <xdr:from>
      <xdr:col>4</xdr:col>
      <xdr:colOff>76200</xdr:colOff>
      <xdr:row>30</xdr:row>
      <xdr:rowOff>123825</xdr:rowOff>
    </xdr:from>
    <xdr:to>
      <xdr:col>4</xdr:col>
      <xdr:colOff>295275</xdr:colOff>
      <xdr:row>30</xdr:row>
      <xdr:rowOff>123825</xdr:rowOff>
    </xdr:to>
    <xdr:sp>
      <xdr:nvSpPr>
        <xdr:cNvPr id="13" name="Line 17"/>
        <xdr:cNvSpPr>
          <a:spLocks/>
        </xdr:cNvSpPr>
      </xdr:nvSpPr>
      <xdr:spPr>
        <a:xfrm flipH="1">
          <a:off x="2514600" y="4981575"/>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29</xdr:row>
      <xdr:rowOff>104775</xdr:rowOff>
    </xdr:from>
    <xdr:to>
      <xdr:col>4</xdr:col>
      <xdr:colOff>304800</xdr:colOff>
      <xdr:row>30</xdr:row>
      <xdr:rowOff>123825</xdr:rowOff>
    </xdr:to>
    <xdr:sp>
      <xdr:nvSpPr>
        <xdr:cNvPr id="14" name="Line 18"/>
        <xdr:cNvSpPr>
          <a:spLocks/>
        </xdr:cNvSpPr>
      </xdr:nvSpPr>
      <xdr:spPr>
        <a:xfrm flipV="1">
          <a:off x="2743200" y="480060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19</xdr:row>
      <xdr:rowOff>114300</xdr:rowOff>
    </xdr:from>
    <xdr:to>
      <xdr:col>4</xdr:col>
      <xdr:colOff>314325</xdr:colOff>
      <xdr:row>19</xdr:row>
      <xdr:rowOff>114300</xdr:rowOff>
    </xdr:to>
    <xdr:sp>
      <xdr:nvSpPr>
        <xdr:cNvPr id="15" name="Line 21"/>
        <xdr:cNvSpPr>
          <a:spLocks/>
        </xdr:cNvSpPr>
      </xdr:nvSpPr>
      <xdr:spPr>
        <a:xfrm flipH="1">
          <a:off x="2533650" y="3190875"/>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19</xdr:row>
      <xdr:rowOff>114300</xdr:rowOff>
    </xdr:from>
    <xdr:to>
      <xdr:col>4</xdr:col>
      <xdr:colOff>314325</xdr:colOff>
      <xdr:row>20</xdr:row>
      <xdr:rowOff>133350</xdr:rowOff>
    </xdr:to>
    <xdr:sp>
      <xdr:nvSpPr>
        <xdr:cNvPr id="16" name="Line 22"/>
        <xdr:cNvSpPr>
          <a:spLocks/>
        </xdr:cNvSpPr>
      </xdr:nvSpPr>
      <xdr:spPr>
        <a:xfrm>
          <a:off x="2752725" y="31908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581025</xdr:colOff>
      <xdr:row>19</xdr:row>
      <xdr:rowOff>28575</xdr:rowOff>
    </xdr:from>
    <xdr:ext cx="161925" cy="200025"/>
    <xdr:sp>
      <xdr:nvSpPr>
        <xdr:cNvPr id="17" name="TextBox 23"/>
        <xdr:cNvSpPr txBox="1">
          <a:spLocks noChangeArrowheads="1"/>
        </xdr:cNvSpPr>
      </xdr:nvSpPr>
      <xdr:spPr>
        <a:xfrm>
          <a:off x="2409825" y="3105150"/>
          <a:ext cx="161925"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A</a:t>
          </a:r>
        </a:p>
      </xdr:txBody>
    </xdr:sp>
    <xdr:clientData/>
  </xdr:oneCellAnchor>
  <xdr:oneCellAnchor>
    <xdr:from>
      <xdr:col>3</xdr:col>
      <xdr:colOff>571500</xdr:colOff>
      <xdr:row>30</xdr:row>
      <xdr:rowOff>38100</xdr:rowOff>
    </xdr:from>
    <xdr:ext cx="161925" cy="200025"/>
    <xdr:sp>
      <xdr:nvSpPr>
        <xdr:cNvPr id="18" name="TextBox 24"/>
        <xdr:cNvSpPr txBox="1">
          <a:spLocks noChangeArrowheads="1"/>
        </xdr:cNvSpPr>
      </xdr:nvSpPr>
      <xdr:spPr>
        <a:xfrm>
          <a:off x="2400300" y="4895850"/>
          <a:ext cx="161925"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A</a:t>
          </a:r>
        </a:p>
      </xdr:txBody>
    </xdr:sp>
    <xdr:clientData/>
  </xdr:oneCellAnchor>
  <xdr:twoCellAnchor>
    <xdr:from>
      <xdr:col>3</xdr:col>
      <xdr:colOff>28575</xdr:colOff>
      <xdr:row>33</xdr:row>
      <xdr:rowOff>152400</xdr:rowOff>
    </xdr:from>
    <xdr:to>
      <xdr:col>6</xdr:col>
      <xdr:colOff>0</xdr:colOff>
      <xdr:row>35</xdr:row>
      <xdr:rowOff>76200</xdr:rowOff>
    </xdr:to>
    <xdr:sp>
      <xdr:nvSpPr>
        <xdr:cNvPr id="19" name="Rectangle 30"/>
        <xdr:cNvSpPr>
          <a:spLocks/>
        </xdr:cNvSpPr>
      </xdr:nvSpPr>
      <xdr:spPr>
        <a:xfrm>
          <a:off x="1857375" y="5495925"/>
          <a:ext cx="1800225" cy="247650"/>
        </a:xfrm>
        <a:prstGeom prst="rect">
          <a:avLst/>
        </a:prstGeom>
        <a:blipFill>
          <a:blip r:embed="rId2"/>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35</xdr:row>
      <xdr:rowOff>76200</xdr:rowOff>
    </xdr:from>
    <xdr:to>
      <xdr:col>2</xdr:col>
      <xdr:colOff>561975</xdr:colOff>
      <xdr:row>35</xdr:row>
      <xdr:rowOff>76200</xdr:rowOff>
    </xdr:to>
    <xdr:sp>
      <xdr:nvSpPr>
        <xdr:cNvPr id="20" name="Line 32"/>
        <xdr:cNvSpPr>
          <a:spLocks/>
        </xdr:cNvSpPr>
      </xdr:nvSpPr>
      <xdr:spPr>
        <a:xfrm flipH="1">
          <a:off x="1562100" y="574357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333375</xdr:colOff>
      <xdr:row>33</xdr:row>
      <xdr:rowOff>152400</xdr:rowOff>
    </xdr:from>
    <xdr:to>
      <xdr:col>2</xdr:col>
      <xdr:colOff>561975</xdr:colOff>
      <xdr:row>33</xdr:row>
      <xdr:rowOff>152400</xdr:rowOff>
    </xdr:to>
    <xdr:sp>
      <xdr:nvSpPr>
        <xdr:cNvPr id="21" name="Line 33"/>
        <xdr:cNvSpPr>
          <a:spLocks/>
        </xdr:cNvSpPr>
      </xdr:nvSpPr>
      <xdr:spPr>
        <a:xfrm flipH="1">
          <a:off x="1552575" y="54959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32</xdr:row>
      <xdr:rowOff>104775</xdr:rowOff>
    </xdr:from>
    <xdr:to>
      <xdr:col>2</xdr:col>
      <xdr:colOff>466725</xdr:colOff>
      <xdr:row>33</xdr:row>
      <xdr:rowOff>152400</xdr:rowOff>
    </xdr:to>
    <xdr:sp>
      <xdr:nvSpPr>
        <xdr:cNvPr id="22" name="Line 34"/>
        <xdr:cNvSpPr>
          <a:spLocks/>
        </xdr:cNvSpPr>
      </xdr:nvSpPr>
      <xdr:spPr>
        <a:xfrm>
          <a:off x="1685925" y="528637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35</xdr:row>
      <xdr:rowOff>76200</xdr:rowOff>
    </xdr:from>
    <xdr:to>
      <xdr:col>2</xdr:col>
      <xdr:colOff>466725</xdr:colOff>
      <xdr:row>36</xdr:row>
      <xdr:rowOff>133350</xdr:rowOff>
    </xdr:to>
    <xdr:sp>
      <xdr:nvSpPr>
        <xdr:cNvPr id="23" name="Line 35"/>
        <xdr:cNvSpPr>
          <a:spLocks/>
        </xdr:cNvSpPr>
      </xdr:nvSpPr>
      <xdr:spPr>
        <a:xfrm flipV="1">
          <a:off x="1685925" y="574357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390525</xdr:colOff>
      <xdr:row>34</xdr:row>
      <xdr:rowOff>28575</xdr:rowOff>
    </xdr:from>
    <xdr:ext cx="190500" cy="200025"/>
    <xdr:sp>
      <xdr:nvSpPr>
        <xdr:cNvPr id="24" name="TextBox 36"/>
        <xdr:cNvSpPr txBox="1">
          <a:spLocks noChangeArrowheads="1"/>
        </xdr:cNvSpPr>
      </xdr:nvSpPr>
      <xdr:spPr>
        <a:xfrm>
          <a:off x="1609725" y="5534025"/>
          <a:ext cx="19050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6"</a:t>
          </a:r>
        </a:p>
      </xdr:txBody>
    </xdr:sp>
    <xdr:clientData/>
  </xdr:oneCellAnchor>
  <xdr:twoCellAnchor>
    <xdr:from>
      <xdr:col>3</xdr:col>
      <xdr:colOff>0</xdr:colOff>
      <xdr:row>33</xdr:row>
      <xdr:rowOff>152400</xdr:rowOff>
    </xdr:from>
    <xdr:to>
      <xdr:col>3</xdr:col>
      <xdr:colOff>0</xdr:colOff>
      <xdr:row>34</xdr:row>
      <xdr:rowOff>95250</xdr:rowOff>
    </xdr:to>
    <xdr:sp>
      <xdr:nvSpPr>
        <xdr:cNvPr id="25" name="Line 37"/>
        <xdr:cNvSpPr>
          <a:spLocks/>
        </xdr:cNvSpPr>
      </xdr:nvSpPr>
      <xdr:spPr>
        <a:xfrm>
          <a:off x="1828800" y="549592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142875</xdr:rowOff>
    </xdr:from>
    <xdr:to>
      <xdr:col>3</xdr:col>
      <xdr:colOff>0</xdr:colOff>
      <xdr:row>35</xdr:row>
      <xdr:rowOff>104775</xdr:rowOff>
    </xdr:to>
    <xdr:sp>
      <xdr:nvSpPr>
        <xdr:cNvPr id="26" name="Line 38"/>
        <xdr:cNvSpPr>
          <a:spLocks/>
        </xdr:cNvSpPr>
      </xdr:nvSpPr>
      <xdr:spPr>
        <a:xfrm>
          <a:off x="1828800" y="564832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35</xdr:row>
      <xdr:rowOff>104775</xdr:rowOff>
    </xdr:from>
    <xdr:to>
      <xdr:col>3</xdr:col>
      <xdr:colOff>142875</xdr:colOff>
      <xdr:row>35</xdr:row>
      <xdr:rowOff>104775</xdr:rowOff>
    </xdr:to>
    <xdr:sp>
      <xdr:nvSpPr>
        <xdr:cNvPr id="27" name="Line 39"/>
        <xdr:cNvSpPr>
          <a:spLocks/>
        </xdr:cNvSpPr>
      </xdr:nvSpPr>
      <xdr:spPr>
        <a:xfrm>
          <a:off x="1857375" y="577215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190500</xdr:colOff>
      <xdr:row>35</xdr:row>
      <xdr:rowOff>104775</xdr:rowOff>
    </xdr:from>
    <xdr:to>
      <xdr:col>3</xdr:col>
      <xdr:colOff>342900</xdr:colOff>
      <xdr:row>35</xdr:row>
      <xdr:rowOff>104775</xdr:rowOff>
    </xdr:to>
    <xdr:sp>
      <xdr:nvSpPr>
        <xdr:cNvPr id="28" name="Line 40"/>
        <xdr:cNvSpPr>
          <a:spLocks/>
        </xdr:cNvSpPr>
      </xdr:nvSpPr>
      <xdr:spPr>
        <a:xfrm>
          <a:off x="2019300" y="57721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35</xdr:row>
      <xdr:rowOff>104775</xdr:rowOff>
    </xdr:from>
    <xdr:to>
      <xdr:col>3</xdr:col>
      <xdr:colOff>590550</xdr:colOff>
      <xdr:row>35</xdr:row>
      <xdr:rowOff>104775</xdr:rowOff>
    </xdr:to>
    <xdr:sp>
      <xdr:nvSpPr>
        <xdr:cNvPr id="29" name="Line 41"/>
        <xdr:cNvSpPr>
          <a:spLocks/>
        </xdr:cNvSpPr>
      </xdr:nvSpPr>
      <xdr:spPr>
        <a:xfrm>
          <a:off x="2238375" y="5772150"/>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35</xdr:row>
      <xdr:rowOff>104775</xdr:rowOff>
    </xdr:from>
    <xdr:to>
      <xdr:col>4</xdr:col>
      <xdr:colOff>219075</xdr:colOff>
      <xdr:row>35</xdr:row>
      <xdr:rowOff>104775</xdr:rowOff>
    </xdr:to>
    <xdr:sp>
      <xdr:nvSpPr>
        <xdr:cNvPr id="30" name="Line 42"/>
        <xdr:cNvSpPr>
          <a:spLocks/>
        </xdr:cNvSpPr>
      </xdr:nvSpPr>
      <xdr:spPr>
        <a:xfrm>
          <a:off x="2486025" y="57721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35</xdr:row>
      <xdr:rowOff>104775</xdr:rowOff>
    </xdr:from>
    <xdr:to>
      <xdr:col>4</xdr:col>
      <xdr:colOff>457200</xdr:colOff>
      <xdr:row>35</xdr:row>
      <xdr:rowOff>104775</xdr:rowOff>
    </xdr:to>
    <xdr:sp>
      <xdr:nvSpPr>
        <xdr:cNvPr id="31" name="Line 43"/>
        <xdr:cNvSpPr>
          <a:spLocks/>
        </xdr:cNvSpPr>
      </xdr:nvSpPr>
      <xdr:spPr>
        <a:xfrm>
          <a:off x="2733675" y="577215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35</xdr:row>
      <xdr:rowOff>104775</xdr:rowOff>
    </xdr:from>
    <xdr:to>
      <xdr:col>5</xdr:col>
      <xdr:colOff>104775</xdr:colOff>
      <xdr:row>35</xdr:row>
      <xdr:rowOff>104775</xdr:rowOff>
    </xdr:to>
    <xdr:sp>
      <xdr:nvSpPr>
        <xdr:cNvPr id="32" name="Line 44"/>
        <xdr:cNvSpPr>
          <a:spLocks/>
        </xdr:cNvSpPr>
      </xdr:nvSpPr>
      <xdr:spPr>
        <a:xfrm>
          <a:off x="2971800" y="5772150"/>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180975</xdr:colOff>
      <xdr:row>35</xdr:row>
      <xdr:rowOff>104775</xdr:rowOff>
    </xdr:from>
    <xdr:to>
      <xdr:col>5</xdr:col>
      <xdr:colOff>352425</xdr:colOff>
      <xdr:row>35</xdr:row>
      <xdr:rowOff>104775</xdr:rowOff>
    </xdr:to>
    <xdr:sp>
      <xdr:nvSpPr>
        <xdr:cNvPr id="33" name="Line 45"/>
        <xdr:cNvSpPr>
          <a:spLocks/>
        </xdr:cNvSpPr>
      </xdr:nvSpPr>
      <xdr:spPr>
        <a:xfrm>
          <a:off x="3228975" y="57721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35</xdr:row>
      <xdr:rowOff>104775</xdr:rowOff>
    </xdr:from>
    <xdr:to>
      <xdr:col>6</xdr:col>
      <xdr:colOff>28575</xdr:colOff>
      <xdr:row>35</xdr:row>
      <xdr:rowOff>104775</xdr:rowOff>
    </xdr:to>
    <xdr:sp>
      <xdr:nvSpPr>
        <xdr:cNvPr id="34" name="Line 48"/>
        <xdr:cNvSpPr>
          <a:spLocks/>
        </xdr:cNvSpPr>
      </xdr:nvSpPr>
      <xdr:spPr>
        <a:xfrm>
          <a:off x="3486150" y="57721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34</xdr:row>
      <xdr:rowOff>142875</xdr:rowOff>
    </xdr:from>
    <xdr:to>
      <xdr:col>6</xdr:col>
      <xdr:colOff>28575</xdr:colOff>
      <xdr:row>35</xdr:row>
      <xdr:rowOff>66675</xdr:rowOff>
    </xdr:to>
    <xdr:sp>
      <xdr:nvSpPr>
        <xdr:cNvPr id="35" name="Line 49"/>
        <xdr:cNvSpPr>
          <a:spLocks/>
        </xdr:cNvSpPr>
      </xdr:nvSpPr>
      <xdr:spPr>
        <a:xfrm flipV="1">
          <a:off x="3686175" y="56483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33</xdr:row>
      <xdr:rowOff>142875</xdr:rowOff>
    </xdr:from>
    <xdr:to>
      <xdr:col>6</xdr:col>
      <xdr:colOff>28575</xdr:colOff>
      <xdr:row>34</xdr:row>
      <xdr:rowOff>95250</xdr:rowOff>
    </xdr:to>
    <xdr:sp>
      <xdr:nvSpPr>
        <xdr:cNvPr id="36" name="Line 50"/>
        <xdr:cNvSpPr>
          <a:spLocks/>
        </xdr:cNvSpPr>
      </xdr:nvSpPr>
      <xdr:spPr>
        <a:xfrm flipV="1">
          <a:off x="3686175" y="54864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33</xdr:row>
      <xdr:rowOff>152400</xdr:rowOff>
    </xdr:from>
    <xdr:to>
      <xdr:col>2</xdr:col>
      <xdr:colOff>238125</xdr:colOff>
      <xdr:row>33</xdr:row>
      <xdr:rowOff>152400</xdr:rowOff>
    </xdr:to>
    <xdr:sp>
      <xdr:nvSpPr>
        <xdr:cNvPr id="37" name="Line 53"/>
        <xdr:cNvSpPr>
          <a:spLocks/>
        </xdr:cNvSpPr>
      </xdr:nvSpPr>
      <xdr:spPr>
        <a:xfrm flipH="1">
          <a:off x="1076325" y="549592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34</xdr:row>
      <xdr:rowOff>0</xdr:rowOff>
    </xdr:from>
    <xdr:to>
      <xdr:col>6</xdr:col>
      <xdr:colOff>590550</xdr:colOff>
      <xdr:row>34</xdr:row>
      <xdr:rowOff>0</xdr:rowOff>
    </xdr:to>
    <xdr:sp>
      <xdr:nvSpPr>
        <xdr:cNvPr id="38" name="Line 54"/>
        <xdr:cNvSpPr>
          <a:spLocks/>
        </xdr:cNvSpPr>
      </xdr:nvSpPr>
      <xdr:spPr>
        <a:xfrm>
          <a:off x="3781425" y="550545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476250</xdr:colOff>
      <xdr:row>31</xdr:row>
      <xdr:rowOff>66675</xdr:rowOff>
    </xdr:from>
    <xdr:ext cx="904875" cy="200025"/>
    <xdr:sp>
      <xdr:nvSpPr>
        <xdr:cNvPr id="39" name="TextBox 55"/>
        <xdr:cNvSpPr txBox="1">
          <a:spLocks noChangeArrowheads="1"/>
        </xdr:cNvSpPr>
      </xdr:nvSpPr>
      <xdr:spPr>
        <a:xfrm>
          <a:off x="4133850" y="5086350"/>
          <a:ext cx="90487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Natural Ground</a:t>
          </a:r>
        </a:p>
      </xdr:txBody>
    </xdr:sp>
    <xdr:clientData/>
  </xdr:oneCellAnchor>
  <xdr:twoCellAnchor>
    <xdr:from>
      <xdr:col>6</xdr:col>
      <xdr:colOff>276225</xdr:colOff>
      <xdr:row>32</xdr:row>
      <xdr:rowOff>38100</xdr:rowOff>
    </xdr:from>
    <xdr:to>
      <xdr:col>6</xdr:col>
      <xdr:colOff>485775</xdr:colOff>
      <xdr:row>34</xdr:row>
      <xdr:rowOff>0</xdr:rowOff>
    </xdr:to>
    <xdr:sp>
      <xdr:nvSpPr>
        <xdr:cNvPr id="40" name="Line 56"/>
        <xdr:cNvSpPr>
          <a:spLocks/>
        </xdr:cNvSpPr>
      </xdr:nvSpPr>
      <xdr:spPr>
        <a:xfrm flipH="1">
          <a:off x="3933825" y="5219700"/>
          <a:ext cx="20955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104775</xdr:colOff>
      <xdr:row>36</xdr:row>
      <xdr:rowOff>95250</xdr:rowOff>
    </xdr:from>
    <xdr:ext cx="638175" cy="200025"/>
    <xdr:sp>
      <xdr:nvSpPr>
        <xdr:cNvPr id="41" name="TextBox 57"/>
        <xdr:cNvSpPr txBox="1">
          <a:spLocks noChangeArrowheads="1"/>
        </xdr:cNvSpPr>
      </xdr:nvSpPr>
      <xdr:spPr>
        <a:xfrm>
          <a:off x="3762375" y="5924550"/>
          <a:ext cx="63817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Geotextile</a:t>
          </a:r>
        </a:p>
      </xdr:txBody>
    </xdr:sp>
    <xdr:clientData/>
  </xdr:oneCellAnchor>
  <xdr:twoCellAnchor>
    <xdr:from>
      <xdr:col>5</xdr:col>
      <xdr:colOff>476250</xdr:colOff>
      <xdr:row>35</xdr:row>
      <xdr:rowOff>104775</xdr:rowOff>
    </xdr:from>
    <xdr:to>
      <xdr:col>6</xdr:col>
      <xdr:colOff>114300</xdr:colOff>
      <xdr:row>36</xdr:row>
      <xdr:rowOff>142875</xdr:rowOff>
    </xdr:to>
    <xdr:sp>
      <xdr:nvSpPr>
        <xdr:cNvPr id="42" name="Line 58"/>
        <xdr:cNvSpPr>
          <a:spLocks/>
        </xdr:cNvSpPr>
      </xdr:nvSpPr>
      <xdr:spPr>
        <a:xfrm flipH="1" flipV="1">
          <a:off x="3524250" y="5772150"/>
          <a:ext cx="24765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152400</xdr:colOff>
      <xdr:row>32</xdr:row>
      <xdr:rowOff>9525</xdr:rowOff>
    </xdr:from>
    <xdr:ext cx="762000" cy="200025"/>
    <xdr:sp>
      <xdr:nvSpPr>
        <xdr:cNvPr id="43" name="TextBox 61"/>
        <xdr:cNvSpPr txBox="1">
          <a:spLocks noChangeArrowheads="1"/>
        </xdr:cNvSpPr>
      </xdr:nvSpPr>
      <xdr:spPr>
        <a:xfrm>
          <a:off x="1981200" y="5191125"/>
          <a:ext cx="76200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Crusher Run</a:t>
          </a:r>
        </a:p>
      </xdr:txBody>
    </xdr:sp>
    <xdr:clientData/>
  </xdr:oneCellAnchor>
  <xdr:twoCellAnchor>
    <xdr:from>
      <xdr:col>4</xdr:col>
      <xdr:colOff>285750</xdr:colOff>
      <xdr:row>32</xdr:row>
      <xdr:rowOff>133350</xdr:rowOff>
    </xdr:from>
    <xdr:to>
      <xdr:col>4</xdr:col>
      <xdr:colOff>476250</xdr:colOff>
      <xdr:row>34</xdr:row>
      <xdr:rowOff>38100</xdr:rowOff>
    </xdr:to>
    <xdr:sp>
      <xdr:nvSpPr>
        <xdr:cNvPr id="44" name="Line 62"/>
        <xdr:cNvSpPr>
          <a:spLocks/>
        </xdr:cNvSpPr>
      </xdr:nvSpPr>
      <xdr:spPr>
        <a:xfrm>
          <a:off x="2724150" y="5314950"/>
          <a:ext cx="1905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39</xdr:row>
      <xdr:rowOff>142875</xdr:rowOff>
    </xdr:from>
    <xdr:to>
      <xdr:col>8</xdr:col>
      <xdr:colOff>457200</xdr:colOff>
      <xdr:row>49</xdr:row>
      <xdr:rowOff>152400</xdr:rowOff>
    </xdr:to>
    <xdr:sp>
      <xdr:nvSpPr>
        <xdr:cNvPr id="45" name="TextBox 63"/>
        <xdr:cNvSpPr txBox="1">
          <a:spLocks noChangeArrowheads="1"/>
        </xdr:cNvSpPr>
      </xdr:nvSpPr>
      <xdr:spPr>
        <a:xfrm>
          <a:off x="161925" y="6457950"/>
          <a:ext cx="5172075" cy="1628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Rock Quantities (Crusher Run):</a:t>
          </a:r>
          <a:r>
            <a:rPr lang="en-US" cap="none" sz="1000" b="0" i="0" u="none" baseline="0">
              <a:latin typeface="Arial"/>
              <a:ea typeface="Arial"/>
              <a:cs typeface="Arial"/>
            </a:rPr>
            <a:t>
25' x 25' x 6" = 25' x 25' x 0.5' = 312.5 CF / 27 = 11.6 CY x 1.43 TONS/CY =</a:t>
          </a:r>
          <a:r>
            <a:rPr lang="en-US" cap="none" sz="1000" b="1" i="0" u="none" baseline="0">
              <a:latin typeface="Arial"/>
              <a:ea typeface="Arial"/>
              <a:cs typeface="Arial"/>
            </a:rPr>
            <a:t> 16.6 TONS
Geotextile Quantities:
</a:t>
          </a:r>
          <a:r>
            <a:rPr lang="en-US" cap="none" sz="1000" b="0" i="0" u="none" baseline="0">
              <a:latin typeface="Arial"/>
              <a:ea typeface="Arial"/>
              <a:cs typeface="Arial"/>
            </a:rPr>
            <a:t>(6" + 25' + 6") x (6" + 25' + 6") = 26' x 26' = 676 SF / 9 = 75.11 x 1.10 (overlap) =</a:t>
          </a:r>
          <a:r>
            <a:rPr lang="en-US" cap="none" sz="1000" b="1" i="0" u="none" baseline="0">
              <a:latin typeface="Arial"/>
              <a:ea typeface="Arial"/>
              <a:cs typeface="Arial"/>
            </a:rPr>
            <a:t> 82.6 SY</a:t>
          </a:r>
        </a:p>
      </xdr:txBody>
    </xdr:sp>
    <xdr:clientData/>
  </xdr:twoCellAnchor>
  <xdr:oneCellAnchor>
    <xdr:from>
      <xdr:col>3</xdr:col>
      <xdr:colOff>428625</xdr:colOff>
      <xdr:row>36</xdr:row>
      <xdr:rowOff>114300</xdr:rowOff>
    </xdr:from>
    <xdr:ext cx="866775" cy="200025"/>
    <xdr:sp>
      <xdr:nvSpPr>
        <xdr:cNvPr id="46" name="TextBox 65"/>
        <xdr:cNvSpPr txBox="1">
          <a:spLocks noChangeArrowheads="1"/>
        </xdr:cNvSpPr>
      </xdr:nvSpPr>
      <xdr:spPr>
        <a:xfrm>
          <a:off x="2257425" y="5943600"/>
          <a:ext cx="866775" cy="200025"/>
        </a:xfrm>
        <a:prstGeom prst="rect">
          <a:avLst/>
        </a:prstGeom>
        <a:noFill/>
        <a:ln w="9525" cmpd="sng">
          <a:noFill/>
        </a:ln>
      </xdr:spPr>
      <xdr:txBody>
        <a:bodyPr vertOverflow="clip" wrap="square">
          <a:spAutoFit/>
        </a:bodyPr>
        <a:p>
          <a:pPr algn="l">
            <a:defRPr/>
          </a:pPr>
          <a:r>
            <a:rPr lang="en-US" cap="none" sz="1000" b="1" i="0" u="sng" baseline="0">
              <a:latin typeface="Arial"/>
              <a:ea typeface="Arial"/>
              <a:cs typeface="Arial"/>
            </a:rPr>
            <a:t>SECTION A-A</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0</xdr:rowOff>
    </xdr:from>
    <xdr:to>
      <xdr:col>0</xdr:col>
      <xdr:colOff>0</xdr:colOff>
      <xdr:row>36</xdr:row>
      <xdr:rowOff>0</xdr:rowOff>
    </xdr:to>
    <xdr:sp>
      <xdr:nvSpPr>
        <xdr:cNvPr id="1" name="Rectangle 29"/>
        <xdr:cNvSpPr>
          <a:spLocks/>
        </xdr:cNvSpPr>
      </xdr:nvSpPr>
      <xdr:spPr>
        <a:xfrm>
          <a:off x="0" y="5934075"/>
          <a:ext cx="0" cy="0"/>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12</xdr:row>
      <xdr:rowOff>9525</xdr:rowOff>
    </xdr:from>
    <xdr:to>
      <xdr:col>6</xdr:col>
      <xdr:colOff>523875</xdr:colOff>
      <xdr:row>24</xdr:row>
      <xdr:rowOff>95250</xdr:rowOff>
    </xdr:to>
    <xdr:sp>
      <xdr:nvSpPr>
        <xdr:cNvPr id="2" name="Rectangle 55"/>
        <xdr:cNvSpPr>
          <a:spLocks/>
        </xdr:cNvSpPr>
      </xdr:nvSpPr>
      <xdr:spPr>
        <a:xfrm>
          <a:off x="1123950" y="2019300"/>
          <a:ext cx="3105150" cy="2028825"/>
        </a:xfrm>
        <a:prstGeom prst="rect">
          <a:avLst/>
        </a:prstGeom>
        <a:blipFill>
          <a:blip r:embed="rId2"/>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16</xdr:row>
      <xdr:rowOff>133350</xdr:rowOff>
    </xdr:from>
    <xdr:to>
      <xdr:col>4</xdr:col>
      <xdr:colOff>533400</xdr:colOff>
      <xdr:row>19</xdr:row>
      <xdr:rowOff>76200</xdr:rowOff>
    </xdr:to>
    <xdr:sp>
      <xdr:nvSpPr>
        <xdr:cNvPr id="3" name="Rectangle 3"/>
        <xdr:cNvSpPr>
          <a:spLocks/>
        </xdr:cNvSpPr>
      </xdr:nvSpPr>
      <xdr:spPr>
        <a:xfrm>
          <a:off x="2381250" y="2790825"/>
          <a:ext cx="619125"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361950</xdr:colOff>
      <xdr:row>16</xdr:row>
      <xdr:rowOff>133350</xdr:rowOff>
    </xdr:from>
    <xdr:to>
      <xdr:col>3</xdr:col>
      <xdr:colOff>476250</xdr:colOff>
      <xdr:row>16</xdr:row>
      <xdr:rowOff>133350</xdr:rowOff>
    </xdr:to>
    <xdr:sp>
      <xdr:nvSpPr>
        <xdr:cNvPr id="4" name="Line 9"/>
        <xdr:cNvSpPr>
          <a:spLocks/>
        </xdr:cNvSpPr>
      </xdr:nvSpPr>
      <xdr:spPr>
        <a:xfrm flipH="1">
          <a:off x="2209800" y="279082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361950</xdr:colOff>
      <xdr:row>19</xdr:row>
      <xdr:rowOff>76200</xdr:rowOff>
    </xdr:from>
    <xdr:to>
      <xdr:col>3</xdr:col>
      <xdr:colOff>495300</xdr:colOff>
      <xdr:row>19</xdr:row>
      <xdr:rowOff>76200</xdr:rowOff>
    </xdr:to>
    <xdr:sp>
      <xdr:nvSpPr>
        <xdr:cNvPr id="5" name="Line 11"/>
        <xdr:cNvSpPr>
          <a:spLocks/>
        </xdr:cNvSpPr>
      </xdr:nvSpPr>
      <xdr:spPr>
        <a:xfrm flipH="1">
          <a:off x="2209800" y="32194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19</xdr:row>
      <xdr:rowOff>104775</xdr:rowOff>
    </xdr:from>
    <xdr:to>
      <xdr:col>3</xdr:col>
      <xdr:colOff>533400</xdr:colOff>
      <xdr:row>20</xdr:row>
      <xdr:rowOff>57150</xdr:rowOff>
    </xdr:to>
    <xdr:sp>
      <xdr:nvSpPr>
        <xdr:cNvPr id="6" name="Line 12"/>
        <xdr:cNvSpPr>
          <a:spLocks/>
        </xdr:cNvSpPr>
      </xdr:nvSpPr>
      <xdr:spPr>
        <a:xfrm>
          <a:off x="2381250" y="3248025"/>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19</xdr:row>
      <xdr:rowOff>104775</xdr:rowOff>
    </xdr:from>
    <xdr:to>
      <xdr:col>4</xdr:col>
      <xdr:colOff>533400</xdr:colOff>
      <xdr:row>20</xdr:row>
      <xdr:rowOff>57150</xdr:rowOff>
    </xdr:to>
    <xdr:sp>
      <xdr:nvSpPr>
        <xdr:cNvPr id="7" name="Line 14"/>
        <xdr:cNvSpPr>
          <a:spLocks/>
        </xdr:cNvSpPr>
      </xdr:nvSpPr>
      <xdr:spPr>
        <a:xfrm>
          <a:off x="3000375" y="3248025"/>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20</xdr:row>
      <xdr:rowOff>0</xdr:rowOff>
    </xdr:from>
    <xdr:to>
      <xdr:col>4</xdr:col>
      <xdr:colOff>104775</xdr:colOff>
      <xdr:row>20</xdr:row>
      <xdr:rowOff>0</xdr:rowOff>
    </xdr:to>
    <xdr:sp>
      <xdr:nvSpPr>
        <xdr:cNvPr id="8" name="Line 15"/>
        <xdr:cNvSpPr>
          <a:spLocks/>
        </xdr:cNvSpPr>
      </xdr:nvSpPr>
      <xdr:spPr>
        <a:xfrm flipH="1">
          <a:off x="2381250" y="33051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20</xdr:row>
      <xdr:rowOff>0</xdr:rowOff>
    </xdr:from>
    <xdr:to>
      <xdr:col>4</xdr:col>
      <xdr:colOff>533400</xdr:colOff>
      <xdr:row>20</xdr:row>
      <xdr:rowOff>0</xdr:rowOff>
    </xdr:to>
    <xdr:sp>
      <xdr:nvSpPr>
        <xdr:cNvPr id="9" name="Line 16"/>
        <xdr:cNvSpPr>
          <a:spLocks/>
        </xdr:cNvSpPr>
      </xdr:nvSpPr>
      <xdr:spPr>
        <a:xfrm>
          <a:off x="2800350" y="330517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16</xdr:row>
      <xdr:rowOff>133350</xdr:rowOff>
    </xdr:from>
    <xdr:to>
      <xdr:col>3</xdr:col>
      <xdr:colOff>419100</xdr:colOff>
      <xdr:row>17</xdr:row>
      <xdr:rowOff>104775</xdr:rowOff>
    </xdr:to>
    <xdr:sp>
      <xdr:nvSpPr>
        <xdr:cNvPr id="10" name="Line 19"/>
        <xdr:cNvSpPr>
          <a:spLocks/>
        </xdr:cNvSpPr>
      </xdr:nvSpPr>
      <xdr:spPr>
        <a:xfrm flipV="1">
          <a:off x="2266950" y="279082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18</xdr:row>
      <xdr:rowOff>114300</xdr:rowOff>
    </xdr:from>
    <xdr:to>
      <xdr:col>3</xdr:col>
      <xdr:colOff>419100</xdr:colOff>
      <xdr:row>19</xdr:row>
      <xdr:rowOff>76200</xdr:rowOff>
    </xdr:to>
    <xdr:sp>
      <xdr:nvSpPr>
        <xdr:cNvPr id="11" name="Line 22"/>
        <xdr:cNvSpPr>
          <a:spLocks/>
        </xdr:cNvSpPr>
      </xdr:nvSpPr>
      <xdr:spPr>
        <a:xfrm>
          <a:off x="2266950" y="3095625"/>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17</xdr:row>
      <xdr:rowOff>104775</xdr:rowOff>
    </xdr:from>
    <xdr:to>
      <xdr:col>4</xdr:col>
      <xdr:colOff>457200</xdr:colOff>
      <xdr:row>18</xdr:row>
      <xdr:rowOff>114300</xdr:rowOff>
    </xdr:to>
    <xdr:sp>
      <xdr:nvSpPr>
        <xdr:cNvPr id="12" name="TextBox 24"/>
        <xdr:cNvSpPr txBox="1">
          <a:spLocks noChangeArrowheads="1"/>
        </xdr:cNvSpPr>
      </xdr:nvSpPr>
      <xdr:spPr>
        <a:xfrm>
          <a:off x="2476500" y="2924175"/>
          <a:ext cx="447675" cy="171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Trough</a:t>
          </a:r>
        </a:p>
      </xdr:txBody>
    </xdr:sp>
    <xdr:clientData/>
  </xdr:twoCellAnchor>
  <xdr:oneCellAnchor>
    <xdr:from>
      <xdr:col>2</xdr:col>
      <xdr:colOff>285750</xdr:colOff>
      <xdr:row>22</xdr:row>
      <xdr:rowOff>0</xdr:rowOff>
    </xdr:from>
    <xdr:ext cx="2295525" cy="200025"/>
    <xdr:sp>
      <xdr:nvSpPr>
        <xdr:cNvPr id="13" name="TextBox 25"/>
        <xdr:cNvSpPr txBox="1">
          <a:spLocks noChangeArrowheads="1"/>
        </xdr:cNvSpPr>
      </xdr:nvSpPr>
      <xdr:spPr>
        <a:xfrm>
          <a:off x="1514475" y="3629025"/>
          <a:ext cx="2295525"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Heavy Use Area for Watering Facility</a:t>
          </a:r>
        </a:p>
      </xdr:txBody>
    </xdr:sp>
    <xdr:clientData/>
  </xdr:oneCellAnchor>
  <xdr:oneCellAnchor>
    <xdr:from>
      <xdr:col>4</xdr:col>
      <xdr:colOff>171450</xdr:colOff>
      <xdr:row>19</xdr:row>
      <xdr:rowOff>76200</xdr:rowOff>
    </xdr:from>
    <xdr:ext cx="142875" cy="200025"/>
    <xdr:sp>
      <xdr:nvSpPr>
        <xdr:cNvPr id="14" name="TextBox 26"/>
        <xdr:cNvSpPr txBox="1">
          <a:spLocks noChangeArrowheads="1"/>
        </xdr:cNvSpPr>
      </xdr:nvSpPr>
      <xdr:spPr>
        <a:xfrm>
          <a:off x="2638425" y="3219450"/>
          <a:ext cx="14287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L</a:t>
          </a:r>
        </a:p>
      </xdr:txBody>
    </xdr:sp>
    <xdr:clientData/>
  </xdr:oneCellAnchor>
  <xdr:oneCellAnchor>
    <xdr:from>
      <xdr:col>3</xdr:col>
      <xdr:colOff>333375</xdr:colOff>
      <xdr:row>17</xdr:row>
      <xdr:rowOff>114300</xdr:rowOff>
    </xdr:from>
    <xdr:ext cx="200025" cy="200025"/>
    <xdr:sp>
      <xdr:nvSpPr>
        <xdr:cNvPr id="15" name="TextBox 27"/>
        <xdr:cNvSpPr txBox="1">
          <a:spLocks noChangeArrowheads="1"/>
        </xdr:cNvSpPr>
      </xdr:nvSpPr>
      <xdr:spPr>
        <a:xfrm>
          <a:off x="2181225" y="2933700"/>
          <a:ext cx="20002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W</a:t>
          </a:r>
        </a:p>
      </xdr:txBody>
    </xdr:sp>
    <xdr:clientData/>
  </xdr:oneCellAnchor>
  <xdr:oneCellAnchor>
    <xdr:from>
      <xdr:col>4</xdr:col>
      <xdr:colOff>161925</xdr:colOff>
      <xdr:row>14</xdr:row>
      <xdr:rowOff>0</xdr:rowOff>
    </xdr:from>
    <xdr:ext cx="161925" cy="200025"/>
    <xdr:sp>
      <xdr:nvSpPr>
        <xdr:cNvPr id="16" name="TextBox 28"/>
        <xdr:cNvSpPr txBox="1">
          <a:spLocks noChangeArrowheads="1"/>
        </xdr:cNvSpPr>
      </xdr:nvSpPr>
      <xdr:spPr>
        <a:xfrm>
          <a:off x="2628900" y="2333625"/>
          <a:ext cx="16192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Y</a:t>
          </a:r>
        </a:p>
      </xdr:txBody>
    </xdr:sp>
    <xdr:clientData/>
  </xdr:oneCellAnchor>
  <xdr:twoCellAnchor>
    <xdr:from>
      <xdr:col>0</xdr:col>
      <xdr:colOff>0</xdr:colOff>
      <xdr:row>36</xdr:row>
      <xdr:rowOff>0</xdr:rowOff>
    </xdr:from>
    <xdr:to>
      <xdr:col>0</xdr:col>
      <xdr:colOff>0</xdr:colOff>
      <xdr:row>36</xdr:row>
      <xdr:rowOff>0</xdr:rowOff>
    </xdr:to>
    <xdr:sp>
      <xdr:nvSpPr>
        <xdr:cNvPr id="17" name="Line 34"/>
        <xdr:cNvSpPr>
          <a:spLocks/>
        </xdr:cNvSpPr>
      </xdr:nvSpPr>
      <xdr:spPr>
        <a:xfrm>
          <a:off x="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0</xdr:rowOff>
    </xdr:from>
    <xdr:to>
      <xdr:col>0</xdr:col>
      <xdr:colOff>0</xdr:colOff>
      <xdr:row>36</xdr:row>
      <xdr:rowOff>0</xdr:rowOff>
    </xdr:to>
    <xdr:sp>
      <xdr:nvSpPr>
        <xdr:cNvPr id="18" name="Line 36"/>
        <xdr:cNvSpPr>
          <a:spLocks/>
        </xdr:cNvSpPr>
      </xdr:nvSpPr>
      <xdr:spPr>
        <a:xfrm>
          <a:off x="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0</xdr:rowOff>
    </xdr:from>
    <xdr:to>
      <xdr:col>0</xdr:col>
      <xdr:colOff>0</xdr:colOff>
      <xdr:row>36</xdr:row>
      <xdr:rowOff>0</xdr:rowOff>
    </xdr:to>
    <xdr:sp>
      <xdr:nvSpPr>
        <xdr:cNvPr id="19" name="Oval 43"/>
        <xdr:cNvSpPr>
          <a:spLocks/>
        </xdr:cNvSpPr>
      </xdr:nvSpPr>
      <xdr:spPr>
        <a:xfrm>
          <a:off x="0" y="593407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0</xdr:rowOff>
    </xdr:from>
    <xdr:to>
      <xdr:col>0</xdr:col>
      <xdr:colOff>0</xdr:colOff>
      <xdr:row>36</xdr:row>
      <xdr:rowOff>0</xdr:rowOff>
    </xdr:to>
    <xdr:sp>
      <xdr:nvSpPr>
        <xdr:cNvPr id="20" name="Oval 47"/>
        <xdr:cNvSpPr>
          <a:spLocks/>
        </xdr:cNvSpPr>
      </xdr:nvSpPr>
      <xdr:spPr>
        <a:xfrm>
          <a:off x="0" y="593407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12</xdr:row>
      <xdr:rowOff>9525</xdr:rowOff>
    </xdr:from>
    <xdr:to>
      <xdr:col>4</xdr:col>
      <xdr:colOff>228600</xdr:colOff>
      <xdr:row>13</xdr:row>
      <xdr:rowOff>123825</xdr:rowOff>
    </xdr:to>
    <xdr:sp>
      <xdr:nvSpPr>
        <xdr:cNvPr id="21" name="Line 56"/>
        <xdr:cNvSpPr>
          <a:spLocks/>
        </xdr:cNvSpPr>
      </xdr:nvSpPr>
      <xdr:spPr>
        <a:xfrm flipV="1">
          <a:off x="2695575" y="2019300"/>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15</xdr:row>
      <xdr:rowOff>76200</xdr:rowOff>
    </xdr:from>
    <xdr:to>
      <xdr:col>4</xdr:col>
      <xdr:colOff>228600</xdr:colOff>
      <xdr:row>16</xdr:row>
      <xdr:rowOff>133350</xdr:rowOff>
    </xdr:to>
    <xdr:sp>
      <xdr:nvSpPr>
        <xdr:cNvPr id="22" name="Line 57"/>
        <xdr:cNvSpPr>
          <a:spLocks/>
        </xdr:cNvSpPr>
      </xdr:nvSpPr>
      <xdr:spPr>
        <a:xfrm>
          <a:off x="2695575" y="257175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409575</xdr:colOff>
      <xdr:row>17</xdr:row>
      <xdr:rowOff>142875</xdr:rowOff>
    </xdr:from>
    <xdr:ext cx="142875" cy="200025"/>
    <xdr:sp>
      <xdr:nvSpPr>
        <xdr:cNvPr id="23" name="TextBox 60"/>
        <xdr:cNvSpPr txBox="1">
          <a:spLocks noChangeArrowheads="1"/>
        </xdr:cNvSpPr>
      </xdr:nvSpPr>
      <xdr:spPr>
        <a:xfrm>
          <a:off x="3495675" y="2962275"/>
          <a:ext cx="14287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X</a:t>
          </a:r>
        </a:p>
      </xdr:txBody>
    </xdr:sp>
    <xdr:clientData/>
  </xdr:oneCellAnchor>
  <xdr:twoCellAnchor>
    <xdr:from>
      <xdr:col>4</xdr:col>
      <xdr:colOff>533400</xdr:colOff>
      <xdr:row>18</xdr:row>
      <xdr:rowOff>66675</xdr:rowOff>
    </xdr:from>
    <xdr:to>
      <xdr:col>5</xdr:col>
      <xdr:colOff>342900</xdr:colOff>
      <xdr:row>18</xdr:row>
      <xdr:rowOff>66675</xdr:rowOff>
    </xdr:to>
    <xdr:sp>
      <xdr:nvSpPr>
        <xdr:cNvPr id="24" name="Line 61"/>
        <xdr:cNvSpPr>
          <a:spLocks/>
        </xdr:cNvSpPr>
      </xdr:nvSpPr>
      <xdr:spPr>
        <a:xfrm flipH="1">
          <a:off x="3000375" y="304800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18</xdr:row>
      <xdr:rowOff>66675</xdr:rowOff>
    </xdr:from>
    <xdr:to>
      <xdr:col>6</xdr:col>
      <xdr:colOff>523875</xdr:colOff>
      <xdr:row>18</xdr:row>
      <xdr:rowOff>66675</xdr:rowOff>
    </xdr:to>
    <xdr:sp>
      <xdr:nvSpPr>
        <xdr:cNvPr id="25" name="Line 62"/>
        <xdr:cNvSpPr>
          <a:spLocks/>
        </xdr:cNvSpPr>
      </xdr:nvSpPr>
      <xdr:spPr>
        <a:xfrm>
          <a:off x="3657600" y="3048000"/>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12</xdr:row>
      <xdr:rowOff>9525</xdr:rowOff>
    </xdr:from>
    <xdr:to>
      <xdr:col>7</xdr:col>
      <xdr:colOff>276225</xdr:colOff>
      <xdr:row>12</xdr:row>
      <xdr:rowOff>9525</xdr:rowOff>
    </xdr:to>
    <xdr:sp>
      <xdr:nvSpPr>
        <xdr:cNvPr id="26" name="Line 63"/>
        <xdr:cNvSpPr>
          <a:spLocks/>
        </xdr:cNvSpPr>
      </xdr:nvSpPr>
      <xdr:spPr>
        <a:xfrm>
          <a:off x="4295775" y="20193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561975</xdr:colOff>
      <xdr:row>24</xdr:row>
      <xdr:rowOff>85725</xdr:rowOff>
    </xdr:from>
    <xdr:to>
      <xdr:col>7</xdr:col>
      <xdr:colOff>276225</xdr:colOff>
      <xdr:row>24</xdr:row>
      <xdr:rowOff>85725</xdr:rowOff>
    </xdr:to>
    <xdr:sp>
      <xdr:nvSpPr>
        <xdr:cNvPr id="27" name="Line 65"/>
        <xdr:cNvSpPr>
          <a:spLocks/>
        </xdr:cNvSpPr>
      </xdr:nvSpPr>
      <xdr:spPr>
        <a:xfrm>
          <a:off x="4267200" y="403860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12</xdr:row>
      <xdr:rowOff>9525</xdr:rowOff>
    </xdr:from>
    <xdr:to>
      <xdr:col>7</xdr:col>
      <xdr:colOff>123825</xdr:colOff>
      <xdr:row>17</xdr:row>
      <xdr:rowOff>133350</xdr:rowOff>
    </xdr:to>
    <xdr:sp>
      <xdr:nvSpPr>
        <xdr:cNvPr id="28" name="Line 69"/>
        <xdr:cNvSpPr>
          <a:spLocks/>
        </xdr:cNvSpPr>
      </xdr:nvSpPr>
      <xdr:spPr>
        <a:xfrm flipV="1">
          <a:off x="4438650" y="2019300"/>
          <a:ext cx="0" cy="933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10</xdr:row>
      <xdr:rowOff>9525</xdr:rowOff>
    </xdr:from>
    <xdr:to>
      <xdr:col>1</xdr:col>
      <xdr:colOff>514350</xdr:colOff>
      <xdr:row>11</xdr:row>
      <xdr:rowOff>123825</xdr:rowOff>
    </xdr:to>
    <xdr:sp>
      <xdr:nvSpPr>
        <xdr:cNvPr id="29" name="Line 72"/>
        <xdr:cNvSpPr>
          <a:spLocks/>
        </xdr:cNvSpPr>
      </xdr:nvSpPr>
      <xdr:spPr>
        <a:xfrm flipV="1">
          <a:off x="1123950" y="1695450"/>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523875</xdr:colOff>
      <xdr:row>10</xdr:row>
      <xdr:rowOff>9525</xdr:rowOff>
    </xdr:from>
    <xdr:to>
      <xdr:col>6</xdr:col>
      <xdr:colOff>523875</xdr:colOff>
      <xdr:row>11</xdr:row>
      <xdr:rowOff>133350</xdr:rowOff>
    </xdr:to>
    <xdr:sp>
      <xdr:nvSpPr>
        <xdr:cNvPr id="30" name="Line 73"/>
        <xdr:cNvSpPr>
          <a:spLocks/>
        </xdr:cNvSpPr>
      </xdr:nvSpPr>
      <xdr:spPr>
        <a:xfrm flipV="1">
          <a:off x="4229100" y="169545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504825</xdr:colOff>
      <xdr:row>10</xdr:row>
      <xdr:rowOff>95250</xdr:rowOff>
    </xdr:from>
    <xdr:to>
      <xdr:col>3</xdr:col>
      <xdr:colOff>581025</xdr:colOff>
      <xdr:row>10</xdr:row>
      <xdr:rowOff>95250</xdr:rowOff>
    </xdr:to>
    <xdr:sp>
      <xdr:nvSpPr>
        <xdr:cNvPr id="31" name="Line 74"/>
        <xdr:cNvSpPr>
          <a:spLocks/>
        </xdr:cNvSpPr>
      </xdr:nvSpPr>
      <xdr:spPr>
        <a:xfrm flipH="1">
          <a:off x="1114425" y="1781175"/>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10</xdr:row>
      <xdr:rowOff>95250</xdr:rowOff>
    </xdr:from>
    <xdr:to>
      <xdr:col>6</xdr:col>
      <xdr:colOff>523875</xdr:colOff>
      <xdr:row>10</xdr:row>
      <xdr:rowOff>95250</xdr:rowOff>
    </xdr:to>
    <xdr:sp>
      <xdr:nvSpPr>
        <xdr:cNvPr id="32" name="Line 76"/>
        <xdr:cNvSpPr>
          <a:spLocks/>
        </xdr:cNvSpPr>
      </xdr:nvSpPr>
      <xdr:spPr>
        <a:xfrm>
          <a:off x="3209925" y="1781175"/>
          <a:ext cx="1019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0</xdr:rowOff>
    </xdr:from>
    <xdr:to>
      <xdr:col>0</xdr:col>
      <xdr:colOff>0</xdr:colOff>
      <xdr:row>36</xdr:row>
      <xdr:rowOff>0</xdr:rowOff>
    </xdr:to>
    <xdr:sp>
      <xdr:nvSpPr>
        <xdr:cNvPr id="33" name="Line 86"/>
        <xdr:cNvSpPr>
          <a:spLocks/>
        </xdr:cNvSpPr>
      </xdr:nvSpPr>
      <xdr:spPr>
        <a:xfrm flipH="1">
          <a:off x="0" y="59340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0</xdr:rowOff>
    </xdr:from>
    <xdr:to>
      <xdr:col>0</xdr:col>
      <xdr:colOff>0</xdr:colOff>
      <xdr:row>36</xdr:row>
      <xdr:rowOff>0</xdr:rowOff>
    </xdr:to>
    <xdr:sp>
      <xdr:nvSpPr>
        <xdr:cNvPr id="34" name="Line 87"/>
        <xdr:cNvSpPr>
          <a:spLocks/>
        </xdr:cNvSpPr>
      </xdr:nvSpPr>
      <xdr:spPr>
        <a:xfrm>
          <a:off x="0" y="59340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0</xdr:rowOff>
    </xdr:from>
    <xdr:to>
      <xdr:col>0</xdr:col>
      <xdr:colOff>0</xdr:colOff>
      <xdr:row>36</xdr:row>
      <xdr:rowOff>0</xdr:rowOff>
    </xdr:to>
    <xdr:sp>
      <xdr:nvSpPr>
        <xdr:cNvPr id="35" name="Line 88"/>
        <xdr:cNvSpPr>
          <a:spLocks/>
        </xdr:cNvSpPr>
      </xdr:nvSpPr>
      <xdr:spPr>
        <a:xfrm flipH="1">
          <a:off x="0" y="59340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0</xdr:rowOff>
    </xdr:from>
    <xdr:to>
      <xdr:col>0</xdr:col>
      <xdr:colOff>0</xdr:colOff>
      <xdr:row>36</xdr:row>
      <xdr:rowOff>0</xdr:rowOff>
    </xdr:to>
    <xdr:sp>
      <xdr:nvSpPr>
        <xdr:cNvPr id="36" name="Line 89"/>
        <xdr:cNvSpPr>
          <a:spLocks/>
        </xdr:cNvSpPr>
      </xdr:nvSpPr>
      <xdr:spPr>
        <a:xfrm>
          <a:off x="0" y="59340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0</xdr:rowOff>
    </xdr:from>
    <xdr:to>
      <xdr:col>0</xdr:col>
      <xdr:colOff>0</xdr:colOff>
      <xdr:row>36</xdr:row>
      <xdr:rowOff>0</xdr:rowOff>
    </xdr:to>
    <xdr:sp>
      <xdr:nvSpPr>
        <xdr:cNvPr id="37" name="Line 90"/>
        <xdr:cNvSpPr>
          <a:spLocks/>
        </xdr:cNvSpPr>
      </xdr:nvSpPr>
      <xdr:spPr>
        <a:xfrm flipH="1">
          <a:off x="0" y="59340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0</xdr:rowOff>
    </xdr:from>
    <xdr:to>
      <xdr:col>0</xdr:col>
      <xdr:colOff>0</xdr:colOff>
      <xdr:row>36</xdr:row>
      <xdr:rowOff>0</xdr:rowOff>
    </xdr:to>
    <xdr:sp>
      <xdr:nvSpPr>
        <xdr:cNvPr id="38" name="Line 91"/>
        <xdr:cNvSpPr>
          <a:spLocks/>
        </xdr:cNvSpPr>
      </xdr:nvSpPr>
      <xdr:spPr>
        <a:xfrm>
          <a:off x="0" y="59340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0</xdr:rowOff>
    </xdr:from>
    <xdr:to>
      <xdr:col>0</xdr:col>
      <xdr:colOff>0</xdr:colOff>
      <xdr:row>36</xdr:row>
      <xdr:rowOff>0</xdr:rowOff>
    </xdr:to>
    <xdr:sp>
      <xdr:nvSpPr>
        <xdr:cNvPr id="39" name="Line 106"/>
        <xdr:cNvSpPr>
          <a:spLocks/>
        </xdr:cNvSpPr>
      </xdr:nvSpPr>
      <xdr:spPr>
        <a:xfrm>
          <a:off x="0" y="59340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0</xdr:rowOff>
    </xdr:from>
    <xdr:to>
      <xdr:col>0</xdr:col>
      <xdr:colOff>0</xdr:colOff>
      <xdr:row>36</xdr:row>
      <xdr:rowOff>0</xdr:rowOff>
    </xdr:to>
    <xdr:sp>
      <xdr:nvSpPr>
        <xdr:cNvPr id="40" name="Line 108"/>
        <xdr:cNvSpPr>
          <a:spLocks/>
        </xdr:cNvSpPr>
      </xdr:nvSpPr>
      <xdr:spPr>
        <a:xfrm>
          <a:off x="0" y="59340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0</xdr:rowOff>
    </xdr:from>
    <xdr:to>
      <xdr:col>0</xdr:col>
      <xdr:colOff>0</xdr:colOff>
      <xdr:row>36</xdr:row>
      <xdr:rowOff>0</xdr:rowOff>
    </xdr:to>
    <xdr:sp>
      <xdr:nvSpPr>
        <xdr:cNvPr id="41" name="Line 109"/>
        <xdr:cNvSpPr>
          <a:spLocks/>
        </xdr:cNvSpPr>
      </xdr:nvSpPr>
      <xdr:spPr>
        <a:xfrm flipH="1">
          <a:off x="0" y="59340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19</xdr:row>
      <xdr:rowOff>38100</xdr:rowOff>
    </xdr:from>
    <xdr:to>
      <xdr:col>7</xdr:col>
      <xdr:colOff>123825</xdr:colOff>
      <xdr:row>24</xdr:row>
      <xdr:rowOff>85725</xdr:rowOff>
    </xdr:to>
    <xdr:sp>
      <xdr:nvSpPr>
        <xdr:cNvPr id="42" name="Line 113"/>
        <xdr:cNvSpPr>
          <a:spLocks/>
        </xdr:cNvSpPr>
      </xdr:nvSpPr>
      <xdr:spPr>
        <a:xfrm>
          <a:off x="4438650" y="3181350"/>
          <a:ext cx="0"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0</xdr:rowOff>
    </xdr:from>
    <xdr:to>
      <xdr:col>0</xdr:col>
      <xdr:colOff>0</xdr:colOff>
      <xdr:row>36</xdr:row>
      <xdr:rowOff>0</xdr:rowOff>
    </xdr:to>
    <xdr:sp>
      <xdr:nvSpPr>
        <xdr:cNvPr id="43" name="Line 118"/>
        <xdr:cNvSpPr>
          <a:spLocks/>
        </xdr:cNvSpPr>
      </xdr:nvSpPr>
      <xdr:spPr>
        <a:xfrm flipV="1">
          <a:off x="0" y="59340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0</xdr:rowOff>
    </xdr:from>
    <xdr:to>
      <xdr:col>0</xdr:col>
      <xdr:colOff>0</xdr:colOff>
      <xdr:row>36</xdr:row>
      <xdr:rowOff>0</xdr:rowOff>
    </xdr:to>
    <xdr:sp>
      <xdr:nvSpPr>
        <xdr:cNvPr id="44" name="Line 119"/>
        <xdr:cNvSpPr>
          <a:spLocks/>
        </xdr:cNvSpPr>
      </xdr:nvSpPr>
      <xdr:spPr>
        <a:xfrm>
          <a:off x="0" y="59340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0</xdr:rowOff>
    </xdr:from>
    <xdr:to>
      <xdr:col>0</xdr:col>
      <xdr:colOff>0</xdr:colOff>
      <xdr:row>36</xdr:row>
      <xdr:rowOff>0</xdr:rowOff>
    </xdr:to>
    <xdr:sp>
      <xdr:nvSpPr>
        <xdr:cNvPr id="45" name="Line 120"/>
        <xdr:cNvSpPr>
          <a:spLocks/>
        </xdr:cNvSpPr>
      </xdr:nvSpPr>
      <xdr:spPr>
        <a:xfrm flipV="1">
          <a:off x="0" y="59340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0</xdr:rowOff>
    </xdr:from>
    <xdr:to>
      <xdr:col>0</xdr:col>
      <xdr:colOff>0</xdr:colOff>
      <xdr:row>36</xdr:row>
      <xdr:rowOff>0</xdr:rowOff>
    </xdr:to>
    <xdr:sp>
      <xdr:nvSpPr>
        <xdr:cNvPr id="46" name="Line 121"/>
        <xdr:cNvSpPr>
          <a:spLocks/>
        </xdr:cNvSpPr>
      </xdr:nvSpPr>
      <xdr:spPr>
        <a:xfrm>
          <a:off x="0" y="59340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0</xdr:rowOff>
    </xdr:from>
    <xdr:to>
      <xdr:col>0</xdr:col>
      <xdr:colOff>0</xdr:colOff>
      <xdr:row>36</xdr:row>
      <xdr:rowOff>0</xdr:rowOff>
    </xdr:to>
    <xdr:sp>
      <xdr:nvSpPr>
        <xdr:cNvPr id="47" name="Line 122"/>
        <xdr:cNvSpPr>
          <a:spLocks/>
        </xdr:cNvSpPr>
      </xdr:nvSpPr>
      <xdr:spPr>
        <a:xfrm flipV="1">
          <a:off x="0" y="59340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0</xdr:rowOff>
    </xdr:from>
    <xdr:to>
      <xdr:col>0</xdr:col>
      <xdr:colOff>0</xdr:colOff>
      <xdr:row>36</xdr:row>
      <xdr:rowOff>0</xdr:rowOff>
    </xdr:to>
    <xdr:sp>
      <xdr:nvSpPr>
        <xdr:cNvPr id="48" name="Line 128"/>
        <xdr:cNvSpPr>
          <a:spLocks/>
        </xdr:cNvSpPr>
      </xdr:nvSpPr>
      <xdr:spPr>
        <a:xfrm flipV="1">
          <a:off x="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0</xdr:rowOff>
    </xdr:from>
    <xdr:to>
      <xdr:col>0</xdr:col>
      <xdr:colOff>0</xdr:colOff>
      <xdr:row>36</xdr:row>
      <xdr:rowOff>0</xdr:rowOff>
    </xdr:to>
    <xdr:sp>
      <xdr:nvSpPr>
        <xdr:cNvPr id="49" name="Line 130"/>
        <xdr:cNvSpPr>
          <a:spLocks/>
        </xdr:cNvSpPr>
      </xdr:nvSpPr>
      <xdr:spPr>
        <a:xfrm flipV="1">
          <a:off x="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4</xdr:row>
      <xdr:rowOff>0</xdr:rowOff>
    </xdr:from>
    <xdr:to>
      <xdr:col>3</xdr:col>
      <xdr:colOff>533400</xdr:colOff>
      <xdr:row>4</xdr:row>
      <xdr:rowOff>0</xdr:rowOff>
    </xdr:to>
    <xdr:sp>
      <xdr:nvSpPr>
        <xdr:cNvPr id="50" name="Line 131"/>
        <xdr:cNvSpPr>
          <a:spLocks/>
        </xdr:cNvSpPr>
      </xdr:nvSpPr>
      <xdr:spPr>
        <a:xfrm>
          <a:off x="238125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4</xdr:row>
      <xdr:rowOff>0</xdr:rowOff>
    </xdr:from>
    <xdr:to>
      <xdr:col>4</xdr:col>
      <xdr:colOff>533400</xdr:colOff>
      <xdr:row>4</xdr:row>
      <xdr:rowOff>0</xdr:rowOff>
    </xdr:to>
    <xdr:sp>
      <xdr:nvSpPr>
        <xdr:cNvPr id="51" name="Line 132"/>
        <xdr:cNvSpPr>
          <a:spLocks/>
        </xdr:cNvSpPr>
      </xdr:nvSpPr>
      <xdr:spPr>
        <a:xfrm>
          <a:off x="3000375"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4</xdr:row>
      <xdr:rowOff>0</xdr:rowOff>
    </xdr:from>
    <xdr:to>
      <xdr:col>3</xdr:col>
      <xdr:colOff>419100</xdr:colOff>
      <xdr:row>4</xdr:row>
      <xdr:rowOff>0</xdr:rowOff>
    </xdr:to>
    <xdr:sp>
      <xdr:nvSpPr>
        <xdr:cNvPr id="52" name="Line 133"/>
        <xdr:cNvSpPr>
          <a:spLocks/>
        </xdr:cNvSpPr>
      </xdr:nvSpPr>
      <xdr:spPr>
        <a:xfrm flipV="1">
          <a:off x="2266950"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4</xdr:row>
      <xdr:rowOff>0</xdr:rowOff>
    </xdr:from>
    <xdr:to>
      <xdr:col>3</xdr:col>
      <xdr:colOff>419100</xdr:colOff>
      <xdr:row>4</xdr:row>
      <xdr:rowOff>0</xdr:rowOff>
    </xdr:to>
    <xdr:sp>
      <xdr:nvSpPr>
        <xdr:cNvPr id="53" name="Line 134"/>
        <xdr:cNvSpPr>
          <a:spLocks/>
        </xdr:cNvSpPr>
      </xdr:nvSpPr>
      <xdr:spPr>
        <a:xfrm>
          <a:off x="2266950"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4</xdr:row>
      <xdr:rowOff>0</xdr:rowOff>
    </xdr:from>
    <xdr:to>
      <xdr:col>4</xdr:col>
      <xdr:colOff>457200</xdr:colOff>
      <xdr:row>4</xdr:row>
      <xdr:rowOff>0</xdr:rowOff>
    </xdr:to>
    <xdr:sp>
      <xdr:nvSpPr>
        <xdr:cNvPr id="54" name="TextBox 135"/>
        <xdr:cNvSpPr txBox="1">
          <a:spLocks noChangeArrowheads="1"/>
        </xdr:cNvSpPr>
      </xdr:nvSpPr>
      <xdr:spPr>
        <a:xfrm>
          <a:off x="2476500" y="714375"/>
          <a:ext cx="4476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Trough</a:t>
          </a:r>
        </a:p>
      </xdr:txBody>
    </xdr:sp>
    <xdr:clientData/>
  </xdr:twoCellAnchor>
  <xdr:twoCellAnchor>
    <xdr:from>
      <xdr:col>4</xdr:col>
      <xdr:colOff>228600</xdr:colOff>
      <xdr:row>4</xdr:row>
      <xdr:rowOff>0</xdr:rowOff>
    </xdr:from>
    <xdr:to>
      <xdr:col>4</xdr:col>
      <xdr:colOff>228600</xdr:colOff>
      <xdr:row>4</xdr:row>
      <xdr:rowOff>0</xdr:rowOff>
    </xdr:to>
    <xdr:sp>
      <xdr:nvSpPr>
        <xdr:cNvPr id="55" name="Line 136"/>
        <xdr:cNvSpPr>
          <a:spLocks/>
        </xdr:cNvSpPr>
      </xdr:nvSpPr>
      <xdr:spPr>
        <a:xfrm flipV="1">
          <a:off x="2695575"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4</xdr:row>
      <xdr:rowOff>0</xdr:rowOff>
    </xdr:from>
    <xdr:to>
      <xdr:col>4</xdr:col>
      <xdr:colOff>228600</xdr:colOff>
      <xdr:row>4</xdr:row>
      <xdr:rowOff>0</xdr:rowOff>
    </xdr:to>
    <xdr:sp>
      <xdr:nvSpPr>
        <xdr:cNvPr id="56" name="Line 137"/>
        <xdr:cNvSpPr>
          <a:spLocks/>
        </xdr:cNvSpPr>
      </xdr:nvSpPr>
      <xdr:spPr>
        <a:xfrm>
          <a:off x="2695575"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4</xdr:row>
      <xdr:rowOff>0</xdr:rowOff>
    </xdr:from>
    <xdr:to>
      <xdr:col>7</xdr:col>
      <xdr:colOff>123825</xdr:colOff>
      <xdr:row>4</xdr:row>
      <xdr:rowOff>0</xdr:rowOff>
    </xdr:to>
    <xdr:sp>
      <xdr:nvSpPr>
        <xdr:cNvPr id="57" name="Line 138"/>
        <xdr:cNvSpPr>
          <a:spLocks/>
        </xdr:cNvSpPr>
      </xdr:nvSpPr>
      <xdr:spPr>
        <a:xfrm flipV="1">
          <a:off x="4438650"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4</xdr:row>
      <xdr:rowOff>0</xdr:rowOff>
    </xdr:from>
    <xdr:to>
      <xdr:col>1</xdr:col>
      <xdr:colOff>514350</xdr:colOff>
      <xdr:row>4</xdr:row>
      <xdr:rowOff>0</xdr:rowOff>
    </xdr:to>
    <xdr:sp>
      <xdr:nvSpPr>
        <xdr:cNvPr id="58" name="Line 139"/>
        <xdr:cNvSpPr>
          <a:spLocks/>
        </xdr:cNvSpPr>
      </xdr:nvSpPr>
      <xdr:spPr>
        <a:xfrm flipV="1">
          <a:off x="112395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523875</xdr:colOff>
      <xdr:row>4</xdr:row>
      <xdr:rowOff>0</xdr:rowOff>
    </xdr:from>
    <xdr:to>
      <xdr:col>6</xdr:col>
      <xdr:colOff>523875</xdr:colOff>
      <xdr:row>4</xdr:row>
      <xdr:rowOff>0</xdr:rowOff>
    </xdr:to>
    <xdr:sp>
      <xdr:nvSpPr>
        <xdr:cNvPr id="59" name="Line 140"/>
        <xdr:cNvSpPr>
          <a:spLocks/>
        </xdr:cNvSpPr>
      </xdr:nvSpPr>
      <xdr:spPr>
        <a:xfrm flipV="1">
          <a:off x="42291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4</xdr:row>
      <xdr:rowOff>0</xdr:rowOff>
    </xdr:from>
    <xdr:to>
      <xdr:col>7</xdr:col>
      <xdr:colOff>123825</xdr:colOff>
      <xdr:row>4</xdr:row>
      <xdr:rowOff>0</xdr:rowOff>
    </xdr:to>
    <xdr:sp>
      <xdr:nvSpPr>
        <xdr:cNvPr id="60" name="Line 141"/>
        <xdr:cNvSpPr>
          <a:spLocks/>
        </xdr:cNvSpPr>
      </xdr:nvSpPr>
      <xdr:spPr>
        <a:xfrm>
          <a:off x="4438650"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4</xdr:row>
      <xdr:rowOff>0</xdr:rowOff>
    </xdr:from>
    <xdr:to>
      <xdr:col>3</xdr:col>
      <xdr:colOff>533400</xdr:colOff>
      <xdr:row>4</xdr:row>
      <xdr:rowOff>0</xdr:rowOff>
    </xdr:to>
    <xdr:sp>
      <xdr:nvSpPr>
        <xdr:cNvPr id="61" name="Line 142"/>
        <xdr:cNvSpPr>
          <a:spLocks/>
        </xdr:cNvSpPr>
      </xdr:nvSpPr>
      <xdr:spPr>
        <a:xfrm>
          <a:off x="238125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4</xdr:row>
      <xdr:rowOff>0</xdr:rowOff>
    </xdr:from>
    <xdr:to>
      <xdr:col>4</xdr:col>
      <xdr:colOff>533400</xdr:colOff>
      <xdr:row>4</xdr:row>
      <xdr:rowOff>0</xdr:rowOff>
    </xdr:to>
    <xdr:sp>
      <xdr:nvSpPr>
        <xdr:cNvPr id="62" name="Line 143"/>
        <xdr:cNvSpPr>
          <a:spLocks/>
        </xdr:cNvSpPr>
      </xdr:nvSpPr>
      <xdr:spPr>
        <a:xfrm>
          <a:off x="3000375"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4</xdr:row>
      <xdr:rowOff>0</xdr:rowOff>
    </xdr:from>
    <xdr:to>
      <xdr:col>3</xdr:col>
      <xdr:colOff>419100</xdr:colOff>
      <xdr:row>4</xdr:row>
      <xdr:rowOff>0</xdr:rowOff>
    </xdr:to>
    <xdr:sp>
      <xdr:nvSpPr>
        <xdr:cNvPr id="63" name="Line 144"/>
        <xdr:cNvSpPr>
          <a:spLocks/>
        </xdr:cNvSpPr>
      </xdr:nvSpPr>
      <xdr:spPr>
        <a:xfrm flipV="1">
          <a:off x="2266950"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4</xdr:row>
      <xdr:rowOff>0</xdr:rowOff>
    </xdr:from>
    <xdr:to>
      <xdr:col>3</xdr:col>
      <xdr:colOff>419100</xdr:colOff>
      <xdr:row>4</xdr:row>
      <xdr:rowOff>0</xdr:rowOff>
    </xdr:to>
    <xdr:sp>
      <xdr:nvSpPr>
        <xdr:cNvPr id="64" name="Line 145"/>
        <xdr:cNvSpPr>
          <a:spLocks/>
        </xdr:cNvSpPr>
      </xdr:nvSpPr>
      <xdr:spPr>
        <a:xfrm>
          <a:off x="2266950"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4</xdr:row>
      <xdr:rowOff>0</xdr:rowOff>
    </xdr:from>
    <xdr:to>
      <xdr:col>4</xdr:col>
      <xdr:colOff>457200</xdr:colOff>
      <xdr:row>4</xdr:row>
      <xdr:rowOff>0</xdr:rowOff>
    </xdr:to>
    <xdr:sp>
      <xdr:nvSpPr>
        <xdr:cNvPr id="65" name="TextBox 146"/>
        <xdr:cNvSpPr txBox="1">
          <a:spLocks noChangeArrowheads="1"/>
        </xdr:cNvSpPr>
      </xdr:nvSpPr>
      <xdr:spPr>
        <a:xfrm>
          <a:off x="2476500" y="714375"/>
          <a:ext cx="4476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Trough</a:t>
          </a:r>
        </a:p>
      </xdr:txBody>
    </xdr:sp>
    <xdr:clientData/>
  </xdr:twoCellAnchor>
  <xdr:twoCellAnchor>
    <xdr:from>
      <xdr:col>4</xdr:col>
      <xdr:colOff>228600</xdr:colOff>
      <xdr:row>4</xdr:row>
      <xdr:rowOff>0</xdr:rowOff>
    </xdr:from>
    <xdr:to>
      <xdr:col>4</xdr:col>
      <xdr:colOff>228600</xdr:colOff>
      <xdr:row>4</xdr:row>
      <xdr:rowOff>0</xdr:rowOff>
    </xdr:to>
    <xdr:sp>
      <xdr:nvSpPr>
        <xdr:cNvPr id="66" name="Line 147"/>
        <xdr:cNvSpPr>
          <a:spLocks/>
        </xdr:cNvSpPr>
      </xdr:nvSpPr>
      <xdr:spPr>
        <a:xfrm flipV="1">
          <a:off x="2695575"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4</xdr:row>
      <xdr:rowOff>0</xdr:rowOff>
    </xdr:from>
    <xdr:to>
      <xdr:col>4</xdr:col>
      <xdr:colOff>228600</xdr:colOff>
      <xdr:row>4</xdr:row>
      <xdr:rowOff>0</xdr:rowOff>
    </xdr:to>
    <xdr:sp>
      <xdr:nvSpPr>
        <xdr:cNvPr id="67" name="Line 148"/>
        <xdr:cNvSpPr>
          <a:spLocks/>
        </xdr:cNvSpPr>
      </xdr:nvSpPr>
      <xdr:spPr>
        <a:xfrm>
          <a:off x="2695575"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4</xdr:row>
      <xdr:rowOff>0</xdr:rowOff>
    </xdr:from>
    <xdr:to>
      <xdr:col>7</xdr:col>
      <xdr:colOff>123825</xdr:colOff>
      <xdr:row>4</xdr:row>
      <xdr:rowOff>0</xdr:rowOff>
    </xdr:to>
    <xdr:sp>
      <xdr:nvSpPr>
        <xdr:cNvPr id="68" name="Line 149"/>
        <xdr:cNvSpPr>
          <a:spLocks/>
        </xdr:cNvSpPr>
      </xdr:nvSpPr>
      <xdr:spPr>
        <a:xfrm flipV="1">
          <a:off x="4438650"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4</xdr:row>
      <xdr:rowOff>0</xdr:rowOff>
    </xdr:from>
    <xdr:to>
      <xdr:col>1</xdr:col>
      <xdr:colOff>514350</xdr:colOff>
      <xdr:row>4</xdr:row>
      <xdr:rowOff>0</xdr:rowOff>
    </xdr:to>
    <xdr:sp>
      <xdr:nvSpPr>
        <xdr:cNvPr id="69" name="Line 150"/>
        <xdr:cNvSpPr>
          <a:spLocks/>
        </xdr:cNvSpPr>
      </xdr:nvSpPr>
      <xdr:spPr>
        <a:xfrm flipV="1">
          <a:off x="112395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523875</xdr:colOff>
      <xdr:row>4</xdr:row>
      <xdr:rowOff>0</xdr:rowOff>
    </xdr:from>
    <xdr:to>
      <xdr:col>6</xdr:col>
      <xdr:colOff>523875</xdr:colOff>
      <xdr:row>4</xdr:row>
      <xdr:rowOff>0</xdr:rowOff>
    </xdr:to>
    <xdr:sp>
      <xdr:nvSpPr>
        <xdr:cNvPr id="70" name="Line 151"/>
        <xdr:cNvSpPr>
          <a:spLocks/>
        </xdr:cNvSpPr>
      </xdr:nvSpPr>
      <xdr:spPr>
        <a:xfrm flipV="1">
          <a:off x="42291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4</xdr:row>
      <xdr:rowOff>0</xdr:rowOff>
    </xdr:from>
    <xdr:to>
      <xdr:col>7</xdr:col>
      <xdr:colOff>123825</xdr:colOff>
      <xdr:row>4</xdr:row>
      <xdr:rowOff>0</xdr:rowOff>
    </xdr:to>
    <xdr:sp>
      <xdr:nvSpPr>
        <xdr:cNvPr id="71" name="Line 152"/>
        <xdr:cNvSpPr>
          <a:spLocks/>
        </xdr:cNvSpPr>
      </xdr:nvSpPr>
      <xdr:spPr>
        <a:xfrm>
          <a:off x="4438650"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4</xdr:row>
      <xdr:rowOff>0</xdr:rowOff>
    </xdr:from>
    <xdr:to>
      <xdr:col>3</xdr:col>
      <xdr:colOff>533400</xdr:colOff>
      <xdr:row>4</xdr:row>
      <xdr:rowOff>0</xdr:rowOff>
    </xdr:to>
    <xdr:sp>
      <xdr:nvSpPr>
        <xdr:cNvPr id="1" name="Line 5"/>
        <xdr:cNvSpPr>
          <a:spLocks/>
        </xdr:cNvSpPr>
      </xdr:nvSpPr>
      <xdr:spPr>
        <a:xfrm>
          <a:off x="23622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4</xdr:row>
      <xdr:rowOff>0</xdr:rowOff>
    </xdr:from>
    <xdr:to>
      <xdr:col>4</xdr:col>
      <xdr:colOff>533400</xdr:colOff>
      <xdr:row>4</xdr:row>
      <xdr:rowOff>0</xdr:rowOff>
    </xdr:to>
    <xdr:sp>
      <xdr:nvSpPr>
        <xdr:cNvPr id="2" name="Line 6"/>
        <xdr:cNvSpPr>
          <a:spLocks/>
        </xdr:cNvSpPr>
      </xdr:nvSpPr>
      <xdr:spPr>
        <a:xfrm>
          <a:off x="29718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4</xdr:row>
      <xdr:rowOff>0</xdr:rowOff>
    </xdr:from>
    <xdr:to>
      <xdr:col>3</xdr:col>
      <xdr:colOff>419100</xdr:colOff>
      <xdr:row>4</xdr:row>
      <xdr:rowOff>0</xdr:rowOff>
    </xdr:to>
    <xdr:sp>
      <xdr:nvSpPr>
        <xdr:cNvPr id="3" name="Line 9"/>
        <xdr:cNvSpPr>
          <a:spLocks/>
        </xdr:cNvSpPr>
      </xdr:nvSpPr>
      <xdr:spPr>
        <a:xfrm flipV="1">
          <a:off x="2247900"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4</xdr:row>
      <xdr:rowOff>0</xdr:rowOff>
    </xdr:from>
    <xdr:to>
      <xdr:col>3</xdr:col>
      <xdr:colOff>419100</xdr:colOff>
      <xdr:row>4</xdr:row>
      <xdr:rowOff>0</xdr:rowOff>
    </xdr:to>
    <xdr:sp>
      <xdr:nvSpPr>
        <xdr:cNvPr id="4" name="Line 10"/>
        <xdr:cNvSpPr>
          <a:spLocks/>
        </xdr:cNvSpPr>
      </xdr:nvSpPr>
      <xdr:spPr>
        <a:xfrm>
          <a:off x="2247900"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4</xdr:row>
      <xdr:rowOff>0</xdr:rowOff>
    </xdr:from>
    <xdr:to>
      <xdr:col>4</xdr:col>
      <xdr:colOff>457200</xdr:colOff>
      <xdr:row>4</xdr:row>
      <xdr:rowOff>0</xdr:rowOff>
    </xdr:to>
    <xdr:sp>
      <xdr:nvSpPr>
        <xdr:cNvPr id="5" name="TextBox 11"/>
        <xdr:cNvSpPr txBox="1">
          <a:spLocks noChangeArrowheads="1"/>
        </xdr:cNvSpPr>
      </xdr:nvSpPr>
      <xdr:spPr>
        <a:xfrm>
          <a:off x="2447925" y="714375"/>
          <a:ext cx="4476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Trough</a:t>
          </a:r>
        </a:p>
      </xdr:txBody>
    </xdr:sp>
    <xdr:clientData/>
  </xdr:twoCellAnchor>
  <xdr:twoCellAnchor>
    <xdr:from>
      <xdr:col>4</xdr:col>
      <xdr:colOff>228600</xdr:colOff>
      <xdr:row>4</xdr:row>
      <xdr:rowOff>0</xdr:rowOff>
    </xdr:from>
    <xdr:to>
      <xdr:col>4</xdr:col>
      <xdr:colOff>228600</xdr:colOff>
      <xdr:row>4</xdr:row>
      <xdr:rowOff>0</xdr:rowOff>
    </xdr:to>
    <xdr:sp>
      <xdr:nvSpPr>
        <xdr:cNvPr id="6" name="Line 16"/>
        <xdr:cNvSpPr>
          <a:spLocks/>
        </xdr:cNvSpPr>
      </xdr:nvSpPr>
      <xdr:spPr>
        <a:xfrm flipV="1">
          <a:off x="2667000"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4</xdr:row>
      <xdr:rowOff>0</xdr:rowOff>
    </xdr:from>
    <xdr:to>
      <xdr:col>4</xdr:col>
      <xdr:colOff>228600</xdr:colOff>
      <xdr:row>4</xdr:row>
      <xdr:rowOff>0</xdr:rowOff>
    </xdr:to>
    <xdr:sp>
      <xdr:nvSpPr>
        <xdr:cNvPr id="7" name="Line 17"/>
        <xdr:cNvSpPr>
          <a:spLocks/>
        </xdr:cNvSpPr>
      </xdr:nvSpPr>
      <xdr:spPr>
        <a:xfrm>
          <a:off x="2667000"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4</xdr:row>
      <xdr:rowOff>0</xdr:rowOff>
    </xdr:from>
    <xdr:to>
      <xdr:col>7</xdr:col>
      <xdr:colOff>123825</xdr:colOff>
      <xdr:row>4</xdr:row>
      <xdr:rowOff>0</xdr:rowOff>
    </xdr:to>
    <xdr:sp>
      <xdr:nvSpPr>
        <xdr:cNvPr id="8" name="Line 23"/>
        <xdr:cNvSpPr>
          <a:spLocks/>
        </xdr:cNvSpPr>
      </xdr:nvSpPr>
      <xdr:spPr>
        <a:xfrm flipV="1">
          <a:off x="4391025"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4</xdr:row>
      <xdr:rowOff>0</xdr:rowOff>
    </xdr:from>
    <xdr:to>
      <xdr:col>1</xdr:col>
      <xdr:colOff>514350</xdr:colOff>
      <xdr:row>4</xdr:row>
      <xdr:rowOff>0</xdr:rowOff>
    </xdr:to>
    <xdr:sp>
      <xdr:nvSpPr>
        <xdr:cNvPr id="9" name="Line 24"/>
        <xdr:cNvSpPr>
          <a:spLocks/>
        </xdr:cNvSpPr>
      </xdr:nvSpPr>
      <xdr:spPr>
        <a:xfrm flipV="1">
          <a:off x="112395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523875</xdr:colOff>
      <xdr:row>4</xdr:row>
      <xdr:rowOff>0</xdr:rowOff>
    </xdr:from>
    <xdr:to>
      <xdr:col>6</xdr:col>
      <xdr:colOff>523875</xdr:colOff>
      <xdr:row>4</xdr:row>
      <xdr:rowOff>0</xdr:rowOff>
    </xdr:to>
    <xdr:sp>
      <xdr:nvSpPr>
        <xdr:cNvPr id="10" name="Line 25"/>
        <xdr:cNvSpPr>
          <a:spLocks/>
        </xdr:cNvSpPr>
      </xdr:nvSpPr>
      <xdr:spPr>
        <a:xfrm flipV="1">
          <a:off x="4181475"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4</xdr:row>
      <xdr:rowOff>0</xdr:rowOff>
    </xdr:from>
    <xdr:to>
      <xdr:col>7</xdr:col>
      <xdr:colOff>123825</xdr:colOff>
      <xdr:row>4</xdr:row>
      <xdr:rowOff>0</xdr:rowOff>
    </xdr:to>
    <xdr:sp>
      <xdr:nvSpPr>
        <xdr:cNvPr id="11" name="Line 28"/>
        <xdr:cNvSpPr>
          <a:spLocks/>
        </xdr:cNvSpPr>
      </xdr:nvSpPr>
      <xdr:spPr>
        <a:xfrm>
          <a:off x="4391025"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12</xdr:row>
      <xdr:rowOff>9525</xdr:rowOff>
    </xdr:from>
    <xdr:to>
      <xdr:col>6</xdr:col>
      <xdr:colOff>523875</xdr:colOff>
      <xdr:row>24</xdr:row>
      <xdr:rowOff>95250</xdr:rowOff>
    </xdr:to>
    <xdr:sp>
      <xdr:nvSpPr>
        <xdr:cNvPr id="12" name="Rectangle 37"/>
        <xdr:cNvSpPr>
          <a:spLocks/>
        </xdr:cNvSpPr>
      </xdr:nvSpPr>
      <xdr:spPr>
        <a:xfrm>
          <a:off x="1123950" y="2019300"/>
          <a:ext cx="3057525" cy="2028825"/>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285750</xdr:colOff>
      <xdr:row>22</xdr:row>
      <xdr:rowOff>0</xdr:rowOff>
    </xdr:from>
    <xdr:ext cx="2295525" cy="200025"/>
    <xdr:sp>
      <xdr:nvSpPr>
        <xdr:cNvPr id="13" name="TextBox 48"/>
        <xdr:cNvSpPr txBox="1">
          <a:spLocks noChangeArrowheads="1"/>
        </xdr:cNvSpPr>
      </xdr:nvSpPr>
      <xdr:spPr>
        <a:xfrm>
          <a:off x="1504950" y="3629025"/>
          <a:ext cx="2295525"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Heavy Use Area for Watering Facility</a:t>
          </a:r>
        </a:p>
      </xdr:txBody>
    </xdr:sp>
    <xdr:clientData/>
  </xdr:oneCellAnchor>
  <xdr:oneCellAnchor>
    <xdr:from>
      <xdr:col>4</xdr:col>
      <xdr:colOff>161925</xdr:colOff>
      <xdr:row>14</xdr:row>
      <xdr:rowOff>0</xdr:rowOff>
    </xdr:from>
    <xdr:ext cx="161925" cy="200025"/>
    <xdr:sp>
      <xdr:nvSpPr>
        <xdr:cNvPr id="14" name="TextBox 51"/>
        <xdr:cNvSpPr txBox="1">
          <a:spLocks noChangeArrowheads="1"/>
        </xdr:cNvSpPr>
      </xdr:nvSpPr>
      <xdr:spPr>
        <a:xfrm>
          <a:off x="2600325" y="2333625"/>
          <a:ext cx="16192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Y</a:t>
          </a:r>
        </a:p>
      </xdr:txBody>
    </xdr:sp>
    <xdr:clientData/>
  </xdr:oneCellAnchor>
  <xdr:twoCellAnchor>
    <xdr:from>
      <xdr:col>4</xdr:col>
      <xdr:colOff>228600</xdr:colOff>
      <xdr:row>12</xdr:row>
      <xdr:rowOff>9525</xdr:rowOff>
    </xdr:from>
    <xdr:to>
      <xdr:col>4</xdr:col>
      <xdr:colOff>228600</xdr:colOff>
      <xdr:row>13</xdr:row>
      <xdr:rowOff>123825</xdr:rowOff>
    </xdr:to>
    <xdr:sp>
      <xdr:nvSpPr>
        <xdr:cNvPr id="15" name="Line 52"/>
        <xdr:cNvSpPr>
          <a:spLocks/>
        </xdr:cNvSpPr>
      </xdr:nvSpPr>
      <xdr:spPr>
        <a:xfrm flipV="1">
          <a:off x="2667000" y="2019300"/>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409575</xdr:colOff>
      <xdr:row>17</xdr:row>
      <xdr:rowOff>142875</xdr:rowOff>
    </xdr:from>
    <xdr:ext cx="142875" cy="200025"/>
    <xdr:sp>
      <xdr:nvSpPr>
        <xdr:cNvPr id="16" name="TextBox 54"/>
        <xdr:cNvSpPr txBox="1">
          <a:spLocks noChangeArrowheads="1"/>
        </xdr:cNvSpPr>
      </xdr:nvSpPr>
      <xdr:spPr>
        <a:xfrm>
          <a:off x="3457575" y="2962275"/>
          <a:ext cx="14287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X</a:t>
          </a:r>
        </a:p>
      </xdr:txBody>
    </xdr:sp>
    <xdr:clientData/>
  </xdr:oneCellAnchor>
  <xdr:twoCellAnchor>
    <xdr:from>
      <xdr:col>6</xdr:col>
      <xdr:colOff>590550</xdr:colOff>
      <xdr:row>12</xdr:row>
      <xdr:rowOff>9525</xdr:rowOff>
    </xdr:from>
    <xdr:to>
      <xdr:col>7</xdr:col>
      <xdr:colOff>276225</xdr:colOff>
      <xdr:row>12</xdr:row>
      <xdr:rowOff>9525</xdr:rowOff>
    </xdr:to>
    <xdr:sp>
      <xdr:nvSpPr>
        <xdr:cNvPr id="17" name="Line 57"/>
        <xdr:cNvSpPr>
          <a:spLocks/>
        </xdr:cNvSpPr>
      </xdr:nvSpPr>
      <xdr:spPr>
        <a:xfrm>
          <a:off x="4248150" y="20193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561975</xdr:colOff>
      <xdr:row>24</xdr:row>
      <xdr:rowOff>85725</xdr:rowOff>
    </xdr:from>
    <xdr:to>
      <xdr:col>7</xdr:col>
      <xdr:colOff>276225</xdr:colOff>
      <xdr:row>24</xdr:row>
      <xdr:rowOff>85725</xdr:rowOff>
    </xdr:to>
    <xdr:sp>
      <xdr:nvSpPr>
        <xdr:cNvPr id="18" name="Line 58"/>
        <xdr:cNvSpPr>
          <a:spLocks/>
        </xdr:cNvSpPr>
      </xdr:nvSpPr>
      <xdr:spPr>
        <a:xfrm>
          <a:off x="4219575" y="403860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12</xdr:row>
      <xdr:rowOff>9525</xdr:rowOff>
    </xdr:from>
    <xdr:to>
      <xdr:col>7</xdr:col>
      <xdr:colOff>123825</xdr:colOff>
      <xdr:row>17</xdr:row>
      <xdr:rowOff>133350</xdr:rowOff>
    </xdr:to>
    <xdr:sp>
      <xdr:nvSpPr>
        <xdr:cNvPr id="19" name="Line 59"/>
        <xdr:cNvSpPr>
          <a:spLocks/>
        </xdr:cNvSpPr>
      </xdr:nvSpPr>
      <xdr:spPr>
        <a:xfrm flipV="1">
          <a:off x="4391025" y="2019300"/>
          <a:ext cx="0" cy="933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10</xdr:row>
      <xdr:rowOff>9525</xdr:rowOff>
    </xdr:from>
    <xdr:to>
      <xdr:col>1</xdr:col>
      <xdr:colOff>514350</xdr:colOff>
      <xdr:row>11</xdr:row>
      <xdr:rowOff>123825</xdr:rowOff>
    </xdr:to>
    <xdr:sp>
      <xdr:nvSpPr>
        <xdr:cNvPr id="20" name="Line 60"/>
        <xdr:cNvSpPr>
          <a:spLocks/>
        </xdr:cNvSpPr>
      </xdr:nvSpPr>
      <xdr:spPr>
        <a:xfrm flipV="1">
          <a:off x="1123950" y="1695450"/>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523875</xdr:colOff>
      <xdr:row>10</xdr:row>
      <xdr:rowOff>9525</xdr:rowOff>
    </xdr:from>
    <xdr:to>
      <xdr:col>6</xdr:col>
      <xdr:colOff>523875</xdr:colOff>
      <xdr:row>11</xdr:row>
      <xdr:rowOff>133350</xdr:rowOff>
    </xdr:to>
    <xdr:sp>
      <xdr:nvSpPr>
        <xdr:cNvPr id="21" name="Line 61"/>
        <xdr:cNvSpPr>
          <a:spLocks/>
        </xdr:cNvSpPr>
      </xdr:nvSpPr>
      <xdr:spPr>
        <a:xfrm flipV="1">
          <a:off x="4181475" y="169545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504825</xdr:colOff>
      <xdr:row>10</xdr:row>
      <xdr:rowOff>95250</xdr:rowOff>
    </xdr:from>
    <xdr:to>
      <xdr:col>3</xdr:col>
      <xdr:colOff>581025</xdr:colOff>
      <xdr:row>10</xdr:row>
      <xdr:rowOff>95250</xdr:rowOff>
    </xdr:to>
    <xdr:sp>
      <xdr:nvSpPr>
        <xdr:cNvPr id="22" name="Line 62"/>
        <xdr:cNvSpPr>
          <a:spLocks/>
        </xdr:cNvSpPr>
      </xdr:nvSpPr>
      <xdr:spPr>
        <a:xfrm flipH="1">
          <a:off x="1114425" y="1781175"/>
          <a:ext cx="1295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10</xdr:row>
      <xdr:rowOff>95250</xdr:rowOff>
    </xdr:from>
    <xdr:to>
      <xdr:col>6</xdr:col>
      <xdr:colOff>523875</xdr:colOff>
      <xdr:row>10</xdr:row>
      <xdr:rowOff>95250</xdr:rowOff>
    </xdr:to>
    <xdr:sp>
      <xdr:nvSpPr>
        <xdr:cNvPr id="23" name="Line 63"/>
        <xdr:cNvSpPr>
          <a:spLocks/>
        </xdr:cNvSpPr>
      </xdr:nvSpPr>
      <xdr:spPr>
        <a:xfrm>
          <a:off x="3171825" y="1781175"/>
          <a:ext cx="1009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19</xdr:row>
      <xdr:rowOff>38100</xdr:rowOff>
    </xdr:from>
    <xdr:to>
      <xdr:col>7</xdr:col>
      <xdr:colOff>123825</xdr:colOff>
      <xdr:row>24</xdr:row>
      <xdr:rowOff>85725</xdr:rowOff>
    </xdr:to>
    <xdr:sp>
      <xdr:nvSpPr>
        <xdr:cNvPr id="24" name="Line 64"/>
        <xdr:cNvSpPr>
          <a:spLocks/>
        </xdr:cNvSpPr>
      </xdr:nvSpPr>
      <xdr:spPr>
        <a:xfrm>
          <a:off x="4391025" y="3181350"/>
          <a:ext cx="0"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16</xdr:row>
      <xdr:rowOff>57150</xdr:rowOff>
    </xdr:from>
    <xdr:to>
      <xdr:col>4</xdr:col>
      <xdr:colOff>600075</xdr:colOff>
      <xdr:row>20</xdr:row>
      <xdr:rowOff>85725</xdr:rowOff>
    </xdr:to>
    <xdr:sp>
      <xdr:nvSpPr>
        <xdr:cNvPr id="25" name="Oval 73"/>
        <xdr:cNvSpPr>
          <a:spLocks/>
        </xdr:cNvSpPr>
      </xdr:nvSpPr>
      <xdr:spPr>
        <a:xfrm>
          <a:off x="2324100" y="2714625"/>
          <a:ext cx="714375" cy="6762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15</xdr:row>
      <xdr:rowOff>9525</xdr:rowOff>
    </xdr:from>
    <xdr:to>
      <xdr:col>4</xdr:col>
      <xdr:colOff>228600</xdr:colOff>
      <xdr:row>16</xdr:row>
      <xdr:rowOff>57150</xdr:rowOff>
    </xdr:to>
    <xdr:sp>
      <xdr:nvSpPr>
        <xdr:cNvPr id="26" name="Line 75"/>
        <xdr:cNvSpPr>
          <a:spLocks/>
        </xdr:cNvSpPr>
      </xdr:nvSpPr>
      <xdr:spPr>
        <a:xfrm>
          <a:off x="2667000" y="250507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18</xdr:row>
      <xdr:rowOff>66675</xdr:rowOff>
    </xdr:from>
    <xdr:to>
      <xdr:col>5</xdr:col>
      <xdr:colOff>390525</xdr:colOff>
      <xdr:row>18</xdr:row>
      <xdr:rowOff>66675</xdr:rowOff>
    </xdr:to>
    <xdr:sp>
      <xdr:nvSpPr>
        <xdr:cNvPr id="27" name="Line 79"/>
        <xdr:cNvSpPr>
          <a:spLocks/>
        </xdr:cNvSpPr>
      </xdr:nvSpPr>
      <xdr:spPr>
        <a:xfrm flipH="1">
          <a:off x="3038475" y="30480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18</xdr:row>
      <xdr:rowOff>66675</xdr:rowOff>
    </xdr:from>
    <xdr:to>
      <xdr:col>6</xdr:col>
      <xdr:colOff>523875</xdr:colOff>
      <xdr:row>18</xdr:row>
      <xdr:rowOff>66675</xdr:rowOff>
    </xdr:to>
    <xdr:sp>
      <xdr:nvSpPr>
        <xdr:cNvPr id="28" name="Line 80"/>
        <xdr:cNvSpPr>
          <a:spLocks/>
        </xdr:cNvSpPr>
      </xdr:nvSpPr>
      <xdr:spPr>
        <a:xfrm>
          <a:off x="3571875" y="304800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28575</xdr:colOff>
      <xdr:row>17</xdr:row>
      <xdr:rowOff>142875</xdr:rowOff>
    </xdr:from>
    <xdr:ext cx="447675" cy="200025"/>
    <xdr:sp>
      <xdr:nvSpPr>
        <xdr:cNvPr id="29" name="TextBox 82"/>
        <xdr:cNvSpPr txBox="1">
          <a:spLocks noChangeArrowheads="1"/>
        </xdr:cNvSpPr>
      </xdr:nvSpPr>
      <xdr:spPr>
        <a:xfrm>
          <a:off x="2466975" y="2962275"/>
          <a:ext cx="44767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Trough</a:t>
          </a:r>
        </a:p>
      </xdr:txBody>
    </xdr:sp>
    <xdr:clientData/>
  </xdr:oneCellAnchor>
  <xdr:twoCellAnchor>
    <xdr:from>
      <xdr:col>3</xdr:col>
      <xdr:colOff>533400</xdr:colOff>
      <xdr:row>4</xdr:row>
      <xdr:rowOff>0</xdr:rowOff>
    </xdr:from>
    <xdr:to>
      <xdr:col>3</xdr:col>
      <xdr:colOff>533400</xdr:colOff>
      <xdr:row>4</xdr:row>
      <xdr:rowOff>0</xdr:rowOff>
    </xdr:to>
    <xdr:sp>
      <xdr:nvSpPr>
        <xdr:cNvPr id="30" name="Line 83"/>
        <xdr:cNvSpPr>
          <a:spLocks/>
        </xdr:cNvSpPr>
      </xdr:nvSpPr>
      <xdr:spPr>
        <a:xfrm>
          <a:off x="23622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4</xdr:row>
      <xdr:rowOff>0</xdr:rowOff>
    </xdr:from>
    <xdr:to>
      <xdr:col>4</xdr:col>
      <xdr:colOff>533400</xdr:colOff>
      <xdr:row>4</xdr:row>
      <xdr:rowOff>0</xdr:rowOff>
    </xdr:to>
    <xdr:sp>
      <xdr:nvSpPr>
        <xdr:cNvPr id="31" name="Line 84"/>
        <xdr:cNvSpPr>
          <a:spLocks/>
        </xdr:cNvSpPr>
      </xdr:nvSpPr>
      <xdr:spPr>
        <a:xfrm>
          <a:off x="29718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4</xdr:row>
      <xdr:rowOff>0</xdr:rowOff>
    </xdr:from>
    <xdr:to>
      <xdr:col>3</xdr:col>
      <xdr:colOff>419100</xdr:colOff>
      <xdr:row>4</xdr:row>
      <xdr:rowOff>0</xdr:rowOff>
    </xdr:to>
    <xdr:sp>
      <xdr:nvSpPr>
        <xdr:cNvPr id="32" name="Line 85"/>
        <xdr:cNvSpPr>
          <a:spLocks/>
        </xdr:cNvSpPr>
      </xdr:nvSpPr>
      <xdr:spPr>
        <a:xfrm flipV="1">
          <a:off x="2247900"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4</xdr:row>
      <xdr:rowOff>0</xdr:rowOff>
    </xdr:from>
    <xdr:to>
      <xdr:col>3</xdr:col>
      <xdr:colOff>419100</xdr:colOff>
      <xdr:row>4</xdr:row>
      <xdr:rowOff>0</xdr:rowOff>
    </xdr:to>
    <xdr:sp>
      <xdr:nvSpPr>
        <xdr:cNvPr id="33" name="Line 86"/>
        <xdr:cNvSpPr>
          <a:spLocks/>
        </xdr:cNvSpPr>
      </xdr:nvSpPr>
      <xdr:spPr>
        <a:xfrm>
          <a:off x="2247900"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4</xdr:row>
      <xdr:rowOff>0</xdr:rowOff>
    </xdr:from>
    <xdr:to>
      <xdr:col>4</xdr:col>
      <xdr:colOff>457200</xdr:colOff>
      <xdr:row>4</xdr:row>
      <xdr:rowOff>0</xdr:rowOff>
    </xdr:to>
    <xdr:sp>
      <xdr:nvSpPr>
        <xdr:cNvPr id="34" name="TextBox 87"/>
        <xdr:cNvSpPr txBox="1">
          <a:spLocks noChangeArrowheads="1"/>
        </xdr:cNvSpPr>
      </xdr:nvSpPr>
      <xdr:spPr>
        <a:xfrm>
          <a:off x="2447925" y="714375"/>
          <a:ext cx="4476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Trough</a:t>
          </a:r>
        </a:p>
      </xdr:txBody>
    </xdr:sp>
    <xdr:clientData/>
  </xdr:twoCellAnchor>
  <xdr:twoCellAnchor>
    <xdr:from>
      <xdr:col>4</xdr:col>
      <xdr:colOff>228600</xdr:colOff>
      <xdr:row>4</xdr:row>
      <xdr:rowOff>0</xdr:rowOff>
    </xdr:from>
    <xdr:to>
      <xdr:col>4</xdr:col>
      <xdr:colOff>228600</xdr:colOff>
      <xdr:row>4</xdr:row>
      <xdr:rowOff>0</xdr:rowOff>
    </xdr:to>
    <xdr:sp>
      <xdr:nvSpPr>
        <xdr:cNvPr id="35" name="Line 88"/>
        <xdr:cNvSpPr>
          <a:spLocks/>
        </xdr:cNvSpPr>
      </xdr:nvSpPr>
      <xdr:spPr>
        <a:xfrm flipV="1">
          <a:off x="2667000"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4</xdr:row>
      <xdr:rowOff>0</xdr:rowOff>
    </xdr:from>
    <xdr:to>
      <xdr:col>4</xdr:col>
      <xdr:colOff>228600</xdr:colOff>
      <xdr:row>4</xdr:row>
      <xdr:rowOff>0</xdr:rowOff>
    </xdr:to>
    <xdr:sp>
      <xdr:nvSpPr>
        <xdr:cNvPr id="36" name="Line 89"/>
        <xdr:cNvSpPr>
          <a:spLocks/>
        </xdr:cNvSpPr>
      </xdr:nvSpPr>
      <xdr:spPr>
        <a:xfrm>
          <a:off x="2667000"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4</xdr:row>
      <xdr:rowOff>0</xdr:rowOff>
    </xdr:from>
    <xdr:to>
      <xdr:col>7</xdr:col>
      <xdr:colOff>123825</xdr:colOff>
      <xdr:row>4</xdr:row>
      <xdr:rowOff>0</xdr:rowOff>
    </xdr:to>
    <xdr:sp>
      <xdr:nvSpPr>
        <xdr:cNvPr id="37" name="Line 90"/>
        <xdr:cNvSpPr>
          <a:spLocks/>
        </xdr:cNvSpPr>
      </xdr:nvSpPr>
      <xdr:spPr>
        <a:xfrm flipV="1">
          <a:off x="4391025"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4</xdr:row>
      <xdr:rowOff>0</xdr:rowOff>
    </xdr:from>
    <xdr:to>
      <xdr:col>1</xdr:col>
      <xdr:colOff>514350</xdr:colOff>
      <xdr:row>4</xdr:row>
      <xdr:rowOff>0</xdr:rowOff>
    </xdr:to>
    <xdr:sp>
      <xdr:nvSpPr>
        <xdr:cNvPr id="38" name="Line 91"/>
        <xdr:cNvSpPr>
          <a:spLocks/>
        </xdr:cNvSpPr>
      </xdr:nvSpPr>
      <xdr:spPr>
        <a:xfrm flipV="1">
          <a:off x="112395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523875</xdr:colOff>
      <xdr:row>4</xdr:row>
      <xdr:rowOff>0</xdr:rowOff>
    </xdr:from>
    <xdr:to>
      <xdr:col>6</xdr:col>
      <xdr:colOff>523875</xdr:colOff>
      <xdr:row>4</xdr:row>
      <xdr:rowOff>0</xdr:rowOff>
    </xdr:to>
    <xdr:sp>
      <xdr:nvSpPr>
        <xdr:cNvPr id="39" name="Line 92"/>
        <xdr:cNvSpPr>
          <a:spLocks/>
        </xdr:cNvSpPr>
      </xdr:nvSpPr>
      <xdr:spPr>
        <a:xfrm flipV="1">
          <a:off x="4181475"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4</xdr:row>
      <xdr:rowOff>0</xdr:rowOff>
    </xdr:from>
    <xdr:to>
      <xdr:col>7</xdr:col>
      <xdr:colOff>123825</xdr:colOff>
      <xdr:row>4</xdr:row>
      <xdr:rowOff>0</xdr:rowOff>
    </xdr:to>
    <xdr:sp>
      <xdr:nvSpPr>
        <xdr:cNvPr id="40" name="Line 93"/>
        <xdr:cNvSpPr>
          <a:spLocks/>
        </xdr:cNvSpPr>
      </xdr:nvSpPr>
      <xdr:spPr>
        <a:xfrm>
          <a:off x="4391025"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4</xdr:row>
      <xdr:rowOff>0</xdr:rowOff>
    </xdr:from>
    <xdr:to>
      <xdr:col>3</xdr:col>
      <xdr:colOff>533400</xdr:colOff>
      <xdr:row>4</xdr:row>
      <xdr:rowOff>0</xdr:rowOff>
    </xdr:to>
    <xdr:sp>
      <xdr:nvSpPr>
        <xdr:cNvPr id="41" name="Line 94"/>
        <xdr:cNvSpPr>
          <a:spLocks/>
        </xdr:cNvSpPr>
      </xdr:nvSpPr>
      <xdr:spPr>
        <a:xfrm>
          <a:off x="23622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4</xdr:row>
      <xdr:rowOff>0</xdr:rowOff>
    </xdr:from>
    <xdr:to>
      <xdr:col>4</xdr:col>
      <xdr:colOff>533400</xdr:colOff>
      <xdr:row>4</xdr:row>
      <xdr:rowOff>0</xdr:rowOff>
    </xdr:to>
    <xdr:sp>
      <xdr:nvSpPr>
        <xdr:cNvPr id="42" name="Line 95"/>
        <xdr:cNvSpPr>
          <a:spLocks/>
        </xdr:cNvSpPr>
      </xdr:nvSpPr>
      <xdr:spPr>
        <a:xfrm>
          <a:off x="29718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4</xdr:row>
      <xdr:rowOff>0</xdr:rowOff>
    </xdr:from>
    <xdr:to>
      <xdr:col>3</xdr:col>
      <xdr:colOff>419100</xdr:colOff>
      <xdr:row>4</xdr:row>
      <xdr:rowOff>0</xdr:rowOff>
    </xdr:to>
    <xdr:sp>
      <xdr:nvSpPr>
        <xdr:cNvPr id="43" name="Line 96"/>
        <xdr:cNvSpPr>
          <a:spLocks/>
        </xdr:cNvSpPr>
      </xdr:nvSpPr>
      <xdr:spPr>
        <a:xfrm flipV="1">
          <a:off x="2247900"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4</xdr:row>
      <xdr:rowOff>0</xdr:rowOff>
    </xdr:from>
    <xdr:to>
      <xdr:col>3</xdr:col>
      <xdr:colOff>419100</xdr:colOff>
      <xdr:row>4</xdr:row>
      <xdr:rowOff>0</xdr:rowOff>
    </xdr:to>
    <xdr:sp>
      <xdr:nvSpPr>
        <xdr:cNvPr id="44" name="Line 97"/>
        <xdr:cNvSpPr>
          <a:spLocks/>
        </xdr:cNvSpPr>
      </xdr:nvSpPr>
      <xdr:spPr>
        <a:xfrm>
          <a:off x="2247900"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4</xdr:row>
      <xdr:rowOff>0</xdr:rowOff>
    </xdr:from>
    <xdr:to>
      <xdr:col>4</xdr:col>
      <xdr:colOff>457200</xdr:colOff>
      <xdr:row>4</xdr:row>
      <xdr:rowOff>0</xdr:rowOff>
    </xdr:to>
    <xdr:sp>
      <xdr:nvSpPr>
        <xdr:cNvPr id="45" name="TextBox 98"/>
        <xdr:cNvSpPr txBox="1">
          <a:spLocks noChangeArrowheads="1"/>
        </xdr:cNvSpPr>
      </xdr:nvSpPr>
      <xdr:spPr>
        <a:xfrm>
          <a:off x="2447925" y="714375"/>
          <a:ext cx="4476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Trough</a:t>
          </a:r>
        </a:p>
      </xdr:txBody>
    </xdr:sp>
    <xdr:clientData/>
  </xdr:twoCellAnchor>
  <xdr:twoCellAnchor>
    <xdr:from>
      <xdr:col>4</xdr:col>
      <xdr:colOff>228600</xdr:colOff>
      <xdr:row>4</xdr:row>
      <xdr:rowOff>0</xdr:rowOff>
    </xdr:from>
    <xdr:to>
      <xdr:col>4</xdr:col>
      <xdr:colOff>228600</xdr:colOff>
      <xdr:row>4</xdr:row>
      <xdr:rowOff>0</xdr:rowOff>
    </xdr:to>
    <xdr:sp>
      <xdr:nvSpPr>
        <xdr:cNvPr id="46" name="Line 99"/>
        <xdr:cNvSpPr>
          <a:spLocks/>
        </xdr:cNvSpPr>
      </xdr:nvSpPr>
      <xdr:spPr>
        <a:xfrm flipV="1">
          <a:off x="2667000"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4</xdr:row>
      <xdr:rowOff>0</xdr:rowOff>
    </xdr:from>
    <xdr:to>
      <xdr:col>4</xdr:col>
      <xdr:colOff>228600</xdr:colOff>
      <xdr:row>4</xdr:row>
      <xdr:rowOff>0</xdr:rowOff>
    </xdr:to>
    <xdr:sp>
      <xdr:nvSpPr>
        <xdr:cNvPr id="47" name="Line 100"/>
        <xdr:cNvSpPr>
          <a:spLocks/>
        </xdr:cNvSpPr>
      </xdr:nvSpPr>
      <xdr:spPr>
        <a:xfrm>
          <a:off x="2667000"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4</xdr:row>
      <xdr:rowOff>0</xdr:rowOff>
    </xdr:from>
    <xdr:to>
      <xdr:col>7</xdr:col>
      <xdr:colOff>123825</xdr:colOff>
      <xdr:row>4</xdr:row>
      <xdr:rowOff>0</xdr:rowOff>
    </xdr:to>
    <xdr:sp>
      <xdr:nvSpPr>
        <xdr:cNvPr id="48" name="Line 101"/>
        <xdr:cNvSpPr>
          <a:spLocks/>
        </xdr:cNvSpPr>
      </xdr:nvSpPr>
      <xdr:spPr>
        <a:xfrm flipV="1">
          <a:off x="4391025"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4</xdr:row>
      <xdr:rowOff>0</xdr:rowOff>
    </xdr:from>
    <xdr:to>
      <xdr:col>1</xdr:col>
      <xdr:colOff>514350</xdr:colOff>
      <xdr:row>4</xdr:row>
      <xdr:rowOff>0</xdr:rowOff>
    </xdr:to>
    <xdr:sp>
      <xdr:nvSpPr>
        <xdr:cNvPr id="49" name="Line 102"/>
        <xdr:cNvSpPr>
          <a:spLocks/>
        </xdr:cNvSpPr>
      </xdr:nvSpPr>
      <xdr:spPr>
        <a:xfrm flipV="1">
          <a:off x="112395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523875</xdr:colOff>
      <xdr:row>4</xdr:row>
      <xdr:rowOff>0</xdr:rowOff>
    </xdr:from>
    <xdr:to>
      <xdr:col>6</xdr:col>
      <xdr:colOff>523875</xdr:colOff>
      <xdr:row>4</xdr:row>
      <xdr:rowOff>0</xdr:rowOff>
    </xdr:to>
    <xdr:sp>
      <xdr:nvSpPr>
        <xdr:cNvPr id="50" name="Line 103"/>
        <xdr:cNvSpPr>
          <a:spLocks/>
        </xdr:cNvSpPr>
      </xdr:nvSpPr>
      <xdr:spPr>
        <a:xfrm flipV="1">
          <a:off x="4181475"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4</xdr:row>
      <xdr:rowOff>0</xdr:rowOff>
    </xdr:from>
    <xdr:to>
      <xdr:col>7</xdr:col>
      <xdr:colOff>123825</xdr:colOff>
      <xdr:row>4</xdr:row>
      <xdr:rowOff>0</xdr:rowOff>
    </xdr:to>
    <xdr:sp>
      <xdr:nvSpPr>
        <xdr:cNvPr id="51" name="Line 104"/>
        <xdr:cNvSpPr>
          <a:spLocks/>
        </xdr:cNvSpPr>
      </xdr:nvSpPr>
      <xdr:spPr>
        <a:xfrm>
          <a:off x="4391025"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xdr:colOff>
      <xdr:row>9</xdr:row>
      <xdr:rowOff>152400</xdr:rowOff>
    </xdr:from>
    <xdr:to>
      <xdr:col>6</xdr:col>
      <xdr:colOff>438150</xdr:colOff>
      <xdr:row>24</xdr:row>
      <xdr:rowOff>85725</xdr:rowOff>
    </xdr:to>
    <xdr:sp>
      <xdr:nvSpPr>
        <xdr:cNvPr id="1" name="Oval 50"/>
        <xdr:cNvSpPr>
          <a:spLocks/>
        </xdr:cNvSpPr>
      </xdr:nvSpPr>
      <xdr:spPr>
        <a:xfrm>
          <a:off x="1485900" y="1676400"/>
          <a:ext cx="2609850" cy="2362200"/>
        </a:xfrm>
        <a:prstGeom prst="ellipse">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4</xdr:row>
      <xdr:rowOff>0</xdr:rowOff>
    </xdr:from>
    <xdr:to>
      <xdr:col>3</xdr:col>
      <xdr:colOff>533400</xdr:colOff>
      <xdr:row>4</xdr:row>
      <xdr:rowOff>0</xdr:rowOff>
    </xdr:to>
    <xdr:sp>
      <xdr:nvSpPr>
        <xdr:cNvPr id="2" name="Line 1"/>
        <xdr:cNvSpPr>
          <a:spLocks/>
        </xdr:cNvSpPr>
      </xdr:nvSpPr>
      <xdr:spPr>
        <a:xfrm>
          <a:off x="23622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4</xdr:row>
      <xdr:rowOff>0</xdr:rowOff>
    </xdr:from>
    <xdr:to>
      <xdr:col>4</xdr:col>
      <xdr:colOff>533400</xdr:colOff>
      <xdr:row>4</xdr:row>
      <xdr:rowOff>0</xdr:rowOff>
    </xdr:to>
    <xdr:sp>
      <xdr:nvSpPr>
        <xdr:cNvPr id="3" name="Line 2"/>
        <xdr:cNvSpPr>
          <a:spLocks/>
        </xdr:cNvSpPr>
      </xdr:nvSpPr>
      <xdr:spPr>
        <a:xfrm>
          <a:off x="29718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4</xdr:row>
      <xdr:rowOff>0</xdr:rowOff>
    </xdr:from>
    <xdr:to>
      <xdr:col>3</xdr:col>
      <xdr:colOff>419100</xdr:colOff>
      <xdr:row>4</xdr:row>
      <xdr:rowOff>0</xdr:rowOff>
    </xdr:to>
    <xdr:sp>
      <xdr:nvSpPr>
        <xdr:cNvPr id="4" name="Line 3"/>
        <xdr:cNvSpPr>
          <a:spLocks/>
        </xdr:cNvSpPr>
      </xdr:nvSpPr>
      <xdr:spPr>
        <a:xfrm flipV="1">
          <a:off x="2247900"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4</xdr:row>
      <xdr:rowOff>0</xdr:rowOff>
    </xdr:from>
    <xdr:to>
      <xdr:col>3</xdr:col>
      <xdr:colOff>419100</xdr:colOff>
      <xdr:row>4</xdr:row>
      <xdr:rowOff>0</xdr:rowOff>
    </xdr:to>
    <xdr:sp>
      <xdr:nvSpPr>
        <xdr:cNvPr id="5" name="Line 4"/>
        <xdr:cNvSpPr>
          <a:spLocks/>
        </xdr:cNvSpPr>
      </xdr:nvSpPr>
      <xdr:spPr>
        <a:xfrm>
          <a:off x="2247900"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4</xdr:row>
      <xdr:rowOff>0</xdr:rowOff>
    </xdr:from>
    <xdr:to>
      <xdr:col>4</xdr:col>
      <xdr:colOff>457200</xdr:colOff>
      <xdr:row>4</xdr:row>
      <xdr:rowOff>0</xdr:rowOff>
    </xdr:to>
    <xdr:sp>
      <xdr:nvSpPr>
        <xdr:cNvPr id="6" name="TextBox 5"/>
        <xdr:cNvSpPr txBox="1">
          <a:spLocks noChangeArrowheads="1"/>
        </xdr:cNvSpPr>
      </xdr:nvSpPr>
      <xdr:spPr>
        <a:xfrm>
          <a:off x="2447925" y="714375"/>
          <a:ext cx="4476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Trough</a:t>
          </a:r>
        </a:p>
      </xdr:txBody>
    </xdr:sp>
    <xdr:clientData/>
  </xdr:twoCellAnchor>
  <xdr:twoCellAnchor>
    <xdr:from>
      <xdr:col>4</xdr:col>
      <xdr:colOff>228600</xdr:colOff>
      <xdr:row>4</xdr:row>
      <xdr:rowOff>0</xdr:rowOff>
    </xdr:from>
    <xdr:to>
      <xdr:col>4</xdr:col>
      <xdr:colOff>228600</xdr:colOff>
      <xdr:row>4</xdr:row>
      <xdr:rowOff>0</xdr:rowOff>
    </xdr:to>
    <xdr:sp>
      <xdr:nvSpPr>
        <xdr:cNvPr id="7" name="Line 6"/>
        <xdr:cNvSpPr>
          <a:spLocks/>
        </xdr:cNvSpPr>
      </xdr:nvSpPr>
      <xdr:spPr>
        <a:xfrm flipV="1">
          <a:off x="2667000"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4</xdr:row>
      <xdr:rowOff>0</xdr:rowOff>
    </xdr:from>
    <xdr:to>
      <xdr:col>4</xdr:col>
      <xdr:colOff>228600</xdr:colOff>
      <xdr:row>4</xdr:row>
      <xdr:rowOff>0</xdr:rowOff>
    </xdr:to>
    <xdr:sp>
      <xdr:nvSpPr>
        <xdr:cNvPr id="8" name="Line 7"/>
        <xdr:cNvSpPr>
          <a:spLocks/>
        </xdr:cNvSpPr>
      </xdr:nvSpPr>
      <xdr:spPr>
        <a:xfrm>
          <a:off x="2667000"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4</xdr:row>
      <xdr:rowOff>0</xdr:rowOff>
    </xdr:from>
    <xdr:to>
      <xdr:col>7</xdr:col>
      <xdr:colOff>123825</xdr:colOff>
      <xdr:row>4</xdr:row>
      <xdr:rowOff>0</xdr:rowOff>
    </xdr:to>
    <xdr:sp>
      <xdr:nvSpPr>
        <xdr:cNvPr id="9" name="Line 8"/>
        <xdr:cNvSpPr>
          <a:spLocks/>
        </xdr:cNvSpPr>
      </xdr:nvSpPr>
      <xdr:spPr>
        <a:xfrm flipV="1">
          <a:off x="4391025"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4</xdr:row>
      <xdr:rowOff>0</xdr:rowOff>
    </xdr:from>
    <xdr:to>
      <xdr:col>1</xdr:col>
      <xdr:colOff>514350</xdr:colOff>
      <xdr:row>4</xdr:row>
      <xdr:rowOff>0</xdr:rowOff>
    </xdr:to>
    <xdr:sp>
      <xdr:nvSpPr>
        <xdr:cNvPr id="10" name="Line 9"/>
        <xdr:cNvSpPr>
          <a:spLocks/>
        </xdr:cNvSpPr>
      </xdr:nvSpPr>
      <xdr:spPr>
        <a:xfrm flipV="1">
          <a:off x="112395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523875</xdr:colOff>
      <xdr:row>4</xdr:row>
      <xdr:rowOff>0</xdr:rowOff>
    </xdr:from>
    <xdr:to>
      <xdr:col>6</xdr:col>
      <xdr:colOff>523875</xdr:colOff>
      <xdr:row>4</xdr:row>
      <xdr:rowOff>0</xdr:rowOff>
    </xdr:to>
    <xdr:sp>
      <xdr:nvSpPr>
        <xdr:cNvPr id="11" name="Line 10"/>
        <xdr:cNvSpPr>
          <a:spLocks/>
        </xdr:cNvSpPr>
      </xdr:nvSpPr>
      <xdr:spPr>
        <a:xfrm flipV="1">
          <a:off x="4181475"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4</xdr:row>
      <xdr:rowOff>0</xdr:rowOff>
    </xdr:from>
    <xdr:to>
      <xdr:col>7</xdr:col>
      <xdr:colOff>123825</xdr:colOff>
      <xdr:row>4</xdr:row>
      <xdr:rowOff>0</xdr:rowOff>
    </xdr:to>
    <xdr:sp>
      <xdr:nvSpPr>
        <xdr:cNvPr id="12" name="Line 11"/>
        <xdr:cNvSpPr>
          <a:spLocks/>
        </xdr:cNvSpPr>
      </xdr:nvSpPr>
      <xdr:spPr>
        <a:xfrm>
          <a:off x="4391025"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4</xdr:row>
      <xdr:rowOff>0</xdr:rowOff>
    </xdr:from>
    <xdr:to>
      <xdr:col>3</xdr:col>
      <xdr:colOff>533400</xdr:colOff>
      <xdr:row>4</xdr:row>
      <xdr:rowOff>0</xdr:rowOff>
    </xdr:to>
    <xdr:sp>
      <xdr:nvSpPr>
        <xdr:cNvPr id="13" name="Line 38"/>
        <xdr:cNvSpPr>
          <a:spLocks/>
        </xdr:cNvSpPr>
      </xdr:nvSpPr>
      <xdr:spPr>
        <a:xfrm>
          <a:off x="23622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4</xdr:row>
      <xdr:rowOff>0</xdr:rowOff>
    </xdr:from>
    <xdr:to>
      <xdr:col>4</xdr:col>
      <xdr:colOff>533400</xdr:colOff>
      <xdr:row>4</xdr:row>
      <xdr:rowOff>0</xdr:rowOff>
    </xdr:to>
    <xdr:sp>
      <xdr:nvSpPr>
        <xdr:cNvPr id="14" name="Line 39"/>
        <xdr:cNvSpPr>
          <a:spLocks/>
        </xdr:cNvSpPr>
      </xdr:nvSpPr>
      <xdr:spPr>
        <a:xfrm>
          <a:off x="29718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4</xdr:row>
      <xdr:rowOff>0</xdr:rowOff>
    </xdr:from>
    <xdr:to>
      <xdr:col>3</xdr:col>
      <xdr:colOff>419100</xdr:colOff>
      <xdr:row>4</xdr:row>
      <xdr:rowOff>0</xdr:rowOff>
    </xdr:to>
    <xdr:sp>
      <xdr:nvSpPr>
        <xdr:cNvPr id="15" name="Line 40"/>
        <xdr:cNvSpPr>
          <a:spLocks/>
        </xdr:cNvSpPr>
      </xdr:nvSpPr>
      <xdr:spPr>
        <a:xfrm flipV="1">
          <a:off x="2247900"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4</xdr:row>
      <xdr:rowOff>0</xdr:rowOff>
    </xdr:from>
    <xdr:to>
      <xdr:col>3</xdr:col>
      <xdr:colOff>419100</xdr:colOff>
      <xdr:row>4</xdr:row>
      <xdr:rowOff>0</xdr:rowOff>
    </xdr:to>
    <xdr:sp>
      <xdr:nvSpPr>
        <xdr:cNvPr id="16" name="Line 41"/>
        <xdr:cNvSpPr>
          <a:spLocks/>
        </xdr:cNvSpPr>
      </xdr:nvSpPr>
      <xdr:spPr>
        <a:xfrm>
          <a:off x="2247900"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4</xdr:row>
      <xdr:rowOff>0</xdr:rowOff>
    </xdr:from>
    <xdr:to>
      <xdr:col>4</xdr:col>
      <xdr:colOff>457200</xdr:colOff>
      <xdr:row>4</xdr:row>
      <xdr:rowOff>0</xdr:rowOff>
    </xdr:to>
    <xdr:sp>
      <xdr:nvSpPr>
        <xdr:cNvPr id="17" name="TextBox 42"/>
        <xdr:cNvSpPr txBox="1">
          <a:spLocks noChangeArrowheads="1"/>
        </xdr:cNvSpPr>
      </xdr:nvSpPr>
      <xdr:spPr>
        <a:xfrm>
          <a:off x="2447925" y="714375"/>
          <a:ext cx="4476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Trough</a:t>
          </a:r>
        </a:p>
      </xdr:txBody>
    </xdr:sp>
    <xdr:clientData/>
  </xdr:twoCellAnchor>
  <xdr:twoCellAnchor>
    <xdr:from>
      <xdr:col>4</xdr:col>
      <xdr:colOff>228600</xdr:colOff>
      <xdr:row>4</xdr:row>
      <xdr:rowOff>0</xdr:rowOff>
    </xdr:from>
    <xdr:to>
      <xdr:col>4</xdr:col>
      <xdr:colOff>228600</xdr:colOff>
      <xdr:row>4</xdr:row>
      <xdr:rowOff>0</xdr:rowOff>
    </xdr:to>
    <xdr:sp>
      <xdr:nvSpPr>
        <xdr:cNvPr id="18" name="Line 43"/>
        <xdr:cNvSpPr>
          <a:spLocks/>
        </xdr:cNvSpPr>
      </xdr:nvSpPr>
      <xdr:spPr>
        <a:xfrm flipV="1">
          <a:off x="2667000"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4</xdr:row>
      <xdr:rowOff>0</xdr:rowOff>
    </xdr:from>
    <xdr:to>
      <xdr:col>4</xdr:col>
      <xdr:colOff>228600</xdr:colOff>
      <xdr:row>4</xdr:row>
      <xdr:rowOff>0</xdr:rowOff>
    </xdr:to>
    <xdr:sp>
      <xdr:nvSpPr>
        <xdr:cNvPr id="19" name="Line 44"/>
        <xdr:cNvSpPr>
          <a:spLocks/>
        </xdr:cNvSpPr>
      </xdr:nvSpPr>
      <xdr:spPr>
        <a:xfrm>
          <a:off x="2667000"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4</xdr:row>
      <xdr:rowOff>0</xdr:rowOff>
    </xdr:from>
    <xdr:to>
      <xdr:col>7</xdr:col>
      <xdr:colOff>123825</xdr:colOff>
      <xdr:row>4</xdr:row>
      <xdr:rowOff>0</xdr:rowOff>
    </xdr:to>
    <xdr:sp>
      <xdr:nvSpPr>
        <xdr:cNvPr id="20" name="Line 45"/>
        <xdr:cNvSpPr>
          <a:spLocks/>
        </xdr:cNvSpPr>
      </xdr:nvSpPr>
      <xdr:spPr>
        <a:xfrm flipV="1">
          <a:off x="4391025"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4</xdr:row>
      <xdr:rowOff>0</xdr:rowOff>
    </xdr:from>
    <xdr:to>
      <xdr:col>1</xdr:col>
      <xdr:colOff>514350</xdr:colOff>
      <xdr:row>4</xdr:row>
      <xdr:rowOff>0</xdr:rowOff>
    </xdr:to>
    <xdr:sp>
      <xdr:nvSpPr>
        <xdr:cNvPr id="21" name="Line 46"/>
        <xdr:cNvSpPr>
          <a:spLocks/>
        </xdr:cNvSpPr>
      </xdr:nvSpPr>
      <xdr:spPr>
        <a:xfrm flipV="1">
          <a:off x="112395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523875</xdr:colOff>
      <xdr:row>4</xdr:row>
      <xdr:rowOff>0</xdr:rowOff>
    </xdr:from>
    <xdr:to>
      <xdr:col>6</xdr:col>
      <xdr:colOff>523875</xdr:colOff>
      <xdr:row>4</xdr:row>
      <xdr:rowOff>0</xdr:rowOff>
    </xdr:to>
    <xdr:sp>
      <xdr:nvSpPr>
        <xdr:cNvPr id="22" name="Line 47"/>
        <xdr:cNvSpPr>
          <a:spLocks/>
        </xdr:cNvSpPr>
      </xdr:nvSpPr>
      <xdr:spPr>
        <a:xfrm flipV="1">
          <a:off x="4181475"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4</xdr:row>
      <xdr:rowOff>0</xdr:rowOff>
    </xdr:from>
    <xdr:to>
      <xdr:col>7</xdr:col>
      <xdr:colOff>123825</xdr:colOff>
      <xdr:row>4</xdr:row>
      <xdr:rowOff>0</xdr:rowOff>
    </xdr:to>
    <xdr:sp>
      <xdr:nvSpPr>
        <xdr:cNvPr id="23" name="Line 48"/>
        <xdr:cNvSpPr>
          <a:spLocks/>
        </xdr:cNvSpPr>
      </xdr:nvSpPr>
      <xdr:spPr>
        <a:xfrm>
          <a:off x="4391025"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15</xdr:row>
      <xdr:rowOff>0</xdr:rowOff>
    </xdr:from>
    <xdr:to>
      <xdr:col>5</xdr:col>
      <xdr:colOff>123825</xdr:colOff>
      <xdr:row>19</xdr:row>
      <xdr:rowOff>28575</xdr:rowOff>
    </xdr:to>
    <xdr:sp>
      <xdr:nvSpPr>
        <xdr:cNvPr id="24" name="Oval 25"/>
        <xdr:cNvSpPr>
          <a:spLocks/>
        </xdr:cNvSpPr>
      </xdr:nvSpPr>
      <xdr:spPr>
        <a:xfrm>
          <a:off x="2457450" y="2495550"/>
          <a:ext cx="714375" cy="6762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152400</xdr:colOff>
      <xdr:row>15</xdr:row>
      <xdr:rowOff>85725</xdr:rowOff>
    </xdr:from>
    <xdr:ext cx="447675" cy="200025"/>
    <xdr:sp>
      <xdr:nvSpPr>
        <xdr:cNvPr id="25" name="TextBox 29"/>
        <xdr:cNvSpPr txBox="1">
          <a:spLocks noChangeArrowheads="1"/>
        </xdr:cNvSpPr>
      </xdr:nvSpPr>
      <xdr:spPr>
        <a:xfrm>
          <a:off x="2590800" y="2581275"/>
          <a:ext cx="44767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Trough</a:t>
          </a:r>
        </a:p>
      </xdr:txBody>
    </xdr:sp>
    <xdr:clientData/>
  </xdr:oneCellAnchor>
  <xdr:oneCellAnchor>
    <xdr:from>
      <xdr:col>2</xdr:col>
      <xdr:colOff>581025</xdr:colOff>
      <xdr:row>20</xdr:row>
      <xdr:rowOff>28575</xdr:rowOff>
    </xdr:from>
    <xdr:ext cx="2028825" cy="190500"/>
    <xdr:sp>
      <xdr:nvSpPr>
        <xdr:cNvPr id="26" name="TextBox 13"/>
        <xdr:cNvSpPr txBox="1">
          <a:spLocks noChangeArrowheads="1"/>
        </xdr:cNvSpPr>
      </xdr:nvSpPr>
      <xdr:spPr>
        <a:xfrm>
          <a:off x="1800225" y="3333750"/>
          <a:ext cx="2028825" cy="190500"/>
        </a:xfrm>
        <a:prstGeom prst="rect">
          <a:avLst/>
        </a:prstGeom>
        <a:noFill/>
        <a:ln w="9525" cmpd="sng">
          <a:noFill/>
        </a:ln>
      </xdr:spPr>
      <xdr:txBody>
        <a:bodyPr vertOverflow="clip" wrap="square">
          <a:spAutoFit/>
        </a:bodyPr>
        <a:p>
          <a:pPr algn="l">
            <a:defRPr/>
          </a:pPr>
          <a:r>
            <a:rPr lang="en-US" cap="none" sz="900" b="1" i="0" u="none" baseline="0">
              <a:latin typeface="Arial"/>
              <a:ea typeface="Arial"/>
              <a:cs typeface="Arial"/>
            </a:rPr>
            <a:t>Heavy Use Area for Watering Facility</a:t>
          </a:r>
        </a:p>
      </xdr:txBody>
    </xdr:sp>
    <xdr:clientData/>
  </xdr:oneCellAnchor>
  <xdr:oneCellAnchor>
    <xdr:from>
      <xdr:col>3</xdr:col>
      <xdr:colOff>114300</xdr:colOff>
      <xdr:row>16</xdr:row>
      <xdr:rowOff>95250</xdr:rowOff>
    </xdr:from>
    <xdr:ext cx="142875" cy="200025"/>
    <xdr:sp>
      <xdr:nvSpPr>
        <xdr:cNvPr id="27" name="TextBox 51"/>
        <xdr:cNvSpPr txBox="1">
          <a:spLocks noChangeArrowheads="1"/>
        </xdr:cNvSpPr>
      </xdr:nvSpPr>
      <xdr:spPr>
        <a:xfrm>
          <a:off x="1943100" y="2752725"/>
          <a:ext cx="14287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X</a:t>
          </a:r>
        </a:p>
      </xdr:txBody>
    </xdr:sp>
    <xdr:clientData/>
  </xdr:oneCellAnchor>
  <xdr:twoCellAnchor>
    <xdr:from>
      <xdr:col>2</xdr:col>
      <xdr:colOff>276225</xdr:colOff>
      <xdr:row>17</xdr:row>
      <xdr:rowOff>19050</xdr:rowOff>
    </xdr:from>
    <xdr:to>
      <xdr:col>3</xdr:col>
      <xdr:colOff>66675</xdr:colOff>
      <xdr:row>17</xdr:row>
      <xdr:rowOff>19050</xdr:rowOff>
    </xdr:to>
    <xdr:sp>
      <xdr:nvSpPr>
        <xdr:cNvPr id="28" name="Line 52"/>
        <xdr:cNvSpPr>
          <a:spLocks/>
        </xdr:cNvSpPr>
      </xdr:nvSpPr>
      <xdr:spPr>
        <a:xfrm flipH="1">
          <a:off x="1495425" y="283845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17</xdr:row>
      <xdr:rowOff>19050</xdr:rowOff>
    </xdr:from>
    <xdr:to>
      <xdr:col>4</xdr:col>
      <xdr:colOff>9525</xdr:colOff>
      <xdr:row>17</xdr:row>
      <xdr:rowOff>19050</xdr:rowOff>
    </xdr:to>
    <xdr:sp>
      <xdr:nvSpPr>
        <xdr:cNvPr id="29" name="Line 53"/>
        <xdr:cNvSpPr>
          <a:spLocks/>
        </xdr:cNvSpPr>
      </xdr:nvSpPr>
      <xdr:spPr>
        <a:xfrm>
          <a:off x="2085975" y="283845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295275</xdr:colOff>
      <xdr:row>16</xdr:row>
      <xdr:rowOff>104775</xdr:rowOff>
    </xdr:from>
    <xdr:ext cx="152400" cy="190500"/>
    <xdr:sp>
      <xdr:nvSpPr>
        <xdr:cNvPr id="30" name="TextBox 54"/>
        <xdr:cNvSpPr txBox="1">
          <a:spLocks noChangeArrowheads="1"/>
        </xdr:cNvSpPr>
      </xdr:nvSpPr>
      <xdr:spPr>
        <a:xfrm>
          <a:off x="2733675" y="2762250"/>
          <a:ext cx="152400"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D</a:t>
          </a:r>
        </a:p>
      </xdr:txBody>
    </xdr:sp>
    <xdr:clientData/>
  </xdr:oneCellAnchor>
  <xdr:twoCellAnchor>
    <xdr:from>
      <xdr:col>4</xdr:col>
      <xdr:colOff>9525</xdr:colOff>
      <xdr:row>17</xdr:row>
      <xdr:rowOff>19050</xdr:rowOff>
    </xdr:from>
    <xdr:to>
      <xdr:col>4</xdr:col>
      <xdr:colOff>285750</xdr:colOff>
      <xdr:row>17</xdr:row>
      <xdr:rowOff>19050</xdr:rowOff>
    </xdr:to>
    <xdr:sp>
      <xdr:nvSpPr>
        <xdr:cNvPr id="31" name="Line 57"/>
        <xdr:cNvSpPr>
          <a:spLocks/>
        </xdr:cNvSpPr>
      </xdr:nvSpPr>
      <xdr:spPr>
        <a:xfrm flipH="1">
          <a:off x="2447925" y="28384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17</xdr:row>
      <xdr:rowOff>19050</xdr:rowOff>
    </xdr:from>
    <xdr:to>
      <xdr:col>5</xdr:col>
      <xdr:colOff>114300</xdr:colOff>
      <xdr:row>17</xdr:row>
      <xdr:rowOff>19050</xdr:rowOff>
    </xdr:to>
    <xdr:sp>
      <xdr:nvSpPr>
        <xdr:cNvPr id="32" name="Line 58"/>
        <xdr:cNvSpPr>
          <a:spLocks/>
        </xdr:cNvSpPr>
      </xdr:nvSpPr>
      <xdr:spPr>
        <a:xfrm>
          <a:off x="2867025" y="28384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10</xdr:row>
      <xdr:rowOff>0</xdr:rowOff>
    </xdr:from>
    <xdr:to>
      <xdr:col>8</xdr:col>
      <xdr:colOff>0</xdr:colOff>
      <xdr:row>10</xdr:row>
      <xdr:rowOff>0</xdr:rowOff>
    </xdr:to>
    <xdr:sp>
      <xdr:nvSpPr>
        <xdr:cNvPr id="33" name="Line 61"/>
        <xdr:cNvSpPr>
          <a:spLocks/>
        </xdr:cNvSpPr>
      </xdr:nvSpPr>
      <xdr:spPr>
        <a:xfrm>
          <a:off x="3190875" y="1685925"/>
          <a:ext cx="16859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24</xdr:row>
      <xdr:rowOff>66675</xdr:rowOff>
    </xdr:from>
    <xdr:to>
      <xdr:col>8</xdr:col>
      <xdr:colOff>0</xdr:colOff>
      <xdr:row>24</xdr:row>
      <xdr:rowOff>66675</xdr:rowOff>
    </xdr:to>
    <xdr:sp>
      <xdr:nvSpPr>
        <xdr:cNvPr id="34" name="Line 62"/>
        <xdr:cNvSpPr>
          <a:spLocks/>
        </xdr:cNvSpPr>
      </xdr:nvSpPr>
      <xdr:spPr>
        <a:xfrm>
          <a:off x="3209925" y="4019550"/>
          <a:ext cx="1666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10</xdr:row>
      <xdr:rowOff>0</xdr:rowOff>
    </xdr:from>
    <xdr:to>
      <xdr:col>7</xdr:col>
      <xdr:colOff>314325</xdr:colOff>
      <xdr:row>15</xdr:row>
      <xdr:rowOff>95250</xdr:rowOff>
    </xdr:to>
    <xdr:sp>
      <xdr:nvSpPr>
        <xdr:cNvPr id="35" name="Line 65"/>
        <xdr:cNvSpPr>
          <a:spLocks/>
        </xdr:cNvSpPr>
      </xdr:nvSpPr>
      <xdr:spPr>
        <a:xfrm flipV="1">
          <a:off x="4581525" y="1685925"/>
          <a:ext cx="0"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17</xdr:row>
      <xdr:rowOff>76200</xdr:rowOff>
    </xdr:from>
    <xdr:to>
      <xdr:col>7</xdr:col>
      <xdr:colOff>314325</xdr:colOff>
      <xdr:row>24</xdr:row>
      <xdr:rowOff>66675</xdr:rowOff>
    </xdr:to>
    <xdr:sp>
      <xdr:nvSpPr>
        <xdr:cNvPr id="36" name="Line 66"/>
        <xdr:cNvSpPr>
          <a:spLocks/>
        </xdr:cNvSpPr>
      </xdr:nvSpPr>
      <xdr:spPr>
        <a:xfrm>
          <a:off x="4581525" y="2895600"/>
          <a:ext cx="0" cy="1123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11</xdr:row>
      <xdr:rowOff>142875</xdr:rowOff>
    </xdr:from>
    <xdr:to>
      <xdr:col>6</xdr:col>
      <xdr:colOff>542925</xdr:colOff>
      <xdr:row>25</xdr:row>
      <xdr:rowOff>95250</xdr:rowOff>
    </xdr:to>
    <xdr:sp>
      <xdr:nvSpPr>
        <xdr:cNvPr id="1" name="Rectangle 1"/>
        <xdr:cNvSpPr>
          <a:spLocks/>
        </xdr:cNvSpPr>
      </xdr:nvSpPr>
      <xdr:spPr>
        <a:xfrm>
          <a:off x="1143000" y="1990725"/>
          <a:ext cx="3057525" cy="2219325"/>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581025</xdr:colOff>
      <xdr:row>11</xdr:row>
      <xdr:rowOff>142875</xdr:rowOff>
    </xdr:from>
    <xdr:to>
      <xdr:col>7</xdr:col>
      <xdr:colOff>200025</xdr:colOff>
      <xdr:row>11</xdr:row>
      <xdr:rowOff>142875</xdr:rowOff>
    </xdr:to>
    <xdr:sp>
      <xdr:nvSpPr>
        <xdr:cNvPr id="2" name="Line 2"/>
        <xdr:cNvSpPr>
          <a:spLocks/>
        </xdr:cNvSpPr>
      </xdr:nvSpPr>
      <xdr:spPr>
        <a:xfrm>
          <a:off x="4238625" y="19907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581025</xdr:colOff>
      <xdr:row>25</xdr:row>
      <xdr:rowOff>95250</xdr:rowOff>
    </xdr:from>
    <xdr:to>
      <xdr:col>7</xdr:col>
      <xdr:colOff>180975</xdr:colOff>
      <xdr:row>25</xdr:row>
      <xdr:rowOff>95250</xdr:rowOff>
    </xdr:to>
    <xdr:sp>
      <xdr:nvSpPr>
        <xdr:cNvPr id="3" name="Line 3"/>
        <xdr:cNvSpPr>
          <a:spLocks/>
        </xdr:cNvSpPr>
      </xdr:nvSpPr>
      <xdr:spPr>
        <a:xfrm>
          <a:off x="4238625" y="42100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16</xdr:row>
      <xdr:rowOff>95250</xdr:rowOff>
    </xdr:from>
    <xdr:to>
      <xdr:col>3</xdr:col>
      <xdr:colOff>571500</xdr:colOff>
      <xdr:row>20</xdr:row>
      <xdr:rowOff>123825</xdr:rowOff>
    </xdr:to>
    <xdr:sp>
      <xdr:nvSpPr>
        <xdr:cNvPr id="4" name="Oval 4"/>
        <xdr:cNvSpPr>
          <a:spLocks/>
        </xdr:cNvSpPr>
      </xdr:nvSpPr>
      <xdr:spPr>
        <a:xfrm>
          <a:off x="1685925" y="2752725"/>
          <a:ext cx="714375" cy="6762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16</xdr:row>
      <xdr:rowOff>85725</xdr:rowOff>
    </xdr:from>
    <xdr:to>
      <xdr:col>6</xdr:col>
      <xdr:colOff>9525</xdr:colOff>
      <xdr:row>20</xdr:row>
      <xdr:rowOff>114300</xdr:rowOff>
    </xdr:to>
    <xdr:sp>
      <xdr:nvSpPr>
        <xdr:cNvPr id="5" name="Oval 5"/>
        <xdr:cNvSpPr>
          <a:spLocks/>
        </xdr:cNvSpPr>
      </xdr:nvSpPr>
      <xdr:spPr>
        <a:xfrm>
          <a:off x="2952750" y="2743200"/>
          <a:ext cx="714375" cy="6762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590550</xdr:colOff>
      <xdr:row>18</xdr:row>
      <xdr:rowOff>28575</xdr:rowOff>
    </xdr:from>
    <xdr:ext cx="581025" cy="200025"/>
    <xdr:sp>
      <xdr:nvSpPr>
        <xdr:cNvPr id="6" name="TextBox 6"/>
        <xdr:cNvSpPr txBox="1">
          <a:spLocks noChangeArrowheads="1"/>
        </xdr:cNvSpPr>
      </xdr:nvSpPr>
      <xdr:spPr>
        <a:xfrm>
          <a:off x="3028950" y="3009900"/>
          <a:ext cx="58102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Hay Ring</a:t>
          </a:r>
        </a:p>
      </xdr:txBody>
    </xdr:sp>
    <xdr:clientData/>
  </xdr:oneCellAnchor>
  <xdr:oneCellAnchor>
    <xdr:from>
      <xdr:col>2</xdr:col>
      <xdr:colOff>542925</xdr:colOff>
      <xdr:row>18</xdr:row>
      <xdr:rowOff>28575</xdr:rowOff>
    </xdr:from>
    <xdr:ext cx="581025" cy="200025"/>
    <xdr:sp>
      <xdr:nvSpPr>
        <xdr:cNvPr id="7" name="TextBox 7"/>
        <xdr:cNvSpPr txBox="1">
          <a:spLocks noChangeArrowheads="1"/>
        </xdr:cNvSpPr>
      </xdr:nvSpPr>
      <xdr:spPr>
        <a:xfrm>
          <a:off x="1762125" y="3009900"/>
          <a:ext cx="58102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Hay Ring</a:t>
          </a:r>
        </a:p>
      </xdr:txBody>
    </xdr:sp>
    <xdr:clientData/>
  </xdr:oneCellAnchor>
  <xdr:oneCellAnchor>
    <xdr:from>
      <xdr:col>2</xdr:col>
      <xdr:colOff>123825</xdr:colOff>
      <xdr:row>22</xdr:row>
      <xdr:rowOff>9525</xdr:rowOff>
    </xdr:from>
    <xdr:ext cx="1562100" cy="200025"/>
    <xdr:sp>
      <xdr:nvSpPr>
        <xdr:cNvPr id="8" name="TextBox 8"/>
        <xdr:cNvSpPr txBox="1">
          <a:spLocks noChangeArrowheads="1"/>
        </xdr:cNvSpPr>
      </xdr:nvSpPr>
      <xdr:spPr>
        <a:xfrm>
          <a:off x="1343025" y="3638550"/>
          <a:ext cx="1562100" cy="2000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Heavy Use Feeding Area</a:t>
          </a:r>
        </a:p>
      </xdr:txBody>
    </xdr:sp>
    <xdr:clientData/>
  </xdr:oneCellAnchor>
  <xdr:twoCellAnchor>
    <xdr:from>
      <xdr:col>1</xdr:col>
      <xdr:colOff>533400</xdr:colOff>
      <xdr:row>18</xdr:row>
      <xdr:rowOff>152400</xdr:rowOff>
    </xdr:from>
    <xdr:to>
      <xdr:col>2</xdr:col>
      <xdr:colOff>180975</xdr:colOff>
      <xdr:row>18</xdr:row>
      <xdr:rowOff>152400</xdr:rowOff>
    </xdr:to>
    <xdr:sp>
      <xdr:nvSpPr>
        <xdr:cNvPr id="9" name="Line 9"/>
        <xdr:cNvSpPr>
          <a:spLocks/>
        </xdr:cNvSpPr>
      </xdr:nvSpPr>
      <xdr:spPr>
        <a:xfrm flipH="1">
          <a:off x="1143000" y="31337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18</xdr:row>
      <xdr:rowOff>152400</xdr:rowOff>
    </xdr:from>
    <xdr:to>
      <xdr:col>2</xdr:col>
      <xdr:colOff>466725</xdr:colOff>
      <xdr:row>18</xdr:row>
      <xdr:rowOff>152400</xdr:rowOff>
    </xdr:to>
    <xdr:sp>
      <xdr:nvSpPr>
        <xdr:cNvPr id="10" name="Line 10"/>
        <xdr:cNvSpPr>
          <a:spLocks/>
        </xdr:cNvSpPr>
      </xdr:nvSpPr>
      <xdr:spPr>
        <a:xfrm>
          <a:off x="1381125" y="313372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571500</xdr:colOff>
      <xdr:row>18</xdr:row>
      <xdr:rowOff>133350</xdr:rowOff>
    </xdr:from>
    <xdr:to>
      <xdr:col>4</xdr:col>
      <xdr:colOff>228600</xdr:colOff>
      <xdr:row>18</xdr:row>
      <xdr:rowOff>133350</xdr:rowOff>
    </xdr:to>
    <xdr:sp>
      <xdr:nvSpPr>
        <xdr:cNvPr id="11" name="Line 11"/>
        <xdr:cNvSpPr>
          <a:spLocks/>
        </xdr:cNvSpPr>
      </xdr:nvSpPr>
      <xdr:spPr>
        <a:xfrm flipH="1">
          <a:off x="2400300" y="31146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18</xdr:row>
      <xdr:rowOff>133350</xdr:rowOff>
    </xdr:from>
    <xdr:to>
      <xdr:col>4</xdr:col>
      <xdr:colOff>504825</xdr:colOff>
      <xdr:row>18</xdr:row>
      <xdr:rowOff>133350</xdr:rowOff>
    </xdr:to>
    <xdr:sp>
      <xdr:nvSpPr>
        <xdr:cNvPr id="12" name="Line 12"/>
        <xdr:cNvSpPr>
          <a:spLocks/>
        </xdr:cNvSpPr>
      </xdr:nvSpPr>
      <xdr:spPr>
        <a:xfrm>
          <a:off x="2647950" y="311467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18</xdr:row>
      <xdr:rowOff>114300</xdr:rowOff>
    </xdr:from>
    <xdr:to>
      <xdr:col>6</xdr:col>
      <xdr:colOff>247650</xdr:colOff>
      <xdr:row>18</xdr:row>
      <xdr:rowOff>114300</xdr:rowOff>
    </xdr:to>
    <xdr:sp>
      <xdr:nvSpPr>
        <xdr:cNvPr id="13" name="Line 13"/>
        <xdr:cNvSpPr>
          <a:spLocks/>
        </xdr:cNvSpPr>
      </xdr:nvSpPr>
      <xdr:spPr>
        <a:xfrm flipH="1">
          <a:off x="3667125" y="309562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18</xdr:row>
      <xdr:rowOff>114300</xdr:rowOff>
    </xdr:from>
    <xdr:to>
      <xdr:col>6</xdr:col>
      <xdr:colOff>542925</xdr:colOff>
      <xdr:row>18</xdr:row>
      <xdr:rowOff>114300</xdr:rowOff>
    </xdr:to>
    <xdr:sp>
      <xdr:nvSpPr>
        <xdr:cNvPr id="14" name="Line 14"/>
        <xdr:cNvSpPr>
          <a:spLocks/>
        </xdr:cNvSpPr>
      </xdr:nvSpPr>
      <xdr:spPr>
        <a:xfrm>
          <a:off x="3886200" y="309562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76200</xdr:colOff>
      <xdr:row>17</xdr:row>
      <xdr:rowOff>123825</xdr:rowOff>
    </xdr:from>
    <xdr:ext cx="228600" cy="200025"/>
    <xdr:sp>
      <xdr:nvSpPr>
        <xdr:cNvPr id="15" name="TextBox 15"/>
        <xdr:cNvSpPr txBox="1">
          <a:spLocks noChangeArrowheads="1"/>
        </xdr:cNvSpPr>
      </xdr:nvSpPr>
      <xdr:spPr>
        <a:xfrm>
          <a:off x="1295400" y="2943225"/>
          <a:ext cx="22860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D1</a:t>
          </a:r>
        </a:p>
      </xdr:txBody>
    </xdr:sp>
    <xdr:clientData/>
  </xdr:oneCellAnchor>
  <xdr:oneCellAnchor>
    <xdr:from>
      <xdr:col>4</xdr:col>
      <xdr:colOff>123825</xdr:colOff>
      <xdr:row>17</xdr:row>
      <xdr:rowOff>123825</xdr:rowOff>
    </xdr:from>
    <xdr:ext cx="228600" cy="200025"/>
    <xdr:sp>
      <xdr:nvSpPr>
        <xdr:cNvPr id="16" name="TextBox 16"/>
        <xdr:cNvSpPr txBox="1">
          <a:spLocks noChangeArrowheads="1"/>
        </xdr:cNvSpPr>
      </xdr:nvSpPr>
      <xdr:spPr>
        <a:xfrm>
          <a:off x="2562225" y="2943225"/>
          <a:ext cx="22860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D2</a:t>
          </a:r>
        </a:p>
      </xdr:txBody>
    </xdr:sp>
    <xdr:clientData/>
  </xdr:oneCellAnchor>
  <xdr:oneCellAnchor>
    <xdr:from>
      <xdr:col>6</xdr:col>
      <xdr:colOff>161925</xdr:colOff>
      <xdr:row>17</xdr:row>
      <xdr:rowOff>114300</xdr:rowOff>
    </xdr:from>
    <xdr:ext cx="228600" cy="200025"/>
    <xdr:sp>
      <xdr:nvSpPr>
        <xdr:cNvPr id="17" name="TextBox 17"/>
        <xdr:cNvSpPr txBox="1">
          <a:spLocks noChangeArrowheads="1"/>
        </xdr:cNvSpPr>
      </xdr:nvSpPr>
      <xdr:spPr>
        <a:xfrm>
          <a:off x="3819525" y="2933700"/>
          <a:ext cx="22860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D1</a:t>
          </a:r>
        </a:p>
      </xdr:txBody>
    </xdr:sp>
    <xdr:clientData/>
  </xdr:oneCellAnchor>
  <xdr:oneCellAnchor>
    <xdr:from>
      <xdr:col>5</xdr:col>
      <xdr:colOff>161925</xdr:colOff>
      <xdr:row>22</xdr:row>
      <xdr:rowOff>28575</xdr:rowOff>
    </xdr:from>
    <xdr:ext cx="228600" cy="200025"/>
    <xdr:sp>
      <xdr:nvSpPr>
        <xdr:cNvPr id="18" name="TextBox 18"/>
        <xdr:cNvSpPr txBox="1">
          <a:spLocks noChangeArrowheads="1"/>
        </xdr:cNvSpPr>
      </xdr:nvSpPr>
      <xdr:spPr>
        <a:xfrm>
          <a:off x="3209925" y="3657600"/>
          <a:ext cx="22860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D3</a:t>
          </a:r>
        </a:p>
      </xdr:txBody>
    </xdr:sp>
    <xdr:clientData/>
  </xdr:oneCellAnchor>
  <xdr:twoCellAnchor>
    <xdr:from>
      <xdr:col>5</xdr:col>
      <xdr:colOff>257175</xdr:colOff>
      <xdr:row>15</xdr:row>
      <xdr:rowOff>38100</xdr:rowOff>
    </xdr:from>
    <xdr:to>
      <xdr:col>5</xdr:col>
      <xdr:colOff>257175</xdr:colOff>
      <xdr:row>16</xdr:row>
      <xdr:rowOff>85725</xdr:rowOff>
    </xdr:to>
    <xdr:sp>
      <xdr:nvSpPr>
        <xdr:cNvPr id="19" name="Line 19"/>
        <xdr:cNvSpPr>
          <a:spLocks/>
        </xdr:cNvSpPr>
      </xdr:nvSpPr>
      <xdr:spPr>
        <a:xfrm>
          <a:off x="3305175" y="2533650"/>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161925</xdr:colOff>
      <xdr:row>14</xdr:row>
      <xdr:rowOff>28575</xdr:rowOff>
    </xdr:from>
    <xdr:ext cx="228600" cy="200025"/>
    <xdr:sp>
      <xdr:nvSpPr>
        <xdr:cNvPr id="20" name="TextBox 20"/>
        <xdr:cNvSpPr txBox="1">
          <a:spLocks noChangeArrowheads="1"/>
        </xdr:cNvSpPr>
      </xdr:nvSpPr>
      <xdr:spPr>
        <a:xfrm>
          <a:off x="3209925" y="2362200"/>
          <a:ext cx="22860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D3</a:t>
          </a:r>
        </a:p>
      </xdr:txBody>
    </xdr:sp>
    <xdr:clientData/>
  </xdr:oneCellAnchor>
  <xdr:twoCellAnchor>
    <xdr:from>
      <xdr:col>5</xdr:col>
      <xdr:colOff>123825</xdr:colOff>
      <xdr:row>10</xdr:row>
      <xdr:rowOff>85725</xdr:rowOff>
    </xdr:from>
    <xdr:to>
      <xdr:col>6</xdr:col>
      <xdr:colOff>542925</xdr:colOff>
      <xdr:row>10</xdr:row>
      <xdr:rowOff>85725</xdr:rowOff>
    </xdr:to>
    <xdr:sp>
      <xdr:nvSpPr>
        <xdr:cNvPr id="21" name="Line 21"/>
        <xdr:cNvSpPr>
          <a:spLocks/>
        </xdr:cNvSpPr>
      </xdr:nvSpPr>
      <xdr:spPr>
        <a:xfrm>
          <a:off x="3171825" y="1771650"/>
          <a:ext cx="1028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10</xdr:row>
      <xdr:rowOff>85725</xdr:rowOff>
    </xdr:from>
    <xdr:to>
      <xdr:col>3</xdr:col>
      <xdr:colOff>552450</xdr:colOff>
      <xdr:row>10</xdr:row>
      <xdr:rowOff>85725</xdr:rowOff>
    </xdr:to>
    <xdr:sp>
      <xdr:nvSpPr>
        <xdr:cNvPr id="22" name="Line 22"/>
        <xdr:cNvSpPr>
          <a:spLocks/>
        </xdr:cNvSpPr>
      </xdr:nvSpPr>
      <xdr:spPr>
        <a:xfrm flipH="1">
          <a:off x="1143000" y="1771650"/>
          <a:ext cx="1238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20</xdr:row>
      <xdr:rowOff>114300</xdr:rowOff>
    </xdr:from>
    <xdr:to>
      <xdr:col>5</xdr:col>
      <xdr:colOff>247650</xdr:colOff>
      <xdr:row>22</xdr:row>
      <xdr:rowOff>19050</xdr:rowOff>
    </xdr:to>
    <xdr:sp>
      <xdr:nvSpPr>
        <xdr:cNvPr id="23" name="Line 23"/>
        <xdr:cNvSpPr>
          <a:spLocks/>
        </xdr:cNvSpPr>
      </xdr:nvSpPr>
      <xdr:spPr>
        <a:xfrm flipV="1">
          <a:off x="3295650" y="341947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24</xdr:row>
      <xdr:rowOff>28575</xdr:rowOff>
    </xdr:from>
    <xdr:to>
      <xdr:col>5</xdr:col>
      <xdr:colOff>247650</xdr:colOff>
      <xdr:row>25</xdr:row>
      <xdr:rowOff>95250</xdr:rowOff>
    </xdr:to>
    <xdr:sp>
      <xdr:nvSpPr>
        <xdr:cNvPr id="24" name="Line 24"/>
        <xdr:cNvSpPr>
          <a:spLocks/>
        </xdr:cNvSpPr>
      </xdr:nvSpPr>
      <xdr:spPr>
        <a:xfrm>
          <a:off x="3295650" y="39814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11</xdr:row>
      <xdr:rowOff>142875</xdr:rowOff>
    </xdr:from>
    <xdr:to>
      <xdr:col>5</xdr:col>
      <xdr:colOff>257175</xdr:colOff>
      <xdr:row>14</xdr:row>
      <xdr:rowOff>28575</xdr:rowOff>
    </xdr:to>
    <xdr:sp>
      <xdr:nvSpPr>
        <xdr:cNvPr id="25" name="Line 25"/>
        <xdr:cNvSpPr>
          <a:spLocks/>
        </xdr:cNvSpPr>
      </xdr:nvSpPr>
      <xdr:spPr>
        <a:xfrm flipV="1">
          <a:off x="3305175" y="1990725"/>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19</xdr:row>
      <xdr:rowOff>47625</xdr:rowOff>
    </xdr:from>
    <xdr:to>
      <xdr:col>7</xdr:col>
      <xdr:colOff>57150</xdr:colOff>
      <xdr:row>25</xdr:row>
      <xdr:rowOff>95250</xdr:rowOff>
    </xdr:to>
    <xdr:sp>
      <xdr:nvSpPr>
        <xdr:cNvPr id="26" name="Line 26"/>
        <xdr:cNvSpPr>
          <a:spLocks/>
        </xdr:cNvSpPr>
      </xdr:nvSpPr>
      <xdr:spPr>
        <a:xfrm>
          <a:off x="4324350" y="3190875"/>
          <a:ext cx="0" cy="1019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11</xdr:row>
      <xdr:rowOff>142875</xdr:rowOff>
    </xdr:from>
    <xdr:to>
      <xdr:col>7</xdr:col>
      <xdr:colOff>66675</xdr:colOff>
      <xdr:row>17</xdr:row>
      <xdr:rowOff>104775</xdr:rowOff>
    </xdr:to>
    <xdr:sp>
      <xdr:nvSpPr>
        <xdr:cNvPr id="27" name="Line 27"/>
        <xdr:cNvSpPr>
          <a:spLocks/>
        </xdr:cNvSpPr>
      </xdr:nvSpPr>
      <xdr:spPr>
        <a:xfrm flipV="1">
          <a:off x="4333875" y="1990725"/>
          <a:ext cx="0" cy="933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542925</xdr:colOff>
      <xdr:row>10</xdr:row>
      <xdr:rowOff>0</xdr:rowOff>
    </xdr:from>
    <xdr:to>
      <xdr:col>6</xdr:col>
      <xdr:colOff>542925</xdr:colOff>
      <xdr:row>11</xdr:row>
      <xdr:rowOff>114300</xdr:rowOff>
    </xdr:to>
    <xdr:sp>
      <xdr:nvSpPr>
        <xdr:cNvPr id="28" name="Line 28"/>
        <xdr:cNvSpPr>
          <a:spLocks/>
        </xdr:cNvSpPr>
      </xdr:nvSpPr>
      <xdr:spPr>
        <a:xfrm flipV="1">
          <a:off x="4200525" y="168592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10</xdr:row>
      <xdr:rowOff>0</xdr:rowOff>
    </xdr:from>
    <xdr:to>
      <xdr:col>1</xdr:col>
      <xdr:colOff>533400</xdr:colOff>
      <xdr:row>11</xdr:row>
      <xdr:rowOff>114300</xdr:rowOff>
    </xdr:to>
    <xdr:sp>
      <xdr:nvSpPr>
        <xdr:cNvPr id="29" name="Line 29"/>
        <xdr:cNvSpPr>
          <a:spLocks/>
        </xdr:cNvSpPr>
      </xdr:nvSpPr>
      <xdr:spPr>
        <a:xfrm flipV="1">
          <a:off x="1143000" y="168592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4</xdr:row>
      <xdr:rowOff>0</xdr:rowOff>
    </xdr:from>
    <xdr:to>
      <xdr:col>3</xdr:col>
      <xdr:colOff>533400</xdr:colOff>
      <xdr:row>4</xdr:row>
      <xdr:rowOff>0</xdr:rowOff>
    </xdr:to>
    <xdr:sp>
      <xdr:nvSpPr>
        <xdr:cNvPr id="30" name="Line 46"/>
        <xdr:cNvSpPr>
          <a:spLocks/>
        </xdr:cNvSpPr>
      </xdr:nvSpPr>
      <xdr:spPr>
        <a:xfrm>
          <a:off x="23622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4</xdr:row>
      <xdr:rowOff>0</xdr:rowOff>
    </xdr:from>
    <xdr:to>
      <xdr:col>4</xdr:col>
      <xdr:colOff>533400</xdr:colOff>
      <xdr:row>4</xdr:row>
      <xdr:rowOff>0</xdr:rowOff>
    </xdr:to>
    <xdr:sp>
      <xdr:nvSpPr>
        <xdr:cNvPr id="31" name="Line 47"/>
        <xdr:cNvSpPr>
          <a:spLocks/>
        </xdr:cNvSpPr>
      </xdr:nvSpPr>
      <xdr:spPr>
        <a:xfrm>
          <a:off x="297180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4</xdr:row>
      <xdr:rowOff>0</xdr:rowOff>
    </xdr:from>
    <xdr:to>
      <xdr:col>3</xdr:col>
      <xdr:colOff>419100</xdr:colOff>
      <xdr:row>4</xdr:row>
      <xdr:rowOff>0</xdr:rowOff>
    </xdr:to>
    <xdr:sp>
      <xdr:nvSpPr>
        <xdr:cNvPr id="32" name="Line 48"/>
        <xdr:cNvSpPr>
          <a:spLocks/>
        </xdr:cNvSpPr>
      </xdr:nvSpPr>
      <xdr:spPr>
        <a:xfrm flipV="1">
          <a:off x="2247900"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4</xdr:row>
      <xdr:rowOff>0</xdr:rowOff>
    </xdr:from>
    <xdr:to>
      <xdr:col>3</xdr:col>
      <xdr:colOff>419100</xdr:colOff>
      <xdr:row>4</xdr:row>
      <xdr:rowOff>0</xdr:rowOff>
    </xdr:to>
    <xdr:sp>
      <xdr:nvSpPr>
        <xdr:cNvPr id="33" name="Line 49"/>
        <xdr:cNvSpPr>
          <a:spLocks/>
        </xdr:cNvSpPr>
      </xdr:nvSpPr>
      <xdr:spPr>
        <a:xfrm>
          <a:off x="2247900"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4</xdr:row>
      <xdr:rowOff>0</xdr:rowOff>
    </xdr:from>
    <xdr:to>
      <xdr:col>4</xdr:col>
      <xdr:colOff>457200</xdr:colOff>
      <xdr:row>4</xdr:row>
      <xdr:rowOff>0</xdr:rowOff>
    </xdr:to>
    <xdr:sp>
      <xdr:nvSpPr>
        <xdr:cNvPr id="34" name="TextBox 50"/>
        <xdr:cNvSpPr txBox="1">
          <a:spLocks noChangeArrowheads="1"/>
        </xdr:cNvSpPr>
      </xdr:nvSpPr>
      <xdr:spPr>
        <a:xfrm>
          <a:off x="2447925" y="714375"/>
          <a:ext cx="4476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Trough</a:t>
          </a:r>
        </a:p>
      </xdr:txBody>
    </xdr:sp>
    <xdr:clientData/>
  </xdr:twoCellAnchor>
  <xdr:twoCellAnchor>
    <xdr:from>
      <xdr:col>4</xdr:col>
      <xdr:colOff>228600</xdr:colOff>
      <xdr:row>4</xdr:row>
      <xdr:rowOff>0</xdr:rowOff>
    </xdr:from>
    <xdr:to>
      <xdr:col>4</xdr:col>
      <xdr:colOff>228600</xdr:colOff>
      <xdr:row>4</xdr:row>
      <xdr:rowOff>0</xdr:rowOff>
    </xdr:to>
    <xdr:sp>
      <xdr:nvSpPr>
        <xdr:cNvPr id="35" name="Line 51"/>
        <xdr:cNvSpPr>
          <a:spLocks/>
        </xdr:cNvSpPr>
      </xdr:nvSpPr>
      <xdr:spPr>
        <a:xfrm flipV="1">
          <a:off x="2667000"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4</xdr:row>
      <xdr:rowOff>0</xdr:rowOff>
    </xdr:from>
    <xdr:to>
      <xdr:col>4</xdr:col>
      <xdr:colOff>228600</xdr:colOff>
      <xdr:row>4</xdr:row>
      <xdr:rowOff>0</xdr:rowOff>
    </xdr:to>
    <xdr:sp>
      <xdr:nvSpPr>
        <xdr:cNvPr id="36" name="Line 52"/>
        <xdr:cNvSpPr>
          <a:spLocks/>
        </xdr:cNvSpPr>
      </xdr:nvSpPr>
      <xdr:spPr>
        <a:xfrm>
          <a:off x="2667000"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4</xdr:row>
      <xdr:rowOff>0</xdr:rowOff>
    </xdr:from>
    <xdr:to>
      <xdr:col>7</xdr:col>
      <xdr:colOff>123825</xdr:colOff>
      <xdr:row>4</xdr:row>
      <xdr:rowOff>0</xdr:rowOff>
    </xdr:to>
    <xdr:sp>
      <xdr:nvSpPr>
        <xdr:cNvPr id="37" name="Line 53"/>
        <xdr:cNvSpPr>
          <a:spLocks/>
        </xdr:cNvSpPr>
      </xdr:nvSpPr>
      <xdr:spPr>
        <a:xfrm flipV="1">
          <a:off x="4391025"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4</xdr:row>
      <xdr:rowOff>0</xdr:rowOff>
    </xdr:from>
    <xdr:to>
      <xdr:col>1</xdr:col>
      <xdr:colOff>514350</xdr:colOff>
      <xdr:row>4</xdr:row>
      <xdr:rowOff>0</xdr:rowOff>
    </xdr:to>
    <xdr:sp>
      <xdr:nvSpPr>
        <xdr:cNvPr id="38" name="Line 54"/>
        <xdr:cNvSpPr>
          <a:spLocks/>
        </xdr:cNvSpPr>
      </xdr:nvSpPr>
      <xdr:spPr>
        <a:xfrm flipV="1">
          <a:off x="112395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523875</xdr:colOff>
      <xdr:row>4</xdr:row>
      <xdr:rowOff>0</xdr:rowOff>
    </xdr:from>
    <xdr:to>
      <xdr:col>6</xdr:col>
      <xdr:colOff>523875</xdr:colOff>
      <xdr:row>4</xdr:row>
      <xdr:rowOff>0</xdr:rowOff>
    </xdr:to>
    <xdr:sp>
      <xdr:nvSpPr>
        <xdr:cNvPr id="39" name="Line 55"/>
        <xdr:cNvSpPr>
          <a:spLocks/>
        </xdr:cNvSpPr>
      </xdr:nvSpPr>
      <xdr:spPr>
        <a:xfrm flipV="1">
          <a:off x="4181475"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4</xdr:row>
      <xdr:rowOff>0</xdr:rowOff>
    </xdr:from>
    <xdr:to>
      <xdr:col>7</xdr:col>
      <xdr:colOff>123825</xdr:colOff>
      <xdr:row>4</xdr:row>
      <xdr:rowOff>0</xdr:rowOff>
    </xdr:to>
    <xdr:sp>
      <xdr:nvSpPr>
        <xdr:cNvPr id="40" name="Line 56"/>
        <xdr:cNvSpPr>
          <a:spLocks/>
        </xdr:cNvSpPr>
      </xdr:nvSpPr>
      <xdr:spPr>
        <a:xfrm>
          <a:off x="4391025" y="714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0"/>
  <sheetViews>
    <sheetView tabSelected="1" workbookViewId="0" topLeftCell="A1">
      <selection activeCell="A1" sqref="A1"/>
    </sheetView>
  </sheetViews>
  <sheetFormatPr defaultColWidth="9.140625" defaultRowHeight="12.75"/>
  <sheetData>
    <row r="1" spans="1:9" ht="12.75">
      <c r="A1" s="40"/>
      <c r="B1" s="40"/>
      <c r="C1" s="40"/>
      <c r="D1" s="40"/>
      <c r="E1" s="40"/>
      <c r="F1" s="40"/>
      <c r="G1" s="40"/>
      <c r="H1" s="40"/>
      <c r="I1" s="40"/>
    </row>
    <row r="2" spans="1:9" ht="12.75">
      <c r="A2" s="40"/>
      <c r="B2" s="40"/>
      <c r="C2" s="40"/>
      <c r="D2" s="40"/>
      <c r="E2" s="40"/>
      <c r="F2" s="40"/>
      <c r="G2" s="40"/>
      <c r="H2" s="40"/>
      <c r="I2" s="40"/>
    </row>
    <row r="3" spans="1:9" ht="12.75">
      <c r="A3" s="40"/>
      <c r="B3" s="40"/>
      <c r="C3" s="40"/>
      <c r="D3" s="40"/>
      <c r="E3" s="40"/>
      <c r="F3" s="40"/>
      <c r="G3" s="40"/>
      <c r="H3" s="40"/>
      <c r="I3" s="40"/>
    </row>
    <row r="4" spans="1:9" ht="12.75">
      <c r="A4" s="40"/>
      <c r="B4" s="40"/>
      <c r="C4" s="40"/>
      <c r="D4" s="40"/>
      <c r="E4" s="40"/>
      <c r="F4" s="40"/>
      <c r="G4" s="40"/>
      <c r="H4" s="40"/>
      <c r="I4" s="40"/>
    </row>
    <row r="5" spans="1:9" ht="12.75">
      <c r="A5" s="40"/>
      <c r="B5" s="40"/>
      <c r="C5" s="40"/>
      <c r="D5" s="40"/>
      <c r="E5" s="40"/>
      <c r="F5" s="40"/>
      <c r="G5" s="40"/>
      <c r="H5" s="40"/>
      <c r="I5" s="40"/>
    </row>
    <row r="6" spans="1:9" ht="12.75">
      <c r="A6" s="40"/>
      <c r="B6" s="40"/>
      <c r="C6" s="40"/>
      <c r="D6" s="40"/>
      <c r="E6" s="40"/>
      <c r="F6" s="40"/>
      <c r="G6" s="40"/>
      <c r="H6" s="40"/>
      <c r="I6" s="40"/>
    </row>
    <row r="7" spans="1:9" ht="12.75">
      <c r="A7" s="40"/>
      <c r="B7" s="40"/>
      <c r="C7" s="40"/>
      <c r="D7" s="40"/>
      <c r="E7" s="40"/>
      <c r="F7" s="40"/>
      <c r="G7" s="40"/>
      <c r="H7" s="40"/>
      <c r="I7" s="40"/>
    </row>
    <row r="8" spans="1:9" ht="12.75">
      <c r="A8" s="40"/>
      <c r="B8" s="40"/>
      <c r="C8" s="40"/>
      <c r="D8" s="40"/>
      <c r="E8" s="40"/>
      <c r="F8" s="40"/>
      <c r="G8" s="40"/>
      <c r="H8" s="40"/>
      <c r="I8" s="40"/>
    </row>
    <row r="9" spans="1:9" ht="12.75">
      <c r="A9" s="40"/>
      <c r="B9" s="40"/>
      <c r="C9" s="40"/>
      <c r="D9" s="40"/>
      <c r="E9" s="40"/>
      <c r="F9" s="40"/>
      <c r="G9" s="40"/>
      <c r="H9" s="40"/>
      <c r="I9" s="40"/>
    </row>
    <row r="10" spans="1:9" ht="12.75">
      <c r="A10" s="40"/>
      <c r="B10" s="40"/>
      <c r="C10" s="40"/>
      <c r="D10" s="40"/>
      <c r="E10" s="40"/>
      <c r="F10" s="40"/>
      <c r="G10" s="40"/>
      <c r="H10" s="40"/>
      <c r="I10" s="40"/>
    </row>
    <row r="11" spans="1:9" ht="12.75">
      <c r="A11" s="40"/>
      <c r="B11" s="40"/>
      <c r="C11" s="40"/>
      <c r="D11" s="40"/>
      <c r="E11" s="40"/>
      <c r="F11" s="40"/>
      <c r="G11" s="40"/>
      <c r="H11" s="40"/>
      <c r="I11" s="40"/>
    </row>
    <row r="12" spans="1:9" ht="12.75">
      <c r="A12" s="40"/>
      <c r="B12" s="40"/>
      <c r="C12" s="40"/>
      <c r="D12" s="40"/>
      <c r="E12" s="40"/>
      <c r="F12" s="40"/>
      <c r="G12" s="40"/>
      <c r="H12" s="40"/>
      <c r="I12" s="40"/>
    </row>
    <row r="13" spans="1:9" ht="12.75">
      <c r="A13" s="40"/>
      <c r="B13" s="40"/>
      <c r="C13" s="40"/>
      <c r="D13" s="40"/>
      <c r="E13" s="40"/>
      <c r="F13" s="40"/>
      <c r="G13" s="40"/>
      <c r="H13" s="40"/>
      <c r="I13" s="40"/>
    </row>
    <row r="14" spans="1:9" ht="12.75">
      <c r="A14" s="40"/>
      <c r="B14" s="40"/>
      <c r="C14" s="40"/>
      <c r="D14" s="40"/>
      <c r="E14" s="40"/>
      <c r="F14" s="40"/>
      <c r="G14" s="40"/>
      <c r="H14" s="40"/>
      <c r="I14" s="40"/>
    </row>
    <row r="15" spans="1:9" ht="12.75">
      <c r="A15" s="40"/>
      <c r="B15" s="40"/>
      <c r="C15" s="40"/>
      <c r="D15" s="40"/>
      <c r="E15" s="40"/>
      <c r="F15" s="40"/>
      <c r="G15" s="40"/>
      <c r="H15" s="40"/>
      <c r="I15" s="40"/>
    </row>
    <row r="16" spans="1:9" ht="12.75">
      <c r="A16" s="40"/>
      <c r="B16" s="40"/>
      <c r="C16" s="40"/>
      <c r="D16" s="40"/>
      <c r="E16" s="40"/>
      <c r="F16" s="40"/>
      <c r="G16" s="40"/>
      <c r="H16" s="40"/>
      <c r="I16" s="40"/>
    </row>
    <row r="17" spans="1:9" ht="12.75">
      <c r="A17" s="40"/>
      <c r="B17" s="40"/>
      <c r="C17" s="40"/>
      <c r="D17" s="40"/>
      <c r="E17" s="40"/>
      <c r="F17" s="40"/>
      <c r="G17" s="40"/>
      <c r="H17" s="40"/>
      <c r="I17" s="40"/>
    </row>
    <row r="18" spans="1:9" ht="12.75">
      <c r="A18" s="40"/>
      <c r="B18" s="40"/>
      <c r="C18" s="40"/>
      <c r="D18" s="40"/>
      <c r="E18" s="40"/>
      <c r="F18" s="40"/>
      <c r="G18" s="40"/>
      <c r="H18" s="40"/>
      <c r="I18" s="40"/>
    </row>
    <row r="19" spans="1:9" ht="12.75">
      <c r="A19" s="40"/>
      <c r="B19" s="40"/>
      <c r="C19" s="40"/>
      <c r="D19" s="40"/>
      <c r="E19" s="40"/>
      <c r="F19" s="40"/>
      <c r="G19" s="40"/>
      <c r="H19" s="40"/>
      <c r="I19" s="40"/>
    </row>
    <row r="20" spans="1:9" ht="12.75">
      <c r="A20" s="40"/>
      <c r="B20" s="40"/>
      <c r="C20" s="40"/>
      <c r="D20" s="40"/>
      <c r="E20" s="40"/>
      <c r="F20" s="40"/>
      <c r="G20" s="40"/>
      <c r="H20" s="40"/>
      <c r="I20" s="40"/>
    </row>
    <row r="21" spans="1:9" ht="12.75">
      <c r="A21" s="40"/>
      <c r="B21" s="40"/>
      <c r="C21" s="40"/>
      <c r="D21" s="40"/>
      <c r="E21" s="40"/>
      <c r="F21" s="40"/>
      <c r="G21" s="40"/>
      <c r="H21" s="40"/>
      <c r="I21" s="40"/>
    </row>
    <row r="22" spans="1:9" ht="12.75">
      <c r="A22" s="40"/>
      <c r="B22" s="40"/>
      <c r="C22" s="40"/>
      <c r="D22" s="40"/>
      <c r="E22" s="40"/>
      <c r="F22" s="40"/>
      <c r="G22" s="40"/>
      <c r="H22" s="40"/>
      <c r="I22" s="40"/>
    </row>
    <row r="23" spans="1:9" ht="12.75">
      <c r="A23" s="40"/>
      <c r="B23" s="40"/>
      <c r="C23" s="40"/>
      <c r="D23" s="40"/>
      <c r="E23" s="40"/>
      <c r="F23" s="40"/>
      <c r="G23" s="40"/>
      <c r="H23" s="40"/>
      <c r="I23" s="40"/>
    </row>
    <row r="24" spans="1:9" ht="12.75">
      <c r="A24" s="40"/>
      <c r="B24" s="40"/>
      <c r="C24" s="40"/>
      <c r="D24" s="40"/>
      <c r="E24" s="40"/>
      <c r="F24" s="40"/>
      <c r="G24" s="40"/>
      <c r="H24" s="40"/>
      <c r="I24" s="40"/>
    </row>
    <row r="25" spans="1:9" ht="12.75">
      <c r="A25" s="40"/>
      <c r="B25" s="40"/>
      <c r="C25" s="40"/>
      <c r="D25" s="40"/>
      <c r="E25" s="40"/>
      <c r="F25" s="40"/>
      <c r="G25" s="40"/>
      <c r="H25" s="40"/>
      <c r="I25" s="40"/>
    </row>
    <row r="26" spans="1:9" ht="12.75">
      <c r="A26" s="40"/>
      <c r="B26" s="40"/>
      <c r="C26" s="40"/>
      <c r="D26" s="40"/>
      <c r="E26" s="40"/>
      <c r="F26" s="40"/>
      <c r="G26" s="40"/>
      <c r="H26" s="40"/>
      <c r="I26" s="40"/>
    </row>
    <row r="27" spans="1:9" ht="12.75">
      <c r="A27" s="40"/>
      <c r="B27" s="40"/>
      <c r="C27" s="40"/>
      <c r="D27" s="40"/>
      <c r="E27" s="40"/>
      <c r="F27" s="40"/>
      <c r="G27" s="40"/>
      <c r="H27" s="40"/>
      <c r="I27" s="40"/>
    </row>
    <row r="28" spans="1:9" ht="12.75">
      <c r="A28" s="40"/>
      <c r="B28" s="40"/>
      <c r="C28" s="40"/>
      <c r="D28" s="40"/>
      <c r="E28" s="40"/>
      <c r="F28" s="40"/>
      <c r="G28" s="40"/>
      <c r="H28" s="40"/>
      <c r="I28" s="40"/>
    </row>
    <row r="29" spans="1:9" ht="12.75">
      <c r="A29" s="40"/>
      <c r="B29" s="40"/>
      <c r="C29" s="40"/>
      <c r="D29" s="40"/>
      <c r="E29" s="40"/>
      <c r="F29" s="40"/>
      <c r="G29" s="40"/>
      <c r="H29" s="40"/>
      <c r="I29" s="40"/>
    </row>
    <row r="30" spans="1:9" ht="12.75">
      <c r="A30" s="40"/>
      <c r="B30" s="40"/>
      <c r="C30" s="40"/>
      <c r="D30" s="40"/>
      <c r="E30" s="40"/>
      <c r="F30" s="40"/>
      <c r="G30" s="40"/>
      <c r="H30" s="40"/>
      <c r="I30" s="40"/>
    </row>
  </sheetData>
  <sheetProtection password="C5E6" sheet="1" objects="1" scenario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O65"/>
  <sheetViews>
    <sheetView workbookViewId="0" topLeftCell="A1">
      <selection activeCell="A1" sqref="A1:I1"/>
    </sheetView>
  </sheetViews>
  <sheetFormatPr defaultColWidth="9.140625" defaultRowHeight="12.75"/>
  <cols>
    <col min="2" max="6" width="9.28125" style="0" bestFit="1" customWidth="1"/>
    <col min="8" max="8" width="9.28125" style="0" bestFit="1" customWidth="1"/>
  </cols>
  <sheetData>
    <row r="1" spans="1:15" ht="18">
      <c r="A1" s="48" t="s">
        <v>19</v>
      </c>
      <c r="B1" s="49"/>
      <c r="C1" s="49"/>
      <c r="D1" s="49"/>
      <c r="E1" s="49"/>
      <c r="F1" s="49"/>
      <c r="G1" s="49"/>
      <c r="H1" s="49"/>
      <c r="I1" s="49"/>
      <c r="J1" s="17"/>
      <c r="K1" s="17"/>
      <c r="L1" s="17"/>
      <c r="M1" s="17"/>
      <c r="N1" s="17"/>
      <c r="O1" s="17"/>
    </row>
    <row r="2" spans="1:15" ht="12.75">
      <c r="A2" s="11"/>
      <c r="B2" s="11"/>
      <c r="C2" s="11"/>
      <c r="D2" s="11"/>
      <c r="E2" s="31"/>
      <c r="F2" s="30"/>
      <c r="G2" s="30"/>
      <c r="H2" s="31"/>
      <c r="I2" s="32"/>
      <c r="J2" s="17"/>
      <c r="K2" s="17"/>
      <c r="L2" s="17"/>
      <c r="M2" s="17"/>
      <c r="N2" s="17"/>
      <c r="O2" s="17"/>
    </row>
    <row r="3" spans="1:15" ht="12.75">
      <c r="A3" s="50" t="s">
        <v>24</v>
      </c>
      <c r="B3" s="51"/>
      <c r="C3" s="52"/>
      <c r="D3" s="53"/>
      <c r="E3" s="36"/>
      <c r="F3" s="30" t="s">
        <v>25</v>
      </c>
      <c r="G3" s="52"/>
      <c r="H3" s="53"/>
      <c r="I3" s="36"/>
      <c r="J3" s="17"/>
      <c r="K3" s="17"/>
      <c r="L3" s="17"/>
      <c r="M3" s="17"/>
      <c r="N3" s="17"/>
      <c r="O3" s="17"/>
    </row>
    <row r="4" spans="1:15" ht="12.75">
      <c r="A4" s="11"/>
      <c r="B4" s="35"/>
      <c r="C4" s="27"/>
      <c r="D4" s="36"/>
      <c r="E4" s="36"/>
      <c r="F4" s="30"/>
      <c r="G4" s="34"/>
      <c r="H4" s="37"/>
      <c r="I4" s="36"/>
      <c r="J4" s="17"/>
      <c r="K4" s="17"/>
      <c r="L4" s="17"/>
      <c r="M4" s="17"/>
      <c r="N4" s="17"/>
      <c r="O4" s="17"/>
    </row>
    <row r="5" spans="1:15" ht="12.75">
      <c r="A5" s="50" t="s">
        <v>26</v>
      </c>
      <c r="B5" s="56"/>
      <c r="C5" s="52"/>
      <c r="D5" s="53"/>
      <c r="E5" s="36"/>
      <c r="F5" s="30" t="s">
        <v>20</v>
      </c>
      <c r="G5" s="52"/>
      <c r="H5" s="53"/>
      <c r="I5" s="36"/>
      <c r="J5" s="17"/>
      <c r="K5" s="17"/>
      <c r="L5" s="17"/>
      <c r="M5" s="17"/>
      <c r="N5" s="17"/>
      <c r="O5" s="17"/>
    </row>
    <row r="6" spans="1:15" ht="12.75">
      <c r="A6" s="11"/>
      <c r="B6" s="11"/>
      <c r="C6" s="11"/>
      <c r="D6" s="11"/>
      <c r="E6" s="3"/>
      <c r="F6" s="30"/>
      <c r="G6" s="30"/>
      <c r="H6" s="31"/>
      <c r="I6" s="32"/>
      <c r="J6" s="17"/>
      <c r="K6" s="17"/>
      <c r="L6" s="17"/>
      <c r="M6" s="17"/>
      <c r="N6" s="17"/>
      <c r="O6" s="17"/>
    </row>
    <row r="7" spans="1:15" ht="12.75">
      <c r="A7" s="57" t="s">
        <v>27</v>
      </c>
      <c r="B7" s="51"/>
      <c r="C7" s="52"/>
      <c r="D7" s="53"/>
      <c r="E7" s="36"/>
      <c r="F7" s="30" t="s">
        <v>20</v>
      </c>
      <c r="G7" s="52"/>
      <c r="H7" s="53"/>
      <c r="I7" s="36"/>
      <c r="J7" s="17"/>
      <c r="K7" s="17"/>
      <c r="L7" s="17"/>
      <c r="M7" s="17"/>
      <c r="N7" s="17"/>
      <c r="O7" s="17"/>
    </row>
    <row r="8" spans="1:15" ht="12.75">
      <c r="A8" s="35"/>
      <c r="B8" s="35"/>
      <c r="C8" s="27"/>
      <c r="D8" s="36"/>
      <c r="E8" s="36"/>
      <c r="F8" s="30"/>
      <c r="G8" s="30"/>
      <c r="H8" s="37"/>
      <c r="I8" s="36"/>
      <c r="J8" s="17"/>
      <c r="K8" s="17"/>
      <c r="L8" s="17"/>
      <c r="M8" s="17"/>
      <c r="N8" s="17"/>
      <c r="O8" s="17"/>
    </row>
    <row r="9" spans="1:15" ht="12.75">
      <c r="A9" s="11"/>
      <c r="B9" s="11"/>
      <c r="C9" s="11"/>
      <c r="D9" s="11"/>
      <c r="E9" s="3"/>
      <c r="F9" s="30"/>
      <c r="G9" s="30"/>
      <c r="H9" s="31"/>
      <c r="I9" s="32"/>
      <c r="J9" s="17"/>
      <c r="K9" s="17"/>
      <c r="L9" s="17"/>
      <c r="M9" s="17"/>
      <c r="N9" s="17"/>
      <c r="O9" s="17"/>
    </row>
    <row r="10" spans="1:15" ht="12.75">
      <c r="A10" s="1"/>
      <c r="B10" s="1"/>
      <c r="C10" s="1"/>
      <c r="D10" s="1"/>
      <c r="E10" s="1"/>
      <c r="F10" s="1"/>
      <c r="G10" s="1"/>
      <c r="H10" s="1"/>
      <c r="I10" s="1"/>
      <c r="J10" s="18"/>
      <c r="K10" s="19"/>
      <c r="L10" s="20"/>
      <c r="M10" s="19"/>
      <c r="N10" s="21"/>
      <c r="O10" s="22"/>
    </row>
    <row r="11" spans="1:15" ht="12.75">
      <c r="A11" s="1"/>
      <c r="B11" s="1"/>
      <c r="C11" s="1"/>
      <c r="D11" s="1"/>
      <c r="E11" s="2">
        <f>(B27*2)+H27</f>
        <v>25</v>
      </c>
      <c r="F11" s="1" t="s">
        <v>1</v>
      </c>
      <c r="G11" s="1"/>
      <c r="H11" s="1"/>
      <c r="I11" s="1"/>
      <c r="J11" s="18"/>
      <c r="K11" s="19"/>
      <c r="L11" s="20"/>
      <c r="M11" s="19"/>
      <c r="N11" s="21"/>
      <c r="O11" s="22"/>
    </row>
    <row r="12" spans="1:15" ht="12.75">
      <c r="A12" s="1"/>
      <c r="B12" s="1"/>
      <c r="C12" s="1"/>
      <c r="D12" s="1"/>
      <c r="E12" s="1"/>
      <c r="F12" s="1"/>
      <c r="G12" s="1"/>
      <c r="H12" s="1"/>
      <c r="I12" s="1"/>
      <c r="J12" s="18"/>
      <c r="K12" s="19"/>
      <c r="L12" s="15"/>
      <c r="M12" s="19"/>
      <c r="N12" s="21"/>
      <c r="O12" s="22"/>
    </row>
    <row r="13" spans="1:15" ht="12.75">
      <c r="A13" s="1"/>
      <c r="B13" s="1"/>
      <c r="C13" s="1"/>
      <c r="D13" s="1"/>
      <c r="E13" s="1"/>
      <c r="F13" s="1"/>
      <c r="G13" s="1"/>
      <c r="H13" s="1"/>
      <c r="I13" s="1"/>
      <c r="J13" s="19"/>
      <c r="K13" s="19"/>
      <c r="L13" s="15"/>
      <c r="M13" s="19"/>
      <c r="N13" s="21"/>
      <c r="O13" s="22"/>
    </row>
    <row r="14" spans="1:15" ht="12.75">
      <c r="A14" s="1"/>
      <c r="B14" s="1"/>
      <c r="C14" s="1"/>
      <c r="D14" s="1"/>
      <c r="E14" s="1"/>
      <c r="F14" s="1"/>
      <c r="G14" s="1"/>
      <c r="H14" s="3"/>
      <c r="I14" s="1"/>
      <c r="J14" s="23"/>
      <c r="K14" s="23"/>
      <c r="L14" s="19"/>
      <c r="M14" s="19"/>
      <c r="N14" s="21"/>
      <c r="O14" s="22"/>
    </row>
    <row r="15" spans="1:15" ht="12.75">
      <c r="A15" s="1"/>
      <c r="B15" s="1"/>
      <c r="C15" s="1"/>
      <c r="D15" s="1"/>
      <c r="E15" s="1"/>
      <c r="F15" s="1"/>
      <c r="G15" s="1"/>
      <c r="H15" s="1"/>
      <c r="I15" s="25"/>
      <c r="J15" s="23"/>
      <c r="K15" s="23"/>
      <c r="L15" s="19"/>
      <c r="M15" s="19"/>
      <c r="N15" s="11"/>
      <c r="O15" s="24"/>
    </row>
    <row r="16" spans="1:15" ht="12.75">
      <c r="A16" s="1"/>
      <c r="B16" s="1"/>
      <c r="C16" s="4"/>
      <c r="D16" s="1"/>
      <c r="E16" s="1"/>
      <c r="F16" s="1"/>
      <c r="G16" s="1"/>
      <c r="H16" s="1"/>
      <c r="I16" s="1"/>
      <c r="J16" s="23"/>
      <c r="K16" s="23"/>
      <c r="L16" s="19"/>
      <c r="M16" s="19"/>
      <c r="N16" s="21"/>
      <c r="O16" s="22"/>
    </row>
    <row r="17" spans="1:15" ht="12.75">
      <c r="A17" s="1"/>
      <c r="B17" s="1"/>
      <c r="C17" s="1"/>
      <c r="D17" s="1"/>
      <c r="E17" s="1"/>
      <c r="F17" s="1"/>
      <c r="G17" s="1"/>
      <c r="H17" s="1"/>
      <c r="I17" s="1"/>
      <c r="J17" s="23"/>
      <c r="K17" s="23"/>
      <c r="L17" s="19"/>
      <c r="M17" s="19"/>
      <c r="N17" s="21"/>
      <c r="O17" s="22"/>
    </row>
    <row r="18" spans="1:15" ht="12.75">
      <c r="A18" s="1"/>
      <c r="B18" s="1"/>
      <c r="C18" s="1"/>
      <c r="D18" s="1"/>
      <c r="E18" s="1"/>
      <c r="F18" s="1"/>
      <c r="G18" s="1"/>
      <c r="H18" s="1"/>
      <c r="I18" s="1"/>
      <c r="J18" s="23"/>
      <c r="K18" s="23"/>
      <c r="L18" s="19"/>
      <c r="M18" s="19"/>
      <c r="N18" s="21"/>
      <c r="O18" s="22"/>
    </row>
    <row r="19" spans="1:15" ht="12.75">
      <c r="A19" s="1"/>
      <c r="B19" s="1"/>
      <c r="C19" s="1"/>
      <c r="D19" s="1"/>
      <c r="E19" s="1"/>
      <c r="F19" s="1"/>
      <c r="G19" s="1"/>
      <c r="H19" s="2">
        <f>(D27*2)+F27</f>
        <v>25</v>
      </c>
      <c r="I19" s="1" t="s">
        <v>1</v>
      </c>
      <c r="J19" s="23"/>
      <c r="K19" s="23"/>
      <c r="L19" s="19"/>
      <c r="M19" s="19"/>
      <c r="N19" s="21"/>
      <c r="O19" s="22"/>
    </row>
    <row r="20" spans="1:15" ht="12.75">
      <c r="A20" s="1"/>
      <c r="B20" s="1"/>
      <c r="C20" s="1"/>
      <c r="D20" s="1"/>
      <c r="E20" s="1"/>
      <c r="F20" s="1"/>
      <c r="G20" s="1"/>
      <c r="H20" s="1"/>
      <c r="I20" s="1"/>
      <c r="J20" s="23"/>
      <c r="K20" s="23"/>
      <c r="L20" s="19"/>
      <c r="M20" s="19"/>
      <c r="N20" s="21"/>
      <c r="O20" s="22"/>
    </row>
    <row r="21" spans="1:15" ht="12.75">
      <c r="A21" s="1"/>
      <c r="B21" s="1"/>
      <c r="C21" s="1"/>
      <c r="D21" s="1"/>
      <c r="E21" s="1"/>
      <c r="F21" s="1"/>
      <c r="G21" s="1"/>
      <c r="H21" s="1"/>
      <c r="I21" s="1"/>
      <c r="J21" s="23"/>
      <c r="K21" s="23"/>
      <c r="L21" s="7"/>
      <c r="M21" s="12"/>
      <c r="N21" s="7"/>
      <c r="O21" s="1"/>
    </row>
    <row r="22" spans="1:15" ht="12.75">
      <c r="A22" s="1"/>
      <c r="B22" s="1"/>
      <c r="C22" s="1"/>
      <c r="D22" s="1"/>
      <c r="E22" s="1"/>
      <c r="F22" s="1"/>
      <c r="G22" s="1"/>
      <c r="H22" s="1"/>
      <c r="I22" s="1"/>
      <c r="J22" s="23"/>
      <c r="K22" s="23"/>
      <c r="L22" s="1"/>
      <c r="M22" s="1"/>
      <c r="N22" s="11"/>
      <c r="O22" s="24"/>
    </row>
    <row r="23" spans="1:15" ht="12.75">
      <c r="A23" s="1"/>
      <c r="B23" s="1"/>
      <c r="C23" s="1"/>
      <c r="D23" s="1"/>
      <c r="E23" s="1"/>
      <c r="F23" s="1"/>
      <c r="G23" s="1"/>
      <c r="H23" s="1"/>
      <c r="I23" s="1"/>
      <c r="J23" s="1"/>
      <c r="K23" s="1"/>
      <c r="L23" s="1"/>
      <c r="M23" s="1"/>
      <c r="N23" s="1"/>
      <c r="O23" s="1"/>
    </row>
    <row r="24" spans="1:15" ht="12.75">
      <c r="A24" s="1"/>
      <c r="B24" s="1"/>
      <c r="C24" s="1"/>
      <c r="D24" s="1"/>
      <c r="E24" s="1"/>
      <c r="F24" s="1"/>
      <c r="G24" s="1"/>
      <c r="H24" s="1"/>
      <c r="I24" s="1"/>
      <c r="J24" s="1"/>
      <c r="K24" s="1"/>
      <c r="L24" s="1"/>
      <c r="M24" s="1"/>
      <c r="N24" s="1"/>
      <c r="O24" s="1"/>
    </row>
    <row r="25" spans="1:15" ht="12.75">
      <c r="A25" s="1"/>
      <c r="B25" s="1"/>
      <c r="C25" s="1"/>
      <c r="D25" s="1"/>
      <c r="E25" s="1"/>
      <c r="F25" s="1"/>
      <c r="G25" s="1"/>
      <c r="H25" s="1"/>
      <c r="I25" s="1"/>
      <c r="J25" s="1"/>
      <c r="K25" s="1"/>
      <c r="L25" s="1"/>
      <c r="M25" s="1"/>
      <c r="N25" s="1"/>
      <c r="O25" s="1"/>
    </row>
    <row r="26" spans="1:15" ht="12.75">
      <c r="A26" s="1"/>
      <c r="B26" s="1"/>
      <c r="C26" s="1"/>
      <c r="D26" s="1"/>
      <c r="E26" s="1"/>
      <c r="F26" s="1"/>
      <c r="G26" s="1"/>
      <c r="H26" s="1"/>
      <c r="I26" s="1"/>
      <c r="J26" s="1"/>
      <c r="K26" s="1"/>
      <c r="L26" s="1"/>
      <c r="M26" s="1"/>
      <c r="N26" s="1"/>
      <c r="O26" s="1"/>
    </row>
    <row r="27" spans="1:15" ht="12.75">
      <c r="A27" s="6" t="s">
        <v>0</v>
      </c>
      <c r="B27" s="5">
        <v>10</v>
      </c>
      <c r="C27" s="6" t="s">
        <v>4</v>
      </c>
      <c r="D27" s="5">
        <v>10</v>
      </c>
      <c r="E27" s="6" t="s">
        <v>3</v>
      </c>
      <c r="F27" s="5">
        <v>5</v>
      </c>
      <c r="G27" s="6" t="s">
        <v>2</v>
      </c>
      <c r="H27" s="5">
        <v>5</v>
      </c>
      <c r="I27" s="1" t="s">
        <v>1</v>
      </c>
      <c r="J27" s="1"/>
      <c r="K27" s="1"/>
      <c r="L27" s="1"/>
      <c r="M27" s="1"/>
      <c r="N27" s="1"/>
      <c r="O27" s="1"/>
    </row>
    <row r="28" spans="1:15" ht="12.75">
      <c r="A28" s="1"/>
      <c r="B28" s="1"/>
      <c r="C28" s="1"/>
      <c r="D28" s="1"/>
      <c r="E28" s="1"/>
      <c r="F28" s="1"/>
      <c r="G28" s="1"/>
      <c r="H28" s="1"/>
      <c r="I28" s="1"/>
      <c r="J28" s="1"/>
      <c r="K28" s="1"/>
      <c r="L28" s="1"/>
      <c r="M28" s="1"/>
      <c r="N28" s="1"/>
      <c r="O28" s="1"/>
    </row>
    <row r="29" spans="1:15" ht="12.75">
      <c r="A29" s="58" t="s">
        <v>8</v>
      </c>
      <c r="B29" s="59"/>
      <c r="C29" s="5">
        <v>2</v>
      </c>
      <c r="D29" s="7" t="s">
        <v>7</v>
      </c>
      <c r="E29" s="1"/>
      <c r="F29" s="5">
        <v>4</v>
      </c>
      <c r="G29" s="1" t="s">
        <v>6</v>
      </c>
      <c r="H29" s="1"/>
      <c r="I29" s="1"/>
      <c r="J29" s="1"/>
      <c r="K29" s="1"/>
      <c r="L29" s="1"/>
      <c r="M29" s="1"/>
      <c r="N29" s="1"/>
      <c r="O29" s="1"/>
    </row>
    <row r="30" spans="1:15" ht="12.75">
      <c r="A30" s="12"/>
      <c r="B30" s="14"/>
      <c r="C30" s="19"/>
      <c r="D30" s="7"/>
      <c r="E30" s="1"/>
      <c r="F30" s="19"/>
      <c r="G30" s="1"/>
      <c r="H30" s="1"/>
      <c r="I30" s="1"/>
      <c r="J30" s="1"/>
      <c r="K30" s="1"/>
      <c r="L30" s="1"/>
      <c r="M30" s="1"/>
      <c r="N30" s="1"/>
      <c r="O30" s="1"/>
    </row>
    <row r="31" spans="1:15" ht="14.25">
      <c r="A31" s="58" t="s">
        <v>5</v>
      </c>
      <c r="B31" s="58"/>
      <c r="C31" s="8">
        <f>((E11*H19*(C29/12))/27)</f>
        <v>3.8580246913580245</v>
      </c>
      <c r="D31" s="45" t="s">
        <v>21</v>
      </c>
      <c r="E31" s="46"/>
      <c r="F31" s="8">
        <f>((E11*H19*(F29/12))/27)</f>
        <v>7.716049382716049</v>
      </c>
      <c r="G31" s="45" t="s">
        <v>22</v>
      </c>
      <c r="H31" s="47"/>
      <c r="I31" s="1"/>
      <c r="J31" s="27"/>
      <c r="K31" s="27"/>
      <c r="L31" s="27"/>
      <c r="M31" s="27"/>
      <c r="N31" s="27"/>
      <c r="O31" s="27"/>
    </row>
    <row r="32" spans="1:15" ht="12.75">
      <c r="A32" s="12"/>
      <c r="B32" s="13"/>
      <c r="C32" s="8">
        <f>((E11*H19*(C29/12))/27)*1.65</f>
        <v>6.3657407407407405</v>
      </c>
      <c r="D32" s="1" t="s">
        <v>9</v>
      </c>
      <c r="E32" s="1"/>
      <c r="F32" s="8">
        <f>((E11*H19*(F29/12))/27)*1.43</f>
        <v>11.03395061728395</v>
      </c>
      <c r="G32" s="1" t="s">
        <v>10</v>
      </c>
      <c r="H32" s="1"/>
      <c r="I32" s="1"/>
      <c r="J32" s="19"/>
      <c r="K32" s="19"/>
      <c r="L32" s="20"/>
      <c r="M32" s="19"/>
      <c r="N32" s="28"/>
      <c r="O32" s="22"/>
    </row>
    <row r="33" spans="1:15" ht="12.75">
      <c r="A33" s="1"/>
      <c r="B33" s="1"/>
      <c r="C33" s="1"/>
      <c r="D33" s="1"/>
      <c r="E33" s="1"/>
      <c r="F33" s="1"/>
      <c r="G33" s="1"/>
      <c r="H33" s="1"/>
      <c r="I33" s="1"/>
      <c r="J33" s="19"/>
      <c r="K33" s="19"/>
      <c r="L33" s="20"/>
      <c r="M33" s="19"/>
      <c r="N33" s="28"/>
      <c r="O33" s="22"/>
    </row>
    <row r="34" spans="1:15" ht="14.25">
      <c r="A34" s="54" t="s">
        <v>23</v>
      </c>
      <c r="B34" s="54"/>
      <c r="C34" s="8">
        <f>(((((C29+F29)/12)+E11+((F29+C29)/12))*(((C29+F29)/12)+H19+((C29+F29)/12)))/9)*1.1</f>
        <v>82.62222222222223</v>
      </c>
      <c r="D34" s="16" t="s">
        <v>11</v>
      </c>
      <c r="E34" s="10"/>
      <c r="F34" s="55" t="s">
        <v>18</v>
      </c>
      <c r="G34" s="55"/>
      <c r="H34" s="8">
        <f>(E11*H19*(4/12))/27</f>
        <v>7.716049382716049</v>
      </c>
      <c r="I34" s="9" t="s">
        <v>17</v>
      </c>
      <c r="J34" s="19"/>
      <c r="K34" s="19"/>
      <c r="L34" s="15"/>
      <c r="M34" s="19"/>
      <c r="N34" s="28"/>
      <c r="O34" s="22"/>
    </row>
    <row r="35" spans="1:7" ht="12.75">
      <c r="A35" s="1"/>
      <c r="B35" s="1"/>
      <c r="C35" s="1"/>
      <c r="D35" s="1"/>
      <c r="E35" s="1"/>
      <c r="F35" s="1"/>
      <c r="G35" s="1"/>
    </row>
    <row r="36" spans="1:7" ht="12.75">
      <c r="A36" s="1"/>
      <c r="B36" s="1"/>
      <c r="C36" s="1"/>
      <c r="D36" s="1"/>
      <c r="E36" s="1"/>
      <c r="G36" s="1"/>
    </row>
    <row r="37" spans="2:7" ht="12.75">
      <c r="B37" s="1"/>
      <c r="C37" s="1"/>
      <c r="D37" s="1"/>
      <c r="E37" s="1"/>
      <c r="F37" s="1"/>
      <c r="G37" s="1"/>
    </row>
    <row r="38" spans="2:7" ht="12.75">
      <c r="B38" s="1"/>
      <c r="C38" s="1"/>
      <c r="D38" s="1"/>
      <c r="E38" s="1"/>
      <c r="F38" s="1"/>
      <c r="G38" s="1"/>
    </row>
    <row r="39" spans="2:7" ht="12.75">
      <c r="B39" s="1"/>
      <c r="C39" s="1"/>
      <c r="D39" s="1"/>
      <c r="E39" s="1"/>
      <c r="F39" s="1"/>
      <c r="G39" s="1"/>
    </row>
    <row r="40" spans="2:7" ht="12.75">
      <c r="B40" s="1"/>
      <c r="C40" s="1"/>
      <c r="D40" s="1"/>
      <c r="E40" s="1"/>
      <c r="F40" s="1"/>
      <c r="G40" s="1"/>
    </row>
    <row r="41" spans="10:15" ht="12.75">
      <c r="J41" s="1"/>
      <c r="K41" s="1"/>
      <c r="L41" s="1"/>
      <c r="M41" s="1"/>
      <c r="N41" s="1"/>
      <c r="O41" s="1"/>
    </row>
    <row r="42" spans="10:15" ht="12.75">
      <c r="J42" s="1"/>
      <c r="K42" s="1"/>
      <c r="L42" s="1"/>
      <c r="M42" s="1"/>
      <c r="N42" s="1"/>
      <c r="O42" s="1"/>
    </row>
    <row r="43" spans="10:15" ht="12.75">
      <c r="J43" s="1"/>
      <c r="K43" s="1"/>
      <c r="L43" s="1"/>
      <c r="M43" s="1"/>
      <c r="N43" s="1"/>
      <c r="O43" s="1"/>
    </row>
    <row r="44" spans="10:15" ht="12.75">
      <c r="J44" s="1"/>
      <c r="K44" s="1"/>
      <c r="L44" s="1"/>
      <c r="M44" s="1"/>
      <c r="N44" s="1"/>
      <c r="O44" s="1"/>
    </row>
    <row r="45" spans="10:15" ht="12.75">
      <c r="J45" s="1"/>
      <c r="K45" s="1"/>
      <c r="L45" s="1"/>
      <c r="M45" s="1"/>
      <c r="N45" s="1"/>
      <c r="O45" s="1"/>
    </row>
    <row r="46" spans="10:15" ht="12.75">
      <c r="J46" s="1"/>
      <c r="K46" s="1"/>
      <c r="L46" s="1"/>
      <c r="M46" s="1"/>
      <c r="N46" s="1"/>
      <c r="O46" s="1"/>
    </row>
    <row r="47" spans="10:15" ht="12.75">
      <c r="J47" s="1"/>
      <c r="K47" s="1"/>
      <c r="L47" s="1"/>
      <c r="M47" s="1"/>
      <c r="N47" s="1"/>
      <c r="O47" s="1"/>
    </row>
    <row r="48" spans="10:15" ht="12.75">
      <c r="J48" s="1"/>
      <c r="K48" s="1"/>
      <c r="L48" s="1"/>
      <c r="M48" s="1"/>
      <c r="N48" s="1"/>
      <c r="O48" s="1"/>
    </row>
    <row r="49" spans="10:15" ht="12.75">
      <c r="J49" s="1"/>
      <c r="K49" s="1"/>
      <c r="L49" s="1"/>
      <c r="M49" s="1"/>
      <c r="N49" s="1"/>
      <c r="O49" s="1"/>
    </row>
    <row r="50" spans="10:15" ht="12.75">
      <c r="J50" s="1"/>
      <c r="K50" s="1"/>
      <c r="L50" s="1"/>
      <c r="M50" s="1"/>
      <c r="N50" s="1"/>
      <c r="O50" s="1"/>
    </row>
    <row r="51" spans="10:15" ht="12.75">
      <c r="J51" s="1"/>
      <c r="K51" s="1"/>
      <c r="L51" s="1"/>
      <c r="M51" s="1"/>
      <c r="N51" s="1"/>
      <c r="O51" s="1"/>
    </row>
    <row r="52" spans="10:15" ht="12.75">
      <c r="J52" s="1"/>
      <c r="K52" s="1"/>
      <c r="L52" s="1"/>
      <c r="M52" s="1"/>
      <c r="N52" s="1"/>
      <c r="O52" s="1"/>
    </row>
    <row r="53" spans="10:15" ht="12.75">
      <c r="J53" s="1"/>
      <c r="K53" s="1"/>
      <c r="L53" s="1"/>
      <c r="M53" s="1"/>
      <c r="N53" s="1"/>
      <c r="O53" s="1"/>
    </row>
    <row r="54" spans="10:15" ht="12.75">
      <c r="J54" s="1"/>
      <c r="K54" s="1"/>
      <c r="L54" s="1"/>
      <c r="M54" s="1"/>
      <c r="N54" s="1"/>
      <c r="O54" s="1"/>
    </row>
    <row r="55" spans="10:15" ht="12.75">
      <c r="J55" s="1"/>
      <c r="K55" s="1"/>
      <c r="L55" s="1"/>
      <c r="M55" s="1"/>
      <c r="N55" s="1"/>
      <c r="O55" s="1"/>
    </row>
    <row r="56" spans="10:15" ht="12.75">
      <c r="J56" s="1"/>
      <c r="K56" s="1"/>
      <c r="L56" s="1"/>
      <c r="M56" s="1"/>
      <c r="N56" s="1"/>
      <c r="O56" s="1"/>
    </row>
    <row r="57" spans="10:15" ht="12.75">
      <c r="J57" s="1"/>
      <c r="K57" s="1"/>
      <c r="L57" s="1"/>
      <c r="M57" s="1"/>
      <c r="N57" s="1"/>
      <c r="O57" s="1"/>
    </row>
    <row r="58" spans="10:15" ht="12.75">
      <c r="J58" s="1"/>
      <c r="K58" s="1"/>
      <c r="L58" s="1"/>
      <c r="M58" s="1"/>
      <c r="N58" s="1"/>
      <c r="O58" s="1"/>
    </row>
    <row r="59" spans="10:15" ht="12.75">
      <c r="J59" s="1"/>
      <c r="K59" s="1"/>
      <c r="L59" s="1"/>
      <c r="M59" s="1"/>
      <c r="N59" s="1"/>
      <c r="O59" s="1"/>
    </row>
    <row r="60" spans="10:15" ht="12.75">
      <c r="J60" s="1"/>
      <c r="K60" s="1"/>
      <c r="L60" s="1"/>
      <c r="M60" s="1"/>
      <c r="N60" s="1"/>
      <c r="O60" s="1"/>
    </row>
    <row r="61" spans="10:15" ht="12.75">
      <c r="J61" s="27"/>
      <c r="K61" s="27"/>
      <c r="L61" s="27"/>
      <c r="M61" s="27"/>
      <c r="N61" s="27"/>
      <c r="O61" s="27"/>
    </row>
    <row r="62" spans="10:15" ht="12.75">
      <c r="J62" s="19"/>
      <c r="K62" s="19"/>
      <c r="L62" s="20"/>
      <c r="M62" s="19"/>
      <c r="N62" s="28"/>
      <c r="O62" s="22"/>
    </row>
    <row r="63" spans="10:15" ht="12.75">
      <c r="J63" s="19"/>
      <c r="K63" s="19"/>
      <c r="L63" s="20"/>
      <c r="M63" s="19"/>
      <c r="N63" s="28"/>
      <c r="O63" s="22"/>
    </row>
    <row r="64" spans="10:15" ht="12.75">
      <c r="J64" s="19"/>
      <c r="K64" s="19"/>
      <c r="L64" s="15"/>
      <c r="M64" s="19"/>
      <c r="N64" s="28"/>
      <c r="O64" s="22"/>
    </row>
    <row r="65" spans="10:15" ht="12.75">
      <c r="J65" s="29"/>
      <c r="K65" s="29"/>
      <c r="L65" s="29"/>
      <c r="M65" s="29"/>
      <c r="N65" s="29"/>
      <c r="O65" s="29"/>
    </row>
  </sheetData>
  <sheetProtection password="C5E6" sheet="1" objects="1" scenarios="1"/>
  <mergeCells count="16">
    <mergeCell ref="A34:B34"/>
    <mergeCell ref="F34:G34"/>
    <mergeCell ref="A5:B5"/>
    <mergeCell ref="A7:B7"/>
    <mergeCell ref="C5:D5"/>
    <mergeCell ref="G5:H5"/>
    <mergeCell ref="C7:D7"/>
    <mergeCell ref="G7:H7"/>
    <mergeCell ref="A29:B29"/>
    <mergeCell ref="A31:B31"/>
    <mergeCell ref="D31:E31"/>
    <mergeCell ref="G31:H31"/>
    <mergeCell ref="A1:I1"/>
    <mergeCell ref="A3:B3"/>
    <mergeCell ref="C3:D3"/>
    <mergeCell ref="G3:H3"/>
  </mergeCells>
  <printOptions/>
  <pageMargins left="0.75" right="0.75" top="0.34" bottom="0.49"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J37"/>
  <sheetViews>
    <sheetView workbookViewId="0" topLeftCell="A1">
      <selection activeCell="A1" sqref="A1:I1"/>
    </sheetView>
  </sheetViews>
  <sheetFormatPr defaultColWidth="9.140625" defaultRowHeight="12.75"/>
  <sheetData>
    <row r="1" spans="1:10" ht="18">
      <c r="A1" s="48" t="s">
        <v>19</v>
      </c>
      <c r="B1" s="49"/>
      <c r="C1" s="49"/>
      <c r="D1" s="49"/>
      <c r="E1" s="49"/>
      <c r="F1" s="49"/>
      <c r="G1" s="49"/>
      <c r="H1" s="49"/>
      <c r="I1" s="49"/>
      <c r="J1" s="17"/>
    </row>
    <row r="2" spans="1:10" ht="12.75">
      <c r="A2" s="11"/>
      <c r="B2" s="11"/>
      <c r="C2" s="11"/>
      <c r="D2" s="11"/>
      <c r="E2" s="31"/>
      <c r="F2" s="30"/>
      <c r="G2" s="30"/>
      <c r="H2" s="31"/>
      <c r="I2" s="32"/>
      <c r="J2" s="17"/>
    </row>
    <row r="3" spans="1:10" ht="12.75">
      <c r="A3" s="50" t="s">
        <v>24</v>
      </c>
      <c r="B3" s="57"/>
      <c r="C3" s="52"/>
      <c r="D3" s="53"/>
      <c r="E3" s="36"/>
      <c r="F3" s="30" t="s">
        <v>25</v>
      </c>
      <c r="G3" s="52"/>
      <c r="H3" s="53"/>
      <c r="I3" s="36"/>
      <c r="J3" s="17"/>
    </row>
    <row r="4" spans="1:10" ht="12.75">
      <c r="A4" s="11"/>
      <c r="B4" s="35"/>
      <c r="C4" s="27"/>
      <c r="D4" s="36"/>
      <c r="E4" s="36"/>
      <c r="F4" s="30"/>
      <c r="G4" s="34"/>
      <c r="H4" s="37"/>
      <c r="I4" s="36"/>
      <c r="J4" s="17"/>
    </row>
    <row r="5" spans="1:10" ht="12.75">
      <c r="A5" s="50" t="s">
        <v>26</v>
      </c>
      <c r="B5" s="60"/>
      <c r="C5" s="52"/>
      <c r="D5" s="53"/>
      <c r="E5" s="36"/>
      <c r="F5" s="30" t="s">
        <v>20</v>
      </c>
      <c r="G5" s="52"/>
      <c r="H5" s="53"/>
      <c r="I5" s="36"/>
      <c r="J5" s="17"/>
    </row>
    <row r="6" spans="1:10" ht="12.75">
      <c r="A6" s="11"/>
      <c r="B6" s="11"/>
      <c r="C6" s="11"/>
      <c r="D6" s="11"/>
      <c r="E6" s="3"/>
      <c r="F6" s="30"/>
      <c r="G6" s="30"/>
      <c r="H6" s="31"/>
      <c r="I6" s="32"/>
      <c r="J6" s="17"/>
    </row>
    <row r="7" spans="1:10" ht="12.75">
      <c r="A7" s="57" t="s">
        <v>27</v>
      </c>
      <c r="B7" s="57"/>
      <c r="C7" s="52"/>
      <c r="D7" s="53"/>
      <c r="E7" s="36"/>
      <c r="F7" s="30" t="s">
        <v>20</v>
      </c>
      <c r="G7" s="52"/>
      <c r="H7" s="53"/>
      <c r="I7" s="36"/>
      <c r="J7" s="17"/>
    </row>
    <row r="8" spans="1:10" ht="12.75">
      <c r="A8" s="35"/>
      <c r="B8" s="35"/>
      <c r="C8" s="27"/>
      <c r="D8" s="36"/>
      <c r="E8" s="36"/>
      <c r="F8" s="30"/>
      <c r="G8" s="30"/>
      <c r="H8" s="37"/>
      <c r="I8" s="36"/>
      <c r="J8" s="17"/>
    </row>
    <row r="9" spans="1:10" ht="12.75">
      <c r="A9" s="11"/>
      <c r="B9" s="11"/>
      <c r="C9" s="11"/>
      <c r="D9" s="11"/>
      <c r="E9" s="3"/>
      <c r="F9" s="30"/>
      <c r="G9" s="30"/>
      <c r="H9" s="31"/>
      <c r="I9" s="32"/>
      <c r="J9" s="17"/>
    </row>
    <row r="10" spans="1:10" ht="12.75">
      <c r="A10" s="1"/>
      <c r="B10" s="1"/>
      <c r="C10" s="1"/>
      <c r="D10" s="1"/>
      <c r="E10" s="1"/>
      <c r="F10" s="1"/>
      <c r="G10" s="1"/>
      <c r="H10" s="1"/>
      <c r="I10" s="1"/>
      <c r="J10" s="18"/>
    </row>
    <row r="11" spans="1:10" ht="12.75">
      <c r="A11" s="1"/>
      <c r="B11" s="1"/>
      <c r="C11" s="1"/>
      <c r="D11" s="1"/>
      <c r="E11" s="2">
        <f>(C27*2)+G27</f>
        <v>25</v>
      </c>
      <c r="F11" s="1" t="s">
        <v>1</v>
      </c>
      <c r="G11" s="1"/>
      <c r="H11" s="1"/>
      <c r="I11" s="1"/>
      <c r="J11" s="18"/>
    </row>
    <row r="12" spans="1:10" ht="12.75">
      <c r="A12" s="1"/>
      <c r="B12" s="1"/>
      <c r="C12" s="1"/>
      <c r="D12" s="1"/>
      <c r="E12" s="1"/>
      <c r="F12" s="1"/>
      <c r="G12" s="1"/>
      <c r="H12" s="1"/>
      <c r="I12" s="1"/>
      <c r="J12" s="18"/>
    </row>
    <row r="13" spans="1:10" ht="12.75">
      <c r="A13" s="1"/>
      <c r="B13" s="1"/>
      <c r="C13" s="1"/>
      <c r="D13" s="1"/>
      <c r="E13" s="1"/>
      <c r="F13" s="1"/>
      <c r="G13" s="1"/>
      <c r="H13" s="1"/>
      <c r="I13" s="1"/>
      <c r="J13" s="19"/>
    </row>
    <row r="14" spans="1:10" ht="12.75">
      <c r="A14" s="1"/>
      <c r="B14" s="1"/>
      <c r="C14" s="1"/>
      <c r="D14" s="1"/>
      <c r="E14" s="1"/>
      <c r="F14" s="1"/>
      <c r="G14" s="1"/>
      <c r="H14" s="3"/>
      <c r="I14" s="1"/>
      <c r="J14" s="23"/>
    </row>
    <row r="15" spans="1:10" ht="12.75">
      <c r="A15" s="1"/>
      <c r="B15" s="1"/>
      <c r="C15" s="1"/>
      <c r="D15" s="1"/>
      <c r="E15" s="1"/>
      <c r="F15" s="1"/>
      <c r="G15" s="1"/>
      <c r="H15" s="1"/>
      <c r="I15" s="25"/>
      <c r="J15" s="23"/>
    </row>
    <row r="16" spans="1:10" ht="12.75">
      <c r="A16" s="1"/>
      <c r="B16" s="1"/>
      <c r="C16" s="4"/>
      <c r="D16" s="1"/>
      <c r="E16" s="1"/>
      <c r="F16" s="1"/>
      <c r="G16" s="1"/>
      <c r="H16" s="1"/>
      <c r="I16" s="1"/>
      <c r="J16" s="23"/>
    </row>
    <row r="17" spans="1:10" ht="12.75">
      <c r="A17" s="1"/>
      <c r="B17" s="1"/>
      <c r="C17" s="1"/>
      <c r="D17" s="1"/>
      <c r="E17" s="1"/>
      <c r="F17" s="1"/>
      <c r="G17" s="1"/>
      <c r="H17" s="1"/>
      <c r="I17" s="1"/>
      <c r="J17" s="23"/>
    </row>
    <row r="18" spans="1:10" ht="12.75">
      <c r="A18" s="1"/>
      <c r="B18" s="1"/>
      <c r="C18" s="1"/>
      <c r="D18" s="1"/>
      <c r="E18" s="1"/>
      <c r="F18" s="1"/>
      <c r="G18" s="1"/>
      <c r="H18" s="1"/>
      <c r="I18" s="1"/>
      <c r="J18" s="23"/>
    </row>
    <row r="19" spans="1:10" ht="12.75">
      <c r="A19" s="1"/>
      <c r="B19" s="1"/>
      <c r="C19" s="1"/>
      <c r="D19" s="1"/>
      <c r="E19" s="1"/>
      <c r="F19" s="1"/>
      <c r="G19" s="1"/>
      <c r="H19" s="2">
        <f>(E27*2)+G27</f>
        <v>25</v>
      </c>
      <c r="I19" s="1" t="s">
        <v>1</v>
      </c>
      <c r="J19" s="23"/>
    </row>
    <row r="20" spans="1:10" ht="12.75">
      <c r="A20" s="1"/>
      <c r="B20" s="1"/>
      <c r="C20" s="1"/>
      <c r="D20" s="1"/>
      <c r="E20" s="1"/>
      <c r="F20" s="1"/>
      <c r="G20" s="1"/>
      <c r="H20" s="1"/>
      <c r="I20" s="1"/>
      <c r="J20" s="23"/>
    </row>
    <row r="21" spans="1:10" ht="12.75">
      <c r="A21" s="1"/>
      <c r="B21" s="1"/>
      <c r="C21" s="1"/>
      <c r="D21" s="1"/>
      <c r="E21" s="1"/>
      <c r="F21" s="1"/>
      <c r="G21" s="1"/>
      <c r="H21" s="1"/>
      <c r="I21" s="1"/>
      <c r="J21" s="23"/>
    </row>
    <row r="22" spans="1:10" ht="12.75">
      <c r="A22" s="1"/>
      <c r="B22" s="1"/>
      <c r="C22" s="1"/>
      <c r="D22" s="1"/>
      <c r="E22" s="1"/>
      <c r="F22" s="1"/>
      <c r="G22" s="1"/>
      <c r="H22" s="1"/>
      <c r="I22" s="1"/>
      <c r="J22" s="23"/>
    </row>
    <row r="23" spans="1:10" ht="12.75">
      <c r="A23" s="1"/>
      <c r="B23" s="1"/>
      <c r="C23" s="1"/>
      <c r="D23" s="1"/>
      <c r="E23" s="1"/>
      <c r="F23" s="1"/>
      <c r="G23" s="1"/>
      <c r="H23" s="1"/>
      <c r="I23" s="1"/>
      <c r="J23" s="1"/>
    </row>
    <row r="24" spans="1:10" ht="12.75">
      <c r="A24" s="1"/>
      <c r="B24" s="1"/>
      <c r="C24" s="1"/>
      <c r="D24" s="1"/>
      <c r="E24" s="1"/>
      <c r="F24" s="1"/>
      <c r="G24" s="1"/>
      <c r="H24" s="1"/>
      <c r="I24" s="1"/>
      <c r="J24" s="1"/>
    </row>
    <row r="25" spans="1:10" ht="12.75">
      <c r="A25" s="1"/>
      <c r="B25" s="1"/>
      <c r="C25" s="1"/>
      <c r="D25" s="1"/>
      <c r="E25" s="1"/>
      <c r="F25" s="1"/>
      <c r="G25" s="1"/>
      <c r="H25" s="1"/>
      <c r="I25" s="1"/>
      <c r="J25" s="1"/>
    </row>
    <row r="26" spans="1:10" ht="12.75">
      <c r="A26" s="1"/>
      <c r="B26" s="1"/>
      <c r="C26" s="1"/>
      <c r="D26" s="1"/>
      <c r="E26" s="1"/>
      <c r="F26" s="1"/>
      <c r="G26" s="1"/>
      <c r="H26" s="1"/>
      <c r="I26" s="1"/>
      <c r="J26" s="1"/>
    </row>
    <row r="27" spans="1:10" ht="12.75">
      <c r="A27" s="10"/>
      <c r="B27" s="6" t="s">
        <v>30</v>
      </c>
      <c r="C27" s="5">
        <v>10</v>
      </c>
      <c r="D27" s="6" t="s">
        <v>31</v>
      </c>
      <c r="E27" s="5">
        <v>10</v>
      </c>
      <c r="F27" s="6" t="s">
        <v>32</v>
      </c>
      <c r="G27" s="5">
        <v>5</v>
      </c>
      <c r="H27" s="38"/>
      <c r="I27" s="7"/>
      <c r="J27" s="1"/>
    </row>
    <row r="28" spans="1:10" ht="12.75">
      <c r="A28" s="1"/>
      <c r="B28" s="1"/>
      <c r="C28" s="1"/>
      <c r="D28" s="1"/>
      <c r="E28" s="1"/>
      <c r="F28" s="1"/>
      <c r="G28" s="1"/>
      <c r="H28" s="1"/>
      <c r="I28" s="1"/>
      <c r="J28" s="1"/>
    </row>
    <row r="29" spans="1:10" ht="12.75">
      <c r="A29" s="58" t="s">
        <v>8</v>
      </c>
      <c r="B29" s="59"/>
      <c r="C29" s="5">
        <v>2</v>
      </c>
      <c r="D29" s="7" t="s">
        <v>7</v>
      </c>
      <c r="E29" s="1"/>
      <c r="F29" s="5">
        <v>4</v>
      </c>
      <c r="G29" s="1" t="s">
        <v>6</v>
      </c>
      <c r="H29" s="1"/>
      <c r="I29" s="1"/>
      <c r="J29" s="1"/>
    </row>
    <row r="30" spans="1:10" ht="12.75">
      <c r="A30" s="12"/>
      <c r="B30" s="14"/>
      <c r="C30" s="19"/>
      <c r="D30" s="7"/>
      <c r="E30" s="1"/>
      <c r="F30" s="19"/>
      <c r="G30" s="1"/>
      <c r="H30" s="1"/>
      <c r="I30" s="1"/>
      <c r="J30" s="1"/>
    </row>
    <row r="31" spans="1:10" ht="14.25">
      <c r="A31" s="58" t="s">
        <v>5</v>
      </c>
      <c r="B31" s="58"/>
      <c r="C31" s="8">
        <f>((E11*H19*(C29/12))/27)</f>
        <v>3.8580246913580245</v>
      </c>
      <c r="D31" s="45" t="s">
        <v>21</v>
      </c>
      <c r="E31" s="46"/>
      <c r="F31" s="8">
        <f>((E11*H19*(F29/12))/27)</f>
        <v>7.716049382716049</v>
      </c>
      <c r="G31" s="45" t="s">
        <v>22</v>
      </c>
      <c r="H31" s="47"/>
      <c r="I31" s="1"/>
      <c r="J31" s="27"/>
    </row>
    <row r="32" spans="1:10" ht="12.75">
      <c r="A32" s="12"/>
      <c r="B32" s="13"/>
      <c r="C32" s="8">
        <f>((E11*H19*(C29/12))/27)*1.65</f>
        <v>6.3657407407407405</v>
      </c>
      <c r="D32" s="1" t="s">
        <v>9</v>
      </c>
      <c r="E32" s="1"/>
      <c r="F32" s="8">
        <f>((E11*H19*(F29/12))/27)*1.43</f>
        <v>11.03395061728395</v>
      </c>
      <c r="G32" s="1" t="s">
        <v>10</v>
      </c>
      <c r="H32" s="1"/>
      <c r="I32" s="1"/>
      <c r="J32" s="19"/>
    </row>
    <row r="33" spans="1:10" ht="12.75">
      <c r="A33" s="1"/>
      <c r="B33" s="1"/>
      <c r="C33" s="1"/>
      <c r="D33" s="1"/>
      <c r="E33" s="1"/>
      <c r="F33" s="1"/>
      <c r="G33" s="1"/>
      <c r="H33" s="1"/>
      <c r="I33" s="1"/>
      <c r="J33" s="19"/>
    </row>
    <row r="34" spans="1:10" ht="14.25">
      <c r="A34" s="54" t="s">
        <v>23</v>
      </c>
      <c r="B34" s="54"/>
      <c r="C34" s="8">
        <f>(((((C29+F29)/12)+E11+((F29+C29)/12))*(((C29+F29)/12)+H19+((C29+F29)/12)))/9)*1.1</f>
        <v>82.62222222222223</v>
      </c>
      <c r="D34" s="16" t="s">
        <v>11</v>
      </c>
      <c r="E34" s="10"/>
      <c r="F34" s="55" t="s">
        <v>18</v>
      </c>
      <c r="G34" s="55"/>
      <c r="H34" s="8">
        <f>(E11*H19*(4/12))/27</f>
        <v>7.716049382716049</v>
      </c>
      <c r="I34" s="9" t="s">
        <v>17</v>
      </c>
      <c r="J34" s="19"/>
    </row>
    <row r="35" spans="1:7" ht="12.75">
      <c r="A35" s="1"/>
      <c r="B35" s="1"/>
      <c r="C35" s="1"/>
      <c r="D35" s="1"/>
      <c r="E35" s="1"/>
      <c r="F35" s="1"/>
      <c r="G35" s="1"/>
    </row>
    <row r="36" spans="1:7" ht="12.75">
      <c r="A36" s="1"/>
      <c r="B36" s="1"/>
      <c r="C36" s="1"/>
      <c r="D36" s="1"/>
      <c r="E36" s="1"/>
      <c r="F36" s="1"/>
      <c r="G36" s="1"/>
    </row>
    <row r="37" spans="2:7" ht="12.75">
      <c r="B37" s="1"/>
      <c r="C37" s="1"/>
      <c r="D37" s="1"/>
      <c r="E37" s="1"/>
      <c r="F37" s="1"/>
      <c r="G37" s="1"/>
    </row>
  </sheetData>
  <sheetProtection password="C5E6" sheet="1" objects="1" scenarios="1"/>
  <mergeCells count="16">
    <mergeCell ref="A34:B34"/>
    <mergeCell ref="F34:G34"/>
    <mergeCell ref="C3:D3"/>
    <mergeCell ref="G3:H3"/>
    <mergeCell ref="C5:D5"/>
    <mergeCell ref="G5:H5"/>
    <mergeCell ref="C7:D7"/>
    <mergeCell ref="G7:H7"/>
    <mergeCell ref="A29:B29"/>
    <mergeCell ref="A31:B31"/>
    <mergeCell ref="D31:E31"/>
    <mergeCell ref="G31:H31"/>
    <mergeCell ref="A1:I1"/>
    <mergeCell ref="A3:B3"/>
    <mergeCell ref="A5:B5"/>
    <mergeCell ref="A7:B7"/>
  </mergeCells>
  <printOptions/>
  <pageMargins left="0.75" right="0.75" top="1" bottom="1" header="0.5" footer="0.5"/>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A1:I37"/>
  <sheetViews>
    <sheetView workbookViewId="0" topLeftCell="A1">
      <selection activeCell="A1" sqref="A1:I1"/>
    </sheetView>
  </sheetViews>
  <sheetFormatPr defaultColWidth="9.140625" defaultRowHeight="12.75"/>
  <sheetData>
    <row r="1" spans="1:9" ht="18">
      <c r="A1" s="48" t="s">
        <v>19</v>
      </c>
      <c r="B1" s="61"/>
      <c r="C1" s="61"/>
      <c r="D1" s="61"/>
      <c r="E1" s="61"/>
      <c r="F1" s="61"/>
      <c r="G1" s="61"/>
      <c r="H1" s="61"/>
      <c r="I1" s="61"/>
    </row>
    <row r="2" spans="1:9" ht="12.75">
      <c r="A2" s="11"/>
      <c r="B2" s="11"/>
      <c r="C2" s="11"/>
      <c r="D2" s="11"/>
      <c r="E2" s="31"/>
      <c r="F2" s="39"/>
      <c r="G2" s="39"/>
      <c r="H2" s="31"/>
      <c r="I2" s="41"/>
    </row>
    <row r="3" spans="1:9" ht="12.75">
      <c r="A3" s="50" t="s">
        <v>24</v>
      </c>
      <c r="B3" s="57"/>
      <c r="C3" s="52"/>
      <c r="D3" s="53"/>
      <c r="E3" s="42"/>
      <c r="F3" s="39" t="s">
        <v>25</v>
      </c>
      <c r="G3" s="52"/>
      <c r="H3" s="53"/>
      <c r="I3" s="42"/>
    </row>
    <row r="4" spans="1:9" ht="12.75">
      <c r="A4" s="11"/>
      <c r="B4" s="35"/>
      <c r="C4" s="27"/>
      <c r="D4" s="42"/>
      <c r="E4" s="42"/>
      <c r="F4" s="39"/>
      <c r="G4" s="43"/>
      <c r="H4" s="37"/>
      <c r="I4" s="42"/>
    </row>
    <row r="5" spans="1:9" ht="12.75">
      <c r="A5" s="50" t="s">
        <v>26</v>
      </c>
      <c r="B5" s="62"/>
      <c r="C5" s="52"/>
      <c r="D5" s="53"/>
      <c r="E5" s="42"/>
      <c r="F5" s="39" t="s">
        <v>20</v>
      </c>
      <c r="G5" s="52"/>
      <c r="H5" s="53"/>
      <c r="I5" s="42"/>
    </row>
    <row r="6" spans="1:9" ht="12.75">
      <c r="A6" s="11"/>
      <c r="B6" s="11"/>
      <c r="C6" s="11"/>
      <c r="D6" s="11"/>
      <c r="E6" s="3"/>
      <c r="F6" s="39"/>
      <c r="G6" s="39"/>
      <c r="H6" s="31"/>
      <c r="I6" s="41"/>
    </row>
    <row r="7" spans="1:9" ht="12.75">
      <c r="A7" s="57" t="s">
        <v>27</v>
      </c>
      <c r="B7" s="57"/>
      <c r="C7" s="52"/>
      <c r="D7" s="53"/>
      <c r="E7" s="42"/>
      <c r="F7" s="39" t="s">
        <v>20</v>
      </c>
      <c r="G7" s="52"/>
      <c r="H7" s="53"/>
      <c r="I7" s="42"/>
    </row>
    <row r="8" spans="1:9" ht="12.75">
      <c r="A8" s="35"/>
      <c r="B8" s="35"/>
      <c r="C8" s="27"/>
      <c r="D8" s="42"/>
      <c r="E8" s="42"/>
      <c r="F8" s="39"/>
      <c r="G8" s="39"/>
      <c r="H8" s="37"/>
      <c r="I8" s="42"/>
    </row>
    <row r="9" spans="1:9" ht="12.75">
      <c r="A9" s="11"/>
      <c r="B9" s="11"/>
      <c r="C9" s="11"/>
      <c r="D9" s="11"/>
      <c r="E9" s="3"/>
      <c r="F9" s="39"/>
      <c r="G9" s="39"/>
      <c r="H9" s="31"/>
      <c r="I9" s="41"/>
    </row>
    <row r="10" spans="1:9" ht="12.75">
      <c r="A10" s="1"/>
      <c r="B10" s="1"/>
      <c r="C10" s="1"/>
      <c r="D10" s="1"/>
      <c r="E10" s="1"/>
      <c r="F10" s="1"/>
      <c r="G10" s="1"/>
      <c r="H10" s="1"/>
      <c r="I10" s="1"/>
    </row>
    <row r="11" spans="1:9" ht="12.75">
      <c r="A11" s="1"/>
      <c r="B11" s="1"/>
      <c r="C11" s="1"/>
      <c r="D11" s="1"/>
      <c r="E11" s="19"/>
      <c r="F11" s="1"/>
      <c r="G11" s="1"/>
      <c r="H11" s="1"/>
      <c r="I11" s="1"/>
    </row>
    <row r="12" spans="1:9" ht="12.75">
      <c r="A12" s="1"/>
      <c r="B12" s="1"/>
      <c r="C12" s="1"/>
      <c r="D12" s="1"/>
      <c r="E12" s="1"/>
      <c r="F12" s="1"/>
      <c r="G12" s="1"/>
      <c r="H12" s="1"/>
      <c r="I12" s="1"/>
    </row>
    <row r="13" spans="1:9" ht="12.75">
      <c r="A13" s="1"/>
      <c r="B13" s="1"/>
      <c r="C13" s="1"/>
      <c r="D13" s="1"/>
      <c r="E13" s="7"/>
      <c r="F13" s="1"/>
      <c r="G13" s="1"/>
      <c r="H13" s="1"/>
      <c r="I13" s="1"/>
    </row>
    <row r="14" spans="1:9" ht="12.75">
      <c r="A14" s="1"/>
      <c r="B14" s="1"/>
      <c r="C14" s="1"/>
      <c r="D14" s="1"/>
      <c r="E14" s="7"/>
      <c r="F14" s="1"/>
      <c r="G14" s="1"/>
      <c r="H14" s="3"/>
      <c r="I14" s="1"/>
    </row>
    <row r="15" spans="1:9" ht="12.75">
      <c r="A15" s="1"/>
      <c r="B15" s="1"/>
      <c r="C15" s="1"/>
      <c r="D15" s="1"/>
      <c r="E15" s="1"/>
      <c r="F15" s="1"/>
      <c r="G15" s="1"/>
      <c r="H15" s="1"/>
      <c r="I15" s="25"/>
    </row>
    <row r="16" spans="1:9" ht="12.75">
      <c r="A16" s="1"/>
      <c r="B16" s="1"/>
      <c r="C16" s="4"/>
      <c r="D16" s="1"/>
      <c r="E16" s="1"/>
      <c r="F16" s="1"/>
      <c r="G16" s="1"/>
      <c r="H16" s="1"/>
      <c r="I16" s="1"/>
    </row>
    <row r="17" spans="1:9" ht="12.75">
      <c r="A17" s="1"/>
      <c r="B17" s="1"/>
      <c r="C17" s="1"/>
      <c r="D17" s="1"/>
      <c r="E17" s="1"/>
      <c r="F17" s="1"/>
      <c r="G17" s="1"/>
      <c r="H17" s="2">
        <f>+(C27*2)+G27</f>
        <v>25</v>
      </c>
      <c r="I17" s="1" t="s">
        <v>1</v>
      </c>
    </row>
    <row r="18" spans="1:9" ht="12.75">
      <c r="A18" s="1"/>
      <c r="B18" s="1"/>
      <c r="C18" s="1"/>
      <c r="D18" s="1"/>
      <c r="E18" s="1"/>
      <c r="F18" s="1"/>
      <c r="G18" s="1"/>
      <c r="H18" s="1"/>
      <c r="I18" s="1"/>
    </row>
    <row r="19" spans="1:9" ht="12.75">
      <c r="A19" s="1"/>
      <c r="B19" s="1"/>
      <c r="C19" s="1"/>
      <c r="D19" s="1"/>
      <c r="E19" s="1"/>
      <c r="F19" s="1"/>
      <c r="G19" s="1"/>
      <c r="H19" s="19"/>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0"/>
      <c r="B27" s="6" t="s">
        <v>30</v>
      </c>
      <c r="C27" s="5">
        <v>10</v>
      </c>
      <c r="D27" s="33" t="s">
        <v>28</v>
      </c>
      <c r="E27" s="33"/>
      <c r="F27" s="6" t="s">
        <v>29</v>
      </c>
      <c r="G27" s="5">
        <v>5</v>
      </c>
      <c r="H27" s="33" t="s">
        <v>28</v>
      </c>
      <c r="I27" s="7"/>
    </row>
    <row r="28" spans="1:9" ht="12.75">
      <c r="A28" s="1"/>
      <c r="B28" s="1"/>
      <c r="C28" s="1"/>
      <c r="D28" s="1"/>
      <c r="E28" s="1"/>
      <c r="F28" s="1"/>
      <c r="G28" s="1"/>
      <c r="H28" s="1"/>
      <c r="I28" s="1"/>
    </row>
    <row r="29" spans="1:9" ht="12.75">
      <c r="A29" s="58" t="s">
        <v>8</v>
      </c>
      <c r="B29" s="59"/>
      <c r="C29" s="5">
        <v>2</v>
      </c>
      <c r="D29" s="7" t="s">
        <v>7</v>
      </c>
      <c r="E29" s="1"/>
      <c r="F29" s="5">
        <v>4</v>
      </c>
      <c r="G29" s="1" t="s">
        <v>6</v>
      </c>
      <c r="H29" s="1"/>
      <c r="I29" s="1"/>
    </row>
    <row r="30" spans="1:9" ht="12.75">
      <c r="A30" s="12"/>
      <c r="B30" s="14"/>
      <c r="C30" s="19"/>
      <c r="D30" s="7"/>
      <c r="E30" s="1"/>
      <c r="F30" s="19"/>
      <c r="G30" s="1"/>
      <c r="H30" s="1"/>
      <c r="I30" s="1"/>
    </row>
    <row r="31" spans="1:9" ht="14.25">
      <c r="A31" s="58" t="s">
        <v>5</v>
      </c>
      <c r="B31" s="58"/>
      <c r="C31" s="8">
        <f>(((0.7854*((H17)^2))*(C29/12))/27)</f>
        <v>3.0300925925925926</v>
      </c>
      <c r="D31" s="45" t="s">
        <v>21</v>
      </c>
      <c r="E31" s="46"/>
      <c r="F31" s="8">
        <f>(((0.7854*((H17)^2))*(F29/12))/27)</f>
        <v>6.060185185185185</v>
      </c>
      <c r="G31" s="45" t="s">
        <v>22</v>
      </c>
      <c r="H31" s="47"/>
      <c r="I31" s="1"/>
    </row>
    <row r="32" spans="1:9" ht="12.75">
      <c r="A32" s="12"/>
      <c r="B32" s="13"/>
      <c r="C32" s="8">
        <f>+(C31)*1.65</f>
        <v>4.9996527777777775</v>
      </c>
      <c r="D32" s="1" t="s">
        <v>9</v>
      </c>
      <c r="E32" s="1"/>
      <c r="F32" s="8">
        <f>+(F31)*1.43</f>
        <v>8.666064814814815</v>
      </c>
      <c r="G32" s="1" t="s">
        <v>10</v>
      </c>
      <c r="H32" s="1"/>
      <c r="I32" s="1"/>
    </row>
    <row r="33" spans="1:9" ht="12.75">
      <c r="A33" s="1"/>
      <c r="B33" s="1"/>
      <c r="C33" s="1"/>
      <c r="D33" s="1"/>
      <c r="E33" s="1"/>
      <c r="F33" s="1"/>
      <c r="G33" s="1"/>
      <c r="H33" s="1"/>
      <c r="I33" s="1"/>
    </row>
    <row r="34" spans="1:9" ht="14.25">
      <c r="A34" s="54" t="s">
        <v>23</v>
      </c>
      <c r="B34" s="54"/>
      <c r="C34" s="8">
        <f>+((0.7854*(((H17)+(C29/12*2)+(F29/12*2))^2))/9)*1.1</f>
        <v>64.89149333333334</v>
      </c>
      <c r="D34" s="16" t="s">
        <v>11</v>
      </c>
      <c r="E34" s="10"/>
      <c r="F34" s="55" t="s">
        <v>18</v>
      </c>
      <c r="G34" s="55"/>
      <c r="H34" s="8">
        <f>(((0.7854*((H17)^2))*(4/12))/27)</f>
        <v>6.060185185185185</v>
      </c>
      <c r="I34" s="9" t="s">
        <v>17</v>
      </c>
    </row>
    <row r="35" spans="1:9" ht="12.75">
      <c r="A35" s="1"/>
      <c r="B35" s="1"/>
      <c r="C35" s="1"/>
      <c r="D35" s="1"/>
      <c r="E35" s="1"/>
      <c r="F35" s="1"/>
      <c r="G35" s="1"/>
      <c r="H35" s="44"/>
      <c r="I35" s="44"/>
    </row>
    <row r="36" spans="1:9" ht="12.75">
      <c r="A36" s="1"/>
      <c r="B36" s="1"/>
      <c r="C36" s="1"/>
      <c r="D36" s="1"/>
      <c r="E36" s="1"/>
      <c r="F36" s="1"/>
      <c r="G36" s="1"/>
      <c r="H36" s="44"/>
      <c r="I36" s="44"/>
    </row>
    <row r="37" spans="1:9" ht="12.75">
      <c r="A37" s="44"/>
      <c r="B37" s="1"/>
      <c r="C37" s="1"/>
      <c r="D37" s="1"/>
      <c r="E37" s="1"/>
      <c r="F37" s="1"/>
      <c r="G37" s="1"/>
      <c r="H37" s="44"/>
      <c r="I37" s="44"/>
    </row>
  </sheetData>
  <sheetProtection password="C5E6" sheet="1" objects="1" scenarios="1"/>
  <mergeCells count="16">
    <mergeCell ref="A34:B34"/>
    <mergeCell ref="F34:G34"/>
    <mergeCell ref="C3:D3"/>
    <mergeCell ref="G3:H3"/>
    <mergeCell ref="C5:D5"/>
    <mergeCell ref="G5:H5"/>
    <mergeCell ref="C7:D7"/>
    <mergeCell ref="G7:H7"/>
    <mergeCell ref="A29:B29"/>
    <mergeCell ref="A31:B31"/>
    <mergeCell ref="A1:I1"/>
    <mergeCell ref="A3:B3"/>
    <mergeCell ref="D31:E31"/>
    <mergeCell ref="G31:H31"/>
    <mergeCell ref="A5:B5"/>
    <mergeCell ref="A7:B7"/>
  </mergeCells>
  <printOptions/>
  <pageMargins left="0.75" right="0.75" top="1" bottom="1" header="0.5" footer="0.5"/>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dimension ref="A1:I38"/>
  <sheetViews>
    <sheetView workbookViewId="0" topLeftCell="A1">
      <selection activeCell="A1" sqref="A1:I1"/>
    </sheetView>
  </sheetViews>
  <sheetFormatPr defaultColWidth="9.140625" defaultRowHeight="12.75"/>
  <sheetData>
    <row r="1" spans="1:9" ht="18">
      <c r="A1" s="48" t="s">
        <v>19</v>
      </c>
      <c r="B1" s="49"/>
      <c r="C1" s="49"/>
      <c r="D1" s="49"/>
      <c r="E1" s="49"/>
      <c r="F1" s="49"/>
      <c r="G1" s="49"/>
      <c r="H1" s="49"/>
      <c r="I1" s="49"/>
    </row>
    <row r="2" spans="1:9" ht="12.75">
      <c r="A2" s="11"/>
      <c r="B2" s="11"/>
      <c r="C2" s="11"/>
      <c r="D2" s="11"/>
      <c r="E2" s="31"/>
      <c r="F2" s="30"/>
      <c r="G2" s="30"/>
      <c r="H2" s="31"/>
      <c r="I2" s="32"/>
    </row>
    <row r="3" spans="1:9" ht="12.75">
      <c r="A3" s="50" t="s">
        <v>24</v>
      </c>
      <c r="B3" s="57"/>
      <c r="C3" s="52"/>
      <c r="D3" s="53"/>
      <c r="E3" s="36"/>
      <c r="F3" s="30" t="s">
        <v>25</v>
      </c>
      <c r="G3" s="52"/>
      <c r="H3" s="53"/>
      <c r="I3" s="36"/>
    </row>
    <row r="4" spans="1:9" ht="12.75">
      <c r="A4" s="11"/>
      <c r="B4" s="35"/>
      <c r="C4" s="27"/>
      <c r="D4" s="36"/>
      <c r="E4" s="36"/>
      <c r="F4" s="30"/>
      <c r="G4" s="34"/>
      <c r="H4" s="37"/>
      <c r="I4" s="36"/>
    </row>
    <row r="5" spans="1:9" ht="12.75">
      <c r="A5" s="50" t="s">
        <v>26</v>
      </c>
      <c r="B5" s="60"/>
      <c r="C5" s="52"/>
      <c r="D5" s="53"/>
      <c r="E5" s="36"/>
      <c r="F5" s="30" t="s">
        <v>20</v>
      </c>
      <c r="G5" s="52"/>
      <c r="H5" s="53"/>
      <c r="I5" s="36"/>
    </row>
    <row r="6" spans="1:9" ht="12.75">
      <c r="A6" s="11"/>
      <c r="B6" s="11"/>
      <c r="C6" s="11"/>
      <c r="D6" s="11"/>
      <c r="E6" s="3"/>
      <c r="F6" s="30"/>
      <c r="G6" s="30"/>
      <c r="H6" s="31"/>
      <c r="I6" s="32"/>
    </row>
    <row r="7" spans="1:9" ht="12.75">
      <c r="A7" s="57" t="s">
        <v>27</v>
      </c>
      <c r="B7" s="57"/>
      <c r="C7" s="52"/>
      <c r="D7" s="53"/>
      <c r="E7" s="36"/>
      <c r="F7" s="30" t="s">
        <v>20</v>
      </c>
      <c r="G7" s="52"/>
      <c r="H7" s="53"/>
      <c r="I7" s="36"/>
    </row>
    <row r="10" spans="1:9" ht="12.75">
      <c r="A10" s="1"/>
      <c r="B10" s="1"/>
      <c r="C10" s="1"/>
      <c r="D10" s="1"/>
      <c r="E10" s="1"/>
      <c r="F10" s="1"/>
      <c r="G10" s="1"/>
      <c r="H10" s="1"/>
      <c r="I10" s="1"/>
    </row>
    <row r="11" spans="1:9" ht="12.75">
      <c r="A11" s="1"/>
      <c r="B11" s="1"/>
      <c r="C11" s="1"/>
      <c r="D11" s="1"/>
      <c r="E11" s="2">
        <f>IF(C30=1,B28+G30+B28,IF(C30=2,B28+G30+E28+G30+B28,IF(C30=3,B28+G30+E28+G30+E28+G30+B28,IF(C30=4,B28+G30+E28+G30+E28+G30+E28+G30+B28,IF(C30=5,B28+G30+E28+G30+E28+G30+E28+G30+E28+G30+B28)))))</f>
        <v>56</v>
      </c>
      <c r="F11" s="1" t="s">
        <v>1</v>
      </c>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2">
        <f>(H28*2)+G30</f>
        <v>28</v>
      </c>
      <c r="I19" s="1" t="s">
        <v>1</v>
      </c>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c r="B27" s="1"/>
      <c r="C27" s="1"/>
      <c r="D27" s="1"/>
      <c r="E27" s="1"/>
      <c r="F27" s="1"/>
      <c r="G27" s="1"/>
      <c r="H27" s="1"/>
      <c r="I27" s="1"/>
    </row>
    <row r="28" spans="1:9" ht="12.75">
      <c r="A28" s="6" t="s">
        <v>12</v>
      </c>
      <c r="B28" s="5">
        <v>10</v>
      </c>
      <c r="C28" s="9" t="s">
        <v>1</v>
      </c>
      <c r="D28" s="10" t="s">
        <v>13</v>
      </c>
      <c r="E28" s="5">
        <v>20</v>
      </c>
      <c r="F28" s="9" t="s">
        <v>1</v>
      </c>
      <c r="G28" s="10" t="s">
        <v>14</v>
      </c>
      <c r="H28" s="5">
        <v>10</v>
      </c>
      <c r="I28" s="1" t="s">
        <v>1</v>
      </c>
    </row>
    <row r="29" spans="1:9" ht="12.75">
      <c r="A29" s="1"/>
      <c r="B29" s="1"/>
      <c r="C29" s="1"/>
      <c r="D29" s="1"/>
      <c r="E29" s="1"/>
      <c r="F29" s="1"/>
      <c r="G29" s="1"/>
      <c r="H29" s="1"/>
      <c r="I29" s="1"/>
    </row>
    <row r="30" spans="1:9" ht="12.75">
      <c r="A30" s="58" t="s">
        <v>15</v>
      </c>
      <c r="B30" s="58"/>
      <c r="C30" s="5">
        <v>2</v>
      </c>
      <c r="D30" s="58" t="s">
        <v>16</v>
      </c>
      <c r="E30" s="58"/>
      <c r="F30" s="58"/>
      <c r="G30" s="5">
        <v>8</v>
      </c>
      <c r="H30" s="1" t="s">
        <v>1</v>
      </c>
      <c r="I30" s="1"/>
    </row>
    <row r="31" spans="1:9" ht="12.75">
      <c r="A31" s="1"/>
      <c r="B31" s="1"/>
      <c r="C31" s="1"/>
      <c r="D31" s="1"/>
      <c r="E31" s="1"/>
      <c r="F31" s="1"/>
      <c r="G31" s="1"/>
      <c r="H31" s="1"/>
      <c r="I31" s="1"/>
    </row>
    <row r="32" spans="1:9" ht="12.75">
      <c r="A32" s="58" t="s">
        <v>8</v>
      </c>
      <c r="B32" s="59"/>
      <c r="C32" s="5">
        <v>2</v>
      </c>
      <c r="D32" s="7" t="s">
        <v>7</v>
      </c>
      <c r="E32" s="1"/>
      <c r="F32" s="5">
        <v>4</v>
      </c>
      <c r="G32" s="1" t="s">
        <v>6</v>
      </c>
      <c r="H32" s="1"/>
      <c r="I32" s="1"/>
    </row>
    <row r="33" spans="1:9" ht="12.75">
      <c r="A33" s="12"/>
      <c r="B33" s="14"/>
      <c r="C33" s="19"/>
      <c r="D33" s="7"/>
      <c r="E33" s="1"/>
      <c r="F33" s="19"/>
      <c r="G33" s="1"/>
      <c r="H33" s="1"/>
      <c r="I33" s="1"/>
    </row>
    <row r="34" spans="1:9" ht="14.25">
      <c r="A34" s="58" t="s">
        <v>5</v>
      </c>
      <c r="B34" s="59"/>
      <c r="C34" s="8">
        <f>((E11*H19*(C32/12))/27)</f>
        <v>9.679012345679011</v>
      </c>
      <c r="D34" s="47" t="s">
        <v>21</v>
      </c>
      <c r="E34" s="47"/>
      <c r="F34" s="8">
        <f>((E11*H19*(F32/12))/27)</f>
        <v>19.358024691358022</v>
      </c>
      <c r="G34" s="47" t="s">
        <v>22</v>
      </c>
      <c r="H34" s="47"/>
      <c r="I34" s="1"/>
    </row>
    <row r="35" spans="1:9" ht="12.75">
      <c r="A35" s="12"/>
      <c r="B35" s="13"/>
      <c r="C35" s="8">
        <f>((E11*H19*(C32/12))/27)*1.65</f>
        <v>15.970370370370366</v>
      </c>
      <c r="D35" s="1" t="s">
        <v>9</v>
      </c>
      <c r="E35" s="1"/>
      <c r="F35" s="8">
        <f>((E11*H19*(F32/12))/27)*1.43</f>
        <v>27.68197530864197</v>
      </c>
      <c r="G35" s="1" t="s">
        <v>10</v>
      </c>
      <c r="H35" s="1"/>
      <c r="I35" s="1"/>
    </row>
    <row r="36" spans="1:9" ht="12.75">
      <c r="A36" s="1"/>
      <c r="B36" s="1"/>
      <c r="C36" s="1"/>
      <c r="D36" s="1"/>
      <c r="E36" s="1"/>
      <c r="F36" s="1"/>
      <c r="G36" s="1"/>
      <c r="H36" s="1"/>
      <c r="I36" s="1"/>
    </row>
    <row r="37" spans="1:9" ht="14.25">
      <c r="A37" s="63" t="s">
        <v>23</v>
      </c>
      <c r="B37" s="63"/>
      <c r="C37" s="8">
        <f>(((((C32+F32)/12)+E11+((F32+C32)/12))*(((C32+F32)/12)+H19+((C32+F32)/12)))/9)*1.1</f>
        <v>202.03333333333333</v>
      </c>
      <c r="D37" s="16" t="s">
        <v>11</v>
      </c>
      <c r="E37" s="10"/>
      <c r="F37" s="10"/>
      <c r="G37" s="26"/>
      <c r="H37" s="9"/>
      <c r="I37" s="9"/>
    </row>
    <row r="38" spans="1:9" ht="12.75">
      <c r="A38" s="1"/>
      <c r="B38" s="1"/>
      <c r="C38" s="1"/>
      <c r="D38" s="1"/>
      <c r="E38" s="1"/>
      <c r="F38" s="1"/>
      <c r="G38" s="1"/>
      <c r="H38" s="1"/>
      <c r="I38" s="1"/>
    </row>
  </sheetData>
  <sheetProtection password="C5E6" sheet="1" objects="1" scenarios="1"/>
  <mergeCells count="17">
    <mergeCell ref="A5:B5"/>
    <mergeCell ref="A7:B7"/>
    <mergeCell ref="G5:H5"/>
    <mergeCell ref="G7:H7"/>
    <mergeCell ref="C5:D5"/>
    <mergeCell ref="C7:D7"/>
    <mergeCell ref="A1:I1"/>
    <mergeCell ref="A3:B3"/>
    <mergeCell ref="C3:D3"/>
    <mergeCell ref="G3:H3"/>
    <mergeCell ref="G34:H34"/>
    <mergeCell ref="A37:B37"/>
    <mergeCell ref="A30:B30"/>
    <mergeCell ref="D30:F30"/>
    <mergeCell ref="A32:B32"/>
    <mergeCell ref="A34:B34"/>
    <mergeCell ref="D34:E34"/>
  </mergeCells>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jeff.allred</dc:creator>
  <cp:keywords/>
  <dc:description/>
  <cp:lastModifiedBy>fay.garner</cp:lastModifiedBy>
  <cp:lastPrinted>2007-07-23T14:53:34Z</cp:lastPrinted>
  <dcterms:created xsi:type="dcterms:W3CDTF">2006-10-23T13:13:26Z</dcterms:created>
  <dcterms:modified xsi:type="dcterms:W3CDTF">2007-07-31T15:08:25Z</dcterms:modified>
  <cp:category/>
  <cp:version/>
  <cp:contentType/>
  <cp:contentStatus/>
</cp:coreProperties>
</file>