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150" windowWidth="13125" windowHeight="5985" tabRatio="851" activeTab="3"/>
  </bookViews>
  <sheets>
    <sheet name="SCC List" sheetId="1" r:id="rId1"/>
    <sheet name="SCC Definitions" sheetId="2" r:id="rId2"/>
    <sheet name="TEAM Scopes ALIs" sheetId="3" r:id="rId3"/>
    <sheet name="BUILD Main" sheetId="4" r:id="rId4"/>
    <sheet name="Project Description" sheetId="5" r:id="rId5"/>
    <sheet name="Inflation" sheetId="6" r:id="rId6"/>
    <sheet name="Schedule" sheetId="7" r:id="rId7"/>
    <sheet name="BUILD Annualized" sheetId="8" r:id="rId8"/>
    <sheet name=" Fund Source by Cat" sheetId="9" r:id="rId9"/>
    <sheet name=" Fund Source by Year" sheetId="10" r:id="rId10"/>
    <sheet name="BASELINE Main" sheetId="11" r:id="rId11"/>
    <sheet name="BASELINE Annualized" sheetId="12" r:id="rId12"/>
    <sheet name="By-Segment" sheetId="13" r:id="rId13"/>
    <sheet name="Project-wide" sheetId="14" r:id="rId14"/>
    <sheet name="A3T1" sheetId="15" r:id="rId15"/>
    <sheet name="A3T2" sheetId="16" r:id="rId16"/>
    <sheet name="A3T3" sheetId="17" r:id="rId17"/>
    <sheet name="A3A" sheetId="18" r:id="rId18"/>
    <sheet name="A4" sheetId="19" r:id="rId19"/>
  </sheets>
  <definedNames>
    <definedName name="_xlnm.Print_Area" localSheetId="8">' Fund Source by Cat'!$A$1:$O$22</definedName>
    <definedName name="_xlnm.Print_Area" localSheetId="9">' Fund Source by Year'!$A$1:$Y$11</definedName>
    <definedName name="_xlnm.Print_Area" localSheetId="17">'A3A'!$A$1:$O$16</definedName>
    <definedName name="_xlnm.Print_Area" localSheetId="14">'A3T1'!$A$1:$C$73</definedName>
    <definedName name="_xlnm.Print_Area" localSheetId="15">'A3T2'!$A$1:$G$13</definedName>
    <definedName name="_xlnm.Print_Area" localSheetId="16">'A3T3'!$A$1:$G$23</definedName>
    <definedName name="_xlnm.Print_Area" localSheetId="18">'A4'!$A$1:$BW$15</definedName>
    <definedName name="_xlnm.Print_Area" localSheetId="11">'BASELINE Annualized'!$A$1:$J$75</definedName>
    <definedName name="_xlnm.Print_Area" localSheetId="10">'BASELINE Main'!$A$1:$J$82</definedName>
    <definedName name="_xlnm.Print_Area" localSheetId="7">'BUILD Annualized'!$A$1:$J$75</definedName>
    <definedName name="_xlnm.Print_Area" localSheetId="3">'BUILD Main'!$A$1:$J$84</definedName>
    <definedName name="_xlnm.Print_Area" localSheetId="12">'By-Segment'!$A$1:$E$56</definedName>
    <definedName name="_xlnm.Print_Area" localSheetId="5">'Inflation'!$A$1:$Y$34</definedName>
    <definedName name="_xlnm.Print_Area" localSheetId="4">'Project Description'!$A$1:$J$82</definedName>
    <definedName name="_xlnm.Print_Area" localSheetId="13">'Project-wide'!$A$1:$E$43</definedName>
    <definedName name="_xlnm.Print_Area" localSheetId="1">'SCC Definitions'!$A$1:$C$76</definedName>
    <definedName name="_xlnm.Print_Area" localSheetId="0">'SCC List'!$A$1:$B$69</definedName>
    <definedName name="_xlnm.Print_Area" localSheetId="6">'Schedule'!$A$1:$BX$27</definedName>
    <definedName name="_xlnm.Print_Area" localSheetId="2">'TEAM Scopes ALIs'!$A$1:$H$34</definedName>
  </definedNames>
  <calcPr fullCalcOnLoad="1"/>
</workbook>
</file>

<file path=xl/comments11.xml><?xml version="1.0" encoding="utf-8"?>
<comments xmlns="http://schemas.openxmlformats.org/spreadsheetml/2006/main">
  <authors>
    <author>herres</author>
  </authors>
  <commentList>
    <comment ref="J9" authorId="0">
      <text>
        <r>
          <rPr>
            <sz val="10"/>
            <rFont val="Tahoma"/>
            <family val="2"/>
          </rPr>
          <t>Feb 2007:  Please note that these cost parameters have been increased by 4% from the 2006 costs.  They include allocated contingency as before.</t>
        </r>
        <r>
          <rPr>
            <sz val="8"/>
            <rFont val="Tahoma"/>
            <family val="0"/>
          </rPr>
          <t xml:space="preserve">
</t>
        </r>
      </text>
    </comment>
  </commentList>
</comments>
</file>

<file path=xl/comments12.xml><?xml version="1.0" encoding="utf-8"?>
<comments xmlns="http://schemas.openxmlformats.org/spreadsheetml/2006/main">
  <authors>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List>
</comments>
</file>

<file path=xl/comments17.xml><?xml version="1.0" encoding="utf-8"?>
<comments xmlns="http://schemas.openxmlformats.org/spreadsheetml/2006/main">
  <authors>
    <author>herres</author>
  </authors>
  <commentList>
    <comment ref="F2" authorId="0">
      <text>
        <r>
          <rPr>
            <sz val="10"/>
            <rFont val="Tahoma"/>
            <family val="2"/>
          </rPr>
          <t>Add columns as required to show all federal funding.</t>
        </r>
        <r>
          <rPr>
            <sz val="8"/>
            <rFont val="Tahoma"/>
            <family val="0"/>
          </rPr>
          <t xml:space="preserve">
</t>
        </r>
      </text>
    </comment>
    <comment ref="A19" authorId="0">
      <text>
        <r>
          <rPr>
            <sz val="10"/>
            <rFont val="Tahoma"/>
            <family val="2"/>
          </rPr>
          <t xml:space="preserve">Add rows are needed to show all federal funding. </t>
        </r>
        <r>
          <rPr>
            <sz val="8"/>
            <rFont val="Tahoma"/>
            <family val="0"/>
          </rPr>
          <t xml:space="preserve">
</t>
        </r>
      </text>
    </comment>
  </commentList>
</comments>
</file>

<file path=xl/comments18.xml><?xml version="1.0" encoding="utf-8"?>
<comments xmlns="http://schemas.openxmlformats.org/spreadsheetml/2006/main">
  <authors>
    <author>herres</author>
  </authors>
  <commentList>
    <comment ref="I2" authorId="0">
      <text>
        <r>
          <rPr>
            <sz val="10"/>
            <rFont val="Tahoma"/>
            <family val="2"/>
          </rPr>
          <t>Add more tri-columns as required to show all funding.</t>
        </r>
      </text>
    </comment>
  </commentList>
</comments>
</file>

<file path=xl/comments4.xml><?xml version="1.0" encoding="utf-8"?>
<comments xmlns="http://schemas.openxmlformats.org/spreadsheetml/2006/main">
  <authors>
    <author>HerreS</author>
    <author>herres</author>
  </authors>
  <commentList>
    <comment ref="J3" authorId="0">
      <text>
        <r>
          <rPr>
            <sz val="11"/>
            <rFont val="Tahoma"/>
            <family val="2"/>
          </rPr>
          <t>Year of Base Year Dollars should match the year in "Today's Date."</t>
        </r>
      </text>
    </comment>
    <comment ref="J6" authorId="0">
      <text>
        <r>
          <rPr>
            <sz val="11"/>
            <rFont val="Tahoma"/>
            <family val="2"/>
          </rPr>
          <t>YOE Dollars automatically arrive from Inflation Worksheet.</t>
        </r>
        <r>
          <rPr>
            <sz val="8"/>
            <rFont val="Tahoma"/>
            <family val="0"/>
          </rPr>
          <t xml:space="preserve">
</t>
        </r>
      </text>
    </comment>
    <comment ref="F76" authorId="0">
      <text>
        <r>
          <rPr>
            <sz val="11"/>
            <rFont val="Tahoma"/>
            <family val="2"/>
          </rPr>
          <t xml:space="preserve">Enter finance charges on Inflation Worksheet.  </t>
        </r>
      </text>
    </comment>
    <comment ref="J8" authorId="1">
      <text>
        <r>
          <rPr>
            <sz val="11"/>
            <rFont val="Tahoma"/>
            <family val="2"/>
          </rPr>
          <t>YOE costs for individual line items within a Category are derived as a percentage of the YOE cost of the Category.</t>
        </r>
      </text>
    </comment>
  </commentList>
</comments>
</file>

<file path=xl/comments6.xml><?xml version="1.0" encoding="utf-8"?>
<comments xmlns="http://schemas.openxmlformats.org/spreadsheetml/2006/main">
  <authors>
    <author>herres</author>
  </authors>
  <commentList>
    <comment ref="E33" authorId="0">
      <text>
        <r>
          <rPr>
            <sz val="10"/>
            <rFont val="Tahoma"/>
            <family val="2"/>
          </rPr>
          <t>Enter Finance Charges on this line</t>
        </r>
        <r>
          <rPr>
            <sz val="8"/>
            <rFont val="Tahoma"/>
            <family val="0"/>
          </rPr>
          <t xml:space="preserve">
</t>
        </r>
      </text>
    </comment>
    <comment ref="L21" authorId="0">
      <text>
        <r>
          <rPr>
            <sz val="10"/>
            <rFont val="Tahoma"/>
            <family val="2"/>
          </rPr>
          <t>In the Base Year no inflation multiplier is used.</t>
        </r>
      </text>
    </comment>
    <comment ref="E24" authorId="0">
      <text>
        <r>
          <rPr>
            <sz val="11"/>
            <rFont val="Tahoma"/>
            <family val="2"/>
          </rPr>
          <t xml:space="preserve">For past years, enter the </t>
        </r>
        <r>
          <rPr>
            <b/>
            <sz val="11"/>
            <rFont val="Tahoma"/>
            <family val="2"/>
          </rPr>
          <t>actual dollars spent in each year.</t>
        </r>
      </text>
    </comment>
    <comment ref="K8" authorId="0">
      <text>
        <r>
          <rPr>
            <sz val="10"/>
            <rFont val="Tahoma"/>
            <family val="2"/>
          </rPr>
          <t xml:space="preserve">Please note that costs incurred in the past would cost more if they were incurred in 2007.  Using a 3% inflation rate, an item that cost a  dollar in 2006 would cost $1.03 in 2007. </t>
        </r>
        <r>
          <rPr>
            <sz val="8"/>
            <rFont val="Tahoma"/>
            <family val="0"/>
          </rPr>
          <t xml:space="preserve">
</t>
        </r>
      </text>
    </comment>
  </commentList>
</comments>
</file>

<file path=xl/comments8.xml><?xml version="1.0" encoding="utf-8"?>
<comments xmlns="http://schemas.openxmlformats.org/spreadsheetml/2006/main">
  <authors>
    <author>HerreS</author>
  </authors>
  <commentList>
    <comment ref="H60" authorId="0">
      <text>
        <r>
          <rPr>
            <sz val="10"/>
            <rFont val="Tahoma"/>
            <family val="2"/>
          </rPr>
          <t>The range for buses is 12 to 18 years.  Provide supporting documentation for an estimated useful life of more than 12 years.</t>
        </r>
        <r>
          <rPr>
            <sz val="8"/>
            <rFont val="Tahoma"/>
            <family val="0"/>
          </rPr>
          <t xml:space="preserve">
</t>
        </r>
      </text>
    </comment>
  </commentList>
</comments>
</file>

<file path=xl/comments9.xml><?xml version="1.0" encoding="utf-8"?>
<comments xmlns="http://schemas.openxmlformats.org/spreadsheetml/2006/main">
  <authors>
    <author>herres</author>
  </authors>
  <commentList>
    <comment ref="H6" authorId="0">
      <text>
        <r>
          <rPr>
            <sz val="10"/>
            <rFont val="Tahoma"/>
            <family val="2"/>
          </rPr>
          <t xml:space="preserve">Indicate pairs or groups of funds, percentage match etc.  </t>
        </r>
      </text>
    </comment>
    <comment ref="O8" authorId="0">
      <text>
        <r>
          <rPr>
            <sz val="10"/>
            <rFont val="Tahoma"/>
            <family val="2"/>
          </rPr>
          <t>Insert additional columns as required.</t>
        </r>
        <r>
          <rPr>
            <sz val="8"/>
            <rFont val="Tahoma"/>
            <family val="0"/>
          </rPr>
          <t xml:space="preserve">
</t>
        </r>
      </text>
    </comment>
  </commentList>
</comments>
</file>

<file path=xl/sharedStrings.xml><?xml version="1.0" encoding="utf-8"?>
<sst xmlns="http://schemas.openxmlformats.org/spreadsheetml/2006/main" count="437" uniqueCount="340">
  <si>
    <r>
      <t xml:space="preserve">1.   HOW DO THE SCC AND TEAM RELATE?  </t>
    </r>
    <r>
      <rPr>
        <sz val="11"/>
        <color indexed="62"/>
        <rFont val="Arial"/>
        <family val="2"/>
      </rPr>
      <t xml:space="preserve">
TEAM is for grants management.  Many grants can serve a capital project -- e.g. CMAQ, 5307, 5309, etc.  The Standard Cost Categories (SCC) are for cost management, day to day as well as at important milestones.  
To manage capital project costs use the SCC worksheets, back up sheets, detailed cost estimates, etc.  At important milestones, "paperclip" the SCC worksheets to the applicable grants in TEAM.  
TEAM and the SCC support each other but TEAM doesn't duplicate the level of information in the SCC.  The idea is to keep grants budgets simple and focus on cost management.
</t>
    </r>
    <r>
      <rPr>
        <b/>
        <i/>
        <sz val="11"/>
        <color indexed="62"/>
        <rFont val="Arial"/>
        <family val="2"/>
      </rPr>
      <t xml:space="preserve">2.   WHEN SHOULD I USE THE 14-SERIES? 
</t>
    </r>
    <r>
      <rPr>
        <sz val="11"/>
        <color indexed="62"/>
        <rFont val="Arial"/>
        <family val="2"/>
      </rPr>
      <t>Use it for capital projects.  For New Starts project, use it from the very first grant that funds Preliminary Engineering, and include all grants issued through the FFGA; these grants may be small or large and may derive funding from diverse sources such as CMAQ, 5307, 5309 Fixed Guideway Mod, 5309 New Starts, Federal Non-Transportation funding from HUD, Defense, etc.</t>
    </r>
    <r>
      <rPr>
        <b/>
        <i/>
        <sz val="11"/>
        <color indexed="62"/>
        <rFont val="Arial"/>
        <family val="2"/>
      </rPr>
      <t xml:space="preserve">
3.   HOW IS THE 14-SERIES ORGANIZED AND WHY?</t>
    </r>
    <r>
      <rPr>
        <sz val="11"/>
        <color indexed="62"/>
        <rFont val="Arial"/>
        <family val="2"/>
      </rPr>
      <t xml:space="preserve">
The 14-Series has only 10 pairs of Scopes and ALIs. 
This is intentionally simple.  Do not mix and match 
Scopes and ALIs or change the standard text.  For
example, put only guideway costs
under the Guideway Scope. If kept simple,
the information will be correct
and will produce a reliable database
at the program-wide level.  
</t>
    </r>
    <r>
      <rPr>
        <b/>
        <i/>
        <sz val="11"/>
        <color indexed="62"/>
        <rFont val="Arial"/>
        <family val="2"/>
      </rPr>
      <t xml:space="preserve">4.   WHAT'S WITH THE VEHICLES?  </t>
    </r>
    <r>
      <rPr>
        <sz val="11"/>
        <color indexed="10"/>
        <rFont val="Arial"/>
        <family val="2"/>
      </rPr>
      <t xml:space="preserve">
</t>
    </r>
    <r>
      <rPr>
        <sz val="11"/>
        <color indexed="62"/>
        <rFont val="Arial"/>
        <family val="2"/>
      </rPr>
      <t xml:space="preserve">For now, use 14-Series SCOPE (14070) 
and 13-Series ALIs. </t>
    </r>
  </si>
  <si>
    <t>Vehicle acquisition and testing</t>
  </si>
  <si>
    <t>NA</t>
  </si>
  <si>
    <t>YOE Total Project Cost per Mile Not Including Vehicles (X000)</t>
  </si>
  <si>
    <t>Total Base Year Cost per Mile Not Including Vehicles (X000)</t>
  </si>
  <si>
    <t xml:space="preserve">Include professional services associated with the vehicle component of the project.  These costs may include agency staff oversight and administration, vehicle consultants, design and manufacturing contractors, legal counsel, warranty and insurance costs, etc. </t>
  </si>
  <si>
    <t xml:space="preserve">Include professional services associated with the real estate component of the project.  These costs may include agency staff oversight and administration, real estate and relocation consultants, legal counsel, court expenses, insurance, etc. </t>
  </si>
  <si>
    <t>.13 Bus School Used</t>
  </si>
  <si>
    <t>.14 Bus Dual Mode</t>
  </si>
  <si>
    <t>.20 Light Rail Cars</t>
  </si>
  <si>
    <t>.21 Heavy Rail Cars</t>
  </si>
  <si>
    <t>.23 Commuter Rail Car Trailer</t>
  </si>
  <si>
    <t>.22 Commuter Rail Self Propelled Electric</t>
  </si>
  <si>
    <t xml:space="preserve">.24 Commuter Rail Locomotive Diesel </t>
  </si>
  <si>
    <t>.25 Commuter Rail Locomotive Electric</t>
  </si>
  <si>
    <t>.26 Commuter Rail Cars Used</t>
  </si>
  <si>
    <t>.27 Commuter Rail Locomotive Used</t>
  </si>
  <si>
    <t>.28 Commuter Rail Self Propelled - Diesel</t>
  </si>
  <si>
    <t>Project Name and Location</t>
  </si>
  <si>
    <t>Light Rail Cars</t>
  </si>
  <si>
    <t>Include foundation excavation; guideway structures including caissons, columns, bridges, viaducts, cross-overs, fly-overs.</t>
  </si>
  <si>
    <t>Include station structures including caissons, columns, platforms, superstructures, etc.</t>
  </si>
  <si>
    <t>Include retaining walls, backfill, structure.</t>
  </si>
  <si>
    <t>Include tunneling by means of a tunnel boring machine, drill blasting, mining, and immersed tube tunneling; tunnel structure and finishes.</t>
  </si>
  <si>
    <t>Include excavation, retaining walls, backfill, underground guideway structure and finishes.</t>
  </si>
  <si>
    <t>Include project-wide clearing, demolition and fine grading.</t>
  </si>
  <si>
    <r>
      <t xml:space="preserve">Except for guideway and track associated with a yard, include all guideway and track costs associated with support facilities in </t>
    </r>
    <r>
      <rPr>
        <i/>
        <sz val="10"/>
        <color indexed="18"/>
        <rFont val="Arial"/>
        <family val="2"/>
      </rPr>
      <t xml:space="preserve">10 Guideway &amp; Track Elements </t>
    </r>
    <r>
      <rPr>
        <sz val="10"/>
        <color indexed="18"/>
        <rFont val="Arial"/>
        <family val="2"/>
      </rPr>
      <t xml:space="preserve">above. </t>
    </r>
  </si>
  <si>
    <t>Fulfillment of the New Starts funding commitment</t>
  </si>
  <si>
    <t>Pedestrian / bike access and accommodation, landscaping</t>
  </si>
  <si>
    <t>100  FINANCE CHARGES</t>
  </si>
  <si>
    <t>70 VEHICLES (number)</t>
  </si>
  <si>
    <t>60 ROW, LAND, EXISTING IMPROVEMENTS</t>
  </si>
  <si>
    <t>50  SYSTEMS</t>
  </si>
  <si>
    <t>40 SITEWORK &amp; SPECIAL CONDITIONS</t>
  </si>
  <si>
    <t>30 SUPPORT FACILITIES: YARDS, SHOPS, ADMIN. BLDGS</t>
  </si>
  <si>
    <t>10 GUIDEWAY &amp; TRACK ELEMENTS (route miles)</t>
  </si>
  <si>
    <t>20 STATIONS, STOPS, TERMINALS, INTERMODAL (number)</t>
  </si>
  <si>
    <t>Include construction of earthen berms.</t>
  </si>
  <si>
    <t>Include rails, connectors.</t>
  </si>
  <si>
    <t>Include rails, ties; ballast where applicable</t>
  </si>
  <si>
    <t>Include rails, ties and ballast.</t>
  </si>
  <si>
    <t>Include transitional curves.</t>
  </si>
  <si>
    <t>Include upcharge for vib/noise dampening to any track condition above.</t>
  </si>
  <si>
    <t>Include service, inspection, and storage facilities and equipment.</t>
  </si>
  <si>
    <t>Include heavy maintenance and overhaul facilities and equipment.</t>
  </si>
  <si>
    <t>Include all site utilities - storm, sewer, water, gas, electric.</t>
  </si>
  <si>
    <t>Include other environmental mitigation not listed.</t>
  </si>
  <si>
    <t>Include sidewalks, paths, plazas, landscape, site and station furniture, site lighting, signage, public artwork, bike facilities, permanent fencing.</t>
  </si>
  <si>
    <t>Temporary Facilities and other indirect costs during construction</t>
  </si>
  <si>
    <t>Include fare sales and swipe machines, fare counting equipment.</t>
  </si>
  <si>
    <t>Include Vans, Sedan/Station Wagon, Cable Car, People Mover, Monorail, Car/Inclined Railway, Ferry Boat, Transferred Vehicle</t>
  </si>
  <si>
    <t xml:space="preserve">Light Maintenance Facility </t>
  </si>
  <si>
    <t>Heavy Maintenance Facility</t>
  </si>
  <si>
    <t>Communications</t>
  </si>
  <si>
    <t>Central Control</t>
  </si>
  <si>
    <t>Demolition, Clearing, Earthwork</t>
  </si>
  <si>
    <t>Site Utilities, Utility Relocation</t>
  </si>
  <si>
    <t>Final Design</t>
  </si>
  <si>
    <t>Surveys, Testing, Investigation, Inspection</t>
  </si>
  <si>
    <t>Track:  Ballasted</t>
  </si>
  <si>
    <t>Track:  Embedded</t>
  </si>
  <si>
    <t>Track:  Vibration and noise dampening</t>
  </si>
  <si>
    <t>Relocation of existing households and businesses</t>
  </si>
  <si>
    <t>Project</t>
  </si>
  <si>
    <t>Today's Date</t>
  </si>
  <si>
    <t>Location</t>
  </si>
  <si>
    <t>Yr of Revenue Ops</t>
  </si>
  <si>
    <t>Number of Stations</t>
  </si>
  <si>
    <t>Quantity</t>
  </si>
  <si>
    <t>TOTAL SEGMENT COST</t>
  </si>
  <si>
    <t>YOE Total Project Cost per Mile (X000)</t>
  </si>
  <si>
    <t>Administration Building:  Office, sales, storage, revenue counting</t>
  </si>
  <si>
    <t>Haz. mat'l, contam'd soil removal/mitigation, ground water treatments</t>
  </si>
  <si>
    <t xml:space="preserve">Other stations, landings, terminals:  Intermodal, ferry, trolley, etc. </t>
  </si>
  <si>
    <t>Environmental mitigation, e.g. wetlands, historic/archeologic, parks</t>
  </si>
  <si>
    <t>Preliminary Engineering</t>
  </si>
  <si>
    <t xml:space="preserve">Joint development </t>
  </si>
  <si>
    <t>YEAR OF EXPENDITURE DOLLARS (X$000)</t>
  </si>
  <si>
    <t>Percentage of Total Project Cost</t>
  </si>
  <si>
    <t>Track:  Special (switches, turnouts)</t>
  </si>
  <si>
    <t>* Describe the risks, uncertainties, and opportunities associated with this segment, that prompted the inclusion of a low or high cost, in addition to a "most likely cost" for particular line items.</t>
  </si>
  <si>
    <t>Light Rail</t>
  </si>
  <si>
    <t>Heavy Rail</t>
  </si>
  <si>
    <t>Commuter Rail</t>
  </si>
  <si>
    <t>Bus</t>
  </si>
  <si>
    <t>Other</t>
  </si>
  <si>
    <t>Non-revenue vehicles</t>
  </si>
  <si>
    <t>Spare parts</t>
  </si>
  <si>
    <t>Inflation Rate</t>
  </si>
  <si>
    <t>Compounded Inflation Factor</t>
  </si>
  <si>
    <t>(please insert your project name)</t>
  </si>
  <si>
    <t xml:space="preserve"> (insert location)</t>
  </si>
  <si>
    <t>TOTAL PROJECT-WIDE COST</t>
  </si>
  <si>
    <t xml:space="preserve">* Describe the risks, uncertainties, and opportunities associated with this segment, that prompted the inclusion of a low or high cost, in addition to a "most likely cost" for particular line items. </t>
  </si>
  <si>
    <t>Storage or Maintenance of Way Building</t>
  </si>
  <si>
    <t>Guideway: At-grade exclusive right-of-way</t>
  </si>
  <si>
    <t>Guideway: At-grade semi-exclusive (allows cross-traffic)</t>
  </si>
  <si>
    <t>Guideway: At-grade in mixed traffic</t>
  </si>
  <si>
    <t>Guideway: Aerial structure</t>
  </si>
  <si>
    <t>Guideway: Built-up fill</t>
  </si>
  <si>
    <t>Guideway: Underground cut &amp; cover</t>
  </si>
  <si>
    <t>Guideway: Underground tunnel</t>
  </si>
  <si>
    <t>Track:  Direct fixation</t>
  </si>
  <si>
    <t>Train control and signals</t>
  </si>
  <si>
    <t>Traffic signals and crossing protection</t>
  </si>
  <si>
    <t>Traction power distribution:  catenary and third rail</t>
  </si>
  <si>
    <t xml:space="preserve">Traction power supply:  substations </t>
  </si>
  <si>
    <t>Fare collection system and equipment</t>
  </si>
  <si>
    <t>Automobile, bus, van accessways including roads, parking lots</t>
  </si>
  <si>
    <t xml:space="preserve">Purchase or lease of real estate  </t>
  </si>
  <si>
    <t>Site structures including retaining walls, sound walls</t>
  </si>
  <si>
    <t>At-grade station, stop, shelter, mall, terminal, platform</t>
  </si>
  <si>
    <t>Aerial station, stop, shelter, mall, terminal, platform</t>
  </si>
  <si>
    <t xml:space="preserve">Underground station, stop, shelter, mall, terminal, platform </t>
  </si>
  <si>
    <t>Project-wide Costs</t>
  </si>
  <si>
    <t>Guideway: Retained cut or fill</t>
  </si>
  <si>
    <t>Yard and Yard Track</t>
  </si>
  <si>
    <t>Elevators, escalators</t>
  </si>
  <si>
    <t>Project Management for Design and Construction</t>
  </si>
  <si>
    <t xml:space="preserve">Construction Administration &amp; Management </t>
  </si>
  <si>
    <t>Automobile parking multi-story structure</t>
  </si>
  <si>
    <t>YOE Construction Cost per Mile (X000)</t>
  </si>
  <si>
    <t>Number of Route Miles in the Segment</t>
  </si>
  <si>
    <t>Total Number of Route Miles in Project</t>
  </si>
  <si>
    <t>Yr of Base Year Dollars</t>
  </si>
  <si>
    <t>BASE YEAR DOLLARS (X$000)</t>
  </si>
  <si>
    <t>Bid period and award</t>
  </si>
  <si>
    <t>Construction</t>
  </si>
  <si>
    <r>
      <t xml:space="preserve">Using costs from this column, total </t>
    </r>
    <r>
      <rPr>
        <i/>
        <sz val="11"/>
        <color indexed="18"/>
        <rFont val="Arial"/>
        <family val="2"/>
      </rPr>
      <t xml:space="preserve">all </t>
    </r>
    <r>
      <rPr>
        <sz val="11"/>
        <color indexed="18"/>
        <rFont val="Arial"/>
        <family val="2"/>
      </rPr>
      <t>segments and insert into Main Worksheet Base Yr Dollars Total (X$000)</t>
    </r>
  </si>
  <si>
    <r>
      <t xml:space="preserve">Low costs                </t>
    </r>
    <r>
      <rPr>
        <sz val="11"/>
        <color indexed="18"/>
        <rFont val="Arial"/>
        <family val="2"/>
      </rPr>
      <t xml:space="preserve">in Base Yr (X$000)   </t>
    </r>
    <r>
      <rPr>
        <b/>
        <sz val="11"/>
        <color indexed="18"/>
        <rFont val="Arial"/>
        <family val="2"/>
      </rPr>
      <t xml:space="preserve">               </t>
    </r>
    <r>
      <rPr>
        <i/>
        <sz val="11"/>
        <color indexed="18"/>
        <rFont val="Arial"/>
        <family val="2"/>
      </rPr>
      <t>for potential cost savings*</t>
    </r>
  </si>
  <si>
    <r>
      <t xml:space="preserve">"Most Likely" cost estimate            </t>
    </r>
    <r>
      <rPr>
        <sz val="11"/>
        <color indexed="18"/>
        <rFont val="Arial"/>
        <family val="2"/>
      </rPr>
      <t xml:space="preserve">in Base Yr (X$000) </t>
    </r>
  </si>
  <si>
    <r>
      <t xml:space="preserve">High costs                 </t>
    </r>
    <r>
      <rPr>
        <sz val="11"/>
        <color indexed="18"/>
        <rFont val="Arial"/>
        <family val="2"/>
      </rPr>
      <t xml:space="preserve">in Base Yr Dollars (X$000) </t>
    </r>
    <r>
      <rPr>
        <i/>
        <sz val="11"/>
        <color indexed="18"/>
        <rFont val="Arial"/>
        <family val="2"/>
      </rPr>
      <t>for potential cost increases*</t>
    </r>
  </si>
  <si>
    <r>
      <t xml:space="preserve">"Most Likely" cost estimate </t>
    </r>
    <r>
      <rPr>
        <sz val="11"/>
        <color indexed="18"/>
        <rFont val="Arial"/>
        <family val="2"/>
      </rPr>
      <t xml:space="preserve">in Base Yr (X$000) </t>
    </r>
  </si>
  <si>
    <t>Insert costs from this column into Main Worksheet Base Yr Dollars Total (X$000)</t>
  </si>
  <si>
    <t>Base Year
Dollars Unit Cost
(X000)</t>
  </si>
  <si>
    <t>Base Year Dollars
Percentage
of
Construction
Cost</t>
  </si>
  <si>
    <t>Base Year
Dollars
Percentage
of
Total
Project Cost</t>
  </si>
  <si>
    <t>YOE Dollars Total
(X000)</t>
  </si>
  <si>
    <t>Submit request / receive FTA approval to enter Final Design</t>
  </si>
  <si>
    <t>Cost estimating, scheduling, ridership forecasting</t>
  </si>
  <si>
    <t>Submit request / receive FTA approval for FFGA</t>
  </si>
  <si>
    <t>Before and After Study: Two years post Rev Ops</t>
  </si>
  <si>
    <t>GUIDEWAY &amp; TRACK ELEMENTS</t>
  </si>
  <si>
    <t xml:space="preserve">Guideway &amp; Track Elements </t>
  </si>
  <si>
    <t>STATIONS, STOPS, TERMINALS, INTERMODAL</t>
  </si>
  <si>
    <t>Stations, Stops, Terminals, Intermodal</t>
  </si>
  <si>
    <t>SUPPORT FACILITIES:  YARDS, SHOPS, ADMIN BLDGS</t>
  </si>
  <si>
    <t>Support Facilities:  Yards, Shops, Admin Bldgs</t>
  </si>
  <si>
    <t>SITEWORK &amp; SPECIAL CONDITIONS</t>
  </si>
  <si>
    <t>Sitework &amp; Special Conditions</t>
  </si>
  <si>
    <t>SYSTEMS</t>
  </si>
  <si>
    <t>Systems</t>
  </si>
  <si>
    <t>ROW, LAND, EXISTING IMPROVEMENTS</t>
  </si>
  <si>
    <t>ROW, Land, Existing Improvements</t>
  </si>
  <si>
    <t>VEHICLES</t>
  </si>
  <si>
    <t>FINANCE CHARGES</t>
  </si>
  <si>
    <t>Finance Charges</t>
  </si>
  <si>
    <t>Years of Useful Life</t>
  </si>
  <si>
    <t>Annualization Factor
(based on 7% rate)
[.07/1 - (1.07)^-no. yrs]</t>
  </si>
  <si>
    <t xml:space="preserve">Include yard construction, guideway and track associated with yard.  </t>
  </si>
  <si>
    <t>80 PROFESSIONAL SERVICES</t>
  </si>
  <si>
    <t xml:space="preserve">Insurance </t>
  </si>
  <si>
    <t>13____</t>
  </si>
  <si>
    <t>PROFESSIONAL SERVICES</t>
  </si>
  <si>
    <t>Professional Services</t>
  </si>
  <si>
    <t>UNALLOCATED CONTINGENCY</t>
  </si>
  <si>
    <t>Unallocated Contingency</t>
  </si>
  <si>
    <t>90 UNALLOCATED CONTINGENCY</t>
  </si>
  <si>
    <r>
      <t xml:space="preserve">Segment No. ___ of ___                                             </t>
    </r>
    <r>
      <rPr>
        <sz val="12"/>
        <color indexed="18"/>
        <rFont val="Arial"/>
        <family val="2"/>
      </rPr>
      <t xml:space="preserve">                                                                                                                          </t>
    </r>
    <r>
      <rPr>
        <i/>
        <sz val="12"/>
        <color indexed="18"/>
        <rFont val="Arial"/>
        <family val="2"/>
      </rPr>
      <t>(attach plan of segment and typical sections through segment, along with cost estimate per typical section)</t>
    </r>
  </si>
  <si>
    <t>Note! Please use the 13-Series ALIs for vehicles.</t>
  </si>
  <si>
    <t>Legal; Permits; Review Fees by other agencies, cities, etc.</t>
  </si>
  <si>
    <t>Double-Check Total</t>
  </si>
  <si>
    <t>Base Yr Dollars</t>
  </si>
  <si>
    <t>YOE Dollars</t>
  </si>
  <si>
    <t>12</t>
  </si>
  <si>
    <t>Subtotal (10 - 80)</t>
  </si>
  <si>
    <t>Subtotal (10 - 90)</t>
  </si>
  <si>
    <t>Total Project Cost (10 - 100)</t>
  </si>
  <si>
    <t>Construction Subtotal (10 - 50)</t>
  </si>
  <si>
    <t xml:space="preserve">Major Capital Project Costs - By Segment </t>
  </si>
  <si>
    <t xml:space="preserve">Major Capital Project Costs - Project-wide  </t>
  </si>
  <si>
    <t xml:space="preserve">Revenue Operations </t>
  </si>
  <si>
    <t>Base Year
Dollars w/o Contingency
(X000)</t>
  </si>
  <si>
    <t>Base Year Dollars Allocated Contingency
(X000)</t>
  </si>
  <si>
    <t>Base Year
Dollars
TOTAL
(X000)</t>
  </si>
  <si>
    <t xml:space="preserve">Allocated Contingency as % of Base Yr Dollars w/o Cont. </t>
  </si>
  <si>
    <t>.01 Bus STD 40 FT</t>
  </si>
  <si>
    <t>.02 Bus STD 35 FT</t>
  </si>
  <si>
    <t>.03 Bus 30 FT</t>
  </si>
  <si>
    <t>.04 Bus &lt; 30 FT</t>
  </si>
  <si>
    <t>.05 Bus School</t>
  </si>
  <si>
    <t>.06 Bus Articulated</t>
  </si>
  <si>
    <t>.08 Bus Intercity</t>
  </si>
  <si>
    <t>.09 Bus Trolley STD</t>
  </si>
  <si>
    <t>.10 Bus Trolley Artic.</t>
  </si>
  <si>
    <t>.11 Bus Double Deck</t>
  </si>
  <si>
    <t>.12 Bus Used</t>
  </si>
  <si>
    <t>.15 Vans</t>
  </si>
  <si>
    <t>.16 Sedan / Station Wagon</t>
  </si>
  <si>
    <t>.30 Cable Car</t>
  </si>
  <si>
    <t>.31 People Mover</t>
  </si>
  <si>
    <t>.32 Car, Incline Railway</t>
  </si>
  <si>
    <t>.33 Ferry Boats</t>
  </si>
  <si>
    <t>.39 Transferred Vehicles</t>
  </si>
  <si>
    <t>.07 Bus Commuter / Suburban</t>
  </si>
  <si>
    <t>.40 Spare Parts/Assoc.Capital</t>
  </si>
  <si>
    <t>13.13.XX</t>
  </si>
  <si>
    <t xml:space="preserve">     /  Maintenance Items</t>
  </si>
  <si>
    <t>Scope Code</t>
  </si>
  <si>
    <t>ALI
Code</t>
  </si>
  <si>
    <t>13.13.20</t>
  </si>
  <si>
    <t>YOE
Cost
(X000)</t>
  </si>
  <si>
    <t>Double-
check
Total</t>
  </si>
  <si>
    <t>Qty</t>
  </si>
  <si>
    <t>Scope and Activity Line Item Descriptions</t>
  </si>
  <si>
    <t>SUPPORT FACILITIES, YARDS, SHOPS, ADMIN. BLDGS.</t>
  </si>
  <si>
    <t xml:space="preserve">Start Date </t>
  </si>
  <si>
    <t>In compliance with Uniform Relocation Act.</t>
  </si>
  <si>
    <t>Include signal prioritization at intersections.</t>
  </si>
  <si>
    <t xml:space="preserve">Include passenger information systems at stations and on vehicles (real time travel information; static maps and schedules).  
Include equipment to allow communications among vehicles and with central control.  </t>
  </si>
  <si>
    <t>Standard Cost Categories for Capital Projects</t>
  </si>
  <si>
    <t xml:space="preserve">Per FTA's Joint Development Guidance, "Joint development is any income-producing activity with a transit nexus related to a real estate asset in which FTA has an interest. . .Joint development projects are commercial, residential, industrial, or mixed-use developments that are induced by or enhance the effectiveness of transit projects. . ."  See http://www.fta.dot.gov/17973_18027_ENG_HTML.htm
 </t>
  </si>
  <si>
    <t xml:space="preserve">Include finance charges expected to be paid by the project sponsor/grantee prior to either the completion of the project or the fulfillment of the New Starts funding commitment, whichever occurs later in time.  Finance charges incurred after this date should not be included in Total Project Cost. (See FFGA Circular FTA C5200.1A Chapter III for additional information.)
Derive finance charges from the New Starts project's financial plan, based on an analysis of the sources and uses of funds. The amount and type of debt financing required and revenues available determine the finance charges.  By year, compute finance charges in year-of-expenditure (YOE) dollars.  On the Inflation Calculation to YOE worksheet enter the finance charges for the appropriate years. </t>
  </si>
  <si>
    <t>Yr of Base Year $</t>
  </si>
  <si>
    <t>Standard Cost Categories for Capital Projects 
D E F I N I T I O N S</t>
  </si>
  <si>
    <t>Annualized Cost 
(X000)</t>
  </si>
  <si>
    <t>Cat. 80
Prof. Svc. spread proportionally
over
Cats. 10 - 50
(X000)</t>
  </si>
  <si>
    <t>Spread
Cat. 90 Unalloc. Cont. according to perceived risks
(X000)</t>
  </si>
  <si>
    <t>Total Base Year Dollars
(X000)</t>
  </si>
  <si>
    <t>Revised Total Base Year Dollars
(X000)</t>
  </si>
  <si>
    <t>I N F L A T I O N   W O R K S H E E T</t>
  </si>
  <si>
    <t>Below, show all project costs in the year in which they occurred or are planned to occur through the completion of the project or the fulfillment of the New Starts funding commitment, whichever is expected to occur later in time.</t>
  </si>
  <si>
    <t>S C H E D U L E</t>
  </si>
  <si>
    <t>13.14.XX</t>
  </si>
  <si>
    <t>Engineering &amp; Design</t>
  </si>
  <si>
    <t>13.11.XX</t>
  </si>
  <si>
    <t>Purchase - Replacement</t>
  </si>
  <si>
    <t>13.12.XX</t>
  </si>
  <si>
    <t>Purchase - Expansion</t>
  </si>
  <si>
    <t>Rehabilitation / Rebuild</t>
  </si>
  <si>
    <t>Mid Life Rebuild (Rail)</t>
  </si>
  <si>
    <t>13.15.XX</t>
  </si>
  <si>
    <t xml:space="preserve">Lease - Replacement </t>
  </si>
  <si>
    <t>13.16.XX</t>
  </si>
  <si>
    <t xml:space="preserve">Lease - Expansion  </t>
  </si>
  <si>
    <t>13.18.XX</t>
  </si>
  <si>
    <t xml:space="preserve">Vehicle Overhaul </t>
  </si>
  <si>
    <t>13.17.00</t>
  </si>
  <si>
    <t>Unallocated Contingency as % of Subtotal (10 - 80)</t>
  </si>
  <si>
    <t>Max 35%*Const.Cost</t>
  </si>
  <si>
    <t>Max 5%*Subtotal (10 - 80)</t>
  </si>
  <si>
    <t>Start up</t>
  </si>
  <si>
    <t>A N N U A L I Z E D   C O S T - B U I L D  A L T E R N A T I V E</t>
  </si>
  <si>
    <t xml:space="preserve">M A I N  W O R K S H E E T - B U I L D  A L T E R N A T I V E </t>
  </si>
  <si>
    <t xml:space="preserve">M A I N  W O R K S H E E T - B A S E L I N E   A L T E R N A T I V E </t>
  </si>
  <si>
    <t xml:space="preserve">A N N U A L I Z E D   C O S T - B A S E L I N E  A L T E R N A T I V E </t>
  </si>
  <si>
    <t xml:space="preserve">F U N D I N G  S O U R C E S  B Y  C A T E G O R Y  </t>
  </si>
  <si>
    <t>13.__.__</t>
  </si>
  <si>
    <t>Include start up and training.  Include in Cats. 10 - 50 above access and protection work by agency staff or outside contractors.</t>
  </si>
  <si>
    <r>
      <t xml:space="preserve">As a general rule and to the extent possible, appropriately allocate indirect costs among the construction costs in Categories 10 through 50.  Where that is not possible, include in </t>
    </r>
    <r>
      <rPr>
        <i/>
        <sz val="10"/>
        <color indexed="18"/>
        <rFont val="Arial"/>
        <family val="2"/>
      </rPr>
      <t>40.08 Temporary Facilities</t>
    </r>
    <r>
      <rPr>
        <sz val="10"/>
        <color indexed="18"/>
        <rFont val="Arial"/>
        <family val="2"/>
      </rPr>
      <t xml:space="preserve"> costs for mobilization, demobilization, phasing; time and temporary construction associated with weather (heat, rain, freezing, etc.); temporary power and facilities; temporary construction, easements, and barriers for storm water pollution prevention, temporary access and to mitigate construction impacts; project and construction supervision; general conditiions, overhead, profit.
</t>
    </r>
    <r>
      <rPr>
        <b/>
        <sz val="10"/>
        <color indexed="18"/>
        <rFont val="Arial"/>
        <family val="2"/>
      </rPr>
      <t xml:space="preserve">NOTE:  Include contractor's general liability and other insurance related to construction such as builder's risk in Cats. 10 - 50, not in 80 Professional Services below. </t>
    </r>
  </si>
  <si>
    <t>Table 1 - BCE by Standard Cost Category</t>
  </si>
  <si>
    <t>Table 3 - BCE by Source of Funding</t>
  </si>
  <si>
    <t>Federal 5309 New Starts Funds</t>
  </si>
  <si>
    <t>Total Project Cost in YOE Dollars
(X000)</t>
  </si>
  <si>
    <t>Federal Other Funds</t>
  </si>
  <si>
    <t xml:space="preserve">End Date </t>
  </si>
  <si>
    <t>Reviews</t>
  </si>
  <si>
    <t>Develop design/contract docs for Build Alternative</t>
  </si>
  <si>
    <t>Design Build and Baseline Alternatives</t>
  </si>
  <si>
    <t>Develop FEIS, receiving Record of Decision</t>
  </si>
  <si>
    <t xml:space="preserve">F U N D I N G  S O U R C E S  B Y  Y E A R  </t>
  </si>
  <si>
    <t>double check</t>
  </si>
  <si>
    <t>Inflation Factor</t>
  </si>
  <si>
    <t>Applicable Line Items Only</t>
  </si>
  <si>
    <t>Total</t>
  </si>
  <si>
    <t>Overall Federal Share of Project</t>
  </si>
  <si>
    <t>Federal 5309 New Starts</t>
  </si>
  <si>
    <t>Local Funds</t>
  </si>
  <si>
    <t>Costs Attributed to Source of Funds
(X000)</t>
  </si>
  <si>
    <t>Local Funds (X000)</t>
  </si>
  <si>
    <t>New Starts Share of Project</t>
  </si>
  <si>
    <t>50/50</t>
  </si>
  <si>
    <t>Local</t>
  </si>
  <si>
    <t xml:space="preserve">P R O J E C T  D E S C R I P T I O N  - B U I L D  A L T E R N A T I V E </t>
  </si>
  <si>
    <t xml:space="preserve">Project Sponsor Name </t>
  </si>
  <si>
    <r>
      <t>Describe</t>
    </r>
    <r>
      <rPr>
        <sz val="11"/>
        <color indexed="18"/>
        <rFont val="Arial"/>
        <family val="2"/>
      </rPr>
      <t xml:space="preserve"> elements of the project and/or the entire project to explicate the unit costs shown on the Main Worksheet.  As an example -- a project may include ten miles of on-grade guideway and one-quarter mile of aerial structure for a river crossing.  Because of its uniqueness within the project, the aerial component (two-tracks) may have a high unit cost when compared with the unit cost for a ten-mile long two-track aerial structure.  The unit cost for the longer aerial structure benefits from the economy of scale.  
Mention precedents and reference points used in the development of costs for this project. Mention other aspects of this project that were important considerations in estimating costs.  These could include the physical context and site constraints; design parameters; institutional, contracting and procurement conditions; project schedule, etc.  
Below, expand lines and delete lines as required to accommodate your commentary.</t>
    </r>
  </si>
  <si>
    <t>SCHEDULE</t>
  </si>
  <si>
    <t>Completion of project close-out, resolution of claims</t>
  </si>
  <si>
    <r>
      <t xml:space="preserve">Current Phase </t>
    </r>
    <r>
      <rPr>
        <sz val="8"/>
        <color indexed="18"/>
        <rFont val="Arial"/>
        <family val="2"/>
      </rPr>
      <t xml:space="preserve">(In AA, Applic. for PE, In PE, Applic. for FD, Applic. For FFGA, In Construction, In Rev Ops) </t>
    </r>
  </si>
  <si>
    <t>ROW, Land, Existing Improvements, Relocation</t>
  </si>
  <si>
    <t>Construction of Fixed Infrastructure</t>
  </si>
  <si>
    <t>Revenue Ops / Closeout of Project</t>
  </si>
  <si>
    <t>All
Federal Funds
(X000)</t>
  </si>
  <si>
    <t>(Rev.9, Feb. 6, 2007)</t>
  </si>
  <si>
    <r>
      <t xml:space="preserve">NOTE:  </t>
    </r>
    <r>
      <rPr>
        <sz val="10"/>
        <color indexed="18"/>
        <rFont val="Arial"/>
        <family val="2"/>
      </rPr>
      <t xml:space="preserve">The SCC cost breakdown is based on a traditional Design Bid Build model.  If your project is Design Build, to the best of your ability, separate construction costs from design, administration, testing, etc. Put all construction costs in 10 through 50.  Put design, administration, testing, etc. in </t>
    </r>
    <r>
      <rPr>
        <i/>
        <sz val="10"/>
        <color indexed="18"/>
        <rFont val="Arial"/>
        <family val="2"/>
      </rPr>
      <t>80</t>
    </r>
    <r>
      <rPr>
        <sz val="10"/>
        <color indexed="18"/>
        <rFont val="Arial"/>
        <family val="2"/>
      </rPr>
      <t xml:space="preserve"> </t>
    </r>
    <r>
      <rPr>
        <i/>
        <sz val="10"/>
        <color indexed="18"/>
        <rFont val="Arial"/>
        <family val="2"/>
      </rPr>
      <t>Professional Services</t>
    </r>
    <r>
      <rPr>
        <sz val="10"/>
        <color indexed="18"/>
        <rFont val="Arial"/>
        <family val="2"/>
      </rPr>
      <t>.</t>
    </r>
  </si>
  <si>
    <r>
      <t xml:space="preserve">Put guideway and track associated with stations in </t>
    </r>
    <r>
      <rPr>
        <i/>
        <sz val="10"/>
        <color indexed="18"/>
        <rFont val="Arial"/>
        <family val="2"/>
      </rPr>
      <t>10 Guideway &amp; Track Elements</t>
    </r>
    <r>
      <rPr>
        <sz val="10"/>
        <color indexed="18"/>
        <rFont val="Arial"/>
        <family val="2"/>
      </rPr>
      <t xml:space="preserve"> above. </t>
    </r>
  </si>
  <si>
    <r>
      <t xml:space="preserve">Include guideway and track costs for all transit modes (Heavy rail, light rail, commuter rail, BRT, rapid bus, bus, monorail, cable car, etc.) The unit of measure is route miles of guideway, regardless of width.  As associated with the guideway, include costs for rough grading, excavation, and concrete base for guideway where applicable.  Include all construction materials and labor regardless of whom is performing the work.
</t>
    </r>
    <r>
      <rPr>
        <i/>
        <sz val="10"/>
        <color indexed="18"/>
        <rFont val="Arial"/>
        <family val="2"/>
      </rPr>
      <t xml:space="preserve">
</t>
    </r>
    <r>
      <rPr>
        <sz val="10"/>
        <color indexed="18"/>
        <rFont val="Arial"/>
        <family val="2"/>
      </rPr>
      <t xml:space="preserve">In your written description of the scope and in supporting graphic diagrams, indicate whether busway or rail track is single, double, triple, relocated, etc.  Put guideway and track elements associated with yards in </t>
    </r>
    <r>
      <rPr>
        <i/>
        <sz val="10"/>
        <color indexed="18"/>
        <rFont val="Arial"/>
        <family val="2"/>
      </rPr>
      <t xml:space="preserve">30 Support Facilities </t>
    </r>
    <r>
      <rPr>
        <sz val="10"/>
        <color indexed="18"/>
        <rFont val="Arial"/>
        <family val="2"/>
      </rPr>
      <t>below.</t>
    </r>
  </si>
  <si>
    <t xml:space="preserve">Where a support facility shares the structure with a station, its cost may be included with station cost.  Identify this with a note.  </t>
  </si>
  <si>
    <t>Include all construction materials and labor regardless of whom is performing the work.</t>
  </si>
  <si>
    <t>Include underground storage tanks, fuel tanks, other hazardous materials and treatments, etc.</t>
  </si>
  <si>
    <r>
      <t xml:space="preserve">See Cats. 60 and 70 for professional services related to ROW/Land and Vehicles.  </t>
    </r>
    <r>
      <rPr>
        <b/>
        <sz val="10"/>
        <color indexed="18"/>
        <rFont val="Arial"/>
        <family val="2"/>
      </rPr>
      <t xml:space="preserve">Cat. 80 includes all professional, technical and management services (and related professional liability insurance costs) related to the design and construction of fixed infrastructure (Cats. 10 - 50) </t>
    </r>
    <r>
      <rPr>
        <sz val="10"/>
        <color indexed="18"/>
        <rFont val="Arial"/>
        <family val="2"/>
      </rPr>
      <t xml:space="preserve">during the preliminary engineering, final design, and construction phases of the project.  This includes environmental work, design, engineering and architectural services; specialty services such as safety or security analyses; value engineering, risk assessment, cost estimating, scheduling, Before and After studies, ridership modeling and analyses, auditing, legal services, administration and management, etc. by agency staff or outside consultants. As required, use back-up worksheets to track detailed costs within each of the line items.  
</t>
    </r>
    <r>
      <rPr>
        <i/>
        <sz val="10"/>
        <color indexed="18"/>
        <rFont val="Arial"/>
        <family val="2"/>
      </rPr>
      <t xml:space="preserve">(Note that costs for alternatives analysis and NEPA work done before FTA approval to enter preliminary engineering (PE), </t>
    </r>
    <r>
      <rPr>
        <i/>
        <u val="single"/>
        <sz val="10"/>
        <color indexed="18"/>
        <rFont val="Arial"/>
        <family val="2"/>
      </rPr>
      <t>regardless of funding source,</t>
    </r>
    <r>
      <rPr>
        <i/>
        <sz val="10"/>
        <color indexed="18"/>
        <rFont val="Arial"/>
        <family val="2"/>
      </rPr>
      <t xml:space="preserve"> are not included in an FFGA and therefore, should not be included in the Standard Cost Category worksheets.  For example, on one and the same grant,
costs incurred prior to FTA approval to enter PE
should be omitted from these worksheets
whereas costs incurred after FTA approval
to enter PE should be included.)</t>
    </r>
  </si>
  <si>
    <t>Include light rail and streetcar rail using electric, diesel or other power supply.</t>
  </si>
  <si>
    <r>
      <t>If the value of right-of-way, land, and existing improvements is to be used as local match to the Federal funding of the project, include the total cost on this line item.  In backup documentation, separate cost for land from cost for improvements. Identify whether items are leased, purchased or acquired through payment or for free. Include the costs for permanent surface and subsurface easements, trackage rights, etc.</t>
    </r>
  </si>
  <si>
    <t>As associated with stations, include costs for rough grading, excavation, station structures, enclosures, finishes, equipment; mechanical and electrical components including HVAC, ventilation shafts and equipment, station power, lighting, public address/customer information system, safety systems such as fire detection and prevention, security surveillance, access control, life safety systems, etc. Include all construction materials and labor regardless of whom is performing the work.</t>
  </si>
  <si>
    <t xml:space="preserve">As associated with support facilities, include costs for rough grading, excavation, support structures, enclosures, finishes, equipment; mechanical and electrical components including HVAC, ventilation shafts and equipment, facility power, lighting, public address system, safety systems such as fire detection and prevention, security surveillance, access control, life safety systems, etc. Include fueling stations.  Include all construction materials and labor regardless of whom is performing the work. </t>
  </si>
  <si>
    <t>Include all on-grade paving.</t>
  </si>
  <si>
    <t>Include locomotives (diesel, electric, or other), trailer cars, self-propelled multiple units (EMU electric or DMU diesel, or other power supply)</t>
  </si>
  <si>
    <t xml:space="preserve">Includes "rubber-tired" buses and trolleys including new, used, historic replica, articulated, using electric, diesel, dual-power, or other power supply. </t>
  </si>
  <si>
    <t>Includes unallocated contingency, project reserves.  Document allocated contingencies for individual line items on the Main worksheets.</t>
  </si>
  <si>
    <r>
      <t>14-Series TEAM Scopes / Activity Line Items</t>
    </r>
    <r>
      <rPr>
        <sz val="12"/>
        <color indexed="62"/>
        <rFont val="Arial Black"/>
        <family val="2"/>
      </rPr>
      <t xml:space="preserve">
</t>
    </r>
    <r>
      <rPr>
        <b/>
        <i/>
        <sz val="12"/>
        <color indexed="62"/>
        <rFont val="Arial"/>
        <family val="2"/>
      </rPr>
      <t xml:space="preserve">Required for </t>
    </r>
    <r>
      <rPr>
        <b/>
        <i/>
        <u val="single"/>
        <sz val="12"/>
        <color indexed="62"/>
        <rFont val="Arial"/>
        <family val="2"/>
      </rPr>
      <t>all grants</t>
    </r>
    <r>
      <rPr>
        <b/>
        <i/>
        <sz val="12"/>
        <color indexed="62"/>
        <rFont val="Arial"/>
        <family val="2"/>
      </rPr>
      <t xml:space="preserve"> that serve a Capital Project</t>
    </r>
  </si>
  <si>
    <t>1040/route mile</t>
  </si>
  <si>
    <t>208/station</t>
  </si>
  <si>
    <t>5.2/on-grade space</t>
  </si>
  <si>
    <t>26/intersection</t>
  </si>
  <si>
    <t>12.5/bus and 12.5/sign</t>
  </si>
  <si>
    <t>10.4/bus</t>
  </si>
  <si>
    <t>15.6-26 /bus</t>
  </si>
  <si>
    <t>416 conventional or
676 articulated bus</t>
  </si>
  <si>
    <r>
      <t>Baseline</t>
    </r>
    <r>
      <rPr>
        <sz val="10"/>
        <color indexed="18"/>
        <rFont val="Arial"/>
        <family val="2"/>
      </rPr>
      <t xml:space="preserve"> Alternative Cost Parameters (X000) see 
New Starts Reporting Instructions for additional info</t>
    </r>
  </si>
  <si>
    <t>Allocated Contingency as % of Base Yr Dollars w/o Contingency</t>
  </si>
  <si>
    <t>Unallocated Contingency as % of Base Yr Dollars w/o Contingency</t>
  </si>
  <si>
    <t>Total Contingency as % of Base Yr Dollars w/o Contingency</t>
  </si>
  <si>
    <t>Federal/
Local Matching Ratio within Source</t>
  </si>
  <si>
    <t>Scope and Activity Description</t>
  </si>
  <si>
    <t>Table 2 - Inflated Cost to Year of Expenditure</t>
  </si>
  <si>
    <t>Sources of Federal Funding and Matching Share Ratios</t>
  </si>
  <si>
    <t xml:space="preserve">Below insert estimated inflation rates for each year.  For 2007 and beyond, the YOE dollars are calculated automatically.  For 2006 and previous years, the Base Year dollars are automatically inflated to reflect the value of past expenditures in 2007 dollars.  </t>
  </si>
  <si>
    <t>Funding Summary</t>
  </si>
  <si>
    <t xml:space="preserve">Cost </t>
  </si>
  <si>
    <t>Federal Other</t>
  </si>
  <si>
    <t xml:space="preserve">Local </t>
  </si>
  <si>
    <t>Federal</t>
  </si>
  <si>
    <t>Total Project Cost In YOE Dollars
Below insert funding sources and amounts for each year.</t>
  </si>
  <si>
    <t>Project Totals</t>
  </si>
  <si>
    <t>Total Federal
%</t>
  </si>
  <si>
    <t>For each garage provide station name, number of floors below/above grade, total number of parking spaces</t>
  </si>
  <si>
    <t>For each parking lot provide station name and number of parking spaces</t>
  </si>
  <si>
    <t>Double Check Total (X000)</t>
  </si>
  <si>
    <t>Federal Other (pls say what..)</t>
  </si>
  <si>
    <t>71/29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</si>
</sst>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quot;$&quot;* #,##0.0_);_(&quot;$&quot;* \(#,##0.0\);_(&quot;$&quot;* &quot;-&quot;??_);_(@_)"/>
    <numFmt numFmtId="166" formatCode="_(&quot;$&quot;* #,##0_);_(&quot;$&quot;* \(#,##0\);_(&quot;$&quot;* &quot;-&quot;??_);_(@_)"/>
    <numFmt numFmtId="167" formatCode="m/d/yy"/>
    <numFmt numFmtId="168" formatCode="0.0%"/>
    <numFmt numFmtId="169" formatCode="0.0"/>
    <numFmt numFmtId="170" formatCode="0.000"/>
    <numFmt numFmtId="171" formatCode="mm/dd/yy"/>
    <numFmt numFmtId="172" formatCode="&quot;$&quot;#,##0"/>
    <numFmt numFmtId="173" formatCode="&quot;$&quot;#,##0.000"/>
    <numFmt numFmtId="174" formatCode="_(* #,##0.000_);_(* \(#,##0.000\);_(* &quot;-&quot;???_);_(@_)"/>
    <numFmt numFmtId="175" formatCode="0.00000"/>
    <numFmt numFmtId="176" formatCode="_(* #,##0.00000_);_(* \(#,##0.00000\);_(* &quot;-&quot;?????_);_(@_)"/>
    <numFmt numFmtId="177" formatCode="0.000000"/>
    <numFmt numFmtId="178" formatCode="0.0000"/>
    <numFmt numFmtId="179" formatCode="[$-409]dddd\,\ mmmm\ dd\,\ yyyy"/>
    <numFmt numFmtId="180" formatCode="mm/dd/yy;@"/>
    <numFmt numFmtId="181" formatCode="0_);\(0\)"/>
    <numFmt numFmtId="182" formatCode="m/d/yy;@"/>
  </numFmts>
  <fonts count="65">
    <font>
      <sz val="10"/>
      <name val="Arial"/>
      <family val="0"/>
    </font>
    <font>
      <u val="single"/>
      <sz val="10"/>
      <color indexed="12"/>
      <name val="Arial"/>
      <family val="0"/>
    </font>
    <font>
      <u val="single"/>
      <sz val="10"/>
      <color indexed="36"/>
      <name val="Arial"/>
      <family val="0"/>
    </font>
    <font>
      <sz val="9"/>
      <color indexed="18"/>
      <name val="Arial"/>
      <family val="2"/>
    </font>
    <font>
      <b/>
      <sz val="9"/>
      <color indexed="18"/>
      <name val="Arial"/>
      <family val="2"/>
    </font>
    <font>
      <sz val="12"/>
      <color indexed="18"/>
      <name val="Arial"/>
      <family val="2"/>
    </font>
    <font>
      <b/>
      <sz val="12"/>
      <color indexed="18"/>
      <name val="Arial"/>
      <family val="2"/>
    </font>
    <font>
      <sz val="9"/>
      <name val="Arial"/>
      <family val="2"/>
    </font>
    <font>
      <b/>
      <sz val="14"/>
      <color indexed="18"/>
      <name val="Arial"/>
      <family val="2"/>
    </font>
    <font>
      <sz val="10"/>
      <color indexed="18"/>
      <name val="Arial"/>
      <family val="2"/>
    </font>
    <font>
      <sz val="11"/>
      <color indexed="18"/>
      <name val="Arial"/>
      <family val="2"/>
    </font>
    <font>
      <b/>
      <sz val="10"/>
      <color indexed="18"/>
      <name val="Arial"/>
      <family val="2"/>
    </font>
    <font>
      <b/>
      <sz val="11"/>
      <color indexed="18"/>
      <name val="Arial"/>
      <family val="2"/>
    </font>
    <font>
      <b/>
      <sz val="16"/>
      <color indexed="18"/>
      <name val="Arial"/>
      <family val="2"/>
    </font>
    <font>
      <sz val="11"/>
      <name val="Arial"/>
      <family val="2"/>
    </font>
    <font>
      <i/>
      <sz val="11"/>
      <color indexed="18"/>
      <name val="Arial"/>
      <family val="2"/>
    </font>
    <font>
      <sz val="11"/>
      <color indexed="10"/>
      <name val="Arial"/>
      <family val="2"/>
    </font>
    <font>
      <i/>
      <sz val="12"/>
      <color indexed="18"/>
      <name val="Arial"/>
      <family val="2"/>
    </font>
    <font>
      <b/>
      <sz val="10"/>
      <name val="Arial"/>
      <family val="2"/>
    </font>
    <font>
      <b/>
      <sz val="11"/>
      <name val="Arial"/>
      <family val="2"/>
    </font>
    <font>
      <sz val="8"/>
      <color indexed="18"/>
      <name val="Arial"/>
      <family val="2"/>
    </font>
    <font>
      <b/>
      <sz val="11"/>
      <color indexed="62"/>
      <name val="Arial"/>
      <family val="2"/>
    </font>
    <font>
      <sz val="11"/>
      <color indexed="62"/>
      <name val="Arial"/>
      <family val="2"/>
    </font>
    <font>
      <sz val="14"/>
      <color indexed="18"/>
      <name val="Arial"/>
      <family val="2"/>
    </font>
    <font>
      <sz val="14"/>
      <name val="Arial"/>
      <family val="2"/>
    </font>
    <font>
      <i/>
      <sz val="11"/>
      <name val="Arial"/>
      <family val="2"/>
    </font>
    <font>
      <b/>
      <i/>
      <sz val="11"/>
      <color indexed="10"/>
      <name val="Arial"/>
      <family val="2"/>
    </font>
    <font>
      <i/>
      <sz val="11"/>
      <color indexed="10"/>
      <name val="Arial"/>
      <family val="2"/>
    </font>
    <font>
      <sz val="10"/>
      <color indexed="62"/>
      <name val="Arial"/>
      <family val="2"/>
    </font>
    <font>
      <sz val="11"/>
      <color indexed="22"/>
      <name val="Arial"/>
      <family val="2"/>
    </font>
    <font>
      <sz val="8"/>
      <name val="Tahoma"/>
      <family val="0"/>
    </font>
    <font>
      <sz val="9"/>
      <color indexed="62"/>
      <name val="Arial"/>
      <family val="2"/>
    </font>
    <font>
      <i/>
      <sz val="10"/>
      <color indexed="18"/>
      <name val="Arial"/>
      <family val="2"/>
    </font>
    <font>
      <sz val="8"/>
      <color indexed="62"/>
      <name val="Arial"/>
      <family val="2"/>
    </font>
    <font>
      <b/>
      <sz val="9"/>
      <color indexed="62"/>
      <name val="Arial"/>
      <family val="2"/>
    </font>
    <font>
      <b/>
      <i/>
      <sz val="11"/>
      <color indexed="18"/>
      <name val="Arial"/>
      <family val="2"/>
    </font>
    <font>
      <sz val="10"/>
      <name val="Tahoma"/>
      <family val="2"/>
    </font>
    <font>
      <sz val="10"/>
      <color indexed="10"/>
      <name val="Arial"/>
      <family val="2"/>
    </font>
    <font>
      <sz val="9"/>
      <color indexed="10"/>
      <name val="Arial"/>
      <family val="2"/>
    </font>
    <font>
      <sz val="11"/>
      <name val="Tahoma"/>
      <family val="2"/>
    </font>
    <font>
      <sz val="10"/>
      <color indexed="22"/>
      <name val="Arial"/>
      <family val="2"/>
    </font>
    <font>
      <sz val="8"/>
      <color indexed="10"/>
      <name val="Arial"/>
      <family val="2"/>
    </font>
    <font>
      <b/>
      <sz val="11"/>
      <color indexed="10"/>
      <name val="Arial"/>
      <family val="2"/>
    </font>
    <font>
      <b/>
      <sz val="10"/>
      <color indexed="10"/>
      <name val="Arial"/>
      <family val="2"/>
    </font>
    <font>
      <i/>
      <u val="single"/>
      <sz val="10"/>
      <color indexed="18"/>
      <name val="Arial"/>
      <family val="2"/>
    </font>
    <font>
      <sz val="10"/>
      <color indexed="55"/>
      <name val="Arial"/>
      <family val="2"/>
    </font>
    <font>
      <b/>
      <sz val="16"/>
      <color indexed="18"/>
      <name val="Arial Black"/>
      <family val="2"/>
    </font>
    <font>
      <sz val="10"/>
      <color indexed="18"/>
      <name val="Arial Black"/>
      <family val="2"/>
    </font>
    <font>
      <b/>
      <sz val="12"/>
      <color indexed="18"/>
      <name val="Arial Black"/>
      <family val="2"/>
    </font>
    <font>
      <sz val="12"/>
      <color indexed="62"/>
      <name val="Arial Black"/>
      <family val="2"/>
    </font>
    <font>
      <b/>
      <sz val="16"/>
      <color indexed="62"/>
      <name val="Arial Black"/>
      <family val="2"/>
    </font>
    <font>
      <sz val="12"/>
      <color indexed="62"/>
      <name val="Arial"/>
      <family val="2"/>
    </font>
    <font>
      <b/>
      <i/>
      <sz val="11"/>
      <color indexed="62"/>
      <name val="Arial"/>
      <family val="2"/>
    </font>
    <font>
      <b/>
      <i/>
      <sz val="12"/>
      <color indexed="62"/>
      <name val="Arial"/>
      <family val="2"/>
    </font>
    <font>
      <b/>
      <i/>
      <u val="single"/>
      <sz val="12"/>
      <color indexed="62"/>
      <name val="Arial"/>
      <family val="2"/>
    </font>
    <font>
      <sz val="10"/>
      <color indexed="23"/>
      <name val="Arial"/>
      <family val="2"/>
    </font>
    <font>
      <sz val="9"/>
      <color indexed="22"/>
      <name val="Arial"/>
      <family val="2"/>
    </font>
    <font>
      <b/>
      <sz val="11"/>
      <color indexed="22"/>
      <name val="Arial"/>
      <family val="2"/>
    </font>
    <font>
      <b/>
      <sz val="10"/>
      <color indexed="22"/>
      <name val="Arial"/>
      <family val="2"/>
    </font>
    <font>
      <sz val="11"/>
      <color indexed="23"/>
      <name val="Arial"/>
      <family val="2"/>
    </font>
    <font>
      <sz val="8"/>
      <color indexed="55"/>
      <name val="Arial"/>
      <family val="2"/>
    </font>
    <font>
      <sz val="11"/>
      <color indexed="55"/>
      <name val="Arial"/>
      <family val="2"/>
    </font>
    <font>
      <sz val="16"/>
      <color indexed="62"/>
      <name val="Arial Black"/>
      <family val="2"/>
    </font>
    <font>
      <b/>
      <sz val="11"/>
      <name val="Tahoma"/>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44"/>
        <bgColor indexed="64"/>
      </patternFill>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62">
    <xf numFmtId="0" fontId="0" fillId="0" borderId="0" xfId="0" applyAlignment="1">
      <alignment/>
    </xf>
    <xf numFmtId="0" fontId="3" fillId="0" borderId="0" xfId="0" applyFont="1" applyFill="1" applyBorder="1" applyAlignment="1">
      <alignment vertical="top"/>
    </xf>
    <xf numFmtId="0" fontId="3" fillId="0" borderId="0" xfId="0" applyFont="1" applyAlignment="1">
      <alignment vertical="top"/>
    </xf>
    <xf numFmtId="0" fontId="3" fillId="0" borderId="1" xfId="0" applyFont="1" applyFill="1" applyBorder="1" applyAlignment="1">
      <alignment vertical="top"/>
    </xf>
    <xf numFmtId="0" fontId="6" fillId="0" borderId="0" xfId="0" applyFont="1" applyAlignment="1">
      <alignment vertical="top"/>
    </xf>
    <xf numFmtId="0" fontId="9" fillId="0" borderId="2"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164" fontId="9" fillId="2" borderId="2" xfId="0" applyNumberFormat="1" applyFont="1" applyFill="1" applyBorder="1" applyAlignment="1" applyProtection="1">
      <alignment vertical="top"/>
      <protection/>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2" xfId="0" applyFont="1" applyFill="1" applyBorder="1" applyAlignment="1">
      <alignment vertical="center"/>
    </xf>
    <xf numFmtId="39" fontId="12" fillId="0" borderId="2" xfId="0" applyNumberFormat="1" applyFont="1" applyFill="1" applyBorder="1" applyAlignment="1" applyProtection="1">
      <alignment vertical="top"/>
      <protection/>
    </xf>
    <xf numFmtId="39" fontId="12" fillId="0" borderId="0" xfId="0" applyNumberFormat="1" applyFont="1" applyFill="1" applyBorder="1" applyAlignment="1" applyProtection="1">
      <alignment vertical="top"/>
      <protection/>
    </xf>
    <xf numFmtId="3" fontId="12" fillId="2" borderId="3" xfId="0" applyNumberFormat="1" applyFont="1" applyFill="1" applyBorder="1" applyAlignment="1" applyProtection="1">
      <alignment horizontal="center" vertical="top"/>
      <protection/>
    </xf>
    <xf numFmtId="0" fontId="12"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top"/>
    </xf>
    <xf numFmtId="0" fontId="9" fillId="0" borderId="0" xfId="0" applyFont="1" applyFill="1" applyBorder="1" applyAlignment="1">
      <alignment horizontal="center" vertical="top"/>
    </xf>
    <xf numFmtId="0" fontId="6" fillId="0" borderId="0" xfId="0" applyFont="1" applyAlignment="1">
      <alignment/>
    </xf>
    <xf numFmtId="3" fontId="12" fillId="2" borderId="4" xfId="0" applyNumberFormat="1" applyFont="1" applyFill="1" applyBorder="1" applyAlignment="1" applyProtection="1">
      <alignment horizontal="center" vertical="top"/>
      <protection/>
    </xf>
    <xf numFmtId="9" fontId="9" fillId="2" borderId="5" xfId="0" applyNumberFormat="1" applyFont="1" applyFill="1" applyBorder="1" applyAlignment="1" applyProtection="1">
      <alignment horizontal="center" vertical="top"/>
      <protection/>
    </xf>
    <xf numFmtId="0" fontId="9" fillId="2" borderId="4" xfId="0" applyFont="1" applyFill="1" applyBorder="1" applyAlignment="1" applyProtection="1">
      <alignment horizontal="center" vertical="top"/>
      <protection/>
    </xf>
    <xf numFmtId="3" fontId="12" fillId="2" borderId="5" xfId="0" applyNumberFormat="1" applyFont="1" applyFill="1" applyBorder="1" applyAlignment="1" applyProtection="1">
      <alignment horizontal="center" vertical="top"/>
      <protection/>
    </xf>
    <xf numFmtId="0" fontId="9" fillId="2" borderId="5" xfId="0" applyFont="1" applyFill="1" applyBorder="1" applyAlignment="1" applyProtection="1">
      <alignment horizontal="center" vertical="top"/>
      <protection/>
    </xf>
    <xf numFmtId="3" fontId="9" fillId="2" borderId="4" xfId="0" applyNumberFormat="1" applyFont="1" applyFill="1" applyBorder="1" applyAlignment="1" applyProtection="1">
      <alignment horizontal="center" vertical="top"/>
      <protection/>
    </xf>
    <xf numFmtId="3" fontId="9" fillId="2" borderId="5" xfId="0" applyNumberFormat="1" applyFont="1" applyFill="1" applyBorder="1" applyAlignment="1" applyProtection="1">
      <alignment horizontal="center" vertical="top"/>
      <protection/>
    </xf>
    <xf numFmtId="3" fontId="9" fillId="2" borderId="6" xfId="0" applyNumberFormat="1" applyFont="1" applyFill="1" applyBorder="1" applyAlignment="1" applyProtection="1">
      <alignment horizontal="center" vertical="top"/>
      <protection/>
    </xf>
    <xf numFmtId="39" fontId="9" fillId="2" borderId="2" xfId="0" applyNumberFormat="1" applyFont="1" applyFill="1" applyBorder="1" applyAlignment="1" applyProtection="1">
      <alignment vertical="top"/>
      <protection/>
    </xf>
    <xf numFmtId="39" fontId="9" fillId="2" borderId="0" xfId="0" applyNumberFormat="1" applyFont="1" applyFill="1" applyBorder="1" applyAlignment="1" applyProtection="1">
      <alignment vertical="top"/>
      <protection/>
    </xf>
    <xf numFmtId="164" fontId="12" fillId="0" borderId="2" xfId="0" applyNumberFormat="1" applyFont="1" applyFill="1" applyBorder="1" applyAlignment="1" applyProtection="1">
      <alignment vertical="top"/>
      <protection/>
    </xf>
    <xf numFmtId="166" fontId="9" fillId="2" borderId="3" xfId="17" applyNumberFormat="1" applyFont="1" applyFill="1" applyBorder="1" applyAlignment="1" applyProtection="1">
      <alignment horizontal="center" vertical="top"/>
      <protection/>
    </xf>
    <xf numFmtId="3" fontId="9" fillId="0" borderId="7" xfId="0" applyNumberFormat="1" applyFont="1" applyFill="1" applyBorder="1" applyAlignment="1" applyProtection="1">
      <alignment horizontal="center" vertical="top"/>
      <protection locked="0"/>
    </xf>
    <xf numFmtId="166" fontId="9" fillId="2" borderId="4" xfId="17" applyNumberFormat="1" applyFont="1" applyFill="1" applyBorder="1" applyAlignment="1" applyProtection="1">
      <alignment horizontal="center" vertical="top"/>
      <protection/>
    </xf>
    <xf numFmtId="166" fontId="9" fillId="2" borderId="5" xfId="17" applyNumberFormat="1" applyFont="1" applyFill="1" applyBorder="1" applyAlignment="1" applyProtection="1">
      <alignment horizontal="center" vertical="top"/>
      <protection/>
    </xf>
    <xf numFmtId="166" fontId="9" fillId="2" borderId="6" xfId="17" applyNumberFormat="1" applyFont="1" applyFill="1" applyBorder="1" applyAlignment="1" applyProtection="1">
      <alignment horizontal="center" vertical="top"/>
      <protection/>
    </xf>
    <xf numFmtId="0" fontId="12" fillId="0" borderId="0" xfId="0" applyFont="1" applyFill="1" applyBorder="1" applyAlignment="1">
      <alignment horizontal="center" vertical="top"/>
    </xf>
    <xf numFmtId="0" fontId="9" fillId="0" borderId="0" xfId="0" applyFont="1" applyAlignment="1">
      <alignment/>
    </xf>
    <xf numFmtId="0" fontId="10" fillId="0" borderId="0" xfId="0" applyFont="1" applyAlignment="1">
      <alignment/>
    </xf>
    <xf numFmtId="39" fontId="12" fillId="0" borderId="3" xfId="0" applyNumberFormat="1" applyFont="1" applyFill="1" applyBorder="1" applyAlignment="1" applyProtection="1">
      <alignment vertical="top"/>
      <protection/>
    </xf>
    <xf numFmtId="0" fontId="3" fillId="0" borderId="0" xfId="0" applyFont="1" applyFill="1" applyBorder="1" applyAlignment="1">
      <alignment horizontal="right" vertical="center"/>
    </xf>
    <xf numFmtId="0" fontId="0" fillId="0" borderId="8" xfId="0" applyBorder="1" applyAlignment="1">
      <alignment/>
    </xf>
    <xf numFmtId="0" fontId="10" fillId="0" borderId="0" xfId="0" applyFont="1" applyAlignment="1">
      <alignment vertical="center"/>
    </xf>
    <xf numFmtId="9" fontId="12" fillId="2" borderId="7" xfId="21" applyFont="1" applyFill="1" applyBorder="1" applyAlignment="1" applyProtection="1">
      <alignment horizontal="center" vertical="top"/>
      <protection/>
    </xf>
    <xf numFmtId="9" fontId="12" fillId="2" borderId="3" xfId="0" applyNumberFormat="1" applyFont="1" applyFill="1" applyBorder="1" applyAlignment="1" applyProtection="1">
      <alignment horizontal="center" vertical="top"/>
      <protection/>
    </xf>
    <xf numFmtId="0" fontId="9" fillId="2" borderId="0" xfId="0" applyFont="1" applyFill="1" applyBorder="1" applyAlignment="1" applyProtection="1">
      <alignment vertical="top"/>
      <protection/>
    </xf>
    <xf numFmtId="0" fontId="9" fillId="2" borderId="0" xfId="0" applyFont="1" applyFill="1" applyBorder="1" applyAlignment="1" applyProtection="1">
      <alignment horizontal="left" vertical="top"/>
      <protection/>
    </xf>
    <xf numFmtId="0" fontId="12" fillId="0" borderId="0" xfId="0" applyFont="1" applyFill="1" applyBorder="1" applyAlignment="1" applyProtection="1">
      <alignment vertical="top"/>
      <protection/>
    </xf>
    <xf numFmtId="0" fontId="9" fillId="2" borderId="0" xfId="0" applyFont="1" applyFill="1" applyBorder="1" applyAlignment="1" applyProtection="1">
      <alignment vertical="top" wrapText="1"/>
      <protection/>
    </xf>
    <xf numFmtId="0" fontId="12" fillId="0" borderId="0" xfId="0" applyFont="1" applyFill="1" applyBorder="1" applyAlignment="1" applyProtection="1">
      <alignment horizontal="left" vertical="top"/>
      <protection/>
    </xf>
    <xf numFmtId="3" fontId="12" fillId="2" borderId="9" xfId="0" applyNumberFormat="1" applyFont="1" applyFill="1" applyBorder="1" applyAlignment="1" applyProtection="1">
      <alignment horizontal="center" vertical="top"/>
      <protection/>
    </xf>
    <xf numFmtId="9" fontId="9" fillId="2" borderId="2" xfId="21" applyFont="1" applyFill="1" applyBorder="1" applyAlignment="1" applyProtection="1">
      <alignment horizontal="center" vertical="top"/>
      <protection/>
    </xf>
    <xf numFmtId="9" fontId="9" fillId="2" borderId="4" xfId="21" applyFont="1" applyFill="1" applyBorder="1" applyAlignment="1" applyProtection="1">
      <alignment horizontal="center" vertical="top"/>
      <protection/>
    </xf>
    <xf numFmtId="9" fontId="9" fillId="2" borderId="5" xfId="21" applyFont="1" applyFill="1" applyBorder="1" applyAlignment="1" applyProtection="1">
      <alignment horizontal="center" vertical="top"/>
      <protection/>
    </xf>
    <xf numFmtId="9" fontId="12" fillId="2" borderId="5" xfId="21" applyFont="1" applyFill="1" applyBorder="1" applyAlignment="1" applyProtection="1">
      <alignment horizontal="center" vertical="top"/>
      <protection/>
    </xf>
    <xf numFmtId="9" fontId="12" fillId="2" borderId="6" xfId="21" applyFont="1" applyFill="1" applyBorder="1" applyAlignment="1" applyProtection="1">
      <alignment horizontal="center" vertical="top"/>
      <protection/>
    </xf>
    <xf numFmtId="166" fontId="9" fillId="0" borderId="3" xfId="17" applyNumberFormat="1" applyFont="1" applyFill="1" applyBorder="1" applyAlignment="1" applyProtection="1">
      <alignment horizontal="center" vertical="top"/>
      <protection locked="0"/>
    </xf>
    <xf numFmtId="0" fontId="6" fillId="0" borderId="6" xfId="0" applyFont="1" applyFill="1" applyBorder="1" applyAlignment="1" applyProtection="1">
      <alignment/>
      <protection/>
    </xf>
    <xf numFmtId="0" fontId="6" fillId="0" borderId="10" xfId="0" applyFont="1" applyFill="1" applyBorder="1" applyAlignment="1" applyProtection="1">
      <alignment/>
      <protection/>
    </xf>
    <xf numFmtId="166" fontId="9" fillId="3" borderId="3" xfId="17" applyNumberFormat="1" applyFont="1" applyFill="1" applyBorder="1" applyAlignment="1" applyProtection="1">
      <alignment horizontal="center" vertical="top"/>
      <protection locked="0"/>
    </xf>
    <xf numFmtId="0" fontId="9" fillId="3" borderId="0" xfId="0" applyFont="1" applyFill="1" applyBorder="1" applyAlignment="1" applyProtection="1">
      <alignment vertical="top"/>
      <protection/>
    </xf>
    <xf numFmtId="164" fontId="9" fillId="3" borderId="2" xfId="0" applyNumberFormat="1" applyFont="1" applyFill="1" applyBorder="1" applyAlignment="1" applyProtection="1">
      <alignment vertical="top"/>
      <protection/>
    </xf>
    <xf numFmtId="0" fontId="9" fillId="3" borderId="0" xfId="0" applyFont="1" applyFill="1" applyBorder="1" applyAlignment="1" applyProtection="1">
      <alignment vertical="top" wrapText="1"/>
      <protection/>
    </xf>
    <xf numFmtId="0" fontId="9" fillId="3" borderId="3" xfId="0" applyFont="1" applyFill="1" applyBorder="1" applyAlignment="1" applyProtection="1">
      <alignment horizontal="right" vertical="center" wrapText="1"/>
      <protection/>
    </xf>
    <xf numFmtId="164" fontId="9" fillId="3" borderId="3" xfId="0" applyNumberFormat="1" applyFont="1" applyFill="1" applyBorder="1" applyAlignment="1" applyProtection="1">
      <alignment horizontal="right" vertical="center" wrapText="1"/>
      <protection/>
    </xf>
    <xf numFmtId="164" fontId="3" fillId="3" borderId="3" xfId="0" applyNumberFormat="1" applyFont="1" applyFill="1" applyBorder="1" applyAlignment="1" applyProtection="1">
      <alignment horizontal="right" vertical="center" wrapText="1"/>
      <protection/>
    </xf>
    <xf numFmtId="0" fontId="3" fillId="3" borderId="3" xfId="0" applyFont="1" applyFill="1" applyBorder="1" applyAlignment="1" applyProtection="1">
      <alignment horizontal="right" vertical="center" wrapText="1"/>
      <protection/>
    </xf>
    <xf numFmtId="166" fontId="12" fillId="0" borderId="3" xfId="17" applyNumberFormat="1" applyFont="1" applyFill="1" applyBorder="1" applyAlignment="1" applyProtection="1">
      <alignment horizontal="center" vertical="top"/>
      <protection/>
    </xf>
    <xf numFmtId="0" fontId="9" fillId="0" borderId="0" xfId="0" applyFont="1" applyFill="1" applyAlignment="1">
      <alignment/>
    </xf>
    <xf numFmtId="0" fontId="9" fillId="0" borderId="0" xfId="0" applyFont="1" applyAlignment="1">
      <alignment vertical="center" wrapText="1"/>
    </xf>
    <xf numFmtId="0" fontId="9" fillId="0" borderId="3" xfId="0" applyFont="1" applyBorder="1" applyAlignment="1">
      <alignment/>
    </xf>
    <xf numFmtId="0" fontId="6" fillId="0" borderId="3" xfId="0" applyFont="1" applyBorder="1" applyAlignment="1">
      <alignment/>
    </xf>
    <xf numFmtId="0" fontId="9" fillId="0" borderId="6" xfId="0" applyFont="1" applyBorder="1" applyAlignment="1">
      <alignment/>
    </xf>
    <xf numFmtId="0" fontId="0" fillId="0" borderId="1" xfId="0" applyBorder="1" applyAlignment="1">
      <alignment/>
    </xf>
    <xf numFmtId="0" fontId="0" fillId="0" borderId="11" xfId="0" applyBorder="1" applyAlignment="1">
      <alignment/>
    </xf>
    <xf numFmtId="0" fontId="0" fillId="0" borderId="3" xfId="0" applyBorder="1" applyAlignment="1">
      <alignment/>
    </xf>
    <xf numFmtId="0" fontId="3" fillId="3" borderId="4" xfId="0" applyFont="1" applyFill="1" applyBorder="1" applyAlignment="1" applyProtection="1">
      <alignment horizontal="right" vertical="center" wrapText="1"/>
      <protection/>
    </xf>
    <xf numFmtId="0" fontId="6" fillId="3" borderId="0" xfId="0" applyFont="1" applyFill="1" applyAlignment="1">
      <alignment vertical="center" wrapText="1"/>
    </xf>
    <xf numFmtId="0" fontId="9" fillId="0" borderId="3" xfId="0" applyFont="1" applyBorder="1" applyAlignment="1">
      <alignment vertical="center" wrapText="1"/>
    </xf>
    <xf numFmtId="39" fontId="4" fillId="2" borderId="12" xfId="0" applyNumberFormat="1" applyFont="1" applyFill="1" applyBorder="1" applyAlignment="1" applyProtection="1">
      <alignment vertical="top"/>
      <protection/>
    </xf>
    <xf numFmtId="39" fontId="4" fillId="2" borderId="8" xfId="0" applyNumberFormat="1" applyFont="1" applyFill="1" applyBorder="1" applyAlignment="1" applyProtection="1">
      <alignment vertical="top"/>
      <protection/>
    </xf>
    <xf numFmtId="164" fontId="3" fillId="2" borderId="2" xfId="0" applyNumberFormat="1" applyFont="1" applyFill="1" applyBorder="1" applyAlignment="1" applyProtection="1">
      <alignment vertical="top"/>
      <protection/>
    </xf>
    <xf numFmtId="0" fontId="3" fillId="2" borderId="1" xfId="0" applyFont="1" applyFill="1" applyBorder="1" applyAlignment="1">
      <alignment vertical="top"/>
    </xf>
    <xf numFmtId="0" fontId="3" fillId="2" borderId="1" xfId="0" applyFont="1" applyFill="1" applyBorder="1" applyAlignment="1">
      <alignment horizontal="left" vertical="top"/>
    </xf>
    <xf numFmtId="164" fontId="3" fillId="2" borderId="10" xfId="0" applyNumberFormat="1" applyFont="1" applyFill="1" applyBorder="1" applyAlignment="1" applyProtection="1">
      <alignment vertical="top"/>
      <protection/>
    </xf>
    <xf numFmtId="0" fontId="3" fillId="2" borderId="11" xfId="0" applyFont="1" applyFill="1" applyBorder="1" applyAlignment="1">
      <alignment vertical="top"/>
    </xf>
    <xf numFmtId="0" fontId="9" fillId="0" borderId="0" xfId="0" applyFont="1" applyAlignment="1">
      <alignment vertical="center"/>
    </xf>
    <xf numFmtId="166" fontId="12" fillId="2" borderId="4" xfId="17" applyNumberFormat="1" applyFont="1" applyFill="1" applyBorder="1" applyAlignment="1" applyProtection="1">
      <alignment horizontal="center" vertical="top"/>
      <protection/>
    </xf>
    <xf numFmtId="166" fontId="12" fillId="2" borderId="5" xfId="17" applyNumberFormat="1" applyFont="1" applyFill="1" applyBorder="1" applyAlignment="1" applyProtection="1">
      <alignment horizontal="center" vertical="top"/>
      <protection/>
    </xf>
    <xf numFmtId="0" fontId="11" fillId="0" borderId="0" xfId="0" applyFont="1" applyFill="1" applyBorder="1" applyAlignment="1">
      <alignment vertical="top"/>
    </xf>
    <xf numFmtId="166" fontId="12" fillId="2" borderId="1" xfId="17" applyNumberFormat="1" applyFont="1" applyFill="1" applyBorder="1" applyAlignment="1" applyProtection="1">
      <alignment horizontal="center" vertical="top"/>
      <protection/>
    </xf>
    <xf numFmtId="166" fontId="12" fillId="2" borderId="6" xfId="17" applyNumberFormat="1" applyFont="1" applyFill="1" applyBorder="1" applyAlignment="1" applyProtection="1">
      <alignment horizontal="center" vertical="top"/>
      <protection/>
    </xf>
    <xf numFmtId="166" fontId="12" fillId="2" borderId="3" xfId="17" applyNumberFormat="1" applyFont="1" applyFill="1" applyBorder="1" applyAlignment="1" applyProtection="1">
      <alignment horizontal="center" vertical="top"/>
      <protection/>
    </xf>
    <xf numFmtId="0" fontId="10" fillId="2" borderId="3" xfId="0" applyFont="1" applyFill="1" applyBorder="1" applyAlignment="1" applyProtection="1">
      <alignment horizontal="center" vertical="center" wrapText="1"/>
      <protection/>
    </xf>
    <xf numFmtId="39" fontId="10" fillId="2" borderId="3" xfId="0" applyNumberFormat="1" applyFont="1" applyFill="1" applyBorder="1" applyAlignment="1" applyProtection="1">
      <alignment/>
      <protection/>
    </xf>
    <xf numFmtId="0" fontId="10" fillId="2" borderId="3" xfId="0" applyFont="1" applyFill="1" applyBorder="1" applyAlignment="1" applyProtection="1">
      <alignment/>
      <protection/>
    </xf>
    <xf numFmtId="9" fontId="9" fillId="2" borderId="2" xfId="0" applyNumberFormat="1" applyFont="1" applyFill="1" applyBorder="1" applyAlignment="1" applyProtection="1">
      <alignment horizontal="center" vertical="top"/>
      <protection/>
    </xf>
    <xf numFmtId="9" fontId="9" fillId="2" borderId="0" xfId="0" applyNumberFormat="1" applyFont="1" applyFill="1" applyBorder="1" applyAlignment="1" applyProtection="1">
      <alignment horizontal="center" vertical="top"/>
      <protection/>
    </xf>
    <xf numFmtId="0" fontId="6"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xf>
    <xf numFmtId="0" fontId="12" fillId="0" borderId="3"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top"/>
      <protection/>
    </xf>
    <xf numFmtId="1" fontId="9" fillId="2" borderId="5" xfId="0" applyNumberFormat="1" applyFont="1" applyFill="1" applyBorder="1" applyAlignment="1" applyProtection="1">
      <alignment horizontal="center" vertical="top"/>
      <protection/>
    </xf>
    <xf numFmtId="1" fontId="9" fillId="2" borderId="6" xfId="0" applyNumberFormat="1" applyFont="1" applyFill="1" applyBorder="1" applyAlignment="1" applyProtection="1">
      <alignment horizontal="center" vertical="top"/>
      <protection/>
    </xf>
    <xf numFmtId="0" fontId="9" fillId="3" borderId="0" xfId="0" applyFont="1" applyFill="1" applyBorder="1" applyAlignment="1" applyProtection="1">
      <alignment vertical="center"/>
      <protection/>
    </xf>
    <xf numFmtId="0" fontId="9" fillId="3" borderId="0" xfId="0" applyFont="1" applyFill="1" applyBorder="1" applyAlignment="1" applyProtection="1">
      <alignment horizontal="left" vertical="center"/>
      <protection/>
    </xf>
    <xf numFmtId="2" fontId="12" fillId="2" borderId="3" xfId="0" applyNumberFormat="1" applyFont="1" applyFill="1" applyBorder="1" applyAlignment="1" applyProtection="1">
      <alignment horizontal="center" vertical="top"/>
      <protection/>
    </xf>
    <xf numFmtId="2" fontId="9" fillId="0" borderId="3" xfId="0" applyNumberFormat="1" applyFont="1" applyFill="1" applyBorder="1" applyAlignment="1" applyProtection="1">
      <alignment horizontal="center" vertical="top"/>
      <protection locked="0"/>
    </xf>
    <xf numFmtId="1" fontId="12" fillId="2" borderId="6" xfId="0" applyNumberFormat="1" applyFont="1" applyFill="1" applyBorder="1" applyAlignment="1" applyProtection="1">
      <alignment horizontal="center" vertical="top"/>
      <protection/>
    </xf>
    <xf numFmtId="1" fontId="9" fillId="0" borderId="3" xfId="0" applyNumberFormat="1" applyFont="1" applyFill="1" applyBorder="1" applyAlignment="1" applyProtection="1">
      <alignment horizontal="center" vertical="top"/>
      <protection locked="0"/>
    </xf>
    <xf numFmtId="1" fontId="9" fillId="0" borderId="4" xfId="0" applyNumberFormat="1" applyFont="1" applyFill="1" applyBorder="1" applyAlignment="1" applyProtection="1">
      <alignment horizontal="center" vertical="top"/>
      <protection locked="0"/>
    </xf>
    <xf numFmtId="39" fontId="9" fillId="3" borderId="2" xfId="0" applyNumberFormat="1" applyFont="1" applyFill="1" applyBorder="1" applyAlignment="1" applyProtection="1">
      <alignment vertical="top"/>
      <protection/>
    </xf>
    <xf numFmtId="39" fontId="12" fillId="0" borderId="6" xfId="0" applyNumberFormat="1" applyFont="1" applyFill="1" applyBorder="1" applyAlignment="1" applyProtection="1">
      <alignment vertical="top"/>
      <protection/>
    </xf>
    <xf numFmtId="39" fontId="9" fillId="3" borderId="0" xfId="0" applyNumberFormat="1" applyFont="1" applyFill="1" applyBorder="1" applyAlignment="1" applyProtection="1">
      <alignment vertical="top"/>
      <protection/>
    </xf>
    <xf numFmtId="166" fontId="6" fillId="0" borderId="3" xfId="17" applyNumberFormat="1" applyFont="1" applyFill="1" applyBorder="1" applyAlignment="1" applyProtection="1">
      <alignment horizontal="center" vertical="top"/>
      <protection/>
    </xf>
    <xf numFmtId="0" fontId="9" fillId="2" borderId="3" xfId="0" applyFont="1" applyFill="1" applyBorder="1" applyAlignment="1">
      <alignment vertical="center" wrapText="1"/>
    </xf>
    <xf numFmtId="39" fontId="9" fillId="3" borderId="11" xfId="0" applyNumberFormat="1" applyFont="1" applyFill="1" applyBorder="1" applyAlignment="1" applyProtection="1">
      <alignment vertical="top"/>
      <protection/>
    </xf>
    <xf numFmtId="3" fontId="12" fillId="2" borderId="6" xfId="0" applyNumberFormat="1" applyFont="1" applyFill="1" applyBorder="1" applyAlignment="1" applyProtection="1">
      <alignment horizontal="center" vertical="top"/>
      <protection/>
    </xf>
    <xf numFmtId="166" fontId="12" fillId="3" borderId="3" xfId="17" applyNumberFormat="1" applyFont="1" applyFill="1" applyBorder="1" applyAlignment="1" applyProtection="1">
      <alignment horizontal="center" vertical="top"/>
      <protection/>
    </xf>
    <xf numFmtId="9" fontId="12" fillId="3" borderId="3" xfId="21" applyFont="1" applyFill="1" applyBorder="1" applyAlignment="1" applyProtection="1">
      <alignment horizontal="center" vertical="top"/>
      <protection/>
    </xf>
    <xf numFmtId="9" fontId="12" fillId="3" borderId="3" xfId="0" applyNumberFormat="1" applyFont="1" applyFill="1" applyBorder="1" applyAlignment="1" applyProtection="1">
      <alignment horizontal="center" vertical="top"/>
      <protection/>
    </xf>
    <xf numFmtId="3" fontId="12" fillId="3" borderId="3" xfId="0" applyNumberFormat="1" applyFont="1" applyFill="1" applyBorder="1" applyAlignment="1" applyProtection="1">
      <alignment horizontal="center" vertical="top"/>
      <protection/>
    </xf>
    <xf numFmtId="166" fontId="12" fillId="2" borderId="10" xfId="17" applyNumberFormat="1" applyFont="1" applyFill="1" applyBorder="1" applyAlignment="1" applyProtection="1">
      <alignment horizontal="center" vertical="top"/>
      <protection/>
    </xf>
    <xf numFmtId="166" fontId="9" fillId="2" borderId="12" xfId="17" applyNumberFormat="1" applyFont="1" applyFill="1" applyBorder="1" applyAlignment="1" applyProtection="1">
      <alignment horizontal="center" vertical="top"/>
      <protection/>
    </xf>
    <xf numFmtId="166" fontId="9" fillId="2" borderId="10" xfId="17" applyNumberFormat="1" applyFont="1" applyFill="1" applyBorder="1" applyAlignment="1" applyProtection="1">
      <alignment horizontal="center" vertical="top"/>
      <protection/>
    </xf>
    <xf numFmtId="166" fontId="12" fillId="2" borderId="2" xfId="17" applyNumberFormat="1" applyFont="1" applyFill="1" applyBorder="1" applyAlignment="1" applyProtection="1">
      <alignment horizontal="center" vertical="top"/>
      <protection/>
    </xf>
    <xf numFmtId="0" fontId="12" fillId="0" borderId="1" xfId="0" applyFont="1" applyFill="1" applyBorder="1" applyAlignment="1" applyProtection="1">
      <alignment vertical="top"/>
      <protection/>
    </xf>
    <xf numFmtId="0" fontId="10" fillId="0" borderId="3" xfId="0" applyFont="1" applyBorder="1" applyAlignment="1">
      <alignment/>
    </xf>
    <xf numFmtId="0" fontId="10" fillId="0" borderId="0" xfId="0" applyFont="1" applyFill="1" applyBorder="1" applyAlignment="1" applyProtection="1">
      <alignment vertical="top"/>
      <protection/>
    </xf>
    <xf numFmtId="3" fontId="9" fillId="2" borderId="3" xfId="0" applyNumberFormat="1" applyFont="1" applyFill="1" applyBorder="1" applyAlignment="1" applyProtection="1">
      <alignment horizontal="center" vertical="top"/>
      <protection/>
    </xf>
    <xf numFmtId="0" fontId="3" fillId="0" borderId="0" xfId="0" applyFont="1" applyAlignment="1">
      <alignment vertical="center"/>
    </xf>
    <xf numFmtId="0" fontId="9" fillId="0" borderId="0" xfId="0" applyFont="1" applyBorder="1" applyAlignment="1">
      <alignment vertical="center"/>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3" xfId="0" applyFont="1" applyFill="1" applyBorder="1" applyAlignment="1">
      <alignment vertical="center" wrapText="1"/>
    </xf>
    <xf numFmtId="0" fontId="12" fillId="2" borderId="3" xfId="0" applyFont="1" applyFill="1" applyBorder="1" applyAlignment="1" applyProtection="1">
      <alignment vertical="center"/>
      <protection/>
    </xf>
    <xf numFmtId="0" fontId="10" fillId="2" borderId="7" xfId="0" applyFont="1" applyFill="1" applyBorder="1" applyAlignment="1" applyProtection="1">
      <alignment vertical="center"/>
      <protection/>
    </xf>
    <xf numFmtId="39" fontId="12" fillId="2" borderId="3" xfId="0" applyNumberFormat="1" applyFont="1" applyFill="1" applyBorder="1" applyAlignment="1" applyProtection="1">
      <alignment vertical="center"/>
      <protection/>
    </xf>
    <xf numFmtId="0" fontId="12" fillId="2" borderId="7" xfId="0" applyFont="1" applyFill="1" applyBorder="1" applyAlignment="1" applyProtection="1">
      <alignment vertical="center"/>
      <protection/>
    </xf>
    <xf numFmtId="175" fontId="10" fillId="2" borderId="3" xfId="0" applyNumberFormat="1" applyFont="1" applyFill="1" applyBorder="1" applyAlignment="1" applyProtection="1">
      <alignment horizontal="right" vertical="center"/>
      <protection/>
    </xf>
    <xf numFmtId="0" fontId="10" fillId="2" borderId="6" xfId="0" applyFont="1" applyFill="1" applyBorder="1" applyAlignment="1" applyProtection="1">
      <alignment horizontal="center" vertical="center" wrapText="1"/>
      <protection/>
    </xf>
    <xf numFmtId="0" fontId="10" fillId="2" borderId="6" xfId="0" applyFont="1" applyFill="1" applyBorder="1" applyAlignment="1" applyProtection="1">
      <alignment horizontal="center" vertical="center"/>
      <protection/>
    </xf>
    <xf numFmtId="0" fontId="10" fillId="2" borderId="0" xfId="0" applyFont="1" applyFill="1" applyBorder="1" applyAlignment="1" applyProtection="1">
      <alignment horizontal="left" vertical="center"/>
      <protection/>
    </xf>
    <xf numFmtId="0" fontId="8" fillId="2" borderId="13" xfId="0" applyFont="1" applyFill="1" applyBorder="1" applyAlignment="1" applyProtection="1">
      <alignment horizontal="center" vertical="center"/>
      <protection/>
    </xf>
    <xf numFmtId="0" fontId="10" fillId="2" borderId="7" xfId="0" applyFont="1" applyFill="1" applyBorder="1" applyAlignment="1" applyProtection="1">
      <alignment horizontal="left" vertical="center"/>
      <protection/>
    </xf>
    <xf numFmtId="39" fontId="10" fillId="2" borderId="3" xfId="0" applyNumberFormat="1" applyFont="1" applyFill="1" applyBorder="1" applyAlignment="1" applyProtection="1">
      <alignment horizontal="left" vertical="center"/>
      <protection/>
    </xf>
    <xf numFmtId="0" fontId="12" fillId="2" borderId="0" xfId="0" applyFont="1" applyFill="1" applyBorder="1" applyAlignment="1">
      <alignment vertical="top"/>
    </xf>
    <xf numFmtId="2" fontId="29" fillId="2" borderId="4" xfId="0" applyNumberFormat="1" applyFont="1" applyFill="1" applyBorder="1" applyAlignment="1" applyProtection="1">
      <alignment horizontal="center" vertical="top"/>
      <protection/>
    </xf>
    <xf numFmtId="2" fontId="29" fillId="2" borderId="5" xfId="0" applyNumberFormat="1" applyFont="1" applyFill="1" applyBorder="1" applyAlignment="1" applyProtection="1">
      <alignment horizontal="center" vertical="top"/>
      <protection/>
    </xf>
    <xf numFmtId="9" fontId="10" fillId="2" borderId="1" xfId="0" applyNumberFormat="1" applyFont="1" applyFill="1" applyBorder="1" applyAlignment="1" applyProtection="1">
      <alignment horizontal="center" vertical="top"/>
      <protection/>
    </xf>
    <xf numFmtId="2" fontId="29" fillId="3" borderId="4" xfId="0" applyNumberFormat="1" applyFont="1" applyFill="1" applyBorder="1" applyAlignment="1" applyProtection="1">
      <alignment horizontal="center" vertical="top"/>
      <protection/>
    </xf>
    <xf numFmtId="175" fontId="10" fillId="0" borderId="6" xfId="21" applyNumberFormat="1" applyFont="1" applyFill="1" applyBorder="1" applyAlignment="1" applyProtection="1">
      <alignment horizontal="right" vertical="center"/>
      <protection locked="0"/>
    </xf>
    <xf numFmtId="39" fontId="4" fillId="0" borderId="12" xfId="0" applyNumberFormat="1" applyFont="1" applyFill="1" applyBorder="1" applyAlignment="1" applyProtection="1">
      <alignment vertical="top"/>
      <protection/>
    </xf>
    <xf numFmtId="164" fontId="3" fillId="0" borderId="2" xfId="0" applyNumberFormat="1" applyFont="1" applyFill="1" applyBorder="1" applyAlignment="1" applyProtection="1">
      <alignment vertical="top"/>
      <protection/>
    </xf>
    <xf numFmtId="39" fontId="4" fillId="0" borderId="8" xfId="0" applyNumberFormat="1" applyFont="1" applyFill="1" applyBorder="1" applyAlignment="1" applyProtection="1">
      <alignment vertical="top"/>
      <protection/>
    </xf>
    <xf numFmtId="164" fontId="3" fillId="0" borderId="10" xfId="0" applyNumberFormat="1" applyFont="1" applyFill="1" applyBorder="1" applyAlignment="1" applyProtection="1">
      <alignment vertical="top"/>
      <protection/>
    </xf>
    <xf numFmtId="0" fontId="3" fillId="0" borderId="1" xfId="0" applyFont="1" applyFill="1" applyBorder="1" applyAlignment="1">
      <alignment horizontal="left" vertical="top"/>
    </xf>
    <xf numFmtId="0" fontId="3" fillId="0" borderId="11" xfId="0" applyFont="1" applyFill="1" applyBorder="1" applyAlignment="1">
      <alignment vertical="top"/>
    </xf>
    <xf numFmtId="0" fontId="0" fillId="2" borderId="8" xfId="0" applyFill="1" applyBorder="1" applyAlignment="1">
      <alignment/>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1" xfId="0" applyFont="1" applyFill="1" applyBorder="1" applyAlignment="1">
      <alignment vertical="top" wrapText="1"/>
    </xf>
    <xf numFmtId="0" fontId="9" fillId="0" borderId="0" xfId="0" applyFont="1" applyFill="1" applyBorder="1" applyAlignment="1" applyProtection="1">
      <alignment vertical="center"/>
      <protection locked="0"/>
    </xf>
    <xf numFmtId="0" fontId="28" fillId="0" borderId="6" xfId="0" applyFont="1" applyFill="1" applyBorder="1" applyAlignment="1" applyProtection="1">
      <alignment/>
      <protection locked="0"/>
    </xf>
    <xf numFmtId="0" fontId="28" fillId="0" borderId="3" xfId="0" applyFont="1" applyFill="1" applyBorder="1" applyAlignment="1" applyProtection="1">
      <alignment/>
      <protection locked="0"/>
    </xf>
    <xf numFmtId="0" fontId="28" fillId="0" borderId="3" xfId="0" applyFont="1" applyBorder="1" applyAlignment="1" applyProtection="1">
      <alignment/>
      <protection locked="0"/>
    </xf>
    <xf numFmtId="0" fontId="28" fillId="0" borderId="4" xfId="0" applyFont="1" applyFill="1" applyBorder="1" applyAlignment="1" applyProtection="1">
      <alignment/>
      <protection locked="0"/>
    </xf>
    <xf numFmtId="0" fontId="28" fillId="0" borderId="4" xfId="0" applyFont="1" applyBorder="1" applyAlignment="1" applyProtection="1">
      <alignment/>
      <protection locked="0"/>
    </xf>
    <xf numFmtId="39" fontId="4" fillId="0" borderId="7" xfId="0" applyNumberFormat="1" applyFont="1" applyFill="1" applyBorder="1" applyAlignment="1" applyProtection="1">
      <alignment horizontal="left" vertical="top"/>
      <protection/>
    </xf>
    <xf numFmtId="164" fontId="4" fillId="2" borderId="10" xfId="0" applyNumberFormat="1" applyFont="1" applyFill="1" applyBorder="1" applyAlignment="1" applyProtection="1">
      <alignment horizontal="left" vertical="top"/>
      <protection/>
    </xf>
    <xf numFmtId="39" fontId="9" fillId="2" borderId="2" xfId="0" applyNumberFormat="1" applyFont="1" applyFill="1" applyBorder="1" applyAlignment="1" applyProtection="1">
      <alignment horizontal="right" vertical="top"/>
      <protection/>
    </xf>
    <xf numFmtId="0" fontId="9" fillId="0" borderId="0" xfId="0" applyFont="1" applyFill="1" applyAlignment="1">
      <alignment vertical="center"/>
    </xf>
    <xf numFmtId="0" fontId="9" fillId="0" borderId="3" xfId="0" applyFont="1" applyBorder="1" applyAlignment="1">
      <alignment horizontal="left" vertical="center" wrapText="1"/>
    </xf>
    <xf numFmtId="3" fontId="12" fillId="2" borderId="11" xfId="0" applyNumberFormat="1" applyFont="1" applyFill="1" applyBorder="1" applyAlignment="1" applyProtection="1">
      <alignment horizontal="center" vertical="top"/>
      <protection/>
    </xf>
    <xf numFmtId="9" fontId="12" fillId="2" borderId="6" xfId="0" applyNumberFormat="1" applyFont="1" applyFill="1" applyBorder="1" applyAlignment="1" applyProtection="1">
      <alignment horizontal="center" vertical="top"/>
      <protection/>
    </xf>
    <xf numFmtId="2" fontId="29" fillId="3" borderId="3" xfId="0" applyNumberFormat="1" applyFont="1" applyFill="1" applyBorder="1" applyAlignment="1" applyProtection="1">
      <alignment horizontal="center" vertical="top"/>
      <protection/>
    </xf>
    <xf numFmtId="3" fontId="12" fillId="2" borderId="14" xfId="0" applyNumberFormat="1" applyFont="1" applyFill="1" applyBorder="1" applyAlignment="1" applyProtection="1">
      <alignment horizontal="center" vertical="top"/>
      <protection/>
    </xf>
    <xf numFmtId="39" fontId="10" fillId="2" borderId="7" xfId="0" applyNumberFormat="1" applyFont="1" applyFill="1" applyBorder="1" applyAlignment="1" applyProtection="1">
      <alignment horizontal="left" vertical="center"/>
      <protection/>
    </xf>
    <xf numFmtId="3" fontId="9" fillId="0" borderId="3" xfId="0" applyNumberFormat="1" applyFont="1" applyFill="1" applyBorder="1" applyAlignment="1" applyProtection="1">
      <alignment horizontal="center" vertical="top"/>
      <protection locked="0"/>
    </xf>
    <xf numFmtId="3" fontId="9" fillId="0" borderId="0" xfId="0" applyNumberFormat="1" applyFont="1" applyFill="1" applyBorder="1" applyAlignment="1">
      <alignment horizontal="center" vertical="top"/>
    </xf>
    <xf numFmtId="39" fontId="10" fillId="2" borderId="4" xfId="0" applyNumberFormat="1" applyFont="1" applyFill="1" applyBorder="1" applyAlignment="1" applyProtection="1">
      <alignment horizontal="left" vertical="center"/>
      <protection/>
    </xf>
    <xf numFmtId="0" fontId="10" fillId="2" borderId="12" xfId="0" applyFont="1" applyFill="1" applyBorder="1" applyAlignment="1" applyProtection="1">
      <alignment horizontal="left" vertical="center"/>
      <protection/>
    </xf>
    <xf numFmtId="39" fontId="12" fillId="2" borderId="12" xfId="0" applyNumberFormat="1" applyFont="1" applyFill="1" applyBorder="1" applyAlignment="1" applyProtection="1">
      <alignment horizontal="left" vertical="center"/>
      <protection/>
    </xf>
    <xf numFmtId="0" fontId="12" fillId="2" borderId="13" xfId="0" applyFont="1" applyFill="1" applyBorder="1" applyAlignment="1" applyProtection="1">
      <alignment horizontal="left" vertical="center"/>
      <protection/>
    </xf>
    <xf numFmtId="2" fontId="9" fillId="2" borderId="5" xfId="0" applyNumberFormat="1" applyFont="1" applyFill="1" applyBorder="1" applyAlignment="1" applyProtection="1">
      <alignment horizontal="center" vertical="top"/>
      <protection/>
    </xf>
    <xf numFmtId="2" fontId="9" fillId="0" borderId="4" xfId="0" applyNumberFormat="1" applyFont="1" applyFill="1" applyBorder="1" applyAlignment="1" applyProtection="1">
      <alignment horizontal="center" vertical="top"/>
      <protection locked="0"/>
    </xf>
    <xf numFmtId="0" fontId="28" fillId="2" borderId="6" xfId="0" applyFont="1" applyFill="1" applyBorder="1" applyAlignment="1" applyProtection="1">
      <alignment/>
      <protection locked="0"/>
    </xf>
    <xf numFmtId="0" fontId="0" fillId="0" borderId="0" xfId="0" applyFill="1" applyBorder="1" applyAlignment="1">
      <alignment/>
    </xf>
    <xf numFmtId="0" fontId="28" fillId="0" borderId="9" xfId="0" applyFont="1" applyFill="1" applyBorder="1" applyAlignment="1" applyProtection="1">
      <alignment/>
      <protection locked="0"/>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3" fontId="9" fillId="2" borderId="2" xfId="0" applyNumberFormat="1" applyFont="1" applyFill="1" applyBorder="1" applyAlignment="1" applyProtection="1">
      <alignment horizontal="center" vertical="top"/>
      <protection/>
    </xf>
    <xf numFmtId="3" fontId="12" fillId="2" borderId="4" xfId="17" applyNumberFormat="1" applyFont="1" applyFill="1" applyBorder="1" applyAlignment="1" applyProtection="1">
      <alignment horizontal="center" vertical="top"/>
      <protection/>
    </xf>
    <xf numFmtId="3" fontId="12" fillId="2" borderId="3" xfId="21" applyNumberFormat="1" applyFont="1" applyFill="1" applyBorder="1" applyAlignment="1" applyProtection="1">
      <alignment horizontal="center" vertical="top"/>
      <protection/>
    </xf>
    <xf numFmtId="3" fontId="9" fillId="2" borderId="4" xfId="17" applyNumberFormat="1" applyFont="1" applyFill="1" applyBorder="1" applyAlignment="1" applyProtection="1">
      <alignment horizontal="center" vertical="top"/>
      <protection/>
    </xf>
    <xf numFmtId="3" fontId="12" fillId="2" borderId="3" xfId="17" applyNumberFormat="1" applyFont="1" applyFill="1" applyBorder="1" applyAlignment="1" applyProtection="1">
      <alignment horizontal="center" vertical="top"/>
      <protection/>
    </xf>
    <xf numFmtId="3" fontId="12" fillId="3" borderId="4" xfId="17" applyNumberFormat="1" applyFont="1" applyFill="1" applyBorder="1" applyAlignment="1" applyProtection="1">
      <alignment horizontal="center" vertical="top"/>
      <protection/>
    </xf>
    <xf numFmtId="3" fontId="12" fillId="3" borderId="3" xfId="21" applyNumberFormat="1" applyFont="1" applyFill="1" applyBorder="1" applyAlignment="1" applyProtection="1">
      <alignment horizontal="center" vertical="top"/>
      <protection/>
    </xf>
    <xf numFmtId="3" fontId="12" fillId="2" borderId="9" xfId="21" applyNumberFormat="1" applyFont="1" applyFill="1" applyBorder="1" applyAlignment="1" applyProtection="1">
      <alignment horizontal="center" vertical="top"/>
      <protection/>
    </xf>
    <xf numFmtId="3" fontId="9" fillId="2" borderId="5" xfId="17" applyNumberFormat="1" applyFont="1" applyFill="1" applyBorder="1" applyAlignment="1" applyProtection="1">
      <alignment horizontal="center" vertical="top"/>
      <protection/>
    </xf>
    <xf numFmtId="3" fontId="12" fillId="2" borderId="5" xfId="17" applyNumberFormat="1" applyFont="1" applyFill="1" applyBorder="1" applyAlignment="1" applyProtection="1">
      <alignment horizontal="center" vertical="top"/>
      <protection/>
    </xf>
    <xf numFmtId="3" fontId="9" fillId="0" borderId="3" xfId="21" applyNumberFormat="1" applyFont="1" applyFill="1" applyBorder="1" applyAlignment="1" applyProtection="1">
      <alignment horizontal="center" vertical="top"/>
      <protection locked="0"/>
    </xf>
    <xf numFmtId="3" fontId="9" fillId="0" borderId="9" xfId="21" applyNumberFormat="1" applyFont="1" applyFill="1" applyBorder="1" applyAlignment="1" applyProtection="1">
      <alignment horizontal="center" vertical="top"/>
      <protection locked="0"/>
    </xf>
    <xf numFmtId="3" fontId="9" fillId="0" borderId="8" xfId="21" applyNumberFormat="1" applyFont="1" applyFill="1" applyBorder="1" applyAlignment="1" applyProtection="1">
      <alignment horizontal="center" vertical="top"/>
      <protection locked="0"/>
    </xf>
    <xf numFmtId="3" fontId="12" fillId="2" borderId="2" xfId="17" applyNumberFormat="1" applyFont="1" applyFill="1" applyBorder="1" applyAlignment="1" applyProtection="1">
      <alignment horizontal="center" vertical="top"/>
      <protection/>
    </xf>
    <xf numFmtId="3" fontId="9" fillId="2" borderId="2" xfId="17" applyNumberFormat="1" applyFont="1" applyFill="1" applyBorder="1" applyAlignment="1" applyProtection="1">
      <alignment horizontal="center" vertical="top"/>
      <protection/>
    </xf>
    <xf numFmtId="3" fontId="12" fillId="2" borderId="12" xfId="21" applyNumberFormat="1" applyFont="1" applyFill="1" applyBorder="1" applyAlignment="1" applyProtection="1">
      <alignment horizontal="center" vertical="top"/>
      <protection/>
    </xf>
    <xf numFmtId="3" fontId="9" fillId="2" borderId="2" xfId="21" applyNumberFormat="1" applyFont="1" applyFill="1" applyBorder="1" applyAlignment="1" applyProtection="1">
      <alignment horizontal="center" vertical="top"/>
      <protection/>
    </xf>
    <xf numFmtId="3" fontId="12" fillId="3" borderId="6" xfId="0" applyNumberFormat="1" applyFont="1" applyFill="1" applyBorder="1" applyAlignment="1" applyProtection="1">
      <alignment horizontal="center" vertical="top"/>
      <protection/>
    </xf>
    <xf numFmtId="0" fontId="9" fillId="2" borderId="3" xfId="0" applyFont="1" applyFill="1" applyBorder="1" applyAlignment="1" applyProtection="1">
      <alignment horizontal="center" vertical="top"/>
      <protection/>
    </xf>
    <xf numFmtId="3" fontId="9" fillId="2" borderId="7" xfId="0" applyNumberFormat="1" applyFont="1" applyFill="1" applyBorder="1" applyAlignment="1" applyProtection="1">
      <alignment horizontal="center" vertical="top"/>
      <protection/>
    </xf>
    <xf numFmtId="3" fontId="9" fillId="2" borderId="12"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horizontal="center" vertical="top"/>
      <protection/>
    </xf>
    <xf numFmtId="0" fontId="9" fillId="2" borderId="0" xfId="0" applyFont="1" applyFill="1" applyBorder="1" applyAlignment="1" applyProtection="1">
      <alignment horizontal="center" vertical="top"/>
      <protection/>
    </xf>
    <xf numFmtId="3" fontId="9" fillId="2" borderId="0" xfId="0" applyNumberFormat="1" applyFont="1" applyFill="1" applyBorder="1" applyAlignment="1" applyProtection="1">
      <alignment horizontal="center" vertical="top"/>
      <protection/>
    </xf>
    <xf numFmtId="3" fontId="9" fillId="2" borderId="10" xfId="0" applyNumberFormat="1" applyFont="1" applyFill="1" applyBorder="1" applyAlignment="1" applyProtection="1">
      <alignment horizontal="center" vertical="top"/>
      <protection/>
    </xf>
    <xf numFmtId="0" fontId="0" fillId="0" borderId="0" xfId="0" applyAlignment="1" applyProtection="1">
      <alignment/>
      <protection locked="0"/>
    </xf>
    <xf numFmtId="0" fontId="31" fillId="2" borderId="2"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39" fontId="31" fillId="2" borderId="0" xfId="0" applyNumberFormat="1" applyFont="1" applyFill="1" applyBorder="1" applyAlignment="1" applyProtection="1">
      <alignment vertical="center" wrapText="1"/>
      <protection/>
    </xf>
    <xf numFmtId="164" fontId="31" fillId="2" borderId="0" xfId="0" applyNumberFormat="1" applyFont="1" applyFill="1" applyBorder="1" applyAlignment="1" applyProtection="1">
      <alignment horizontal="left" vertical="center"/>
      <protection/>
    </xf>
    <xf numFmtId="0" fontId="31" fillId="2" borderId="14" xfId="0" applyFont="1" applyFill="1" applyBorder="1" applyAlignment="1">
      <alignment vertical="center"/>
    </xf>
    <xf numFmtId="0" fontId="28" fillId="0" borderId="0" xfId="0" applyFont="1" applyAlignment="1">
      <alignment vertical="center"/>
    </xf>
    <xf numFmtId="39" fontId="34" fillId="0" borderId="0" xfId="0" applyNumberFormat="1" applyFont="1" applyFill="1" applyBorder="1" applyAlignment="1" applyProtection="1">
      <alignment vertical="center"/>
      <protection/>
    </xf>
    <xf numFmtId="0" fontId="9" fillId="0" borderId="3" xfId="0" applyFont="1" applyFill="1" applyBorder="1" applyAlignment="1">
      <alignment horizontal="left" vertical="top" wrapText="1"/>
    </xf>
    <xf numFmtId="0" fontId="11" fillId="0" borderId="0" xfId="0" applyFont="1" applyFill="1" applyAlignment="1">
      <alignment vertical="center" wrapText="1"/>
    </xf>
    <xf numFmtId="39" fontId="9" fillId="0" borderId="3" xfId="0" applyNumberFormat="1" applyFont="1" applyFill="1" applyBorder="1" applyAlignment="1">
      <alignment vertical="center" wrapText="1"/>
    </xf>
    <xf numFmtId="0" fontId="9" fillId="0" borderId="3" xfId="0" applyFont="1" applyFill="1" applyBorder="1" applyAlignment="1">
      <alignment horizontal="left" vertical="center" wrapText="1"/>
    </xf>
    <xf numFmtId="0" fontId="9" fillId="0" borderId="0" xfId="0" applyFont="1" applyFill="1" applyAlignment="1">
      <alignment vertical="center" wrapText="1"/>
    </xf>
    <xf numFmtId="0" fontId="9" fillId="0" borderId="14" xfId="0" applyFont="1" applyFill="1" applyBorder="1" applyAlignment="1">
      <alignment vertical="center" wrapText="1"/>
    </xf>
    <xf numFmtId="39" fontId="11" fillId="2" borderId="3" xfId="0" applyNumberFormat="1" applyFont="1" applyFill="1" applyBorder="1" applyAlignment="1">
      <alignment vertical="center" wrapText="1"/>
    </xf>
    <xf numFmtId="0" fontId="9" fillId="2" borderId="3" xfId="0" applyFont="1" applyFill="1" applyBorder="1" applyAlignment="1">
      <alignment horizontal="left" vertical="top" wrapText="1"/>
    </xf>
    <xf numFmtId="0" fontId="11" fillId="3" borderId="0" xfId="0" applyFont="1" applyFill="1" applyAlignment="1">
      <alignment vertical="center" wrapText="1"/>
    </xf>
    <xf numFmtId="0" fontId="9" fillId="2" borderId="3" xfId="0" applyFont="1" applyFill="1" applyBorder="1" applyAlignment="1">
      <alignment horizontal="left" vertical="center" wrapText="1"/>
    </xf>
    <xf numFmtId="39" fontId="9" fillId="2" borderId="3" xfId="0" applyNumberFormat="1" applyFont="1" applyFill="1" applyBorder="1" applyAlignment="1">
      <alignment vertical="center" wrapText="1"/>
    </xf>
    <xf numFmtId="0" fontId="9" fillId="3" borderId="0" xfId="0" applyFont="1" applyFill="1" applyAlignment="1">
      <alignment vertical="center" wrapText="1"/>
    </xf>
    <xf numFmtId="0" fontId="11" fillId="0" borderId="0" xfId="0" applyFont="1" applyAlignment="1">
      <alignment vertical="center" wrapText="1"/>
    </xf>
    <xf numFmtId="0" fontId="9" fillId="0" borderId="14" xfId="0" applyFont="1" applyBorder="1" applyAlignment="1">
      <alignment vertical="center" wrapText="1"/>
    </xf>
    <xf numFmtId="0" fontId="11" fillId="0"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4"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14" xfId="0" applyFont="1" applyBorder="1" applyAlignment="1">
      <alignment vertical="center" wrapText="1"/>
    </xf>
    <xf numFmtId="0" fontId="9" fillId="0" borderId="15" xfId="0" applyFont="1" applyFill="1" applyBorder="1" applyAlignment="1">
      <alignment vertical="center" wrapText="1"/>
    </xf>
    <xf numFmtId="0" fontId="34" fillId="0" borderId="2" xfId="0" applyFont="1" applyFill="1" applyBorder="1" applyAlignment="1">
      <alignment horizontal="center" vertical="center"/>
    </xf>
    <xf numFmtId="0" fontId="31" fillId="0" borderId="0" xfId="0" applyFont="1" applyAlignment="1">
      <alignment vertical="center"/>
    </xf>
    <xf numFmtId="164" fontId="34" fillId="0" borderId="0" xfId="0" applyNumberFormat="1" applyFont="1" applyFill="1" applyBorder="1" applyAlignment="1" applyProtection="1">
      <alignment horizontal="left" vertical="center"/>
      <protection/>
    </xf>
    <xf numFmtId="39" fontId="34" fillId="0" borderId="0" xfId="0" applyNumberFormat="1" applyFont="1" applyFill="1" applyBorder="1" applyAlignment="1" applyProtection="1">
      <alignment horizontal="left" vertical="center"/>
      <protection/>
    </xf>
    <xf numFmtId="3" fontId="9" fillId="3" borderId="3" xfId="21" applyNumberFormat="1" applyFont="1" applyFill="1" applyBorder="1" applyAlignment="1" applyProtection="1">
      <alignment horizontal="center" vertical="top"/>
      <protection/>
    </xf>
    <xf numFmtId="2" fontId="29" fillId="3" borderId="5" xfId="0" applyNumberFormat="1" applyFont="1" applyFill="1" applyBorder="1" applyAlignment="1" applyProtection="1">
      <alignment horizontal="center" vertical="top"/>
      <protection/>
    </xf>
    <xf numFmtId="3" fontId="12" fillId="2" borderId="5" xfId="0" applyNumberFormat="1" applyFont="1" applyFill="1" applyBorder="1" applyAlignment="1" applyProtection="1">
      <alignment vertical="top"/>
      <protection/>
    </xf>
    <xf numFmtId="3" fontId="28" fillId="2" borderId="3" xfId="0" applyNumberFormat="1" applyFont="1" applyFill="1" applyBorder="1" applyAlignment="1" applyProtection="1">
      <alignment horizontal="center"/>
      <protection/>
    </xf>
    <xf numFmtId="3" fontId="21" fillId="2" borderId="3" xfId="0" applyNumberFormat="1" applyFont="1" applyFill="1" applyBorder="1" applyAlignment="1" applyProtection="1">
      <alignment horizontal="center"/>
      <protection/>
    </xf>
    <xf numFmtId="3" fontId="21" fillId="3" borderId="3" xfId="0" applyNumberFormat="1" applyFont="1" applyFill="1" applyBorder="1" applyAlignment="1" applyProtection="1">
      <alignment horizontal="center"/>
      <protection/>
    </xf>
    <xf numFmtId="3" fontId="28" fillId="2" borderId="4" xfId="0" applyNumberFormat="1" applyFont="1" applyFill="1" applyBorder="1" applyAlignment="1" applyProtection="1">
      <alignment horizontal="center"/>
      <protection/>
    </xf>
    <xf numFmtId="3" fontId="28" fillId="2" borderId="5" xfId="0" applyNumberFormat="1" applyFont="1" applyFill="1" applyBorder="1" applyAlignment="1" applyProtection="1">
      <alignment horizontal="center"/>
      <protection/>
    </xf>
    <xf numFmtId="3" fontId="28" fillId="2" borderId="6" xfId="0" applyNumberFormat="1" applyFont="1" applyFill="1" applyBorder="1" applyAlignment="1" applyProtection="1">
      <alignment horizontal="center"/>
      <protection/>
    </xf>
    <xf numFmtId="3" fontId="21" fillId="3" borderId="6" xfId="0" applyNumberFormat="1" applyFont="1" applyFill="1" applyBorder="1" applyAlignment="1" applyProtection="1">
      <alignment horizontal="center"/>
      <protection/>
    </xf>
    <xf numFmtId="3" fontId="9" fillId="2" borderId="15" xfId="0" applyNumberFormat="1" applyFont="1" applyFill="1" applyBorder="1" applyAlignment="1" applyProtection="1">
      <alignment horizontal="center" vertical="top"/>
      <protection/>
    </xf>
    <xf numFmtId="1" fontId="9" fillId="2" borderId="4" xfId="0" applyNumberFormat="1" applyFont="1" applyFill="1" applyBorder="1" applyAlignment="1" applyProtection="1">
      <alignment horizontal="center" vertical="top"/>
      <protection/>
    </xf>
    <xf numFmtId="3" fontId="9" fillId="2" borderId="13" xfId="0" applyNumberFormat="1" applyFont="1" applyFill="1" applyBorder="1" applyAlignment="1" applyProtection="1">
      <alignment horizontal="center" vertical="top"/>
      <protection/>
    </xf>
    <xf numFmtId="3" fontId="12" fillId="2" borderId="0" xfId="0" applyNumberFormat="1" applyFont="1" applyFill="1" applyBorder="1" applyAlignment="1" applyProtection="1">
      <alignment vertical="top"/>
      <protection/>
    </xf>
    <xf numFmtId="178" fontId="28" fillId="2" borderId="3" xfId="0" applyNumberFormat="1" applyFont="1" applyFill="1" applyBorder="1" applyAlignment="1" applyProtection="1">
      <alignment horizontal="center"/>
      <protection/>
    </xf>
    <xf numFmtId="0" fontId="38" fillId="2" borderId="2" xfId="0" applyFont="1" applyFill="1" applyBorder="1" applyAlignment="1">
      <alignment horizontal="center" vertical="center"/>
    </xf>
    <xf numFmtId="0" fontId="38" fillId="2" borderId="0" xfId="0" applyFont="1" applyFill="1" applyBorder="1" applyAlignment="1">
      <alignment vertical="center"/>
    </xf>
    <xf numFmtId="49" fontId="3" fillId="0" borderId="2" xfId="0" applyNumberFormat="1" applyFont="1" applyFill="1" applyBorder="1" applyAlignment="1" applyProtection="1">
      <alignment horizontal="center" vertical="top"/>
      <protection/>
    </xf>
    <xf numFmtId="39" fontId="9" fillId="0" borderId="3" xfId="0" applyNumberFormat="1" applyFont="1" applyFill="1" applyBorder="1" applyAlignment="1">
      <alignment horizontal="right" vertical="center" wrapText="1"/>
    </xf>
    <xf numFmtId="164" fontId="9" fillId="3" borderId="2" xfId="0" applyNumberFormat="1" applyFont="1" applyFill="1" applyBorder="1" applyAlignment="1" applyProtection="1">
      <alignment horizontal="center" vertical="top"/>
      <protection/>
    </xf>
    <xf numFmtId="0" fontId="9" fillId="3" borderId="3" xfId="0" applyFont="1" applyFill="1" applyBorder="1" applyAlignment="1" applyProtection="1">
      <alignment vertical="center" wrapText="1"/>
      <protection/>
    </xf>
    <xf numFmtId="164" fontId="9" fillId="3" borderId="3" xfId="0" applyNumberFormat="1" applyFont="1" applyFill="1" applyBorder="1" applyAlignment="1" applyProtection="1">
      <alignment vertical="center" wrapText="1"/>
      <protection/>
    </xf>
    <xf numFmtId="0" fontId="6" fillId="0" borderId="6" xfId="0" applyFont="1" applyFill="1" applyBorder="1" applyAlignment="1" applyProtection="1">
      <alignment/>
      <protection/>
    </xf>
    <xf numFmtId="0" fontId="9" fillId="0" borderId="0" xfId="0" applyFont="1" applyAlignment="1">
      <alignment/>
    </xf>
    <xf numFmtId="164" fontId="9" fillId="3" borderId="2" xfId="0" applyNumberFormat="1"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0" fillId="2" borderId="15" xfId="0" applyFont="1" applyFill="1" applyBorder="1" applyAlignment="1" applyProtection="1">
      <alignment horizontal="left" vertical="center"/>
      <protection/>
    </xf>
    <xf numFmtId="0" fontId="9" fillId="0" borderId="0" xfId="0" applyFont="1" applyBorder="1" applyAlignment="1" applyProtection="1">
      <alignment vertical="center"/>
      <protection/>
    </xf>
    <xf numFmtId="0" fontId="9" fillId="2" borderId="14" xfId="0" applyFont="1" applyFill="1" applyBorder="1" applyAlignment="1" applyProtection="1">
      <alignment vertical="center"/>
      <protection/>
    </xf>
    <xf numFmtId="0" fontId="14" fillId="0" borderId="15" xfId="0" applyFont="1" applyBorder="1" applyAlignment="1" applyProtection="1">
      <alignment vertical="center"/>
      <protection/>
    </xf>
    <xf numFmtId="0" fontId="10" fillId="0" borderId="14"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0" xfId="0" applyFont="1" applyBorder="1" applyAlignment="1">
      <alignment vertical="center"/>
    </xf>
    <xf numFmtId="0" fontId="10" fillId="0" borderId="0" xfId="0" applyFont="1" applyBorder="1" applyAlignment="1" applyProtection="1">
      <alignment vertical="center"/>
      <protection/>
    </xf>
    <xf numFmtId="0" fontId="12" fillId="0" borderId="0" xfId="0" applyFont="1" applyBorder="1" applyAlignment="1">
      <alignment vertical="center"/>
    </xf>
    <xf numFmtId="0" fontId="3" fillId="0" borderId="0" xfId="0" applyFont="1" applyBorder="1" applyAlignment="1">
      <alignment vertical="center"/>
    </xf>
    <xf numFmtId="175" fontId="10" fillId="2" borderId="9" xfId="0" applyNumberFormat="1" applyFont="1" applyFill="1" applyBorder="1" applyAlignment="1" applyProtection="1">
      <alignment vertical="center"/>
      <protection/>
    </xf>
    <xf numFmtId="0" fontId="10" fillId="2" borderId="3" xfId="0" applyFont="1" applyFill="1" applyBorder="1" applyAlignment="1">
      <alignment vertical="center"/>
    </xf>
    <xf numFmtId="0" fontId="14" fillId="0" borderId="1" xfId="0" applyFont="1" applyBorder="1" applyAlignment="1" applyProtection="1">
      <alignment vertical="center"/>
      <protection/>
    </xf>
    <xf numFmtId="0" fontId="12" fillId="2" borderId="6"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0" fillId="2" borderId="11" xfId="0" applyFill="1" applyBorder="1" applyAlignment="1">
      <alignment horizontal="center"/>
    </xf>
    <xf numFmtId="166" fontId="12" fillId="0" borderId="3" xfId="17" applyNumberFormat="1" applyFont="1" applyFill="1" applyBorder="1" applyAlignment="1" applyProtection="1">
      <alignment horizontal="center" vertical="top"/>
      <protection locked="0"/>
    </xf>
    <xf numFmtId="166" fontId="12" fillId="3" borderId="3" xfId="0" applyNumberFormat="1" applyFont="1" applyFill="1" applyBorder="1" applyAlignment="1" applyProtection="1">
      <alignment/>
      <protection/>
    </xf>
    <xf numFmtId="166" fontId="12" fillId="0" borderId="3" xfId="0" applyNumberFormat="1" applyFont="1" applyFill="1" applyBorder="1" applyAlignment="1" applyProtection="1">
      <alignment/>
      <protection/>
    </xf>
    <xf numFmtId="0" fontId="0" fillId="2" borderId="11" xfId="0" applyFill="1" applyBorder="1" applyAlignment="1">
      <alignment/>
    </xf>
    <xf numFmtId="0" fontId="10" fillId="0" borderId="14"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3" fillId="2" borderId="10" xfId="0" applyFont="1" applyFill="1" applyBorder="1" applyAlignment="1">
      <alignment/>
    </xf>
    <xf numFmtId="0" fontId="33" fillId="2" borderId="10" xfId="0" applyFont="1" applyFill="1" applyBorder="1" applyAlignment="1">
      <alignment vertical="center"/>
    </xf>
    <xf numFmtId="0" fontId="6" fillId="2" borderId="6" xfId="0" applyFont="1" applyFill="1" applyBorder="1" applyAlignment="1">
      <alignment horizontal="center" vertical="center"/>
    </xf>
    <xf numFmtId="0" fontId="11" fillId="2" borderId="4" xfId="0" applyFont="1" applyFill="1" applyBorder="1" applyAlignment="1">
      <alignment horizontal="left" vertical="center" wrapText="1"/>
    </xf>
    <xf numFmtId="9" fontId="9" fillId="2" borderId="1" xfId="0" applyNumberFormat="1" applyFont="1" applyFill="1" applyBorder="1" applyAlignment="1" applyProtection="1">
      <alignment horizontal="center" vertical="top"/>
      <protection/>
    </xf>
    <xf numFmtId="39" fontId="11" fillId="3" borderId="7" xfId="0" applyNumberFormat="1" applyFont="1" applyFill="1" applyBorder="1" applyAlignment="1">
      <alignment vertical="center"/>
    </xf>
    <xf numFmtId="39" fontId="11" fillId="3" borderId="9" xfId="0" applyNumberFormat="1" applyFont="1" applyFill="1" applyBorder="1" applyAlignment="1">
      <alignment vertical="center"/>
    </xf>
    <xf numFmtId="9" fontId="12" fillId="2" borderId="5" xfId="0" applyNumberFormat="1" applyFont="1" applyFill="1" applyBorder="1" applyAlignment="1" applyProtection="1">
      <alignment horizontal="center" vertical="top"/>
      <protection/>
    </xf>
    <xf numFmtId="9" fontId="9" fillId="3" borderId="3" xfId="21" applyFont="1" applyFill="1" applyBorder="1" applyAlignment="1" applyProtection="1">
      <alignment horizontal="center" vertical="top"/>
      <protection/>
    </xf>
    <xf numFmtId="39" fontId="11" fillId="2" borderId="7" xfId="0" applyNumberFormat="1" applyFont="1" applyFill="1" applyBorder="1" applyAlignment="1">
      <alignment vertical="center"/>
    </xf>
    <xf numFmtId="39" fontId="11" fillId="2" borderId="9" xfId="0" applyNumberFormat="1" applyFont="1" applyFill="1" applyBorder="1" applyAlignment="1">
      <alignment vertical="center"/>
    </xf>
    <xf numFmtId="9" fontId="12" fillId="2" borderId="3" xfId="21" applyFont="1" applyFill="1" applyBorder="1" applyAlignment="1" applyProtection="1">
      <alignment horizontal="center" vertical="top"/>
      <protection/>
    </xf>
    <xf numFmtId="39" fontId="12" fillId="2" borderId="2" xfId="0" applyNumberFormat="1" applyFont="1" applyFill="1" applyBorder="1" applyAlignment="1" applyProtection="1">
      <alignment horizontal="left" vertical="top"/>
      <protection/>
    </xf>
    <xf numFmtId="3" fontId="12" fillId="3" borderId="4" xfId="0" applyNumberFormat="1" applyFont="1" applyFill="1" applyBorder="1" applyAlignment="1" applyProtection="1">
      <alignment horizontal="center" vertical="top"/>
      <protection/>
    </xf>
    <xf numFmtId="2" fontId="29" fillId="3" borderId="8" xfId="0" applyNumberFormat="1" applyFont="1" applyFill="1" applyBorder="1" applyAlignment="1" applyProtection="1">
      <alignment horizontal="center" vertical="top"/>
      <protection/>
    </xf>
    <xf numFmtId="39" fontId="9" fillId="2" borderId="1" xfId="0" applyNumberFormat="1" applyFont="1" applyFill="1" applyBorder="1" applyAlignment="1" applyProtection="1">
      <alignment vertical="top"/>
      <protection/>
    </xf>
    <xf numFmtId="39" fontId="9" fillId="3" borderId="1" xfId="0" applyNumberFormat="1" applyFont="1" applyFill="1" applyBorder="1" applyAlignment="1" applyProtection="1">
      <alignment vertical="top"/>
      <protection/>
    </xf>
    <xf numFmtId="0" fontId="14" fillId="2" borderId="0" xfId="0" applyFont="1" applyFill="1" applyBorder="1" applyAlignment="1" applyProtection="1">
      <alignment vertical="center"/>
      <protection/>
    </xf>
    <xf numFmtId="3" fontId="10" fillId="2" borderId="3" xfId="17" applyNumberFormat="1" applyFont="1" applyFill="1" applyBorder="1" applyAlignment="1" applyProtection="1">
      <alignment horizontal="right" vertical="center"/>
      <protection/>
    </xf>
    <xf numFmtId="3" fontId="10" fillId="0" borderId="3" xfId="17" applyNumberFormat="1" applyFont="1" applyFill="1" applyBorder="1" applyAlignment="1" applyProtection="1">
      <alignment horizontal="right" vertical="center"/>
      <protection locked="0"/>
    </xf>
    <xf numFmtId="3" fontId="10" fillId="2" borderId="3" xfId="17" applyNumberFormat="1" applyFont="1" applyFill="1" applyBorder="1" applyAlignment="1" applyProtection="1">
      <alignment vertical="center"/>
      <protection/>
    </xf>
    <xf numFmtId="3" fontId="12" fillId="2" borderId="4" xfId="17" applyNumberFormat="1" applyFont="1" applyFill="1" applyBorder="1" applyAlignment="1" applyProtection="1">
      <alignment horizontal="right" vertical="center"/>
      <protection/>
    </xf>
    <xf numFmtId="3" fontId="12" fillId="2" borderId="3" xfId="17" applyNumberFormat="1" applyFont="1" applyFill="1" applyBorder="1" applyAlignment="1" applyProtection="1">
      <alignment horizontal="right" vertical="center"/>
      <protection/>
    </xf>
    <xf numFmtId="164"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protection/>
    </xf>
    <xf numFmtId="0" fontId="10" fillId="0" borderId="0" xfId="0" applyFont="1" applyBorder="1" applyAlignment="1" applyProtection="1">
      <alignment vertical="center"/>
      <protection locked="0"/>
    </xf>
    <xf numFmtId="0" fontId="8" fillId="3" borderId="7" xfId="0" applyFont="1" applyFill="1" applyBorder="1" applyAlignment="1" applyProtection="1">
      <alignment horizontal="left" vertical="center" indent="15"/>
      <protection/>
    </xf>
    <xf numFmtId="0" fontId="0" fillId="3" borderId="15" xfId="0" applyFill="1" applyBorder="1" applyAlignment="1" applyProtection="1">
      <alignment horizontal="left" vertical="center" indent="15"/>
      <protection/>
    </xf>
    <xf numFmtId="0" fontId="0" fillId="3" borderId="9" xfId="0" applyFill="1" applyBorder="1" applyAlignment="1" applyProtection="1">
      <alignment horizontal="left" vertical="center" indent="15"/>
      <protection/>
    </xf>
    <xf numFmtId="0" fontId="28" fillId="3" borderId="15" xfId="0" applyFont="1" applyFill="1" applyBorder="1" applyAlignment="1" applyProtection="1">
      <alignment vertical="center"/>
      <protection/>
    </xf>
    <xf numFmtId="0" fontId="28" fillId="2" borderId="11" xfId="0" applyFont="1" applyFill="1" applyBorder="1" applyAlignment="1" applyProtection="1">
      <alignment/>
      <protection locked="0"/>
    </xf>
    <xf numFmtId="0" fontId="28" fillId="0" borderId="8" xfId="0" applyFont="1" applyFill="1" applyBorder="1" applyAlignment="1" applyProtection="1">
      <alignment/>
      <protection locked="0"/>
    </xf>
    <xf numFmtId="0" fontId="28" fillId="0" borderId="8" xfId="0" applyFont="1" applyBorder="1" applyAlignment="1" applyProtection="1">
      <alignment/>
      <protection locked="0"/>
    </xf>
    <xf numFmtId="0" fontId="9" fillId="2" borderId="11" xfId="0" applyFont="1" applyFill="1" applyBorder="1" applyAlignment="1" applyProtection="1">
      <alignment horizontal="center" vertical="top"/>
      <protection/>
    </xf>
    <xf numFmtId="0" fontId="9" fillId="2" borderId="6" xfId="0" applyFont="1" applyFill="1" applyBorder="1" applyAlignment="1" applyProtection="1">
      <alignment horizontal="center" vertical="top" wrapText="1"/>
      <protection/>
    </xf>
    <xf numFmtId="0" fontId="20" fillId="2" borderId="5" xfId="0" applyFont="1" applyFill="1" applyBorder="1" applyAlignment="1" applyProtection="1">
      <alignment horizontal="center" vertical="top" wrapText="1"/>
      <protection/>
    </xf>
    <xf numFmtId="3" fontId="12" fillId="3" borderId="9" xfId="0" applyNumberFormat="1" applyFont="1" applyFill="1" applyBorder="1" applyAlignment="1" applyProtection="1">
      <alignment horizontal="center" vertical="top"/>
      <protection/>
    </xf>
    <xf numFmtId="0" fontId="11" fillId="2" borderId="0" xfId="0" applyFont="1" applyFill="1" applyBorder="1" applyAlignment="1">
      <alignment vertical="top"/>
    </xf>
    <xf numFmtId="39" fontId="9" fillId="2" borderId="2" xfId="0" applyNumberFormat="1" applyFont="1" applyFill="1" applyBorder="1" applyAlignment="1" applyProtection="1">
      <alignment vertical="center"/>
      <protection/>
    </xf>
    <xf numFmtId="0" fontId="9" fillId="2" borderId="0" xfId="0" applyFont="1" applyFill="1" applyBorder="1" applyAlignment="1">
      <alignment vertical="center"/>
    </xf>
    <xf numFmtId="0" fontId="9" fillId="2" borderId="0" xfId="0" applyFont="1" applyFill="1" applyBorder="1" applyAlignment="1" applyProtection="1">
      <alignment vertical="center"/>
      <protection/>
    </xf>
    <xf numFmtId="166" fontId="9" fillId="2" borderId="0" xfId="17" applyNumberFormat="1" applyFont="1" applyFill="1" applyBorder="1" applyAlignment="1" applyProtection="1">
      <alignment horizontal="left" vertical="center"/>
      <protection/>
    </xf>
    <xf numFmtId="39" fontId="9" fillId="2" borderId="10" xfId="0" applyNumberFormat="1" applyFont="1" applyFill="1" applyBorder="1" applyAlignment="1" applyProtection="1">
      <alignment vertical="center"/>
      <protection/>
    </xf>
    <xf numFmtId="0" fontId="9" fillId="2" borderId="14" xfId="0" applyFont="1" applyFill="1" applyBorder="1" applyAlignment="1">
      <alignment vertical="center"/>
    </xf>
    <xf numFmtId="3" fontId="9" fillId="3" borderId="3" xfId="0" applyNumberFormat="1" applyFont="1" applyFill="1" applyBorder="1" applyAlignment="1" applyProtection="1">
      <alignment horizontal="center" vertical="top"/>
      <protection/>
    </xf>
    <xf numFmtId="3" fontId="9" fillId="3" borderId="4" xfId="0" applyNumberFormat="1" applyFont="1" applyFill="1" applyBorder="1" applyAlignment="1" applyProtection="1">
      <alignment horizontal="center" vertical="top"/>
      <protection/>
    </xf>
    <xf numFmtId="3" fontId="9" fillId="3" borderId="12" xfId="0" applyNumberFormat="1" applyFont="1" applyFill="1" applyBorder="1" applyAlignment="1" applyProtection="1">
      <alignment horizontal="center" vertical="top"/>
      <protection/>
    </xf>
    <xf numFmtId="39" fontId="12" fillId="2" borderId="0" xfId="0" applyNumberFormat="1" applyFont="1" applyFill="1" applyBorder="1" applyAlignment="1" applyProtection="1">
      <alignment horizontal="left" vertical="top"/>
      <protection/>
    </xf>
    <xf numFmtId="0" fontId="14" fillId="0" borderId="9" xfId="0" applyFont="1" applyBorder="1" applyAlignment="1" applyProtection="1">
      <alignment vertical="center"/>
      <protection/>
    </xf>
    <xf numFmtId="0" fontId="0" fillId="0" borderId="0" xfId="0" applyBorder="1" applyAlignment="1" applyProtection="1">
      <alignment vertical="center"/>
      <protection locked="0"/>
    </xf>
    <xf numFmtId="2" fontId="40" fillId="2" borderId="0" xfId="0" applyNumberFormat="1" applyFont="1" applyFill="1" applyBorder="1" applyAlignment="1" applyProtection="1">
      <alignment horizontal="center" vertical="top"/>
      <protection/>
    </xf>
    <xf numFmtId="3" fontId="11" fillId="2" borderId="0" xfId="0" applyNumberFormat="1" applyFont="1" applyFill="1" applyBorder="1" applyAlignment="1" applyProtection="1">
      <alignment horizontal="center" vertical="top"/>
      <protection/>
    </xf>
    <xf numFmtId="9" fontId="10" fillId="2" borderId="12" xfId="0" applyNumberFormat="1" applyFont="1" applyFill="1" applyBorder="1" applyAlignment="1" applyProtection="1">
      <alignment horizontal="center" vertical="top"/>
      <protection/>
    </xf>
    <xf numFmtId="9" fontId="9" fillId="2" borderId="13" xfId="0" applyNumberFormat="1" applyFont="1" applyFill="1" applyBorder="1" applyAlignment="1" applyProtection="1">
      <alignment horizontal="center" vertical="top"/>
      <protection/>
    </xf>
    <xf numFmtId="9" fontId="9" fillId="2" borderId="8" xfId="0" applyNumberFormat="1" applyFont="1" applyFill="1" applyBorder="1" applyAlignment="1" applyProtection="1">
      <alignment horizontal="center" vertical="top"/>
      <protection/>
    </xf>
    <xf numFmtId="9" fontId="12" fillId="2" borderId="2" xfId="0" applyNumberFormat="1" applyFont="1" applyFill="1" applyBorder="1" applyAlignment="1" applyProtection="1">
      <alignment horizontal="center" vertical="top"/>
      <protection/>
    </xf>
    <xf numFmtId="2" fontId="29" fillId="2" borderId="7" xfId="0" applyNumberFormat="1" applyFont="1" applyFill="1" applyBorder="1" applyAlignment="1" applyProtection="1">
      <alignment horizontal="center" vertical="top"/>
      <protection/>
    </xf>
    <xf numFmtId="3" fontId="9" fillId="2" borderId="9" xfId="0" applyNumberFormat="1" applyFont="1" applyFill="1" applyBorder="1" applyAlignment="1" applyProtection="1">
      <alignment horizontal="center" vertical="top"/>
      <protection/>
    </xf>
    <xf numFmtId="2" fontId="29" fillId="3" borderId="7" xfId="0" applyNumberFormat="1" applyFont="1" applyFill="1" applyBorder="1" applyAlignment="1" applyProtection="1">
      <alignment horizontal="center" vertical="top"/>
      <protection/>
    </xf>
    <xf numFmtId="3" fontId="9" fillId="3" borderId="15" xfId="0" applyNumberFormat="1" applyFont="1" applyFill="1" applyBorder="1" applyAlignment="1" applyProtection="1">
      <alignment horizontal="center" vertical="top"/>
      <protection/>
    </xf>
    <xf numFmtId="3" fontId="9" fillId="3" borderId="9" xfId="0" applyNumberFormat="1" applyFont="1" applyFill="1" applyBorder="1" applyAlignment="1" applyProtection="1">
      <alignment horizontal="center" vertical="top"/>
      <protection/>
    </xf>
    <xf numFmtId="0" fontId="38" fillId="0" borderId="0" xfId="0" applyFont="1" applyAlignment="1">
      <alignment vertical="center"/>
    </xf>
    <xf numFmtId="0" fontId="37" fillId="0" borderId="0" xfId="0" applyFont="1" applyAlignment="1">
      <alignment vertical="center"/>
    </xf>
    <xf numFmtId="0" fontId="41" fillId="2" borderId="0" xfId="0" applyFont="1" applyFill="1" applyBorder="1" applyAlignment="1">
      <alignment/>
    </xf>
    <xf numFmtId="0" fontId="41" fillId="2" borderId="1" xfId="0" applyFont="1" applyFill="1" applyBorder="1" applyAlignment="1">
      <alignment/>
    </xf>
    <xf numFmtId="0" fontId="41" fillId="2" borderId="11" xfId="0" applyFont="1" applyFill="1" applyBorder="1" applyAlignment="1">
      <alignment/>
    </xf>
    <xf numFmtId="0" fontId="31" fillId="0" borderId="0" xfId="0" applyFont="1" applyFill="1" applyBorder="1" applyAlignment="1">
      <alignment vertical="center"/>
    </xf>
    <xf numFmtId="0" fontId="31" fillId="2" borderId="0" xfId="0" applyFont="1" applyFill="1" applyBorder="1" applyAlignment="1">
      <alignment vertical="center"/>
    </xf>
    <xf numFmtId="0" fontId="31" fillId="2" borderId="2" xfId="0" applyFont="1" applyFill="1" applyBorder="1" applyAlignment="1">
      <alignment vertical="center"/>
    </xf>
    <xf numFmtId="0" fontId="31" fillId="2" borderId="10" xfId="0" applyFont="1" applyFill="1" applyBorder="1" applyAlignment="1">
      <alignment vertical="center"/>
    </xf>
    <xf numFmtId="39" fontId="34" fillId="2" borderId="0" xfId="0" applyNumberFormat="1" applyFont="1" applyFill="1" applyBorder="1" applyAlignment="1" applyProtection="1">
      <alignment horizontal="left" vertical="center"/>
      <protection/>
    </xf>
    <xf numFmtId="39" fontId="34" fillId="2" borderId="0" xfId="0" applyNumberFormat="1" applyFont="1" applyFill="1" applyBorder="1" applyAlignment="1" applyProtection="1">
      <alignment vertical="center"/>
      <protection/>
    </xf>
    <xf numFmtId="0" fontId="34" fillId="0" borderId="14"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2" fillId="0" borderId="0" xfId="0" applyFont="1" applyFill="1" applyBorder="1" applyAlignment="1">
      <alignment horizontal="center" vertical="top"/>
    </xf>
    <xf numFmtId="0" fontId="37" fillId="0" borderId="0" xfId="0" applyFont="1" applyFill="1" applyBorder="1" applyAlignment="1">
      <alignment horizontal="center" vertical="top"/>
    </xf>
    <xf numFmtId="0" fontId="43" fillId="0" borderId="0" xfId="0" applyFont="1" applyFill="1" applyBorder="1" applyAlignment="1">
      <alignment horizontal="center" vertical="top"/>
    </xf>
    <xf numFmtId="0" fontId="16" fillId="0" borderId="0" xfId="0" applyFont="1" applyFill="1" applyBorder="1" applyAlignment="1">
      <alignment horizontal="center" vertical="top"/>
    </xf>
    <xf numFmtId="9" fontId="9" fillId="2" borderId="0" xfId="21" applyFont="1" applyFill="1" applyBorder="1" applyAlignment="1" applyProtection="1">
      <alignment horizontal="center" vertical="top"/>
      <protection/>
    </xf>
    <xf numFmtId="0" fontId="8" fillId="2" borderId="13" xfId="0" applyFont="1" applyFill="1" applyBorder="1" applyAlignment="1" applyProtection="1">
      <alignment horizontal="left" vertical="center"/>
      <protection/>
    </xf>
    <xf numFmtId="1"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3" fontId="9" fillId="0" borderId="3" xfId="17" applyNumberFormat="1" applyFont="1" applyFill="1" applyBorder="1" applyAlignment="1" applyProtection="1">
      <alignment horizontal="center" vertical="center"/>
      <protection locked="0"/>
    </xf>
    <xf numFmtId="3" fontId="9" fillId="0" borderId="3" xfId="17" applyNumberFormat="1" applyFont="1" applyBorder="1" applyAlignment="1" applyProtection="1">
      <alignment horizontal="center" vertical="center"/>
      <protection locked="0"/>
    </xf>
    <xf numFmtId="39" fontId="12" fillId="3" borderId="7" xfId="0" applyNumberFormat="1" applyFont="1" applyFill="1" applyBorder="1" applyAlignment="1" applyProtection="1">
      <alignment vertical="center"/>
      <protection/>
    </xf>
    <xf numFmtId="0" fontId="10" fillId="2" borderId="13" xfId="0" applyFont="1" applyFill="1" applyBorder="1" applyAlignment="1" applyProtection="1">
      <alignment vertical="center"/>
      <protection/>
    </xf>
    <xf numFmtId="0" fontId="9" fillId="2" borderId="13" xfId="0" applyFont="1" applyFill="1" applyBorder="1" applyAlignment="1" applyProtection="1">
      <alignment vertical="center"/>
      <protection/>
    </xf>
    <xf numFmtId="0" fontId="14" fillId="2" borderId="13" xfId="0" applyFont="1" applyFill="1" applyBorder="1" applyAlignment="1" applyProtection="1">
      <alignment vertical="center"/>
      <protection/>
    </xf>
    <xf numFmtId="3" fontId="10" fillId="2" borderId="3" xfId="0" applyNumberFormat="1" applyFont="1" applyFill="1" applyBorder="1" applyAlignment="1">
      <alignment vertical="center"/>
    </xf>
    <xf numFmtId="3" fontId="12" fillId="2" borderId="3" xfId="0" applyNumberFormat="1" applyFont="1" applyFill="1" applyBorder="1" applyAlignment="1">
      <alignment vertical="center"/>
    </xf>
    <xf numFmtId="0" fontId="28" fillId="2" borderId="3" xfId="0" applyFont="1" applyFill="1" applyBorder="1" applyAlignment="1" applyProtection="1">
      <alignment/>
      <protection locked="0"/>
    </xf>
    <xf numFmtId="0" fontId="28" fillId="4" borderId="3" xfId="0" applyFont="1" applyFill="1" applyBorder="1" applyAlignment="1" applyProtection="1">
      <alignment/>
      <protection locked="0"/>
    </xf>
    <xf numFmtId="0" fontId="28" fillId="4" borderId="4" xfId="0" applyFont="1" applyFill="1" applyBorder="1" applyAlignment="1" applyProtection="1">
      <alignment/>
      <protection locked="0"/>
    </xf>
    <xf numFmtId="0" fontId="28" fillId="4" borderId="6" xfId="0" applyFont="1" applyFill="1" applyBorder="1" applyAlignment="1" applyProtection="1">
      <alignment/>
      <protection locked="0"/>
    </xf>
    <xf numFmtId="0" fontId="28" fillId="2" borderId="12" xfId="0" applyFont="1" applyFill="1" applyBorder="1" applyAlignment="1" applyProtection="1">
      <alignment/>
      <protection/>
    </xf>
    <xf numFmtId="0" fontId="28" fillId="2" borderId="7" xfId="0" applyFont="1" applyFill="1" applyBorder="1" applyAlignment="1" applyProtection="1">
      <alignment/>
      <protection/>
    </xf>
    <xf numFmtId="0" fontId="28" fillId="2" borderId="7" xfId="0" applyFont="1" applyFill="1" applyBorder="1" applyAlignment="1" applyProtection="1">
      <alignment horizontal="left"/>
      <protection/>
    </xf>
    <xf numFmtId="0" fontId="11" fillId="2" borderId="3" xfId="0" applyFont="1" applyFill="1" applyBorder="1" applyAlignment="1">
      <alignment horizontal="left" vertical="center" wrapText="1"/>
    </xf>
    <xf numFmtId="2" fontId="22" fillId="2" borderId="5" xfId="0" applyNumberFormat="1" applyFont="1" applyFill="1" applyBorder="1" applyAlignment="1" applyProtection="1">
      <alignment horizontal="center" vertical="top"/>
      <protection/>
    </xf>
    <xf numFmtId="2" fontId="22" fillId="3" borderId="5" xfId="0" applyNumberFormat="1" applyFont="1" applyFill="1" applyBorder="1" applyAlignment="1" applyProtection="1">
      <alignment horizontal="center" vertical="top"/>
      <protection/>
    </xf>
    <xf numFmtId="3" fontId="9" fillId="3" borderId="5" xfId="0" applyNumberFormat="1" applyFont="1" applyFill="1" applyBorder="1" applyAlignment="1" applyProtection="1">
      <alignment horizontal="center" vertical="top"/>
      <protection/>
    </xf>
    <xf numFmtId="3" fontId="9" fillId="3" borderId="2" xfId="0" applyNumberFormat="1" applyFont="1" applyFill="1" applyBorder="1" applyAlignment="1" applyProtection="1">
      <alignment horizontal="center" vertical="top"/>
      <protection/>
    </xf>
    <xf numFmtId="166" fontId="12" fillId="3" borderId="6" xfId="17" applyNumberFormat="1" applyFont="1" applyFill="1" applyBorder="1" applyAlignment="1" applyProtection="1">
      <alignment horizontal="center" vertical="top"/>
      <protection/>
    </xf>
    <xf numFmtId="9" fontId="12" fillId="3" borderId="10" xfId="0" applyNumberFormat="1" applyFont="1" applyFill="1" applyBorder="1" applyAlignment="1" applyProtection="1">
      <alignment horizontal="center" vertical="top"/>
      <protection/>
    </xf>
    <xf numFmtId="0" fontId="9" fillId="2" borderId="13" xfId="0" applyFont="1" applyFill="1" applyBorder="1" applyAlignment="1">
      <alignment vertical="center"/>
    </xf>
    <xf numFmtId="0" fontId="9" fillId="2" borderId="13" xfId="0" applyFont="1" applyFill="1" applyBorder="1" applyAlignment="1" applyProtection="1">
      <alignment horizontal="left" vertical="center"/>
      <protection/>
    </xf>
    <xf numFmtId="0" fontId="10" fillId="2" borderId="13"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4" fillId="0" borderId="0" xfId="0" applyFont="1" applyFill="1" applyBorder="1" applyAlignment="1">
      <alignment vertical="center"/>
    </xf>
    <xf numFmtId="39" fontId="4" fillId="0" borderId="14" xfId="0" applyNumberFormat="1" applyFont="1" applyFill="1" applyBorder="1" applyAlignment="1" applyProtection="1">
      <alignment vertical="center"/>
      <protection/>
    </xf>
    <xf numFmtId="0" fontId="20" fillId="2" borderId="3" xfId="0" applyFont="1" applyFill="1" applyBorder="1" applyAlignment="1">
      <alignment/>
    </xf>
    <xf numFmtId="0" fontId="20" fillId="2" borderId="5" xfId="0" applyFont="1" applyFill="1" applyBorder="1" applyAlignment="1">
      <alignment/>
    </xf>
    <xf numFmtId="0" fontId="20" fillId="2" borderId="1" xfId="0" applyFont="1" applyFill="1" applyBorder="1" applyAlignment="1">
      <alignment/>
    </xf>
    <xf numFmtId="0" fontId="20" fillId="2" borderId="6" xfId="0" applyFont="1" applyFill="1" applyBorder="1" applyAlignment="1">
      <alignment/>
    </xf>
    <xf numFmtId="0" fontId="3" fillId="2" borderId="2" xfId="0" applyFont="1" applyFill="1" applyBorder="1" applyAlignment="1">
      <alignment horizontal="center" vertical="center"/>
    </xf>
    <xf numFmtId="0" fontId="3" fillId="2" borderId="0" xfId="0" applyFont="1" applyFill="1" applyBorder="1" applyAlignment="1">
      <alignment vertical="center"/>
    </xf>
    <xf numFmtId="0" fontId="47" fillId="2" borderId="13" xfId="0" applyFont="1" applyFill="1" applyBorder="1" applyAlignment="1">
      <alignment vertical="center"/>
    </xf>
    <xf numFmtId="0" fontId="46" fillId="2" borderId="12" xfId="0" applyFont="1" applyFill="1" applyBorder="1" applyAlignment="1" applyProtection="1">
      <alignment horizontal="left" vertical="center" indent="1"/>
      <protection/>
    </xf>
    <xf numFmtId="0" fontId="3" fillId="0" borderId="2" xfId="0" applyNumberFormat="1" applyFont="1" applyFill="1" applyBorder="1" applyAlignment="1" applyProtection="1">
      <alignment horizontal="center" vertical="top"/>
      <protection/>
    </xf>
    <xf numFmtId="2" fontId="3" fillId="0" borderId="2" xfId="0" applyNumberFormat="1" applyFont="1" applyFill="1" applyBorder="1" applyAlignment="1" applyProtection="1">
      <alignment horizontal="center" vertical="top"/>
      <protection/>
    </xf>
    <xf numFmtId="9" fontId="12" fillId="3" borderId="7" xfId="21" applyFont="1" applyFill="1" applyBorder="1" applyAlignment="1" applyProtection="1">
      <alignment horizontal="center" vertical="top"/>
      <protection/>
    </xf>
    <xf numFmtId="9" fontId="9" fillId="3" borderId="2" xfId="21" applyFont="1" applyFill="1" applyBorder="1" applyAlignment="1" applyProtection="1">
      <alignment horizontal="center" vertical="top"/>
      <protection/>
    </xf>
    <xf numFmtId="3" fontId="9" fillId="3" borderId="0"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horizontal="center" vertical="top"/>
      <protection/>
    </xf>
    <xf numFmtId="9" fontId="12" fillId="3" borderId="13" xfId="21" applyFont="1" applyFill="1" applyBorder="1" applyAlignment="1" applyProtection="1">
      <alignment horizontal="center" vertical="top"/>
      <protection/>
    </xf>
    <xf numFmtId="3" fontId="12" fillId="2" borderId="8" xfId="0" applyNumberFormat="1" applyFont="1" applyFill="1" applyBorder="1" applyAlignment="1" applyProtection="1">
      <alignment horizontal="center" vertical="top"/>
      <protection/>
    </xf>
    <xf numFmtId="3" fontId="9" fillId="3" borderId="13" xfId="0" applyNumberFormat="1" applyFont="1" applyFill="1" applyBorder="1" applyAlignment="1" applyProtection="1">
      <alignment horizontal="center" vertical="top"/>
      <protection/>
    </xf>
    <xf numFmtId="166" fontId="12" fillId="3" borderId="4" xfId="17" applyNumberFormat="1" applyFont="1" applyFill="1" applyBorder="1" applyAlignment="1" applyProtection="1">
      <alignment horizontal="center" vertical="top"/>
      <protection/>
    </xf>
    <xf numFmtId="0" fontId="18" fillId="2" borderId="0" xfId="0" applyFont="1" applyFill="1" applyBorder="1" applyAlignment="1" applyProtection="1">
      <alignment vertical="center"/>
      <protection/>
    </xf>
    <xf numFmtId="9" fontId="11" fillId="2" borderId="0" xfId="21" applyFont="1" applyFill="1" applyBorder="1" applyAlignment="1" applyProtection="1">
      <alignment horizontal="center" vertical="top"/>
      <protection/>
    </xf>
    <xf numFmtId="9" fontId="11" fillId="2" borderId="0" xfId="0" applyNumberFormat="1" applyFont="1" applyFill="1" applyBorder="1" applyAlignment="1" applyProtection="1">
      <alignment horizontal="center" vertical="top"/>
      <protection/>
    </xf>
    <xf numFmtId="3" fontId="11" fillId="2" borderId="1" xfId="0" applyNumberFormat="1" applyFont="1" applyFill="1" applyBorder="1" applyAlignment="1" applyProtection="1">
      <alignment horizontal="center" vertical="top"/>
      <protection/>
    </xf>
    <xf numFmtId="10" fontId="3" fillId="2" borderId="0" xfId="17" applyNumberFormat="1" applyFont="1" applyFill="1" applyBorder="1" applyAlignment="1" applyProtection="1">
      <alignment horizontal="center" vertical="top"/>
      <protection/>
    </xf>
    <xf numFmtId="0" fontId="3" fillId="2" borderId="0" xfId="0" applyFont="1" applyFill="1" applyBorder="1" applyAlignment="1">
      <alignment horizontal="center" vertical="center"/>
    </xf>
    <xf numFmtId="39" fontId="12" fillId="3" borderId="7" xfId="0" applyNumberFormat="1" applyFont="1" applyFill="1" applyBorder="1" applyAlignment="1" applyProtection="1">
      <alignment vertical="top"/>
      <protection/>
    </xf>
    <xf numFmtId="39" fontId="9" fillId="3" borderId="9" xfId="0" applyNumberFormat="1" applyFont="1" applyFill="1" applyBorder="1" applyAlignment="1" applyProtection="1">
      <alignment vertical="top"/>
      <protection/>
    </xf>
    <xf numFmtId="0" fontId="19" fillId="3" borderId="9" xfId="0" applyFont="1" applyFill="1" applyBorder="1" applyAlignment="1" applyProtection="1">
      <alignment vertical="center"/>
      <protection/>
    </xf>
    <xf numFmtId="0" fontId="3" fillId="2" borderId="14" xfId="0" applyFont="1" applyFill="1" applyBorder="1" applyAlignment="1">
      <alignment horizontal="center" vertical="center"/>
    </xf>
    <xf numFmtId="166" fontId="9" fillId="2" borderId="14" xfId="17" applyNumberFormat="1" applyFont="1" applyFill="1" applyBorder="1" applyAlignment="1" applyProtection="1">
      <alignment horizontal="left" vertical="center"/>
      <protection/>
    </xf>
    <xf numFmtId="9" fontId="12" fillId="3" borderId="7" xfId="0" applyNumberFormat="1" applyFont="1" applyFill="1" applyBorder="1" applyAlignment="1" applyProtection="1">
      <alignment horizontal="center" vertical="top"/>
      <protection/>
    </xf>
    <xf numFmtId="3" fontId="12" fillId="3" borderId="5" xfId="0" applyNumberFormat="1" applyFont="1" applyFill="1" applyBorder="1" applyAlignment="1" applyProtection="1">
      <alignment horizontal="center" vertical="top"/>
      <protection/>
    </xf>
    <xf numFmtId="0" fontId="46" fillId="3" borderId="12" xfId="0" applyFont="1" applyFill="1" applyBorder="1" applyAlignment="1" applyProtection="1">
      <alignment horizontal="left" vertical="center" indent="1"/>
      <protection/>
    </xf>
    <xf numFmtId="0" fontId="8" fillId="3" borderId="13" xfId="0" applyFont="1" applyFill="1" applyBorder="1" applyAlignment="1" applyProtection="1">
      <alignment horizontal="center" vertical="center"/>
      <protection/>
    </xf>
    <xf numFmtId="0" fontId="9" fillId="3" borderId="13" xfId="0" applyFont="1" applyFill="1" applyBorder="1" applyAlignment="1" applyProtection="1">
      <alignment vertical="center"/>
      <protection/>
    </xf>
    <xf numFmtId="0" fontId="9" fillId="3" borderId="13" xfId="0" applyFont="1" applyFill="1" applyBorder="1" applyAlignment="1" applyProtection="1">
      <alignment horizontal="left" vertical="center"/>
      <protection/>
    </xf>
    <xf numFmtId="0" fontId="9" fillId="3" borderId="11" xfId="0" applyFont="1" applyFill="1" applyBorder="1" applyAlignment="1" applyProtection="1">
      <alignment horizontal="center" vertical="top"/>
      <protection/>
    </xf>
    <xf numFmtId="0" fontId="9" fillId="3" borderId="6" xfId="0" applyFont="1" applyFill="1" applyBorder="1" applyAlignment="1" applyProtection="1">
      <alignment horizontal="center" vertical="top" wrapText="1"/>
      <protection/>
    </xf>
    <xf numFmtId="0" fontId="20" fillId="3" borderId="5" xfId="0" applyFont="1" applyFill="1" applyBorder="1" applyAlignment="1" applyProtection="1">
      <alignment horizontal="center" vertical="top" wrapText="1"/>
      <protection/>
    </xf>
    <xf numFmtId="2" fontId="12" fillId="3" borderId="3"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horizontal="right" vertical="top"/>
      <protection/>
    </xf>
    <xf numFmtId="3" fontId="9" fillId="3" borderId="6" xfId="0" applyNumberFormat="1" applyFont="1" applyFill="1" applyBorder="1" applyAlignment="1" applyProtection="1">
      <alignment horizontal="center" vertical="top"/>
      <protection/>
    </xf>
    <xf numFmtId="3" fontId="9" fillId="3" borderId="7" xfId="0" applyNumberFormat="1" applyFont="1" applyFill="1" applyBorder="1" applyAlignment="1" applyProtection="1">
      <alignment horizontal="center" vertical="top"/>
      <protection/>
    </xf>
    <xf numFmtId="166" fontId="9" fillId="3" borderId="4" xfId="17" applyNumberFormat="1" applyFont="1" applyFill="1" applyBorder="1" applyAlignment="1" applyProtection="1">
      <alignment horizontal="center" vertical="top"/>
      <protection/>
    </xf>
    <xf numFmtId="9" fontId="9" fillId="3" borderId="2" xfId="0" applyNumberFormat="1" applyFont="1" applyFill="1" applyBorder="1" applyAlignment="1" applyProtection="1">
      <alignment horizontal="center" vertical="top"/>
      <protection/>
    </xf>
    <xf numFmtId="166" fontId="9" fillId="3" borderId="5" xfId="17" applyNumberFormat="1" applyFont="1" applyFill="1" applyBorder="1" applyAlignment="1" applyProtection="1">
      <alignment horizontal="center" vertical="top"/>
      <protection/>
    </xf>
    <xf numFmtId="166" fontId="9" fillId="3" borderId="6" xfId="17" applyNumberFormat="1" applyFont="1" applyFill="1" applyBorder="1" applyAlignment="1" applyProtection="1">
      <alignment horizontal="center" vertical="top"/>
      <protection/>
    </xf>
    <xf numFmtId="1" fontId="12" fillId="3" borderId="6" xfId="0" applyNumberFormat="1" applyFont="1" applyFill="1" applyBorder="1" applyAlignment="1" applyProtection="1">
      <alignment horizontal="center" vertical="top"/>
      <protection/>
    </xf>
    <xf numFmtId="166" fontId="12" fillId="3" borderId="5" xfId="17" applyNumberFormat="1" applyFont="1" applyFill="1" applyBorder="1" applyAlignment="1" applyProtection="1">
      <alignment horizontal="center" vertical="top"/>
      <protection/>
    </xf>
    <xf numFmtId="9" fontId="9" fillId="3" borderId="0" xfId="0" applyNumberFormat="1" applyFont="1" applyFill="1" applyBorder="1" applyAlignment="1" applyProtection="1">
      <alignment horizontal="center" vertical="top"/>
      <protection/>
    </xf>
    <xf numFmtId="1" fontId="9" fillId="3" borderId="5" xfId="0" applyNumberFormat="1" applyFont="1" applyFill="1" applyBorder="1" applyAlignment="1" applyProtection="1">
      <alignment horizontal="center" vertical="top"/>
      <protection/>
    </xf>
    <xf numFmtId="1" fontId="9" fillId="3" borderId="6" xfId="0" applyNumberFormat="1" applyFont="1" applyFill="1" applyBorder="1" applyAlignment="1" applyProtection="1">
      <alignment horizontal="center" vertical="top"/>
      <protection/>
    </xf>
    <xf numFmtId="0" fontId="9" fillId="3" borderId="5" xfId="0" applyFont="1" applyFill="1" applyBorder="1" applyAlignment="1" applyProtection="1">
      <alignment horizontal="center" vertical="top"/>
      <protection/>
    </xf>
    <xf numFmtId="0" fontId="9" fillId="3" borderId="0" xfId="0" applyFont="1" applyFill="1" applyBorder="1" applyAlignment="1" applyProtection="1">
      <alignment horizontal="left" vertical="top"/>
      <protection/>
    </xf>
    <xf numFmtId="166" fontId="9" fillId="3" borderId="3" xfId="17" applyNumberFormat="1" applyFont="1" applyFill="1" applyBorder="1" applyAlignment="1" applyProtection="1">
      <alignment horizontal="center" vertical="top"/>
      <protection/>
    </xf>
    <xf numFmtId="9" fontId="9" fillId="3" borderId="0" xfId="21" applyFont="1" applyFill="1" applyBorder="1" applyAlignment="1" applyProtection="1">
      <alignment horizontal="center" vertical="top"/>
      <protection/>
    </xf>
    <xf numFmtId="9" fontId="9" fillId="3" borderId="4" xfId="21" applyFont="1" applyFill="1" applyBorder="1" applyAlignment="1" applyProtection="1">
      <alignment horizontal="center" vertical="top"/>
      <protection/>
    </xf>
    <xf numFmtId="9" fontId="9" fillId="3" borderId="5" xfId="21" applyFont="1" applyFill="1" applyBorder="1" applyAlignment="1" applyProtection="1">
      <alignment horizontal="center" vertical="top"/>
      <protection/>
    </xf>
    <xf numFmtId="2" fontId="9" fillId="3" borderId="5" xfId="0" applyNumberFormat="1" applyFont="1" applyFill="1" applyBorder="1" applyAlignment="1" applyProtection="1">
      <alignment horizontal="center" vertical="top"/>
      <protection/>
    </xf>
    <xf numFmtId="0" fontId="9" fillId="3" borderId="6" xfId="0" applyFont="1" applyFill="1" applyBorder="1" applyAlignment="1" applyProtection="1">
      <alignment horizontal="center" vertical="top"/>
      <protection/>
    </xf>
    <xf numFmtId="3" fontId="12" fillId="3" borderId="11" xfId="0" applyNumberFormat="1" applyFont="1" applyFill="1" applyBorder="1" applyAlignment="1" applyProtection="1">
      <alignment horizontal="center" vertical="top"/>
      <protection/>
    </xf>
    <xf numFmtId="166" fontId="12" fillId="3" borderId="10" xfId="17" applyNumberFormat="1" applyFont="1" applyFill="1" applyBorder="1" applyAlignment="1" applyProtection="1">
      <alignment horizontal="center" vertical="top"/>
      <protection/>
    </xf>
    <xf numFmtId="9" fontId="12" fillId="3" borderId="5" xfId="21" applyFont="1" applyFill="1" applyBorder="1" applyAlignment="1" applyProtection="1">
      <alignment horizontal="center" vertical="top"/>
      <protection/>
    </xf>
    <xf numFmtId="166" fontId="9" fillId="3" borderId="12" xfId="17" applyNumberFormat="1" applyFont="1" applyFill="1" applyBorder="1" applyAlignment="1" applyProtection="1">
      <alignment horizontal="center" vertical="top"/>
      <protection/>
    </xf>
    <xf numFmtId="166" fontId="9" fillId="3" borderId="10" xfId="17" applyNumberFormat="1" applyFont="1" applyFill="1" applyBorder="1" applyAlignment="1" applyProtection="1">
      <alignment horizontal="center" vertical="top"/>
      <protection/>
    </xf>
    <xf numFmtId="166" fontId="12" fillId="3" borderId="2" xfId="17" applyNumberFormat="1" applyFont="1" applyFill="1" applyBorder="1" applyAlignment="1" applyProtection="1">
      <alignment horizontal="center" vertical="top"/>
      <protection/>
    </xf>
    <xf numFmtId="0" fontId="9" fillId="3" borderId="4" xfId="0" applyFont="1" applyFill="1" applyBorder="1" applyAlignment="1" applyProtection="1">
      <alignment horizontal="center" vertical="top"/>
      <protection/>
    </xf>
    <xf numFmtId="9" fontId="9" fillId="3" borderId="5" xfId="0" applyNumberFormat="1" applyFont="1" applyFill="1" applyBorder="1" applyAlignment="1" applyProtection="1">
      <alignment horizontal="center" vertical="top"/>
      <protection/>
    </xf>
    <xf numFmtId="9" fontId="9" fillId="3" borderId="1" xfId="0" applyNumberFormat="1" applyFont="1" applyFill="1" applyBorder="1" applyAlignment="1" applyProtection="1">
      <alignment horizontal="center" vertical="top"/>
      <protection/>
    </xf>
    <xf numFmtId="9" fontId="10" fillId="3" borderId="12" xfId="0" applyNumberFormat="1" applyFont="1" applyFill="1" applyBorder="1" applyAlignment="1" applyProtection="1">
      <alignment horizontal="center" vertical="top"/>
      <protection/>
    </xf>
    <xf numFmtId="9" fontId="9" fillId="3" borderId="13" xfId="0" applyNumberFormat="1" applyFont="1" applyFill="1" applyBorder="1" applyAlignment="1" applyProtection="1">
      <alignment horizontal="center" vertical="top"/>
      <protection/>
    </xf>
    <xf numFmtId="9" fontId="9" fillId="3" borderId="8" xfId="0" applyNumberFormat="1" applyFont="1" applyFill="1" applyBorder="1" applyAlignment="1" applyProtection="1">
      <alignment horizontal="center" vertical="top"/>
      <protection/>
    </xf>
    <xf numFmtId="9" fontId="12" fillId="3" borderId="2" xfId="0" applyNumberFormat="1" applyFont="1" applyFill="1" applyBorder="1" applyAlignment="1" applyProtection="1">
      <alignment horizontal="center" vertical="top"/>
      <protection/>
    </xf>
    <xf numFmtId="39" fontId="12" fillId="3" borderId="2" xfId="0" applyNumberFormat="1" applyFont="1" applyFill="1" applyBorder="1" applyAlignment="1" applyProtection="1">
      <alignment horizontal="left" vertical="top"/>
      <protection/>
    </xf>
    <xf numFmtId="39" fontId="12" fillId="3" borderId="0" xfId="0" applyNumberFormat="1" applyFont="1" applyFill="1" applyBorder="1" applyAlignment="1" applyProtection="1">
      <alignment horizontal="left" vertical="top"/>
      <protection/>
    </xf>
    <xf numFmtId="3" fontId="12" fillId="3" borderId="14" xfId="0" applyNumberFormat="1" applyFont="1" applyFill="1" applyBorder="1" applyAlignment="1" applyProtection="1">
      <alignment horizontal="center" vertical="top"/>
      <protection/>
    </xf>
    <xf numFmtId="9" fontId="12" fillId="3" borderId="6" xfId="21" applyFont="1" applyFill="1" applyBorder="1" applyAlignment="1" applyProtection="1">
      <alignment horizontal="center" vertical="top"/>
      <protection/>
    </xf>
    <xf numFmtId="166" fontId="12" fillId="3" borderId="1" xfId="17" applyNumberFormat="1" applyFont="1" applyFill="1" applyBorder="1" applyAlignment="1" applyProtection="1">
      <alignment horizontal="center" vertical="top"/>
      <protection/>
    </xf>
    <xf numFmtId="2" fontId="29" fillId="3" borderId="13" xfId="0" applyNumberFormat="1" applyFont="1" applyFill="1" applyBorder="1" applyAlignment="1" applyProtection="1">
      <alignment horizontal="center" vertical="top"/>
      <protection/>
    </xf>
    <xf numFmtId="39" fontId="9" fillId="3" borderId="2" xfId="0" applyNumberFormat="1" applyFont="1" applyFill="1" applyBorder="1" applyAlignment="1" applyProtection="1">
      <alignment vertical="center"/>
      <protection/>
    </xf>
    <xf numFmtId="39" fontId="9" fillId="3" borderId="10" xfId="0" applyNumberFormat="1" applyFont="1" applyFill="1" applyBorder="1" applyAlignment="1" applyProtection="1">
      <alignment vertical="center"/>
      <protection/>
    </xf>
    <xf numFmtId="0" fontId="18" fillId="3" borderId="14" xfId="0" applyFont="1" applyFill="1" applyBorder="1" applyAlignment="1" applyProtection="1">
      <alignment vertical="center"/>
      <protection/>
    </xf>
    <xf numFmtId="2" fontId="40" fillId="3" borderId="14" xfId="0" applyNumberFormat="1" applyFont="1" applyFill="1" applyBorder="1" applyAlignment="1" applyProtection="1">
      <alignment horizontal="center" vertical="top"/>
      <protection/>
    </xf>
    <xf numFmtId="3" fontId="11" fillId="3" borderId="14" xfId="0" applyNumberFormat="1" applyFont="1" applyFill="1" applyBorder="1" applyAlignment="1" applyProtection="1">
      <alignment horizontal="center" vertical="top"/>
      <protection/>
    </xf>
    <xf numFmtId="10" fontId="3" fillId="3" borderId="14" xfId="17" applyNumberFormat="1" applyFont="1" applyFill="1" applyBorder="1" applyAlignment="1" applyProtection="1">
      <alignment horizontal="center" vertical="top"/>
      <protection/>
    </xf>
    <xf numFmtId="3" fontId="9" fillId="3" borderId="14" xfId="0" applyNumberFormat="1" applyFont="1" applyFill="1" applyBorder="1" applyAlignment="1" applyProtection="1">
      <alignment horizontal="center" vertical="top"/>
      <protection/>
    </xf>
    <xf numFmtId="0" fontId="20" fillId="3" borderId="2" xfId="0" applyFont="1" applyFill="1" applyBorder="1" applyAlignment="1" applyProtection="1">
      <alignment horizontal="center" vertical="top" wrapText="1"/>
      <protection/>
    </xf>
    <xf numFmtId="3" fontId="12" fillId="3" borderId="13" xfId="0" applyNumberFormat="1" applyFont="1" applyFill="1" applyBorder="1" applyAlignment="1" applyProtection="1">
      <alignment horizontal="center" vertical="top"/>
      <protection/>
    </xf>
    <xf numFmtId="172" fontId="9" fillId="3" borderId="13" xfId="0" applyNumberFormat="1" applyFont="1" applyFill="1" applyBorder="1" applyAlignment="1" applyProtection="1">
      <alignment horizontal="center" vertical="top"/>
      <protection/>
    </xf>
    <xf numFmtId="172" fontId="9" fillId="2" borderId="1" xfId="17" applyNumberFormat="1" applyFont="1" applyFill="1" applyBorder="1" applyAlignment="1" applyProtection="1">
      <alignment horizontal="center" vertical="center"/>
      <protection/>
    </xf>
    <xf numFmtId="172" fontId="9" fillId="2" borderId="11" xfId="17" applyNumberFormat="1" applyFont="1" applyFill="1" applyBorder="1" applyAlignment="1" applyProtection="1">
      <alignment horizontal="center" vertical="center"/>
      <protection/>
    </xf>
    <xf numFmtId="0" fontId="47" fillId="3" borderId="13" xfId="0" applyFont="1" applyFill="1" applyBorder="1" applyAlignment="1" applyProtection="1">
      <alignment vertical="center"/>
      <protection/>
    </xf>
    <xf numFmtId="0" fontId="10" fillId="3" borderId="0" xfId="0" applyFont="1" applyFill="1" applyBorder="1" applyAlignment="1" applyProtection="1">
      <alignment horizontal="right" vertical="center"/>
      <protection/>
    </xf>
    <xf numFmtId="0" fontId="10" fillId="3" borderId="14" xfId="0" applyFont="1" applyFill="1" applyBorder="1" applyAlignment="1" applyProtection="1">
      <alignment horizontal="right" vertical="center"/>
      <protection/>
    </xf>
    <xf numFmtId="0" fontId="46" fillId="3" borderId="12" xfId="0" applyFont="1" applyFill="1" applyBorder="1" applyAlignment="1" applyProtection="1">
      <alignment horizontal="left" vertical="center" indent="2"/>
      <protection/>
    </xf>
    <xf numFmtId="0" fontId="6" fillId="3" borderId="0" xfId="0" applyFont="1" applyFill="1" applyBorder="1" applyAlignment="1" applyProtection="1">
      <alignment horizontal="left" vertical="center" indent="1"/>
      <protection/>
    </xf>
    <xf numFmtId="0" fontId="8" fillId="3" borderId="13" xfId="0" applyFont="1" applyFill="1" applyBorder="1" applyAlignment="1" applyProtection="1">
      <alignment horizontal="left" vertical="center" indent="1"/>
      <protection/>
    </xf>
    <xf numFmtId="0" fontId="8" fillId="3" borderId="13" xfId="0" applyFont="1" applyFill="1" applyBorder="1" applyAlignment="1" applyProtection="1">
      <alignment horizontal="left" vertical="center"/>
      <protection/>
    </xf>
    <xf numFmtId="2" fontId="21" fillId="3" borderId="3" xfId="0" applyNumberFormat="1" applyFont="1" applyFill="1" applyBorder="1" applyAlignment="1" applyProtection="1">
      <alignment horizontal="center" vertical="top"/>
      <protection/>
    </xf>
    <xf numFmtId="9" fontId="9" fillId="2" borderId="3" xfId="0" applyNumberFormat="1" applyFont="1" applyFill="1" applyBorder="1" applyAlignment="1" applyProtection="1">
      <alignment horizontal="center" vertical="top"/>
      <protection/>
    </xf>
    <xf numFmtId="1" fontId="28" fillId="3" borderId="6" xfId="0" applyNumberFormat="1" applyFont="1" applyFill="1" applyBorder="1" applyAlignment="1" applyProtection="1">
      <alignment horizontal="center" vertical="top"/>
      <protection/>
    </xf>
    <xf numFmtId="1" fontId="28" fillId="3" borderId="3" xfId="0" applyNumberFormat="1" applyFont="1" applyFill="1" applyBorder="1" applyAlignment="1" applyProtection="1">
      <alignment horizontal="center" vertical="top"/>
      <protection/>
    </xf>
    <xf numFmtId="3" fontId="9" fillId="3" borderId="5" xfId="17" applyNumberFormat="1" applyFont="1" applyFill="1" applyBorder="1" applyAlignment="1" applyProtection="1">
      <alignment horizontal="center" vertical="top"/>
      <protection/>
    </xf>
    <xf numFmtId="3" fontId="9" fillId="3" borderId="2" xfId="21" applyNumberFormat="1" applyFont="1" applyFill="1" applyBorder="1" applyAlignment="1" applyProtection="1">
      <alignment horizontal="center" vertical="top"/>
      <protection/>
    </xf>
    <xf numFmtId="0" fontId="9" fillId="3" borderId="0" xfId="0"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protection/>
    </xf>
    <xf numFmtId="3" fontId="9" fillId="3" borderId="2" xfId="17" applyNumberFormat="1" applyFont="1" applyFill="1" applyBorder="1" applyAlignment="1" applyProtection="1">
      <alignment horizontal="center" vertical="top"/>
      <protection/>
    </xf>
    <xf numFmtId="3" fontId="9" fillId="3" borderId="0" xfId="17" applyNumberFormat="1" applyFont="1" applyFill="1" applyBorder="1" applyAlignment="1" applyProtection="1">
      <alignment horizontal="center" vertical="top"/>
      <protection/>
    </xf>
    <xf numFmtId="1" fontId="28" fillId="3" borderId="4" xfId="0" applyNumberFormat="1" applyFont="1" applyFill="1" applyBorder="1" applyAlignment="1" applyProtection="1">
      <alignment horizontal="center" vertical="top"/>
      <protection/>
    </xf>
    <xf numFmtId="9" fontId="10" fillId="3" borderId="1" xfId="0" applyNumberFormat="1" applyFont="1" applyFill="1" applyBorder="1" applyAlignment="1" applyProtection="1">
      <alignment horizontal="center" vertical="top"/>
      <protection/>
    </xf>
    <xf numFmtId="1" fontId="21" fillId="3" borderId="6" xfId="0" applyNumberFormat="1" applyFont="1" applyFill="1" applyBorder="1" applyAlignment="1" applyProtection="1">
      <alignment horizontal="center" vertical="top"/>
      <protection/>
    </xf>
    <xf numFmtId="3" fontId="12" fillId="3" borderId="0" xfId="0" applyNumberFormat="1" applyFont="1" applyFill="1" applyBorder="1" applyAlignment="1" applyProtection="1">
      <alignment vertical="top"/>
      <protection/>
    </xf>
    <xf numFmtId="3" fontId="12" fillId="3" borderId="5" xfId="0" applyNumberFormat="1" applyFont="1" applyFill="1" applyBorder="1" applyAlignment="1" applyProtection="1">
      <alignment vertical="top"/>
      <protection/>
    </xf>
    <xf numFmtId="3" fontId="9" fillId="3" borderId="10"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protection/>
    </xf>
    <xf numFmtId="3" fontId="12" fillId="3" borderId="2" xfId="17" applyNumberFormat="1" applyFont="1" applyFill="1" applyBorder="1" applyAlignment="1" applyProtection="1">
      <alignment horizontal="center" vertical="top"/>
      <protection/>
    </xf>
    <xf numFmtId="3" fontId="12" fillId="3" borderId="12" xfId="21"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protection/>
    </xf>
    <xf numFmtId="2" fontId="28" fillId="3" borderId="3" xfId="0" applyNumberFormat="1" applyFont="1" applyFill="1" applyBorder="1" applyAlignment="1" applyProtection="1">
      <alignment horizontal="center" vertical="top"/>
      <protection/>
    </xf>
    <xf numFmtId="3" fontId="28" fillId="3" borderId="4" xfId="0" applyNumberFormat="1" applyFont="1" applyFill="1" applyBorder="1" applyAlignment="1" applyProtection="1">
      <alignment horizontal="center" vertical="top"/>
      <protection/>
    </xf>
    <xf numFmtId="3" fontId="28" fillId="3" borderId="5" xfId="0" applyNumberFormat="1" applyFont="1" applyFill="1" applyBorder="1" applyAlignment="1" applyProtection="1">
      <alignment horizontal="center" vertical="top"/>
      <protection/>
    </xf>
    <xf numFmtId="3" fontId="28" fillId="3" borderId="6" xfId="0" applyNumberFormat="1" applyFont="1" applyFill="1" applyBorder="1" applyAlignment="1" applyProtection="1">
      <alignment horizontal="center" vertical="top"/>
      <protection/>
    </xf>
    <xf numFmtId="3" fontId="12" fillId="3" borderId="3" xfId="17" applyNumberFormat="1" applyFont="1" applyFill="1" applyBorder="1" applyAlignment="1" applyProtection="1">
      <alignment horizontal="center" vertical="top"/>
      <protection/>
    </xf>
    <xf numFmtId="2" fontId="22" fillId="3" borderId="4" xfId="0" applyNumberFormat="1" applyFont="1" applyFill="1" applyBorder="1" applyAlignment="1" applyProtection="1">
      <alignment horizontal="center" vertical="top"/>
      <protection/>
    </xf>
    <xf numFmtId="1" fontId="28" fillId="3" borderId="5" xfId="0" applyNumberFormat="1" applyFont="1" applyFill="1" applyBorder="1" applyAlignment="1" applyProtection="1">
      <alignment horizontal="center" vertical="top"/>
      <protection/>
    </xf>
    <xf numFmtId="0" fontId="28" fillId="3" borderId="5"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protection/>
    </xf>
    <xf numFmtId="2" fontId="28" fillId="3" borderId="5" xfId="0" applyNumberFormat="1" applyFont="1" applyFill="1" applyBorder="1" applyAlignment="1" applyProtection="1">
      <alignment horizontal="center" vertical="top"/>
      <protection/>
    </xf>
    <xf numFmtId="3" fontId="12" fillId="3" borderId="5" xfId="17" applyNumberFormat="1" applyFont="1" applyFill="1" applyBorder="1" applyAlignment="1" applyProtection="1">
      <alignment horizontal="center" vertical="top"/>
      <protection/>
    </xf>
    <xf numFmtId="178" fontId="28" fillId="3" borderId="3" xfId="0" applyNumberFormat="1" applyFont="1" applyFill="1" applyBorder="1" applyAlignment="1" applyProtection="1">
      <alignment horizontal="center"/>
      <protection/>
    </xf>
    <xf numFmtId="3" fontId="28" fillId="3" borderId="3" xfId="0" applyNumberFormat="1" applyFont="1" applyFill="1" applyBorder="1" applyAlignment="1" applyProtection="1">
      <alignment horizontal="center"/>
      <protection/>
    </xf>
    <xf numFmtId="3" fontId="12" fillId="3" borderId="9" xfId="21" applyNumberFormat="1" applyFont="1" applyFill="1" applyBorder="1" applyAlignment="1" applyProtection="1">
      <alignment horizontal="center" vertical="top"/>
      <protection/>
    </xf>
    <xf numFmtId="0" fontId="9" fillId="3" borderId="3" xfId="0" applyFont="1" applyFill="1" applyBorder="1" applyAlignment="1" applyProtection="1">
      <alignment horizontal="center" vertical="top"/>
      <protection/>
    </xf>
    <xf numFmtId="2" fontId="29" fillId="2" borderId="3" xfId="0" applyNumberFormat="1" applyFont="1" applyFill="1" applyBorder="1" applyAlignment="1" applyProtection="1">
      <alignment horizontal="center" vertical="top"/>
      <protection/>
    </xf>
    <xf numFmtId="3" fontId="9" fillId="2" borderId="9" xfId="17" applyNumberFormat="1" applyFont="1" applyFill="1" applyBorder="1" applyAlignment="1" applyProtection="1">
      <alignment horizontal="center" vertical="top"/>
      <protection/>
    </xf>
    <xf numFmtId="3" fontId="9" fillId="2" borderId="3" xfId="21"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protection/>
    </xf>
    <xf numFmtId="0" fontId="48" fillId="2" borderId="12" xfId="0" applyFont="1" applyFill="1" applyBorder="1" applyAlignment="1">
      <alignment horizontal="left" vertical="center"/>
    </xf>
    <xf numFmtId="9" fontId="12" fillId="2" borderId="7" xfId="0" applyNumberFormat="1" applyFont="1" applyFill="1" applyBorder="1" applyAlignment="1" applyProtection="1">
      <alignment horizontal="center" vertical="top"/>
      <protection/>
    </xf>
    <xf numFmtId="39" fontId="12" fillId="2" borderId="7" xfId="0" applyNumberFormat="1" applyFont="1" applyFill="1" applyBorder="1" applyAlignment="1" applyProtection="1">
      <alignment vertical="top"/>
      <protection/>
    </xf>
    <xf numFmtId="39" fontId="9" fillId="2" borderId="9" xfId="0" applyNumberFormat="1" applyFont="1" applyFill="1" applyBorder="1" applyAlignment="1" applyProtection="1">
      <alignment vertical="top"/>
      <protection/>
    </xf>
    <xf numFmtId="2" fontId="29" fillId="2" borderId="8" xfId="0" applyNumberFormat="1" applyFont="1" applyFill="1" applyBorder="1" applyAlignment="1" applyProtection="1">
      <alignment horizontal="center" vertical="top"/>
      <protection/>
    </xf>
    <xf numFmtId="9" fontId="9" fillId="2" borderId="3" xfId="21" applyFont="1" applyFill="1" applyBorder="1" applyAlignment="1" applyProtection="1">
      <alignment horizontal="center" vertical="top"/>
      <protection/>
    </xf>
    <xf numFmtId="2" fontId="29" fillId="2" borderId="12" xfId="0" applyNumberFormat="1" applyFont="1" applyFill="1" applyBorder="1" applyAlignment="1" applyProtection="1">
      <alignment horizontal="center" vertical="top"/>
      <protection/>
    </xf>
    <xf numFmtId="3" fontId="9" fillId="2" borderId="8" xfId="0" applyNumberFormat="1" applyFont="1" applyFill="1" applyBorder="1" applyAlignment="1" applyProtection="1">
      <alignment horizontal="center" vertical="top"/>
      <protection/>
    </xf>
    <xf numFmtId="9" fontId="12" fillId="2" borderId="4" xfId="21" applyFont="1" applyFill="1" applyBorder="1" applyAlignment="1" applyProtection="1">
      <alignment horizontal="center" vertical="top"/>
      <protection/>
    </xf>
    <xf numFmtId="9" fontId="12" fillId="2" borderId="12" xfId="0" applyNumberFormat="1" applyFont="1" applyFill="1" applyBorder="1" applyAlignment="1" applyProtection="1">
      <alignment horizontal="center" vertical="top"/>
      <protection/>
    </xf>
    <xf numFmtId="3" fontId="21" fillId="3" borderId="3" xfId="0" applyNumberFormat="1" applyFont="1" applyFill="1" applyBorder="1" applyAlignment="1" applyProtection="1">
      <alignment horizontal="center" vertical="top"/>
      <protection/>
    </xf>
    <xf numFmtId="3" fontId="28" fillId="3" borderId="3" xfId="0" applyNumberFormat="1" applyFont="1" applyFill="1" applyBorder="1" applyAlignment="1" applyProtection="1">
      <alignment horizontal="center" vertical="top"/>
      <protection/>
    </xf>
    <xf numFmtId="3" fontId="9" fillId="3" borderId="4" xfId="17" applyNumberFormat="1" applyFont="1" applyFill="1" applyBorder="1" applyAlignment="1" applyProtection="1">
      <alignment horizontal="center" vertical="top"/>
      <protection/>
    </xf>
    <xf numFmtId="3" fontId="21" fillId="2" borderId="3" xfId="0" applyNumberFormat="1" applyFont="1" applyFill="1" applyBorder="1" applyAlignment="1" applyProtection="1">
      <alignment horizontal="center" vertical="top"/>
      <protection/>
    </xf>
    <xf numFmtId="3" fontId="21" fillId="3" borderId="6" xfId="0" applyNumberFormat="1" applyFont="1" applyFill="1" applyBorder="1" applyAlignment="1" applyProtection="1">
      <alignment horizontal="center" vertical="top"/>
      <protection/>
    </xf>
    <xf numFmtId="0" fontId="28" fillId="3" borderId="11" xfId="0" applyFont="1" applyFill="1" applyBorder="1" applyAlignment="1" applyProtection="1">
      <alignment horizontal="center" vertical="top"/>
      <protection/>
    </xf>
    <xf numFmtId="0" fontId="28" fillId="3" borderId="6" xfId="0" applyFont="1" applyFill="1" applyBorder="1" applyAlignment="1" applyProtection="1">
      <alignment horizontal="center" vertical="top" wrapText="1"/>
      <protection/>
    </xf>
    <xf numFmtId="0" fontId="9" fillId="3" borderId="5" xfId="0" applyFont="1" applyFill="1" applyBorder="1" applyAlignment="1" applyProtection="1">
      <alignment horizontal="center" vertical="top" wrapText="1"/>
      <protection/>
    </xf>
    <xf numFmtId="0" fontId="9" fillId="3" borderId="13" xfId="0" applyFont="1" applyFill="1" applyBorder="1" applyAlignment="1" applyProtection="1">
      <alignment horizontal="center" vertical="center"/>
      <protection/>
    </xf>
    <xf numFmtId="0" fontId="46" fillId="2" borderId="12" xfId="0" applyFont="1" applyFill="1" applyBorder="1" applyAlignment="1" applyProtection="1">
      <alignment horizontal="left" vertical="center" indent="2"/>
      <protection/>
    </xf>
    <xf numFmtId="0" fontId="8" fillId="2" borderId="13" xfId="0" applyFont="1" applyFill="1" applyBorder="1" applyAlignment="1" applyProtection="1">
      <alignment horizontal="left" vertical="center" indent="1"/>
      <protection/>
    </xf>
    <xf numFmtId="0" fontId="6" fillId="2" borderId="0" xfId="0" applyFont="1" applyFill="1" applyBorder="1" applyAlignment="1" applyProtection="1">
      <alignment horizontal="left" vertical="center" indent="1"/>
      <protection/>
    </xf>
    <xf numFmtId="0" fontId="28" fillId="2" borderId="11"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wrapText="1"/>
      <protection/>
    </xf>
    <xf numFmtId="0" fontId="9" fillId="2" borderId="5" xfId="0" applyFont="1" applyFill="1" applyBorder="1" applyAlignment="1" applyProtection="1">
      <alignment horizontal="center" vertical="top" wrapText="1"/>
      <protection/>
    </xf>
    <xf numFmtId="2" fontId="21" fillId="2" borderId="3" xfId="0" applyNumberFormat="1" applyFont="1" applyFill="1" applyBorder="1" applyAlignment="1" applyProtection="1">
      <alignment horizontal="center" vertical="top"/>
      <protection/>
    </xf>
    <xf numFmtId="3" fontId="28" fillId="2" borderId="3" xfId="0" applyNumberFormat="1" applyFont="1" applyFill="1" applyBorder="1" applyAlignment="1" applyProtection="1">
      <alignment horizontal="center" vertical="top"/>
      <protection/>
    </xf>
    <xf numFmtId="3" fontId="28" fillId="2" borderId="4" xfId="0" applyNumberFormat="1" applyFont="1" applyFill="1" applyBorder="1" applyAlignment="1" applyProtection="1">
      <alignment horizontal="center" vertical="top"/>
      <protection/>
    </xf>
    <xf numFmtId="3" fontId="28" fillId="2" borderId="5" xfId="0" applyNumberFormat="1" applyFont="1" applyFill="1" applyBorder="1" applyAlignment="1" applyProtection="1">
      <alignment horizontal="center" vertical="top"/>
      <protection/>
    </xf>
    <xf numFmtId="3" fontId="28" fillId="2" borderId="6" xfId="0" applyNumberFormat="1" applyFont="1" applyFill="1" applyBorder="1" applyAlignment="1" applyProtection="1">
      <alignment horizontal="center" vertical="top"/>
      <protection/>
    </xf>
    <xf numFmtId="1" fontId="21" fillId="2" borderId="6" xfId="0" applyNumberFormat="1" applyFont="1" applyFill="1" applyBorder="1" applyAlignment="1" applyProtection="1">
      <alignment horizontal="center" vertical="top"/>
      <protection/>
    </xf>
    <xf numFmtId="1" fontId="28" fillId="2" borderId="4" xfId="0" applyNumberFormat="1" applyFont="1" applyFill="1" applyBorder="1" applyAlignment="1" applyProtection="1">
      <alignment horizontal="center" vertical="top"/>
      <protection/>
    </xf>
    <xf numFmtId="1" fontId="28" fillId="2" borderId="5" xfId="0" applyNumberFormat="1" applyFont="1" applyFill="1" applyBorder="1" applyAlignment="1" applyProtection="1">
      <alignment horizontal="center" vertical="top"/>
      <protection/>
    </xf>
    <xf numFmtId="3" fontId="21" fillId="2" borderId="9" xfId="0" applyNumberFormat="1" applyFont="1" applyFill="1" applyBorder="1" applyAlignment="1" applyProtection="1">
      <alignment horizontal="center" vertical="top"/>
      <protection/>
    </xf>
    <xf numFmtId="0" fontId="28" fillId="2" borderId="5" xfId="0" applyFont="1" applyFill="1" applyBorder="1" applyAlignment="1" applyProtection="1">
      <alignment horizontal="center" vertical="top"/>
      <protection/>
    </xf>
    <xf numFmtId="0" fontId="28" fillId="2" borderId="6" xfId="0" applyFont="1" applyFill="1" applyBorder="1" applyAlignment="1" applyProtection="1">
      <alignment horizontal="center" vertical="top"/>
      <protection/>
    </xf>
    <xf numFmtId="2" fontId="22" fillId="2" borderId="4" xfId="0" applyNumberFormat="1" applyFont="1" applyFill="1" applyBorder="1" applyAlignment="1" applyProtection="1">
      <alignment horizontal="center" vertical="top"/>
      <protection/>
    </xf>
    <xf numFmtId="2" fontId="28" fillId="2" borderId="5" xfId="0" applyNumberFormat="1" applyFont="1" applyFill="1" applyBorder="1" applyAlignment="1" applyProtection="1">
      <alignment horizontal="center" vertical="top"/>
      <protection/>
    </xf>
    <xf numFmtId="3" fontId="9" fillId="2" borderId="0" xfId="17" applyNumberFormat="1" applyFont="1" applyFill="1" applyBorder="1" applyAlignment="1" applyProtection="1">
      <alignment horizontal="center" vertical="top"/>
      <protection/>
    </xf>
    <xf numFmtId="3" fontId="21" fillId="2" borderId="6" xfId="0" applyNumberFormat="1" applyFont="1" applyFill="1" applyBorder="1" applyAlignment="1" applyProtection="1">
      <alignment horizontal="center" vertical="top"/>
      <protection/>
    </xf>
    <xf numFmtId="9" fontId="9" fillId="3" borderId="3" xfId="0" applyNumberFormat="1" applyFont="1" applyFill="1" applyBorder="1" applyAlignment="1" applyProtection="1">
      <alignment horizontal="center" vertical="top"/>
      <protection/>
    </xf>
    <xf numFmtId="3" fontId="9" fillId="3" borderId="9" xfId="17" applyNumberFormat="1" applyFont="1" applyFill="1" applyBorder="1" applyAlignment="1" applyProtection="1">
      <alignment horizontal="center" vertical="top"/>
      <protection/>
    </xf>
    <xf numFmtId="0" fontId="12" fillId="3" borderId="6" xfId="0" applyFont="1" applyFill="1" applyBorder="1" applyAlignment="1" applyProtection="1">
      <alignment horizontal="center" vertical="top" wrapText="1"/>
      <protection/>
    </xf>
    <xf numFmtId="0" fontId="10" fillId="3" borderId="3" xfId="0" applyFont="1" applyFill="1" applyBorder="1" applyAlignment="1" applyProtection="1">
      <alignment horizontal="center" vertical="top" wrapText="1"/>
      <protection/>
    </xf>
    <xf numFmtId="0" fontId="12" fillId="2" borderId="6" xfId="0" applyFont="1" applyFill="1" applyBorder="1" applyAlignment="1" applyProtection="1">
      <alignment horizontal="center" vertical="top" wrapText="1"/>
      <protection/>
    </xf>
    <xf numFmtId="0" fontId="10" fillId="2" borderId="3" xfId="0" applyFont="1" applyFill="1" applyBorder="1" applyAlignment="1" applyProtection="1">
      <alignment horizontal="center" vertical="top" wrapText="1"/>
      <protection/>
    </xf>
    <xf numFmtId="49" fontId="10" fillId="2" borderId="0" xfId="0" applyNumberFormat="1" applyFont="1" applyFill="1" applyBorder="1" applyAlignment="1" applyProtection="1">
      <alignment horizontal="left" vertical="center"/>
      <protection/>
    </xf>
    <xf numFmtId="175" fontId="10" fillId="0" borderId="0" xfId="0" applyNumberFormat="1" applyFont="1" applyFill="1" applyBorder="1" applyAlignment="1" applyProtection="1">
      <alignment horizontal="right" vertical="center"/>
      <protection/>
    </xf>
    <xf numFmtId="0" fontId="41" fillId="2" borderId="6" xfId="0" applyFont="1" applyFill="1" applyBorder="1" applyAlignment="1">
      <alignment/>
    </xf>
    <xf numFmtId="39" fontId="4" fillId="2" borderId="14" xfId="0" applyNumberFormat="1" applyFont="1" applyFill="1" applyBorder="1" applyAlignment="1" applyProtection="1">
      <alignment vertical="center"/>
      <protection/>
    </xf>
    <xf numFmtId="0" fontId="20" fillId="2" borderId="7" xfId="0" applyFont="1" applyFill="1" applyBorder="1" applyAlignment="1">
      <alignment/>
    </xf>
    <xf numFmtId="0" fontId="20" fillId="2" borderId="4" xfId="0" applyFont="1" applyFill="1" applyBorder="1" applyAlignment="1">
      <alignment/>
    </xf>
    <xf numFmtId="0" fontId="31" fillId="2" borderId="3" xfId="0" applyFont="1" applyFill="1" applyBorder="1" applyAlignment="1">
      <alignment vertical="center"/>
    </xf>
    <xf numFmtId="0" fontId="20" fillId="2" borderId="2" xfId="0" applyFont="1" applyFill="1" applyBorder="1" applyAlignment="1">
      <alignment/>
    </xf>
    <xf numFmtId="0" fontId="41" fillId="2" borderId="10" xfId="0" applyFont="1" applyFill="1" applyBorder="1" applyAlignment="1">
      <alignment/>
    </xf>
    <xf numFmtId="0" fontId="3" fillId="2" borderId="7" xfId="0" applyFont="1" applyFill="1" applyBorder="1" applyAlignment="1">
      <alignment vertical="center"/>
    </xf>
    <xf numFmtId="0" fontId="3" fillId="2" borderId="3" xfId="0" applyFont="1" applyFill="1" applyBorder="1" applyAlignment="1">
      <alignment vertical="center"/>
    </xf>
    <xf numFmtId="3" fontId="12" fillId="0" borderId="9" xfId="0" applyNumberFormat="1" applyFont="1" applyFill="1" applyBorder="1" applyAlignment="1" applyProtection="1">
      <alignment horizontal="center" vertical="top"/>
      <protection locked="0"/>
    </xf>
    <xf numFmtId="0" fontId="9" fillId="0" borderId="3" xfId="0" applyFont="1" applyFill="1" applyBorder="1" applyAlignment="1" applyProtection="1">
      <alignment horizontal="center" vertical="top" wrapText="1"/>
      <protection locked="0"/>
    </xf>
    <xf numFmtId="0" fontId="9" fillId="0" borderId="0" xfId="0" applyFont="1" applyBorder="1" applyAlignment="1" applyProtection="1">
      <alignment vertical="top"/>
      <protection locked="0"/>
    </xf>
    <xf numFmtId="0" fontId="9" fillId="0" borderId="0" xfId="0" applyFont="1" applyAlignment="1" applyProtection="1">
      <alignment vertical="top"/>
      <protection locked="0"/>
    </xf>
    <xf numFmtId="0" fontId="5" fillId="2" borderId="2" xfId="0" applyFont="1" applyFill="1" applyBorder="1" applyAlignment="1" applyProtection="1">
      <alignment horizontal="left" vertical="center" indent="1"/>
      <protection/>
    </xf>
    <xf numFmtId="0" fontId="9" fillId="0" borderId="0" xfId="0" applyFont="1" applyFill="1" applyBorder="1" applyAlignment="1" applyProtection="1">
      <alignment vertical="center"/>
      <protection/>
    </xf>
    <xf numFmtId="167" fontId="12" fillId="2" borderId="1" xfId="0" applyNumberFormat="1" applyFont="1" applyFill="1" applyBorder="1" applyAlignment="1" applyProtection="1">
      <alignment horizontal="center" vertical="center"/>
      <protection/>
    </xf>
    <xf numFmtId="0" fontId="10" fillId="0" borderId="0" xfId="0" applyFont="1" applyBorder="1" applyAlignment="1" applyProtection="1">
      <alignment vertical="top"/>
      <protection locked="0"/>
    </xf>
    <xf numFmtId="0" fontId="10" fillId="0" borderId="0" xfId="0" applyFont="1" applyAlignment="1" applyProtection="1">
      <alignment vertical="top"/>
      <protection locked="0"/>
    </xf>
    <xf numFmtId="0" fontId="10" fillId="2" borderId="15" xfId="0" applyFont="1" applyFill="1" applyBorder="1" applyAlignment="1" applyProtection="1">
      <alignment vertical="center"/>
      <protection/>
    </xf>
    <xf numFmtId="0" fontId="22" fillId="2" borderId="6" xfId="0" applyFont="1" applyFill="1" applyBorder="1" applyAlignment="1" applyProtection="1">
      <alignment/>
      <protection locked="0"/>
    </xf>
    <xf numFmtId="0" fontId="14"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180" fontId="22" fillId="0" borderId="3" xfId="0" applyNumberFormat="1" applyFont="1" applyFill="1" applyBorder="1" applyAlignment="1" applyProtection="1">
      <alignment horizontal="center" wrapText="1"/>
      <protection locked="0"/>
    </xf>
    <xf numFmtId="180" fontId="22" fillId="2" borderId="3" xfId="0" applyNumberFormat="1" applyFont="1" applyFill="1" applyBorder="1" applyAlignment="1" applyProtection="1">
      <alignment horizontal="center" vertical="center" wrapText="1"/>
      <protection/>
    </xf>
    <xf numFmtId="0" fontId="22" fillId="2" borderId="11" xfId="0" applyFont="1" applyFill="1" applyBorder="1" applyAlignment="1" applyProtection="1">
      <alignment/>
      <protection locked="0"/>
    </xf>
    <xf numFmtId="0" fontId="28" fillId="2" borderId="9" xfId="0" applyFont="1" applyFill="1" applyBorder="1" applyAlignment="1" applyProtection="1">
      <alignment/>
      <protection locked="0"/>
    </xf>
    <xf numFmtId="0" fontId="28" fillId="4" borderId="11" xfId="0" applyFont="1" applyFill="1" applyBorder="1" applyAlignment="1" applyProtection="1">
      <alignment/>
      <protection locked="0"/>
    </xf>
    <xf numFmtId="0" fontId="28" fillId="0" borderId="9" xfId="0" applyFont="1" applyBorder="1" applyAlignment="1" applyProtection="1">
      <alignment/>
      <protection locked="0"/>
    </xf>
    <xf numFmtId="0" fontId="22"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9" fillId="0" borderId="2" xfId="0" applyFont="1" applyFill="1" applyBorder="1" applyAlignment="1" applyProtection="1">
      <alignment vertical="center"/>
      <protection locked="0"/>
    </xf>
    <xf numFmtId="167" fontId="12"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9" fillId="2" borderId="8" xfId="0" applyFont="1" applyFill="1" applyBorder="1" applyAlignment="1" applyProtection="1">
      <alignment horizontal="right" vertical="center" indent="1"/>
      <protection/>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6" fillId="2" borderId="14" xfId="0" applyFont="1" applyFill="1" applyBorder="1" applyAlignment="1" applyProtection="1">
      <alignment horizontal="left" vertical="center" indent="1"/>
      <protection/>
    </xf>
    <xf numFmtId="0" fontId="10" fillId="2" borderId="1" xfId="0"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56" fillId="0" borderId="0" xfId="0" applyFont="1" applyFill="1" applyBorder="1" applyAlignment="1" applyProtection="1">
      <alignment horizontal="right" vertical="center"/>
      <protection/>
    </xf>
    <xf numFmtId="0" fontId="29" fillId="0" borderId="0" xfId="0" applyFont="1" applyFill="1" applyBorder="1" applyAlignment="1" applyProtection="1">
      <alignment horizontal="right" vertical="center"/>
      <protection/>
    </xf>
    <xf numFmtId="0" fontId="57" fillId="0" borderId="0" xfId="0" applyFont="1" applyFill="1" applyBorder="1" applyAlignment="1" applyProtection="1">
      <alignment vertical="top"/>
      <protection/>
    </xf>
    <xf numFmtId="0" fontId="40" fillId="0" borderId="0" xfId="0" applyFont="1" applyFill="1" applyBorder="1" applyAlignment="1" applyProtection="1">
      <alignment vertical="top"/>
      <protection/>
    </xf>
    <xf numFmtId="0" fontId="58" fillId="0" borderId="0" xfId="0" applyFont="1" applyFill="1" applyBorder="1" applyAlignment="1" applyProtection="1">
      <alignment vertical="top"/>
      <protection/>
    </xf>
    <xf numFmtId="0" fontId="29" fillId="0" borderId="0" xfId="0" applyFont="1" applyFill="1" applyBorder="1" applyAlignment="1" applyProtection="1">
      <alignment vertical="top"/>
      <protection/>
    </xf>
    <xf numFmtId="0" fontId="5" fillId="2" borderId="2" xfId="0" applyFont="1" applyFill="1" applyBorder="1" applyAlignment="1" applyProtection="1">
      <alignment horizontal="left" vertical="center" indent="1"/>
      <protection/>
    </xf>
    <xf numFmtId="0" fontId="22" fillId="0" borderId="3" xfId="0" applyFont="1" applyFill="1" applyBorder="1" applyAlignment="1" applyProtection="1">
      <alignment/>
      <protection locked="0"/>
    </xf>
    <xf numFmtId="0" fontId="22" fillId="0" borderId="4" xfId="0" applyFont="1" applyFill="1" applyBorder="1" applyAlignment="1" applyProtection="1">
      <alignment/>
      <protection locked="0"/>
    </xf>
    <xf numFmtId="0" fontId="22" fillId="0" borderId="3" xfId="0" applyFont="1" applyBorder="1" applyAlignment="1" applyProtection="1">
      <alignment/>
      <protection locked="0"/>
    </xf>
    <xf numFmtId="0" fontId="22" fillId="0" borderId="6" xfId="0" applyFont="1" applyFill="1" applyBorder="1" applyAlignment="1" applyProtection="1">
      <alignment/>
      <protection locked="0"/>
    </xf>
    <xf numFmtId="49" fontId="5" fillId="2" borderId="0" xfId="0" applyNumberFormat="1" applyFont="1" applyFill="1" applyBorder="1" applyAlignment="1" applyProtection="1">
      <alignment horizontal="left" vertical="center"/>
      <protection/>
    </xf>
    <xf numFmtId="0" fontId="51" fillId="2" borderId="0" xfId="0" applyFont="1" applyFill="1" applyBorder="1" applyAlignment="1" applyProtection="1">
      <alignment horizontal="left" vertical="center"/>
      <protection/>
    </xf>
    <xf numFmtId="3" fontId="10" fillId="2" borderId="4" xfId="17" applyNumberFormat="1" applyFont="1" applyFill="1" applyBorder="1" applyAlignment="1" applyProtection="1">
      <alignment horizontal="right" vertical="center"/>
      <protection/>
    </xf>
    <xf numFmtId="0" fontId="46" fillId="2" borderId="13" xfId="0" applyFont="1" applyFill="1" applyBorder="1" applyAlignment="1" applyProtection="1">
      <alignment vertical="center"/>
      <protection/>
    </xf>
    <xf numFmtId="0" fontId="9" fillId="2" borderId="13" xfId="0" applyFont="1" applyFill="1" applyBorder="1" applyAlignment="1" applyProtection="1">
      <alignment horizontal="right" vertical="center" indent="1"/>
      <protection/>
    </xf>
    <xf numFmtId="0" fontId="51" fillId="2" borderId="2" xfId="0" applyFont="1" applyFill="1" applyBorder="1" applyAlignment="1" applyProtection="1">
      <alignment horizontal="left" vertical="center" indent="1"/>
      <protection/>
    </xf>
    <xf numFmtId="167" fontId="12" fillId="2" borderId="0"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center" vertical="center"/>
      <protection/>
    </xf>
    <xf numFmtId="0" fontId="10" fillId="2" borderId="0" xfId="0" applyFont="1" applyFill="1" applyBorder="1" applyAlignment="1">
      <alignment vertical="center"/>
    </xf>
    <xf numFmtId="0" fontId="10" fillId="2" borderId="15" xfId="0" applyFont="1" applyFill="1" applyBorder="1" applyAlignment="1">
      <alignment vertical="center"/>
    </xf>
    <xf numFmtId="175" fontId="10" fillId="2" borderId="9" xfId="0" applyNumberFormat="1" applyFont="1" applyFill="1" applyBorder="1" applyAlignment="1" applyProtection="1">
      <alignment horizontal="right" vertical="center"/>
      <protection/>
    </xf>
    <xf numFmtId="39" fontId="12" fillId="2" borderId="7" xfId="0" applyNumberFormat="1" applyFont="1" applyFill="1" applyBorder="1" applyAlignment="1" applyProtection="1">
      <alignment horizontal="left" vertical="center"/>
      <protection/>
    </xf>
    <xf numFmtId="0" fontId="28" fillId="2" borderId="15" xfId="0" applyFont="1" applyFill="1" applyBorder="1" applyAlignment="1" applyProtection="1">
      <alignment/>
      <protection/>
    </xf>
    <xf numFmtId="0" fontId="28" fillId="2" borderId="15" xfId="0" applyFont="1" applyFill="1" applyBorder="1" applyAlignment="1" applyProtection="1">
      <alignment horizontal="left"/>
      <protection/>
    </xf>
    <xf numFmtId="0" fontId="28" fillId="2" borderId="13" xfId="0" applyFont="1" applyFill="1" applyBorder="1" applyAlignment="1" applyProtection="1">
      <alignment/>
      <protection/>
    </xf>
    <xf numFmtId="164" fontId="28" fillId="0" borderId="12" xfId="0" applyNumberFormat="1" applyFont="1" applyFill="1" applyBorder="1" applyAlignment="1" applyProtection="1">
      <alignment horizontal="center" vertical="center" wrapText="1"/>
      <protection/>
    </xf>
    <xf numFmtId="164" fontId="28" fillId="0" borderId="13" xfId="0" applyNumberFormat="1" applyFont="1" applyFill="1" applyBorder="1" applyAlignment="1" applyProtection="1">
      <alignment horizontal="center" vertical="center" wrapText="1"/>
      <protection/>
    </xf>
    <xf numFmtId="0" fontId="28" fillId="2" borderId="10" xfId="0" applyFont="1" applyFill="1" applyBorder="1" applyAlignment="1" applyProtection="1">
      <alignment/>
      <protection/>
    </xf>
    <xf numFmtId="0" fontId="28" fillId="2" borderId="14" xfId="0" applyFont="1" applyFill="1" applyBorder="1" applyAlignment="1" applyProtection="1">
      <alignment/>
      <protection/>
    </xf>
    <xf numFmtId="0" fontId="28" fillId="2" borderId="10" xfId="0" applyFont="1" applyFill="1" applyBorder="1" applyAlignment="1" applyProtection="1">
      <alignment horizontal="left"/>
      <protection/>
    </xf>
    <xf numFmtId="0" fontId="28" fillId="2" borderId="14" xfId="0" applyFont="1" applyFill="1" applyBorder="1" applyAlignment="1" applyProtection="1">
      <alignment horizontal="left"/>
      <protection/>
    </xf>
    <xf numFmtId="0" fontId="21" fillId="0" borderId="7" xfId="0" applyFont="1" applyFill="1" applyBorder="1" applyAlignment="1" applyProtection="1">
      <alignment/>
      <protection/>
    </xf>
    <xf numFmtId="0" fontId="21" fillId="0" borderId="9" xfId="0" applyFont="1" applyFill="1" applyBorder="1" applyAlignment="1" applyProtection="1">
      <alignment/>
      <protection/>
    </xf>
    <xf numFmtId="0" fontId="21" fillId="0" borderId="12" xfId="0" applyFont="1" applyFill="1" applyBorder="1" applyAlignment="1" applyProtection="1">
      <alignment vertical="center" wrapText="1"/>
      <protection/>
    </xf>
    <xf numFmtId="0" fontId="21" fillId="0" borderId="8" xfId="0" applyFont="1" applyFill="1" applyBorder="1" applyAlignment="1" applyProtection="1">
      <alignment vertical="center" wrapText="1"/>
      <protection/>
    </xf>
    <xf numFmtId="180" fontId="22" fillId="0" borderId="9" xfId="0" applyNumberFormat="1" applyFont="1" applyFill="1" applyBorder="1" applyAlignment="1" applyProtection="1">
      <alignment horizontal="center"/>
      <protection locked="0"/>
    </xf>
    <xf numFmtId="180" fontId="22" fillId="0" borderId="3" xfId="0" applyNumberFormat="1" applyFont="1" applyFill="1" applyBorder="1" applyAlignment="1" applyProtection="1">
      <alignment horizontal="center"/>
      <protection locked="0"/>
    </xf>
    <xf numFmtId="180" fontId="22" fillId="2" borderId="15" xfId="0" applyNumberFormat="1" applyFont="1" applyFill="1" applyBorder="1" applyAlignment="1" applyProtection="1">
      <alignment horizontal="center"/>
      <protection locked="0"/>
    </xf>
    <xf numFmtId="180" fontId="22" fillId="2" borderId="13" xfId="0" applyNumberFormat="1" applyFont="1" applyFill="1" applyBorder="1" applyAlignment="1" applyProtection="1">
      <alignment horizontal="center"/>
      <protection locked="0"/>
    </xf>
    <xf numFmtId="180" fontId="22" fillId="2" borderId="9" xfId="0" applyNumberFormat="1" applyFont="1" applyFill="1" applyBorder="1" applyAlignment="1" applyProtection="1">
      <alignment horizontal="center"/>
      <protection locked="0"/>
    </xf>
    <xf numFmtId="180" fontId="22" fillId="0" borderId="11" xfId="0" applyNumberFormat="1" applyFont="1" applyFill="1" applyBorder="1" applyAlignment="1" applyProtection="1">
      <alignment horizontal="center"/>
      <protection locked="0"/>
    </xf>
    <xf numFmtId="180" fontId="22" fillId="0" borderId="6" xfId="0" applyNumberFormat="1" applyFont="1" applyFill="1" applyBorder="1" applyAlignment="1" applyProtection="1">
      <alignment horizontal="center"/>
      <protection locked="0"/>
    </xf>
    <xf numFmtId="180" fontId="22" fillId="2" borderId="9" xfId="0" applyNumberFormat="1" applyFont="1" applyFill="1" applyBorder="1" applyAlignment="1" applyProtection="1">
      <alignment horizontal="center" vertical="center" wrapText="1"/>
      <protection locked="0"/>
    </xf>
    <xf numFmtId="180" fontId="22" fillId="2" borderId="3" xfId="0" applyNumberFormat="1" applyFont="1" applyFill="1" applyBorder="1" applyAlignment="1" applyProtection="1">
      <alignment horizontal="center" vertical="center" wrapText="1"/>
      <protection locked="0"/>
    </xf>
    <xf numFmtId="180" fontId="22" fillId="2" borderId="9" xfId="0" applyNumberFormat="1" applyFont="1" applyFill="1" applyBorder="1" applyAlignment="1" applyProtection="1">
      <alignment horizontal="center" wrapText="1"/>
      <protection locked="0"/>
    </xf>
    <xf numFmtId="0" fontId="14" fillId="2" borderId="3" xfId="0" applyFont="1" applyFill="1" applyBorder="1" applyAlignment="1" applyProtection="1">
      <alignment/>
      <protection locked="0"/>
    </xf>
    <xf numFmtId="0" fontId="0" fillId="0" borderId="3" xfId="0" applyFont="1" applyFill="1" applyBorder="1" applyAlignment="1" applyProtection="1">
      <alignment/>
      <protection locked="0"/>
    </xf>
    <xf numFmtId="0" fontId="0" fillId="0" borderId="4" xfId="0" applyFont="1" applyFill="1" applyBorder="1" applyAlignment="1" applyProtection="1">
      <alignment/>
      <protection locked="0"/>
    </xf>
    <xf numFmtId="0" fontId="0" fillId="0" borderId="9" xfId="0" applyFont="1" applyFill="1" applyBorder="1" applyAlignment="1" applyProtection="1">
      <alignment/>
      <protection locked="0"/>
    </xf>
    <xf numFmtId="0" fontId="14" fillId="2" borderId="6" xfId="0" applyFont="1" applyFill="1" applyBorder="1" applyAlignment="1" applyProtection="1">
      <alignment/>
      <protection locked="0"/>
    </xf>
    <xf numFmtId="0" fontId="0" fillId="0" borderId="0" xfId="0" applyFill="1" applyBorder="1" applyAlignment="1" applyProtection="1">
      <alignment/>
      <protection/>
    </xf>
    <xf numFmtId="0" fontId="0" fillId="0" borderId="0" xfId="0" applyAlignment="1" applyProtection="1">
      <alignment/>
      <protection/>
    </xf>
    <xf numFmtId="0" fontId="5" fillId="2" borderId="10" xfId="0" applyFont="1" applyFill="1" applyBorder="1" applyAlignment="1" applyProtection="1">
      <alignment horizontal="left" vertical="center" indent="1"/>
      <protection/>
    </xf>
    <xf numFmtId="0" fontId="5" fillId="0" borderId="2"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0" fontId="50" fillId="2" borderId="12" xfId="0" applyFont="1" applyFill="1" applyBorder="1" applyAlignment="1" applyProtection="1">
      <alignment horizontal="left" vertical="center" indent="1"/>
      <protection/>
    </xf>
    <xf numFmtId="0" fontId="5" fillId="2" borderId="10" xfId="0" applyFont="1" applyFill="1" applyBorder="1" applyAlignment="1" applyProtection="1">
      <alignment horizontal="left" vertical="center" indent="1"/>
      <protection/>
    </xf>
    <xf numFmtId="0" fontId="5" fillId="3" borderId="2" xfId="0" applyFont="1" applyFill="1" applyBorder="1" applyAlignment="1" applyProtection="1">
      <alignment horizontal="left" vertical="center" indent="1"/>
      <protection/>
    </xf>
    <xf numFmtId="0" fontId="5" fillId="3" borderId="10" xfId="0" applyFont="1" applyFill="1" applyBorder="1" applyAlignment="1" applyProtection="1">
      <alignment horizontal="left" vertical="center" indent="1"/>
      <protection/>
    </xf>
    <xf numFmtId="0" fontId="9" fillId="3" borderId="8" xfId="0" applyFont="1" applyFill="1" applyBorder="1" applyAlignment="1" applyProtection="1">
      <alignment horizontal="right" vertical="center" indent="1"/>
      <protection/>
    </xf>
    <xf numFmtId="167" fontId="12" fillId="3" borderId="1" xfId="0" applyNumberFormat="1" applyFont="1" applyFill="1" applyBorder="1" applyAlignment="1" applyProtection="1">
      <alignment horizontal="center" vertical="center"/>
      <protection/>
    </xf>
    <xf numFmtId="1" fontId="10" fillId="3" borderId="1" xfId="0" applyNumberFormat="1" applyFont="1" applyFill="1" applyBorder="1" applyAlignment="1" applyProtection="1">
      <alignment horizontal="center" vertical="center"/>
      <protection/>
    </xf>
    <xf numFmtId="1" fontId="10" fillId="3" borderId="11" xfId="0" applyNumberFormat="1" applyFont="1" applyFill="1" applyBorder="1" applyAlignment="1" applyProtection="1">
      <alignment horizontal="center" vertical="center"/>
      <protection/>
    </xf>
    <xf numFmtId="0" fontId="10" fillId="3" borderId="1" xfId="0" applyFont="1" applyFill="1" applyBorder="1" applyAlignment="1" applyProtection="1">
      <alignment horizontal="center" vertical="center"/>
      <protection/>
    </xf>
    <xf numFmtId="0" fontId="6" fillId="3" borderId="14" xfId="0" applyFont="1" applyFill="1" applyBorder="1" applyAlignment="1" applyProtection="1">
      <alignment horizontal="left" vertical="center" indent="1"/>
      <protection/>
    </xf>
    <xf numFmtId="0" fontId="10" fillId="3" borderId="11" xfId="0" applyFont="1" applyFill="1" applyBorder="1" applyAlignment="1" applyProtection="1">
      <alignment horizontal="center" vertical="center"/>
      <protection/>
    </xf>
    <xf numFmtId="0" fontId="3" fillId="3" borderId="8" xfId="0" applyFont="1" applyFill="1" applyBorder="1" applyAlignment="1" applyProtection="1">
      <alignment horizontal="right" vertical="center" indent="1"/>
      <protection/>
    </xf>
    <xf numFmtId="3" fontId="28" fillId="0" borderId="7" xfId="0" applyNumberFormat="1" applyFont="1" applyFill="1" applyBorder="1" applyAlignment="1" applyProtection="1">
      <alignment horizontal="center" vertical="center"/>
      <protection locked="0"/>
    </xf>
    <xf numFmtId="3" fontId="9" fillId="0" borderId="9" xfId="17" applyNumberFormat="1" applyFont="1" applyFill="1" applyBorder="1" applyAlignment="1" applyProtection="1">
      <alignment horizontal="center" vertical="center"/>
      <protection locked="0"/>
    </xf>
    <xf numFmtId="3" fontId="9" fillId="0" borderId="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175" fontId="10" fillId="2" borderId="1" xfId="21" applyNumberFormat="1" applyFont="1" applyFill="1" applyBorder="1" applyAlignment="1" applyProtection="1">
      <alignment vertical="center"/>
      <protection/>
    </xf>
    <xf numFmtId="175" fontId="10" fillId="0" borderId="11" xfId="0" applyNumberFormat="1" applyFont="1" applyFill="1" applyBorder="1" applyAlignment="1" applyProtection="1">
      <alignment vertical="center"/>
      <protection locked="0"/>
    </xf>
    <xf numFmtId="3" fontId="12" fillId="3" borderId="3" xfId="21" applyNumberFormat="1" applyFont="1" applyFill="1" applyBorder="1" applyAlignment="1" applyProtection="1">
      <alignment horizontal="center" vertical="top"/>
      <protection locked="0"/>
    </xf>
    <xf numFmtId="49" fontId="9" fillId="0" borderId="7" xfId="0" applyNumberFormat="1" applyFont="1" applyFill="1" applyBorder="1" applyAlignment="1" applyProtection="1">
      <alignment horizontal="center" vertical="top"/>
      <protection locked="0"/>
    </xf>
    <xf numFmtId="3" fontId="9" fillId="0" borderId="12" xfId="0" applyNumberFormat="1" applyFont="1" applyFill="1" applyBorder="1" applyAlignment="1" applyProtection="1">
      <alignment horizontal="center" vertical="top"/>
      <protection locked="0"/>
    </xf>
    <xf numFmtId="3" fontId="9" fillId="0" borderId="3" xfId="0" applyNumberFormat="1"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9" fillId="0" borderId="2" xfId="0" applyFont="1" applyBorder="1" applyAlignment="1" applyProtection="1">
      <alignment vertical="top"/>
      <protection locked="0"/>
    </xf>
    <xf numFmtId="0" fontId="9" fillId="0" borderId="2" xfId="0" applyFont="1" applyBorder="1" applyAlignment="1" applyProtection="1">
      <alignment vertical="center"/>
      <protection locked="0"/>
    </xf>
    <xf numFmtId="3" fontId="45" fillId="0" borderId="5" xfId="0" applyNumberFormat="1" applyFont="1" applyFill="1" applyBorder="1" applyAlignment="1" applyProtection="1">
      <alignment horizontal="center" vertical="center"/>
      <protection locked="0"/>
    </xf>
    <xf numFmtId="49" fontId="9" fillId="0" borderId="9" xfId="17" applyNumberFormat="1" applyFont="1" applyFill="1" applyBorder="1" applyAlignment="1" applyProtection="1">
      <alignment horizontal="center" vertical="center"/>
      <protection locked="0"/>
    </xf>
    <xf numFmtId="0" fontId="22" fillId="0" borderId="3" xfId="0" applyFont="1" applyFill="1" applyBorder="1" applyAlignment="1" applyProtection="1">
      <alignment horizontal="center" wrapText="1"/>
      <protection locked="0"/>
    </xf>
    <xf numFmtId="0" fontId="0" fillId="0" borderId="3" xfId="0" applyBorder="1" applyAlignment="1" applyProtection="1">
      <alignment/>
      <protection locked="0"/>
    </xf>
    <xf numFmtId="0" fontId="59" fillId="0" borderId="3" xfId="0" applyFont="1" applyFill="1" applyBorder="1" applyAlignment="1" applyProtection="1">
      <alignment/>
      <protection locked="0"/>
    </xf>
    <xf numFmtId="0" fontId="59" fillId="0" borderId="4" xfId="0" applyFont="1" applyFill="1" applyBorder="1" applyAlignment="1" applyProtection="1">
      <alignment/>
      <protection locked="0"/>
    </xf>
    <xf numFmtId="39" fontId="28" fillId="2" borderId="7" xfId="0" applyNumberFormat="1" applyFont="1" applyFill="1" applyBorder="1" applyAlignment="1" applyProtection="1">
      <alignment wrapText="1"/>
      <protection/>
    </xf>
    <xf numFmtId="0" fontId="10" fillId="2" borderId="14" xfId="0" applyFont="1" applyFill="1" applyBorder="1" applyAlignment="1" applyProtection="1">
      <alignment horizontal="left" vertical="center"/>
      <protection/>
    </xf>
    <xf numFmtId="3" fontId="9" fillId="0" borderId="0" xfId="0" applyNumberFormat="1" applyFont="1" applyFill="1" applyBorder="1" applyAlignment="1" applyProtection="1">
      <alignment horizontal="center" vertical="top"/>
      <protection locked="0"/>
    </xf>
    <xf numFmtId="2" fontId="9" fillId="2" borderId="0" xfId="0" applyNumberFormat="1" applyFont="1" applyFill="1" applyBorder="1" applyAlignment="1" applyProtection="1">
      <alignment horizontal="center" vertical="top"/>
      <protection locked="0"/>
    </xf>
    <xf numFmtId="3" fontId="9" fillId="2" borderId="0" xfId="0" applyNumberFormat="1" applyFont="1" applyFill="1" applyBorder="1" applyAlignment="1" applyProtection="1">
      <alignment horizontal="center" vertical="top"/>
      <protection locked="0"/>
    </xf>
    <xf numFmtId="1" fontId="9" fillId="2" borderId="0" xfId="0" applyNumberFormat="1" applyFont="1" applyFill="1" applyBorder="1" applyAlignment="1" applyProtection="1">
      <alignment horizontal="center" vertical="top"/>
      <protection locked="0"/>
    </xf>
    <xf numFmtId="2" fontId="12" fillId="0" borderId="0" xfId="0" applyNumberFormat="1" applyFont="1" applyFill="1" applyBorder="1" applyAlignment="1" applyProtection="1">
      <alignment horizontal="center" vertical="top"/>
      <protection locked="0"/>
    </xf>
    <xf numFmtId="3" fontId="12" fillId="0" borderId="0" xfId="0" applyNumberFormat="1" applyFont="1" applyFill="1" applyBorder="1" applyAlignment="1" applyProtection="1">
      <alignment horizontal="center" vertical="top"/>
      <protection locked="0"/>
    </xf>
    <xf numFmtId="166" fontId="12" fillId="0" borderId="0" xfId="17" applyNumberFormat="1" applyFont="1" applyFill="1" applyBorder="1" applyAlignment="1" applyProtection="1">
      <alignment horizontal="center" vertical="top"/>
      <protection locked="0"/>
    </xf>
    <xf numFmtId="9" fontId="12" fillId="0" borderId="0" xfId="21" applyFont="1" applyFill="1" applyBorder="1" applyAlignment="1" applyProtection="1">
      <alignment horizontal="center" vertical="top"/>
      <protection locked="0"/>
    </xf>
    <xf numFmtId="9" fontId="12" fillId="0" borderId="0" xfId="0" applyNumberFormat="1" applyFont="1" applyFill="1" applyBorder="1" applyAlignment="1" applyProtection="1">
      <alignment horizontal="center" vertical="top"/>
      <protection locked="0"/>
    </xf>
    <xf numFmtId="166" fontId="9" fillId="2" borderId="0" xfId="17" applyNumberFormat="1" applyFont="1" applyFill="1" applyBorder="1" applyAlignment="1" applyProtection="1">
      <alignment horizontal="center" vertical="top"/>
      <protection locked="0"/>
    </xf>
    <xf numFmtId="9" fontId="9" fillId="2" borderId="0" xfId="21" applyFont="1" applyFill="1" applyBorder="1" applyAlignment="1" applyProtection="1">
      <alignment horizontal="center" vertical="top"/>
      <protection locked="0"/>
    </xf>
    <xf numFmtId="9" fontId="9" fillId="2" borderId="0" xfId="0" applyNumberFormat="1" applyFont="1" applyFill="1" applyBorder="1" applyAlignment="1" applyProtection="1">
      <alignment horizontal="center" vertical="top"/>
      <protection locked="0"/>
    </xf>
    <xf numFmtId="1" fontId="12" fillId="0" borderId="0" xfId="0" applyNumberFormat="1" applyFont="1" applyFill="1" applyBorder="1" applyAlignment="1" applyProtection="1">
      <alignment horizontal="center" vertical="top"/>
      <protection locked="0"/>
    </xf>
    <xf numFmtId="2" fontId="29" fillId="0" borderId="0" xfId="0" applyNumberFormat="1" applyFont="1" applyFill="1" applyBorder="1" applyAlignment="1" applyProtection="1">
      <alignment horizontal="center" vertical="top"/>
      <protection locked="0"/>
    </xf>
    <xf numFmtId="0" fontId="9" fillId="2" borderId="0" xfId="0" applyFont="1" applyFill="1" applyBorder="1" applyAlignment="1" applyProtection="1">
      <alignment horizontal="center" vertical="top"/>
      <protection locked="0"/>
    </xf>
    <xf numFmtId="2" fontId="29" fillId="3" borderId="15" xfId="0" applyNumberFormat="1" applyFont="1" applyFill="1" applyBorder="1" applyAlignment="1" applyProtection="1">
      <alignment horizontal="center" vertical="top"/>
      <protection locked="0"/>
    </xf>
    <xf numFmtId="3" fontId="9" fillId="3" borderId="15" xfId="0" applyNumberFormat="1" applyFont="1" applyFill="1" applyBorder="1" applyAlignment="1" applyProtection="1">
      <alignment horizontal="center" vertical="top"/>
      <protection locked="0"/>
    </xf>
    <xf numFmtId="3" fontId="12" fillId="3" borderId="15" xfId="0" applyNumberFormat="1" applyFont="1" applyFill="1" applyBorder="1" applyAlignment="1" applyProtection="1">
      <alignment horizontal="center" vertical="top"/>
      <protection locked="0"/>
    </xf>
    <xf numFmtId="166" fontId="12" fillId="3" borderId="15" xfId="17" applyNumberFormat="1" applyFont="1" applyFill="1" applyBorder="1" applyAlignment="1" applyProtection="1">
      <alignment horizontal="center" vertical="top"/>
      <protection locked="0"/>
    </xf>
    <xf numFmtId="9" fontId="12" fillId="3" borderId="15" xfId="21" applyFont="1" applyFill="1" applyBorder="1" applyAlignment="1" applyProtection="1">
      <alignment horizontal="center" vertical="top"/>
      <protection locked="0"/>
    </xf>
    <xf numFmtId="9" fontId="12" fillId="3" borderId="15" xfId="0" applyNumberFormat="1" applyFont="1" applyFill="1" applyBorder="1" applyAlignment="1" applyProtection="1">
      <alignment horizontal="center" vertical="top"/>
      <protection locked="0"/>
    </xf>
    <xf numFmtId="3" fontId="12" fillId="3" borderId="9" xfId="0" applyNumberFormat="1" applyFont="1" applyFill="1" applyBorder="1" applyAlignment="1" applyProtection="1">
      <alignment horizontal="center" vertical="top"/>
      <protection locked="0"/>
    </xf>
    <xf numFmtId="2" fontId="40" fillId="2" borderId="0" xfId="0" applyNumberFormat="1" applyFont="1" applyFill="1" applyBorder="1" applyAlignment="1" applyProtection="1">
      <alignment horizontal="center" vertical="top"/>
      <protection locked="0"/>
    </xf>
    <xf numFmtId="3" fontId="11" fillId="2" borderId="0" xfId="0" applyNumberFormat="1" applyFont="1" applyFill="1" applyBorder="1" applyAlignment="1" applyProtection="1">
      <alignment horizontal="center" vertical="top"/>
      <protection locked="0"/>
    </xf>
    <xf numFmtId="10" fontId="3" fillId="2" borderId="0" xfId="17" applyNumberFormat="1" applyFont="1" applyFill="1" applyBorder="1" applyAlignment="1" applyProtection="1">
      <alignment horizontal="center" vertical="top"/>
      <protection locked="0"/>
    </xf>
    <xf numFmtId="0" fontId="11" fillId="2" borderId="0" xfId="0" applyFont="1" applyFill="1" applyBorder="1" applyAlignment="1" applyProtection="1">
      <alignment vertical="top"/>
      <protection locked="0"/>
    </xf>
    <xf numFmtId="9" fontId="11" fillId="2" borderId="0" xfId="21" applyFont="1" applyFill="1" applyBorder="1" applyAlignment="1" applyProtection="1">
      <alignment horizontal="center" vertical="top"/>
      <protection locked="0"/>
    </xf>
    <xf numFmtId="9" fontId="11" fillId="2" borderId="0" xfId="0" applyNumberFormat="1" applyFont="1" applyFill="1" applyBorder="1" applyAlignment="1" applyProtection="1">
      <alignment horizontal="center" vertical="top"/>
      <protection locked="0"/>
    </xf>
    <xf numFmtId="3" fontId="11" fillId="2" borderId="1" xfId="0" applyNumberFormat="1" applyFont="1" applyFill="1" applyBorder="1" applyAlignment="1" applyProtection="1">
      <alignment horizontal="center" vertical="top"/>
      <protection locked="0"/>
    </xf>
    <xf numFmtId="0" fontId="9" fillId="2"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166" fontId="9" fillId="2" borderId="0" xfId="17" applyNumberFormat="1" applyFont="1" applyFill="1" applyBorder="1" applyAlignment="1" applyProtection="1">
      <alignment horizontal="left" vertical="center"/>
      <protection locked="0"/>
    </xf>
    <xf numFmtId="172" fontId="9" fillId="2" borderId="1" xfId="17" applyNumberFormat="1" applyFont="1" applyFill="1" applyBorder="1" applyAlignment="1" applyProtection="1">
      <alignment horizontal="center" vertical="center"/>
      <protection locked="0"/>
    </xf>
    <xf numFmtId="0" fontId="9" fillId="2" borderId="14"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166" fontId="9" fillId="2" borderId="14" xfId="17" applyNumberFormat="1" applyFont="1" applyFill="1" applyBorder="1" applyAlignment="1" applyProtection="1">
      <alignment horizontal="left" vertical="center"/>
      <protection locked="0"/>
    </xf>
    <xf numFmtId="172" fontId="9" fillId="2" borderId="11" xfId="17" applyNumberFormat="1" applyFont="1" applyFill="1" applyBorder="1" applyAlignment="1" applyProtection="1">
      <alignment horizontal="center" vertical="center"/>
      <protection locked="0"/>
    </xf>
    <xf numFmtId="2" fontId="29" fillId="3" borderId="13" xfId="0" applyNumberFormat="1" applyFont="1" applyFill="1" applyBorder="1" applyAlignment="1" applyProtection="1">
      <alignment horizontal="center" vertical="top"/>
      <protection locked="0"/>
    </xf>
    <xf numFmtId="3" fontId="9" fillId="3" borderId="13" xfId="0" applyNumberFormat="1" applyFont="1" applyFill="1" applyBorder="1" applyAlignment="1" applyProtection="1">
      <alignment horizontal="center" vertical="top"/>
      <protection locked="0"/>
    </xf>
    <xf numFmtId="3" fontId="12" fillId="3" borderId="13" xfId="0" applyNumberFormat="1" applyFont="1" applyFill="1" applyBorder="1" applyAlignment="1" applyProtection="1">
      <alignment horizontal="center" vertical="top"/>
      <protection locked="0"/>
    </xf>
    <xf numFmtId="166" fontId="12" fillId="3" borderId="13" xfId="17" applyNumberFormat="1" applyFont="1" applyFill="1" applyBorder="1" applyAlignment="1" applyProtection="1">
      <alignment horizontal="center" vertical="top"/>
      <protection locked="0"/>
    </xf>
    <xf numFmtId="9" fontId="12" fillId="3" borderId="13" xfId="0" applyNumberFormat="1" applyFont="1" applyFill="1" applyBorder="1" applyAlignment="1" applyProtection="1">
      <alignment horizontal="center" vertical="top"/>
      <protection locked="0"/>
    </xf>
    <xf numFmtId="2" fontId="29" fillId="2" borderId="0" xfId="0" applyNumberFormat="1" applyFont="1" applyFill="1" applyBorder="1" applyAlignment="1" applyProtection="1">
      <alignment horizontal="center" vertical="top"/>
      <protection locked="0"/>
    </xf>
    <xf numFmtId="3" fontId="12" fillId="2" borderId="0" xfId="0" applyNumberFormat="1" applyFont="1" applyFill="1" applyBorder="1" applyAlignment="1" applyProtection="1">
      <alignment horizontal="center" vertical="top"/>
      <protection locked="0"/>
    </xf>
    <xf numFmtId="166" fontId="12" fillId="2" borderId="0" xfId="17" applyNumberFormat="1" applyFont="1" applyFill="1" applyBorder="1" applyAlignment="1" applyProtection="1">
      <alignment horizontal="center" vertical="top"/>
      <protection locked="0"/>
    </xf>
    <xf numFmtId="9" fontId="12" fillId="2" borderId="0" xfId="21" applyFont="1" applyFill="1" applyBorder="1" applyAlignment="1" applyProtection="1">
      <alignment horizontal="center" vertical="top"/>
      <protection locked="0"/>
    </xf>
    <xf numFmtId="9" fontId="12" fillId="2"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3" fontId="12" fillId="0" borderId="11" xfId="0" applyNumberFormat="1" applyFont="1" applyFill="1" applyBorder="1" applyAlignment="1" applyProtection="1">
      <alignment horizontal="center" vertical="top"/>
      <protection locked="0"/>
    </xf>
    <xf numFmtId="3" fontId="12" fillId="2" borderId="1" xfId="0" applyNumberFormat="1" applyFont="1" applyFill="1" applyBorder="1" applyAlignment="1" applyProtection="1">
      <alignment horizontal="center" vertical="top"/>
      <protection locked="0"/>
    </xf>
    <xf numFmtId="3" fontId="12" fillId="0" borderId="1" xfId="0" applyNumberFormat="1" applyFont="1" applyFill="1" applyBorder="1" applyAlignment="1" applyProtection="1">
      <alignment horizontal="center" vertical="top"/>
      <protection locked="0"/>
    </xf>
    <xf numFmtId="9" fontId="9" fillId="3" borderId="13" xfId="21" applyFont="1" applyFill="1" applyBorder="1" applyAlignment="1" applyProtection="1">
      <alignment horizontal="center" vertical="top"/>
      <protection locked="0"/>
    </xf>
    <xf numFmtId="2" fontId="29" fillId="3" borderId="14" xfId="0" applyNumberFormat="1" applyFont="1" applyFill="1" applyBorder="1" applyAlignment="1" applyProtection="1">
      <alignment horizontal="center" vertical="top"/>
      <protection locked="0"/>
    </xf>
    <xf numFmtId="3" fontId="9" fillId="3" borderId="14" xfId="0" applyNumberFormat="1" applyFont="1" applyFill="1" applyBorder="1" applyAlignment="1" applyProtection="1">
      <alignment horizontal="center" vertical="top"/>
      <protection locked="0"/>
    </xf>
    <xf numFmtId="3" fontId="12" fillId="3" borderId="14" xfId="0" applyNumberFormat="1" applyFont="1" applyFill="1" applyBorder="1" applyAlignment="1" applyProtection="1">
      <alignment horizontal="center" vertical="top"/>
      <protection locked="0"/>
    </xf>
    <xf numFmtId="166" fontId="12" fillId="3" borderId="14" xfId="17" applyNumberFormat="1" applyFont="1" applyFill="1" applyBorder="1" applyAlignment="1" applyProtection="1">
      <alignment horizontal="center" vertical="top"/>
      <protection locked="0"/>
    </xf>
    <xf numFmtId="9" fontId="12" fillId="3" borderId="14" xfId="21" applyFont="1" applyFill="1" applyBorder="1" applyAlignment="1" applyProtection="1">
      <alignment horizontal="center" vertical="top"/>
      <protection locked="0"/>
    </xf>
    <xf numFmtId="9" fontId="12" fillId="3" borderId="14" xfId="0" applyNumberFormat="1" applyFont="1" applyFill="1" applyBorder="1" applyAlignment="1" applyProtection="1">
      <alignment horizontal="center" vertical="top"/>
      <protection locked="0"/>
    </xf>
    <xf numFmtId="9" fontId="10" fillId="0" borderId="13" xfId="0" applyNumberFormat="1" applyFont="1" applyFill="1" applyBorder="1" applyAlignment="1" applyProtection="1">
      <alignment horizontal="center" vertical="top"/>
      <protection locked="0"/>
    </xf>
    <xf numFmtId="9" fontId="9" fillId="0" borderId="13" xfId="0" applyNumberFormat="1" applyFont="1" applyFill="1" applyBorder="1" applyAlignment="1" applyProtection="1">
      <alignment horizontal="center" vertical="top"/>
      <protection locked="0"/>
    </xf>
    <xf numFmtId="3" fontId="12" fillId="0" borderId="13" xfId="0" applyNumberFormat="1" applyFont="1" applyFill="1" applyBorder="1" applyAlignment="1" applyProtection="1">
      <alignment horizontal="center" vertical="top"/>
      <protection locked="0"/>
    </xf>
    <xf numFmtId="166" fontId="12" fillId="0" borderId="13" xfId="17" applyNumberFormat="1" applyFont="1" applyFill="1" applyBorder="1" applyAlignment="1" applyProtection="1">
      <alignment horizontal="center" vertical="top"/>
      <protection locked="0"/>
    </xf>
    <xf numFmtId="9" fontId="12" fillId="0" borderId="13" xfId="21" applyFont="1" applyFill="1" applyBorder="1" applyAlignment="1" applyProtection="1">
      <alignment horizontal="center" vertical="top"/>
      <protection locked="0"/>
    </xf>
    <xf numFmtId="9" fontId="12" fillId="0" borderId="13" xfId="0" applyNumberFormat="1" applyFont="1" applyFill="1" applyBorder="1" applyAlignment="1" applyProtection="1">
      <alignment horizontal="center" vertical="top"/>
      <protection locked="0"/>
    </xf>
    <xf numFmtId="9" fontId="12" fillId="0" borderId="14" xfId="0" applyNumberFormat="1" applyFont="1" applyFill="1" applyBorder="1" applyAlignment="1" applyProtection="1">
      <alignment horizontal="center" vertical="top"/>
      <protection locked="0"/>
    </xf>
    <xf numFmtId="9" fontId="9" fillId="0" borderId="14" xfId="0" applyNumberFormat="1" applyFont="1" applyFill="1" applyBorder="1" applyAlignment="1" applyProtection="1">
      <alignment horizontal="center" vertical="top"/>
      <protection locked="0"/>
    </xf>
    <xf numFmtId="3" fontId="12" fillId="0" borderId="14" xfId="0" applyNumberFormat="1" applyFont="1" applyFill="1" applyBorder="1" applyAlignment="1" applyProtection="1">
      <alignment horizontal="center" vertical="top"/>
      <protection locked="0"/>
    </xf>
    <xf numFmtId="166" fontId="12" fillId="0" borderId="14" xfId="17" applyNumberFormat="1" applyFont="1" applyFill="1" applyBorder="1" applyAlignment="1" applyProtection="1">
      <alignment horizontal="center" vertical="top"/>
      <protection locked="0"/>
    </xf>
    <xf numFmtId="9" fontId="12" fillId="0" borderId="14" xfId="21" applyFont="1" applyFill="1" applyBorder="1" applyAlignment="1" applyProtection="1">
      <alignment horizontal="center" vertical="top"/>
      <protection locked="0"/>
    </xf>
    <xf numFmtId="3" fontId="9" fillId="2" borderId="1" xfId="0" applyNumberFormat="1" applyFont="1" applyFill="1" applyBorder="1" applyAlignment="1" applyProtection="1">
      <alignment horizontal="center" vertical="top"/>
      <protection locked="0"/>
    </xf>
    <xf numFmtId="3" fontId="12" fillId="3" borderId="8" xfId="0" applyNumberFormat="1" applyFont="1" applyFill="1" applyBorder="1" applyAlignment="1" applyProtection="1">
      <alignment horizontal="center" vertical="top"/>
      <protection locked="0"/>
    </xf>
    <xf numFmtId="3" fontId="12" fillId="0" borderId="8" xfId="0" applyNumberFormat="1" applyFont="1" applyFill="1" applyBorder="1" applyAlignment="1" applyProtection="1">
      <alignment horizontal="center" vertical="top"/>
      <protection locked="0"/>
    </xf>
    <xf numFmtId="3" fontId="12" fillId="3" borderId="11" xfId="0" applyNumberFormat="1" applyFont="1" applyFill="1" applyBorder="1" applyAlignment="1" applyProtection="1">
      <alignment horizontal="center" vertical="top"/>
      <protection locked="0"/>
    </xf>
    <xf numFmtId="0" fontId="57" fillId="0" borderId="0"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9" fillId="0" borderId="0" xfId="0" applyFont="1" applyFill="1" applyBorder="1" applyAlignment="1" applyProtection="1">
      <alignment vertical="top"/>
      <protection locked="0"/>
    </xf>
    <xf numFmtId="0" fontId="12" fillId="2" borderId="0" xfId="0" applyFont="1" applyFill="1" applyBorder="1" applyAlignment="1" applyProtection="1">
      <alignment vertical="top"/>
      <protection locked="0"/>
    </xf>
    <xf numFmtId="0" fontId="58"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40"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top"/>
      <protection locked="0"/>
    </xf>
    <xf numFmtId="0" fontId="10" fillId="0" borderId="0" xfId="0"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9"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0" fontId="46" fillId="2" borderId="12" xfId="0" applyFont="1" applyFill="1" applyBorder="1" applyAlignment="1" applyProtection="1">
      <alignment horizontal="left" vertical="center" indent="1"/>
      <protection locked="0"/>
    </xf>
    <xf numFmtId="0" fontId="23" fillId="2" borderId="13" xfId="0" applyFont="1" applyFill="1" applyBorder="1" applyAlignment="1" applyProtection="1">
      <alignment vertical="center"/>
      <protection locked="0"/>
    </xf>
    <xf numFmtId="0" fontId="23" fillId="2" borderId="13"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wrapText="1"/>
      <protection locked="0"/>
    </xf>
    <xf numFmtId="0" fontId="31" fillId="2" borderId="13" xfId="0" applyFont="1" applyFill="1" applyBorder="1" applyAlignment="1" applyProtection="1">
      <alignment horizontal="right" vertical="center"/>
      <protection locked="0"/>
    </xf>
    <xf numFmtId="0" fontId="24" fillId="2" borderId="8"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Border="1" applyAlignment="1" applyProtection="1">
      <alignment vertical="center"/>
      <protection locked="0"/>
    </xf>
    <xf numFmtId="0" fontId="10" fillId="2" borderId="0" xfId="0" applyFont="1" applyFill="1" applyBorder="1" applyAlignment="1" applyProtection="1">
      <alignment vertical="center"/>
      <protection locked="0"/>
    </xf>
    <xf numFmtId="0" fontId="12"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vertical="center"/>
      <protection locked="0"/>
    </xf>
    <xf numFmtId="164" fontId="10" fillId="2" borderId="0" xfId="0" applyNumberFormat="1" applyFont="1" applyFill="1" applyBorder="1" applyAlignment="1" applyProtection="1">
      <alignment horizontal="center" vertical="center" wrapText="1"/>
      <protection locked="0"/>
    </xf>
    <xf numFmtId="164" fontId="10" fillId="2" borderId="1" xfId="0" applyNumberFormat="1" applyFont="1" applyFill="1" applyBorder="1" applyAlignment="1" applyProtection="1">
      <alignment horizontal="center" vertical="center" wrapText="1"/>
      <protection locked="0"/>
    </xf>
    <xf numFmtId="164" fontId="10" fillId="0" borderId="0" xfId="0" applyNumberFormat="1" applyFont="1" applyFill="1" applyBorder="1" applyAlignment="1" applyProtection="1">
      <alignment horizontal="center" vertical="center" wrapText="1"/>
      <protection locked="0"/>
    </xf>
    <xf numFmtId="167" fontId="12" fillId="0"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4" fillId="2" borderId="1"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3" fontId="9" fillId="0" borderId="0" xfId="0" applyNumberFormat="1" applyFont="1" applyAlignment="1" applyProtection="1">
      <alignment vertical="center"/>
      <protection locked="0"/>
    </xf>
    <xf numFmtId="164" fontId="10" fillId="2" borderId="0" xfId="0" applyNumberFormat="1" applyFont="1" applyFill="1" applyBorder="1" applyAlignment="1" applyProtection="1">
      <alignment horizontal="right" vertical="center" wrapText="1"/>
      <protection/>
    </xf>
    <xf numFmtId="0" fontId="10" fillId="2" borderId="15" xfId="0" applyFont="1" applyFill="1" applyBorder="1" applyAlignment="1" applyProtection="1">
      <alignment horizontal="left" vertical="center" wrapText="1" indent="1"/>
      <protection/>
    </xf>
    <xf numFmtId="0" fontId="14" fillId="2" borderId="0"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0" fillId="0" borderId="3" xfId="0" applyFill="1" applyBorder="1" applyAlignment="1" applyProtection="1">
      <alignment/>
      <protection locked="0"/>
    </xf>
    <xf numFmtId="3" fontId="28" fillId="3" borderId="9" xfId="0" applyNumberFormat="1" applyFont="1" applyFill="1" applyBorder="1" applyAlignment="1" applyProtection="1">
      <alignment horizontal="center" vertical="top"/>
      <protection/>
    </xf>
    <xf numFmtId="0" fontId="55" fillId="2" borderId="3" xfId="0" applyFont="1" applyFill="1" applyBorder="1" applyAlignment="1" applyProtection="1">
      <alignment/>
      <protection locked="0"/>
    </xf>
    <xf numFmtId="39" fontId="28" fillId="2" borderId="15" xfId="0" applyNumberFormat="1" applyFont="1" applyFill="1" applyBorder="1" applyAlignment="1" applyProtection="1">
      <alignment wrapText="1"/>
      <protection/>
    </xf>
    <xf numFmtId="39" fontId="28" fillId="2" borderId="12" xfId="0" applyNumberFormat="1" applyFont="1" applyFill="1" applyBorder="1" applyAlignment="1" applyProtection="1">
      <alignment wrapText="1"/>
      <protection/>
    </xf>
    <xf numFmtId="39" fontId="28" fillId="2" borderId="13" xfId="0" applyNumberFormat="1" applyFont="1" applyFill="1" applyBorder="1" applyAlignment="1" applyProtection="1">
      <alignment wrapText="1"/>
      <protection/>
    </xf>
    <xf numFmtId="0" fontId="28" fillId="0" borderId="11" xfId="0" applyFont="1" applyFill="1" applyBorder="1" applyAlignment="1" applyProtection="1">
      <alignment/>
      <protection locked="0"/>
    </xf>
    <xf numFmtId="0" fontId="21" fillId="0" borderId="2" xfId="0" applyFont="1" applyFill="1" applyBorder="1" applyAlignment="1" applyProtection="1">
      <alignment wrapText="1"/>
      <protection/>
    </xf>
    <xf numFmtId="0" fontId="21" fillId="0" borderId="1" xfId="0" applyFont="1" applyFill="1" applyBorder="1" applyAlignment="1" applyProtection="1">
      <alignment wrapText="1"/>
      <protection/>
    </xf>
    <xf numFmtId="0" fontId="9" fillId="0" borderId="9" xfId="0" applyFont="1" applyFill="1" applyBorder="1" applyAlignment="1" applyProtection="1">
      <alignment horizontal="center" vertical="top" wrapText="1"/>
      <protection locked="0"/>
    </xf>
    <xf numFmtId="3" fontId="9" fillId="0" borderId="4" xfId="17" applyNumberFormat="1" applyFont="1" applyFill="1" applyBorder="1" applyAlignment="1" applyProtection="1">
      <alignment horizontal="center" vertical="center"/>
      <protection locked="0"/>
    </xf>
    <xf numFmtId="3" fontId="5" fillId="2" borderId="0" xfId="0" applyNumberFormat="1" applyFont="1" applyFill="1" applyBorder="1" applyAlignment="1" applyProtection="1">
      <alignment horizontal="left" vertical="center"/>
      <protection/>
    </xf>
    <xf numFmtId="167" fontId="10" fillId="2" borderId="0" xfId="0" applyNumberFormat="1" applyFont="1" applyFill="1" applyBorder="1" applyAlignment="1" applyProtection="1">
      <alignment horizontal="center" vertical="center"/>
      <protection/>
    </xf>
    <xf numFmtId="3" fontId="5" fillId="2" borderId="2" xfId="0" applyNumberFormat="1" applyFont="1" applyFill="1" applyBorder="1" applyAlignment="1" applyProtection="1">
      <alignment horizontal="left" vertical="center" indent="1"/>
      <protection/>
    </xf>
    <xf numFmtId="0" fontId="10" fillId="0" borderId="12" xfId="0" applyFont="1" applyFill="1" applyBorder="1" applyAlignment="1" applyProtection="1">
      <alignment horizontal="right" vertical="center" wrapText="1"/>
      <protection/>
    </xf>
    <xf numFmtId="0" fontId="9" fillId="0" borderId="13" xfId="0" applyFont="1" applyBorder="1" applyAlignment="1" applyProtection="1">
      <alignment vertical="center"/>
      <protection/>
    </xf>
    <xf numFmtId="0" fontId="0" fillId="0" borderId="13" xfId="0" applyBorder="1" applyAlignment="1" applyProtection="1">
      <alignment vertical="center"/>
      <protection/>
    </xf>
    <xf numFmtId="0" fontId="9" fillId="0" borderId="8" xfId="0" applyFont="1" applyBorder="1" applyAlignment="1" applyProtection="1">
      <alignment vertical="center"/>
      <protection/>
    </xf>
    <xf numFmtId="0" fontId="10" fillId="2" borderId="15" xfId="0" applyFont="1" applyFill="1" applyBorder="1" applyAlignment="1" applyProtection="1">
      <alignment horizontal="left" vertical="center" wrapText="1"/>
      <protection/>
    </xf>
    <xf numFmtId="0" fontId="10" fillId="2" borderId="15" xfId="0" applyFont="1" applyFill="1" applyBorder="1" applyAlignment="1" applyProtection="1">
      <alignment horizontal="center" vertical="center" wrapText="1"/>
      <protection/>
    </xf>
    <xf numFmtId="0" fontId="10" fillId="2" borderId="8" xfId="0" applyFont="1" applyFill="1" applyBorder="1" applyAlignment="1" applyProtection="1">
      <alignment vertical="center"/>
      <protection/>
    </xf>
    <xf numFmtId="164" fontId="10" fillId="2" borderId="0" xfId="0" applyNumberFormat="1" applyFont="1" applyFill="1" applyBorder="1" applyAlignment="1" applyProtection="1">
      <alignment vertical="center"/>
      <protection/>
    </xf>
    <xf numFmtId="164" fontId="10" fillId="2" borderId="1" xfId="0" applyNumberFormat="1" applyFont="1" applyFill="1" applyBorder="1" applyAlignment="1" applyProtection="1">
      <alignment vertical="center"/>
      <protection/>
    </xf>
    <xf numFmtId="0" fontId="10" fillId="2" borderId="1" xfId="0" applyFont="1" applyFill="1" applyBorder="1" applyAlignment="1" applyProtection="1">
      <alignment vertical="center"/>
      <protection/>
    </xf>
    <xf numFmtId="0" fontId="10" fillId="2" borderId="9" xfId="0" applyFont="1" applyFill="1" applyBorder="1" applyAlignment="1">
      <alignment vertical="center"/>
    </xf>
    <xf numFmtId="0" fontId="10" fillId="2" borderId="4" xfId="0" applyFont="1" applyFill="1" applyBorder="1" applyAlignment="1">
      <alignment horizontal="center" vertical="center"/>
    </xf>
    <xf numFmtId="0"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protection locked="0"/>
    </xf>
    <xf numFmtId="3" fontId="9" fillId="0" borderId="3" xfId="0" applyNumberFormat="1" applyFont="1" applyBorder="1" applyAlignment="1" applyProtection="1">
      <alignment vertical="center"/>
      <protection locked="0"/>
    </xf>
    <xf numFmtId="0" fontId="14" fillId="0" borderId="0" xfId="0" applyFont="1" applyFill="1" applyBorder="1" applyAlignment="1" applyProtection="1">
      <alignment vertical="center"/>
      <protection locked="0"/>
    </xf>
    <xf numFmtId="0" fontId="10" fillId="0" borderId="7" xfId="0" applyFont="1" applyFill="1" applyBorder="1" applyAlignment="1" applyProtection="1">
      <alignment horizontal="left" vertical="center" indent="1"/>
      <protection locked="0"/>
    </xf>
    <xf numFmtId="0" fontId="10" fillId="0" borderId="15" xfId="0" applyFont="1" applyFill="1" applyBorder="1" applyAlignment="1" applyProtection="1">
      <alignment vertical="center"/>
      <protection locked="0"/>
    </xf>
    <xf numFmtId="0" fontId="10" fillId="0" borderId="15" xfId="0" applyFont="1" applyFill="1" applyBorder="1" applyAlignment="1" applyProtection="1">
      <alignment horizontal="center" vertical="center"/>
      <protection locked="0"/>
    </xf>
    <xf numFmtId="0" fontId="10" fillId="0" borderId="15" xfId="0" applyFont="1" applyFill="1" applyBorder="1" applyAlignment="1" applyProtection="1">
      <alignment horizontal="right" vertical="center"/>
      <protection locked="0"/>
    </xf>
    <xf numFmtId="0" fontId="14" fillId="0" borderId="15" xfId="0" applyFont="1" applyFill="1" applyBorder="1" applyAlignment="1" applyProtection="1">
      <alignment vertical="center"/>
      <protection locked="0"/>
    </xf>
    <xf numFmtId="0" fontId="10" fillId="0" borderId="15" xfId="0" applyNumberFormat="1"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wrapText="1"/>
      <protection locked="0"/>
    </xf>
    <xf numFmtId="0" fontId="14" fillId="0" borderId="15" xfId="0" applyFont="1" applyFill="1" applyBorder="1" applyAlignment="1" applyProtection="1">
      <alignment vertical="center"/>
      <protection locked="0"/>
    </xf>
    <xf numFmtId="0" fontId="14" fillId="0" borderId="9" xfId="0" applyFont="1" applyFill="1" applyBorder="1" applyAlignment="1" applyProtection="1">
      <alignment vertical="center"/>
      <protection locked="0"/>
    </xf>
    <xf numFmtId="1" fontId="28" fillId="0" borderId="6" xfId="0" applyNumberFormat="1" applyFont="1" applyFill="1" applyBorder="1" applyAlignment="1" applyProtection="1">
      <alignment horizontal="center" vertical="top"/>
      <protection locked="0"/>
    </xf>
    <xf numFmtId="3" fontId="28" fillId="0" borderId="3" xfId="0" applyNumberFormat="1" applyFont="1" applyFill="1" applyBorder="1" applyAlignment="1" applyProtection="1">
      <alignment horizontal="center" vertical="top"/>
      <protection locked="0"/>
    </xf>
    <xf numFmtId="3" fontId="28"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top" wrapText="1"/>
      <protection locked="0"/>
    </xf>
    <xf numFmtId="3" fontId="12" fillId="3"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indent="1"/>
      <protection locked="0"/>
    </xf>
    <xf numFmtId="3" fontId="10" fillId="0" borderId="7" xfId="0" applyNumberFormat="1" applyFont="1" applyFill="1" applyBorder="1" applyAlignment="1" applyProtection="1">
      <alignment horizontal="center" vertical="center"/>
      <protection locked="0"/>
    </xf>
    <xf numFmtId="3" fontId="22" fillId="0" borderId="7" xfId="0" applyNumberFormat="1" applyFont="1" applyFill="1" applyBorder="1" applyAlignment="1" applyProtection="1">
      <alignment horizontal="center" vertical="center"/>
      <protection locked="0"/>
    </xf>
    <xf numFmtId="3" fontId="22" fillId="0" borderId="3" xfId="0" applyNumberFormat="1" applyFont="1" applyFill="1" applyBorder="1" applyAlignment="1" applyProtection="1">
      <alignment horizontal="center" vertical="center"/>
      <protection locked="0"/>
    </xf>
    <xf numFmtId="0" fontId="9" fillId="0" borderId="5" xfId="0" applyFont="1" applyBorder="1" applyAlignment="1" applyProtection="1">
      <alignment vertical="center"/>
      <protection locked="0"/>
    </xf>
    <xf numFmtId="3" fontId="9" fillId="3" borderId="3" xfId="0" applyNumberFormat="1" applyFont="1" applyFill="1" applyBorder="1" applyAlignment="1" applyProtection="1">
      <alignment horizontal="center" vertical="center"/>
      <protection locked="0"/>
    </xf>
    <xf numFmtId="180" fontId="0" fillId="0" borderId="3" xfId="0" applyNumberFormat="1" applyFill="1" applyBorder="1" applyAlignment="1" applyProtection="1">
      <alignment/>
      <protection locked="0"/>
    </xf>
    <xf numFmtId="0" fontId="14" fillId="0" borderId="0" xfId="0" applyFont="1" applyFill="1" applyBorder="1" applyAlignment="1" applyProtection="1">
      <alignment/>
      <protection locked="0"/>
    </xf>
    <xf numFmtId="0" fontId="0" fillId="0" borderId="0" xfId="0" applyFill="1" applyBorder="1" applyAlignment="1" applyProtection="1">
      <alignment/>
      <protection locked="0"/>
    </xf>
    <xf numFmtId="180" fontId="22" fillId="0" borderId="8" xfId="0" applyNumberFormat="1" applyFont="1" applyFill="1" applyBorder="1" applyAlignment="1" applyProtection="1">
      <alignment horizontal="center" wrapText="1"/>
      <protection locked="0"/>
    </xf>
    <xf numFmtId="180" fontId="22" fillId="0" borderId="4" xfId="0" applyNumberFormat="1" applyFont="1" applyFill="1" applyBorder="1" applyAlignment="1" applyProtection="1">
      <alignment horizontal="center" wrapText="1"/>
      <protection locked="0"/>
    </xf>
    <xf numFmtId="180" fontId="22" fillId="2" borderId="15" xfId="0" applyNumberFormat="1" applyFont="1" applyFill="1" applyBorder="1" applyAlignment="1" applyProtection="1">
      <alignment horizontal="center" wrapText="1"/>
      <protection locked="0"/>
    </xf>
    <xf numFmtId="180" fontId="22" fillId="0" borderId="5" xfId="0" applyNumberFormat="1" applyFont="1" applyFill="1" applyBorder="1" applyAlignment="1" applyProtection="1">
      <alignment horizontal="center" wrapText="1"/>
      <protection locked="0"/>
    </xf>
    <xf numFmtId="0" fontId="14" fillId="2" borderId="12"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0" fontId="10" fillId="2" borderId="13" xfId="0" applyFont="1" applyFill="1" applyBorder="1" applyAlignment="1" applyProtection="1">
      <alignment horizontal="left" vertical="center"/>
      <protection locked="0"/>
    </xf>
    <xf numFmtId="0" fontId="14" fillId="2" borderId="8" xfId="0" applyFont="1" applyFill="1" applyBorder="1" applyAlignment="1" applyProtection="1">
      <alignment vertical="center"/>
      <protection locked="0"/>
    </xf>
    <xf numFmtId="164" fontId="10" fillId="2" borderId="2" xfId="0" applyNumberFormat="1" applyFont="1" applyFill="1" applyBorder="1" applyAlignment="1" applyProtection="1">
      <alignment horizontal="center" vertical="center" wrapText="1"/>
      <protection locked="0"/>
    </xf>
    <xf numFmtId="164" fontId="10" fillId="2" borderId="0" xfId="0" applyNumberFormat="1" applyFont="1" applyFill="1" applyBorder="1" applyAlignment="1" applyProtection="1">
      <alignment horizontal="center" vertical="center" wrapText="1"/>
      <protection locked="0"/>
    </xf>
    <xf numFmtId="167" fontId="12"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0" fillId="2" borderId="0"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vertical="center"/>
      <protection locked="0"/>
    </xf>
    <xf numFmtId="167"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22" fillId="0" borderId="0" xfId="0" applyFont="1" applyFill="1" applyBorder="1" applyAlignment="1" applyProtection="1">
      <alignment horizontal="center" wrapText="1"/>
      <protection locked="0"/>
    </xf>
    <xf numFmtId="0" fontId="0" fillId="0" borderId="0" xfId="0" applyBorder="1" applyAlignment="1" applyProtection="1">
      <alignment/>
      <protection locked="0"/>
    </xf>
    <xf numFmtId="39" fontId="9" fillId="0" borderId="3" xfId="0" applyNumberFormat="1" applyFont="1" applyFill="1" applyBorder="1" applyAlignment="1">
      <alignment horizontal="right" vertical="center" readingOrder="1"/>
    </xf>
    <xf numFmtId="39" fontId="12" fillId="0" borderId="2" xfId="0" applyNumberFormat="1" applyFont="1" applyFill="1" applyBorder="1" applyAlignment="1" applyProtection="1">
      <alignment vertical="top"/>
      <protection locked="0"/>
    </xf>
    <xf numFmtId="39" fontId="12" fillId="0" borderId="0" xfId="0" applyNumberFormat="1" applyFont="1" applyFill="1" applyBorder="1" applyAlignment="1" applyProtection="1">
      <alignment vertical="top"/>
      <protection locked="0"/>
    </xf>
    <xf numFmtId="39" fontId="9" fillId="2" borderId="2" xfId="0" applyNumberFormat="1" applyFont="1" applyFill="1" applyBorder="1" applyAlignment="1" applyProtection="1">
      <alignment horizontal="right" vertical="top"/>
      <protection locked="0"/>
    </xf>
    <xf numFmtId="39" fontId="9" fillId="2" borderId="0" xfId="0" applyNumberFormat="1" applyFont="1" applyFill="1" applyBorder="1" applyAlignment="1" applyProtection="1">
      <alignment vertical="top"/>
      <protection locked="0"/>
    </xf>
    <xf numFmtId="164" fontId="9" fillId="2" borderId="2" xfId="0" applyNumberFormat="1" applyFont="1" applyFill="1" applyBorder="1" applyAlignment="1" applyProtection="1">
      <alignment vertical="top"/>
      <protection locked="0"/>
    </xf>
    <xf numFmtId="0" fontId="9" fillId="2" borderId="0" xfId="0" applyFont="1" applyFill="1" applyBorder="1" applyAlignment="1" applyProtection="1">
      <alignment vertical="top"/>
      <protection locked="0"/>
    </xf>
    <xf numFmtId="0" fontId="9" fillId="2" borderId="0" xfId="0" applyFont="1" applyFill="1" applyBorder="1" applyAlignment="1" applyProtection="1">
      <alignment horizontal="left" vertical="top"/>
      <protection locked="0"/>
    </xf>
    <xf numFmtId="0" fontId="9" fillId="2" borderId="0" xfId="0" applyFont="1" applyFill="1" applyBorder="1" applyAlignment="1" applyProtection="1">
      <alignment vertical="top" wrapText="1"/>
      <protection locked="0"/>
    </xf>
    <xf numFmtId="164" fontId="12" fillId="0" borderId="2" xfId="0" applyNumberFormat="1" applyFont="1" applyFill="1" applyBorder="1" applyAlignment="1" applyProtection="1">
      <alignment vertical="top"/>
      <protection locked="0"/>
    </xf>
    <xf numFmtId="0" fontId="12" fillId="0" borderId="0" xfId="0" applyFont="1" applyFill="1" applyBorder="1" applyAlignment="1" applyProtection="1">
      <alignment horizontal="left" vertical="top"/>
      <protection locked="0"/>
    </xf>
    <xf numFmtId="39" fontId="9" fillId="2" borderId="2" xfId="0" applyNumberFormat="1" applyFont="1" applyFill="1" applyBorder="1" applyAlignment="1" applyProtection="1">
      <alignment vertical="top"/>
      <protection locked="0"/>
    </xf>
    <xf numFmtId="39" fontId="12" fillId="3" borderId="7" xfId="0" applyNumberFormat="1" applyFont="1" applyFill="1" applyBorder="1" applyAlignment="1" applyProtection="1">
      <alignment vertical="top"/>
      <protection locked="0"/>
    </xf>
    <xf numFmtId="39" fontId="9" fillId="3" borderId="15" xfId="0" applyNumberFormat="1" applyFont="1" applyFill="1" applyBorder="1" applyAlignment="1" applyProtection="1">
      <alignment vertical="top"/>
      <protection locked="0"/>
    </xf>
    <xf numFmtId="39" fontId="12" fillId="2" borderId="2" xfId="0" applyNumberFormat="1" applyFont="1" applyFill="1" applyBorder="1" applyAlignment="1" applyProtection="1">
      <alignment horizontal="left" vertical="top"/>
      <protection locked="0"/>
    </xf>
    <xf numFmtId="39" fontId="12" fillId="2" borderId="0" xfId="0" applyNumberFormat="1" applyFont="1" applyFill="1" applyBorder="1" applyAlignment="1" applyProtection="1">
      <alignment horizontal="left" vertical="top"/>
      <protection locked="0"/>
    </xf>
    <xf numFmtId="39" fontId="12" fillId="3" borderId="7" xfId="0" applyNumberFormat="1" applyFont="1" applyFill="1" applyBorder="1" applyAlignment="1" applyProtection="1">
      <alignment vertical="center"/>
      <protection locked="0"/>
    </xf>
    <xf numFmtId="0" fontId="19" fillId="3" borderId="15" xfId="0" applyFont="1" applyFill="1" applyBorder="1" applyAlignment="1" applyProtection="1">
      <alignment vertical="center"/>
      <protection locked="0"/>
    </xf>
    <xf numFmtId="39" fontId="9" fillId="2" borderId="2" xfId="0" applyNumberFormat="1"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39" fontId="9" fillId="2" borderId="10"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wrapText="1"/>
      <protection locked="0"/>
    </xf>
    <xf numFmtId="39" fontId="12" fillId="2" borderId="12" xfId="0" applyNumberFormat="1" applyFont="1" applyFill="1" applyBorder="1" applyAlignment="1" applyProtection="1">
      <alignment vertical="center"/>
      <protection/>
    </xf>
    <xf numFmtId="0" fontId="19" fillId="2" borderId="8" xfId="0" applyFont="1" applyFill="1" applyBorder="1" applyAlignment="1" applyProtection="1">
      <alignment vertical="center"/>
      <protection/>
    </xf>
    <xf numFmtId="0" fontId="18" fillId="3" borderId="0" xfId="0" applyFont="1" applyFill="1" applyBorder="1" applyAlignment="1" applyProtection="1">
      <alignment vertical="center"/>
      <protection/>
    </xf>
    <xf numFmtId="2" fontId="40" fillId="3" borderId="0" xfId="0" applyNumberFormat="1" applyFont="1" applyFill="1" applyBorder="1" applyAlignment="1" applyProtection="1">
      <alignment horizontal="center" vertical="top"/>
      <protection/>
    </xf>
    <xf numFmtId="3" fontId="11" fillId="3" borderId="0" xfId="0" applyNumberFormat="1" applyFont="1" applyFill="1" applyBorder="1" applyAlignment="1" applyProtection="1">
      <alignment horizontal="center" vertical="top"/>
      <protection/>
    </xf>
    <xf numFmtId="10" fontId="3" fillId="3" borderId="0" xfId="17" applyNumberFormat="1" applyFont="1" applyFill="1" applyBorder="1" applyAlignment="1" applyProtection="1">
      <alignment horizontal="center" vertical="top"/>
      <protection/>
    </xf>
    <xf numFmtId="0" fontId="11" fillId="3" borderId="0" xfId="0" applyFont="1" applyFill="1" applyBorder="1" applyAlignment="1" applyProtection="1">
      <alignment vertical="top"/>
      <protection/>
    </xf>
    <xf numFmtId="9" fontId="11" fillId="3" borderId="0" xfId="21" applyFont="1" applyFill="1" applyBorder="1" applyAlignment="1" applyProtection="1">
      <alignment horizontal="center" vertical="top"/>
      <protection/>
    </xf>
    <xf numFmtId="9" fontId="11" fillId="3" borderId="0" xfId="0" applyNumberFormat="1" applyFont="1" applyFill="1" applyBorder="1" applyAlignment="1" applyProtection="1">
      <alignment horizontal="center" vertical="top"/>
      <protection/>
    </xf>
    <xf numFmtId="39" fontId="9" fillId="3" borderId="12" xfId="0" applyNumberFormat="1" applyFont="1" applyFill="1" applyBorder="1" applyAlignment="1" applyProtection="1">
      <alignment vertical="center"/>
      <protection/>
    </xf>
    <xf numFmtId="9" fontId="12" fillId="3" borderId="13" xfId="0" applyNumberFormat="1" applyFont="1" applyFill="1" applyBorder="1" applyAlignment="1" applyProtection="1">
      <alignment horizontal="center" vertical="top"/>
      <protection/>
    </xf>
    <xf numFmtId="3" fontId="12" fillId="3" borderId="8" xfId="0" applyNumberFormat="1" applyFont="1" applyFill="1" applyBorder="1" applyAlignment="1" applyProtection="1">
      <alignment horizontal="center" vertical="top"/>
      <protection/>
    </xf>
    <xf numFmtId="3" fontId="11" fillId="3" borderId="1" xfId="0" applyNumberFormat="1" applyFont="1" applyFill="1" applyBorder="1" applyAlignment="1" applyProtection="1">
      <alignment horizontal="center" vertical="top"/>
      <protection/>
    </xf>
    <xf numFmtId="0" fontId="9" fillId="3" borderId="0" xfId="0" applyFont="1" applyFill="1" applyBorder="1" applyAlignment="1">
      <alignment horizontal="center" vertical="top"/>
    </xf>
    <xf numFmtId="0" fontId="9" fillId="3" borderId="1" xfId="0" applyFont="1" applyFill="1" applyBorder="1" applyAlignment="1">
      <alignment horizontal="center" vertical="top"/>
    </xf>
    <xf numFmtId="0" fontId="9" fillId="3" borderId="14" xfId="0" applyFont="1" applyFill="1" applyBorder="1" applyAlignment="1">
      <alignment horizontal="center" vertical="top"/>
    </xf>
    <xf numFmtId="0" fontId="9" fillId="3" borderId="11" xfId="0" applyFont="1" applyFill="1" applyBorder="1" applyAlignment="1">
      <alignment horizontal="center" vertical="top"/>
    </xf>
    <xf numFmtId="0" fontId="10" fillId="2" borderId="5" xfId="0" applyFont="1" applyFill="1" applyBorder="1" applyAlignment="1" applyProtection="1">
      <alignment horizontal="left" vertical="top"/>
      <protection locked="0"/>
    </xf>
    <xf numFmtId="3" fontId="9" fillId="0" borderId="6" xfId="17"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3" fontId="9" fillId="0" borderId="8" xfId="17" applyNumberFormat="1" applyFont="1" applyFill="1" applyBorder="1" applyAlignment="1" applyProtection="1">
      <alignment horizontal="center" vertical="center"/>
      <protection locked="0"/>
    </xf>
    <xf numFmtId="3" fontId="9" fillId="0" borderId="11" xfId="17" applyNumberFormat="1" applyFont="1" applyFill="1" applyBorder="1" applyAlignment="1" applyProtection="1">
      <alignment horizontal="center" vertical="center"/>
      <protection locked="0"/>
    </xf>
    <xf numFmtId="10" fontId="9" fillId="0" borderId="15" xfId="17" applyNumberFormat="1"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164" fontId="12" fillId="3" borderId="2" xfId="0" applyNumberFormat="1" applyFont="1" applyFill="1" applyBorder="1" applyAlignment="1" applyProtection="1">
      <alignment vertical="top"/>
      <protection locked="0"/>
    </xf>
    <xf numFmtId="0" fontId="12" fillId="3" borderId="0" xfId="0" applyFont="1" applyFill="1" applyBorder="1" applyAlignment="1" applyProtection="1">
      <alignment vertical="top"/>
      <protection locked="0"/>
    </xf>
    <xf numFmtId="3" fontId="12" fillId="3" borderId="1" xfId="0" applyNumberFormat="1" applyFont="1" applyFill="1" applyBorder="1" applyAlignment="1" applyProtection="1">
      <alignment horizontal="center" vertical="top"/>
      <protection locked="0"/>
    </xf>
    <xf numFmtId="39" fontId="12" fillId="3" borderId="2" xfId="0" applyNumberFormat="1" applyFont="1" applyFill="1" applyBorder="1" applyAlignment="1" applyProtection="1">
      <alignment vertical="top"/>
      <protection locked="0"/>
    </xf>
    <xf numFmtId="39" fontId="12" fillId="3" borderId="0" xfId="0" applyNumberFormat="1" applyFont="1" applyFill="1" applyBorder="1" applyAlignment="1" applyProtection="1">
      <alignment vertical="top"/>
      <protection locked="0"/>
    </xf>
    <xf numFmtId="39" fontId="12" fillId="3" borderId="10" xfId="0" applyNumberFormat="1" applyFont="1" applyFill="1" applyBorder="1" applyAlignment="1" applyProtection="1">
      <alignment vertical="center"/>
      <protection locked="0"/>
    </xf>
    <xf numFmtId="0" fontId="19" fillId="3" borderId="14"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2" borderId="12" xfId="0" applyFont="1" applyFill="1" applyBorder="1" applyAlignment="1" applyProtection="1">
      <alignment horizontal="center" vertical="top" wrapText="1"/>
      <protection locked="0"/>
    </xf>
    <xf numFmtId="0" fontId="10" fillId="0" borderId="4" xfId="0" applyFont="1" applyBorder="1" applyAlignment="1" applyProtection="1">
      <alignment vertical="top"/>
      <protection locked="0"/>
    </xf>
    <xf numFmtId="0" fontId="10" fillId="2" borderId="8" xfId="0" applyFont="1" applyFill="1" applyBorder="1" applyAlignment="1" applyProtection="1">
      <alignment horizontal="center" vertical="top" wrapText="1"/>
      <protection locked="0"/>
    </xf>
    <xf numFmtId="0" fontId="10" fillId="2" borderId="13"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center" vertical="top" wrapText="1"/>
      <protection locked="0"/>
    </xf>
    <xf numFmtId="39" fontId="10" fillId="2" borderId="3" xfId="0" applyNumberFormat="1" applyFont="1" applyFill="1" applyBorder="1" applyAlignment="1" applyProtection="1">
      <alignment horizontal="left" vertical="center" indent="1"/>
      <protection locked="0"/>
    </xf>
    <xf numFmtId="3" fontId="12" fillId="2" borderId="7" xfId="0" applyNumberFormat="1" applyFont="1" applyFill="1" applyBorder="1" applyAlignment="1" applyProtection="1">
      <alignment horizontal="center" vertical="center"/>
      <protection locked="0"/>
    </xf>
    <xf numFmtId="49" fontId="9" fillId="2" borderId="8" xfId="17" applyNumberFormat="1" applyFont="1" applyFill="1" applyBorder="1" applyAlignment="1" applyProtection="1">
      <alignment horizontal="center" vertical="center"/>
      <protection locked="0"/>
    </xf>
    <xf numFmtId="3" fontId="21" fillId="2" borderId="12" xfId="0" applyNumberFormat="1" applyFont="1" applyFill="1" applyBorder="1" applyAlignment="1" applyProtection="1">
      <alignment horizontal="center" vertical="center"/>
      <protection locked="0"/>
    </xf>
    <xf numFmtId="3" fontId="21" fillId="2" borderId="4" xfId="0" applyNumberFormat="1" applyFont="1" applyFill="1" applyBorder="1" applyAlignment="1" applyProtection="1">
      <alignment horizontal="center" vertical="center"/>
      <protection locked="0"/>
    </xf>
    <xf numFmtId="39" fontId="12" fillId="3" borderId="3" xfId="0" applyNumberFormat="1" applyFont="1" applyFill="1" applyBorder="1" applyAlignment="1" applyProtection="1">
      <alignment horizontal="left" vertical="center" indent="1"/>
      <protection locked="0"/>
    </xf>
    <xf numFmtId="0" fontId="12" fillId="3" borderId="7"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3" fontId="21" fillId="3" borderId="7" xfId="0" applyNumberFormat="1" applyFont="1" applyFill="1" applyBorder="1" applyAlignment="1" applyProtection="1">
      <alignment horizontal="center" vertical="center"/>
      <protection locked="0"/>
    </xf>
    <xf numFmtId="10" fontId="22" fillId="3" borderId="15" xfId="0" applyNumberFormat="1" applyFont="1" applyFill="1" applyBorder="1" applyAlignment="1" applyProtection="1">
      <alignment horizontal="center" vertical="center"/>
      <protection locked="0"/>
    </xf>
    <xf numFmtId="10" fontId="21" fillId="3" borderId="9"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left" vertical="center" indent="1"/>
      <protection locked="0"/>
    </xf>
    <xf numFmtId="0" fontId="9" fillId="3" borderId="7"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10" fontId="10" fillId="3" borderId="15" xfId="0" applyNumberFormat="1" applyFont="1" applyFill="1" applyBorder="1" applyAlignment="1" applyProtection="1">
      <alignment horizontal="center" vertical="center"/>
      <protection locked="0"/>
    </xf>
    <xf numFmtId="0" fontId="9" fillId="3" borderId="9" xfId="0" applyFont="1" applyFill="1" applyBorder="1" applyAlignment="1" applyProtection="1">
      <alignment vertical="center"/>
      <protection locked="0"/>
    </xf>
    <xf numFmtId="0" fontId="10" fillId="2" borderId="6"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wrapText="1"/>
      <protection locked="0"/>
    </xf>
    <xf numFmtId="39" fontId="10" fillId="2" borderId="6" xfId="0" applyNumberFormat="1" applyFont="1" applyFill="1" applyBorder="1" applyAlignment="1" applyProtection="1">
      <alignment horizontal="left" vertical="center" indent="1"/>
      <protection locked="0"/>
    </xf>
    <xf numFmtId="3" fontId="9" fillId="2" borderId="10" xfId="17" applyNumberFormat="1" applyFont="1" applyFill="1" applyBorder="1" applyAlignment="1" applyProtection="1">
      <alignment horizontal="center" vertical="center"/>
      <protection locked="0"/>
    </xf>
    <xf numFmtId="3" fontId="9" fillId="0" borderId="5" xfId="17" applyNumberFormat="1" applyFont="1" applyFill="1" applyBorder="1" applyAlignment="1" applyProtection="1">
      <alignment horizontal="center" vertical="center"/>
      <protection locked="0"/>
    </xf>
    <xf numFmtId="3" fontId="9" fillId="2" borderId="7" xfId="17" applyNumberFormat="1" applyFont="1" applyFill="1" applyBorder="1" applyAlignment="1" applyProtection="1">
      <alignment horizontal="center" vertical="center"/>
      <protection locked="0"/>
    </xf>
    <xf numFmtId="3" fontId="9" fillId="2" borderId="15" xfId="17" applyNumberFormat="1" applyFont="1" applyFill="1" applyBorder="1" applyAlignment="1" applyProtection="1">
      <alignment horizontal="center" vertical="center"/>
      <protection locked="0"/>
    </xf>
    <xf numFmtId="3" fontId="12" fillId="0" borderId="6" xfId="17" applyNumberFormat="1" applyFont="1" applyFill="1" applyBorder="1" applyAlignment="1" applyProtection="1">
      <alignment horizontal="center" vertical="center"/>
      <protection locked="0"/>
    </xf>
    <xf numFmtId="3" fontId="9" fillId="0" borderId="0" xfId="0" applyNumberFormat="1" applyFont="1" applyFill="1" applyAlignment="1" applyProtection="1">
      <alignment vertical="center"/>
      <protection locked="0"/>
    </xf>
    <xf numFmtId="39" fontId="10" fillId="2" borderId="2" xfId="0" applyNumberFormat="1" applyFont="1" applyFill="1" applyBorder="1" applyAlignment="1" applyProtection="1">
      <alignment horizontal="left" vertical="center"/>
      <protection locked="0"/>
    </xf>
    <xf numFmtId="39" fontId="10" fillId="2" borderId="0" xfId="0" applyNumberFormat="1" applyFont="1" applyFill="1" applyBorder="1" applyAlignment="1" applyProtection="1">
      <alignment vertical="center"/>
      <protection locked="0"/>
    </xf>
    <xf numFmtId="3" fontId="9" fillId="2" borderId="3" xfId="0" applyNumberFormat="1" applyFont="1" applyFill="1" applyBorder="1" applyAlignment="1" applyProtection="1">
      <alignment horizontal="center" vertical="center"/>
      <protection locked="0"/>
    </xf>
    <xf numFmtId="178" fontId="9" fillId="2" borderId="4" xfId="0" applyNumberFormat="1" applyFont="1" applyFill="1" applyBorder="1" applyAlignment="1" applyProtection="1">
      <alignment horizontal="center" vertical="center"/>
      <protection locked="0"/>
    </xf>
    <xf numFmtId="3" fontId="9" fillId="2" borderId="4"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178" fontId="9" fillId="2" borderId="3" xfId="0" applyNumberFormat="1" applyFont="1" applyFill="1" applyBorder="1" applyAlignment="1" applyProtection="1">
      <alignment horizontal="center" vertical="center"/>
      <protection locked="0"/>
    </xf>
    <xf numFmtId="3" fontId="9" fillId="2" borderId="7"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3" fontId="9" fillId="2" borderId="11" xfId="0" applyNumberFormat="1" applyFont="1" applyFill="1" applyBorder="1" applyAlignment="1" applyProtection="1">
      <alignment horizontal="center" vertical="center"/>
      <protection locked="0"/>
    </xf>
    <xf numFmtId="178" fontId="9" fillId="2" borderId="11" xfId="0" applyNumberFormat="1" applyFont="1" applyFill="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3" fontId="9" fillId="2" borderId="0" xfId="0" applyNumberFormat="1" applyFont="1" applyFill="1" applyBorder="1" applyAlignment="1" applyProtection="1">
      <alignment horizontal="center" vertical="center"/>
      <protection locked="0"/>
    </xf>
    <xf numFmtId="178" fontId="9" fillId="2" borderId="1" xfId="0" applyNumberFormat="1" applyFont="1" applyFill="1" applyBorder="1" applyAlignment="1" applyProtection="1">
      <alignment horizontal="center" vertical="center"/>
      <protection locked="0"/>
    </xf>
    <xf numFmtId="3" fontId="9" fillId="2" borderId="5" xfId="0" applyNumberFormat="1" applyFont="1" applyFill="1" applyBorder="1" applyAlignment="1" applyProtection="1">
      <alignment horizontal="center" vertical="center"/>
      <protection locked="0"/>
    </xf>
    <xf numFmtId="164" fontId="10" fillId="2" borderId="10" xfId="0" applyNumberFormat="1" applyFont="1" applyFill="1" applyBorder="1" applyAlignment="1" applyProtection="1">
      <alignment horizontal="left" vertical="center"/>
      <protection locked="0"/>
    </xf>
    <xf numFmtId="0" fontId="10" fillId="2" borderId="14" xfId="0" applyFont="1" applyFill="1" applyBorder="1" applyAlignment="1" applyProtection="1">
      <alignment vertical="center"/>
      <protection locked="0"/>
    </xf>
    <xf numFmtId="3" fontId="9" fillId="2" borderId="14" xfId="0" applyNumberFormat="1" applyFont="1" applyFill="1" applyBorder="1" applyAlignment="1" applyProtection="1">
      <alignment horizontal="center" vertical="center"/>
      <protection locked="0"/>
    </xf>
    <xf numFmtId="39" fontId="12" fillId="3" borderId="10" xfId="0" applyNumberFormat="1" applyFont="1" applyFill="1" applyBorder="1" applyAlignment="1" applyProtection="1">
      <alignment horizontal="left" vertical="center"/>
      <protection locked="0"/>
    </xf>
    <xf numFmtId="0" fontId="14" fillId="3" borderId="14" xfId="0" applyFont="1" applyFill="1" applyBorder="1" applyAlignment="1" applyProtection="1">
      <alignment vertical="center"/>
      <protection locked="0"/>
    </xf>
    <xf numFmtId="3" fontId="9" fillId="3" borderId="14" xfId="0" applyNumberFormat="1" applyFont="1" applyFill="1" applyBorder="1" applyAlignment="1" applyProtection="1">
      <alignment horizontal="center" vertical="center"/>
      <protection locked="0"/>
    </xf>
    <xf numFmtId="3" fontId="9" fillId="3" borderId="11" xfId="0" applyNumberFormat="1" applyFont="1" applyFill="1" applyBorder="1" applyAlignment="1" applyProtection="1">
      <alignment horizontal="center" vertical="center"/>
      <protection locked="0"/>
    </xf>
    <xf numFmtId="178" fontId="10" fillId="3" borderId="9"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1" fontId="9" fillId="2" borderId="3" xfId="0" applyNumberFormat="1" applyFont="1" applyFill="1" applyBorder="1" applyAlignment="1" applyProtection="1">
      <alignment horizontal="center" vertical="center"/>
      <protection locked="0"/>
    </xf>
    <xf numFmtId="39" fontId="9" fillId="2" borderId="9" xfId="0" applyNumberFormat="1" applyFont="1" applyFill="1" applyBorder="1" applyAlignment="1" applyProtection="1">
      <alignment horizontal="left" vertical="center"/>
      <protection locked="0"/>
    </xf>
    <xf numFmtId="39" fontId="9" fillId="2" borderId="9" xfId="0" applyNumberFormat="1" applyFont="1" applyFill="1" applyBorder="1" applyAlignment="1" applyProtection="1">
      <alignment horizontal="center" vertical="center"/>
      <protection locked="0"/>
    </xf>
    <xf numFmtId="3" fontId="9" fillId="2" borderId="3" xfId="17" applyNumberFormat="1" applyFont="1" applyFill="1" applyBorder="1" applyAlignment="1" applyProtection="1">
      <alignment horizontal="center" vertical="center"/>
      <protection locked="0"/>
    </xf>
    <xf numFmtId="181" fontId="9" fillId="2" borderId="3" xfId="0" applyNumberFormat="1" applyFont="1" applyFill="1" applyBorder="1" applyAlignment="1" applyProtection="1">
      <alignment horizontal="center" vertical="center"/>
      <protection locked="0"/>
    </xf>
    <xf numFmtId="39" fontId="9" fillId="2" borderId="15" xfId="0" applyNumberFormat="1" applyFont="1" applyFill="1" applyBorder="1" applyAlignment="1" applyProtection="1">
      <alignment horizontal="left" vertical="center"/>
      <protection locked="0"/>
    </xf>
    <xf numFmtId="3" fontId="9" fillId="2" borderId="9" xfId="17" applyNumberFormat="1" applyFont="1" applyFill="1" applyBorder="1" applyAlignment="1" applyProtection="1">
      <alignment horizontal="center" vertical="center"/>
      <protection locked="0"/>
    </xf>
    <xf numFmtId="1" fontId="9" fillId="2" borderId="4" xfId="0" applyNumberFormat="1" applyFont="1" applyFill="1" applyBorder="1" applyAlignment="1" applyProtection="1">
      <alignment horizontal="center" vertical="center"/>
      <protection locked="0"/>
    </xf>
    <xf numFmtId="1" fontId="9" fillId="2" borderId="6"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protection locked="0"/>
    </xf>
    <xf numFmtId="37" fontId="9" fillId="2" borderId="3"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164" fontId="21" fillId="2" borderId="3" xfId="0" applyNumberFormat="1" applyFont="1" applyFill="1" applyBorder="1" applyAlignment="1" applyProtection="1">
      <alignment horizontal="left" vertical="center" wrapText="1"/>
      <protection locked="0"/>
    </xf>
    <xf numFmtId="39" fontId="22" fillId="2" borderId="3" xfId="0" applyNumberFormat="1" applyFont="1" applyFill="1" applyBorder="1" applyAlignment="1" applyProtection="1">
      <alignment wrapText="1"/>
      <protection locked="0"/>
    </xf>
    <xf numFmtId="39" fontId="22" fillId="2" borderId="3" xfId="0" applyNumberFormat="1" applyFont="1" applyFill="1" applyBorder="1" applyAlignment="1" applyProtection="1">
      <alignment/>
      <protection locked="0"/>
    </xf>
    <xf numFmtId="1" fontId="9" fillId="3" borderId="4" xfId="0" applyNumberFormat="1" applyFont="1" applyFill="1" applyBorder="1" applyAlignment="1" applyProtection="1">
      <alignment horizontal="center" vertical="top"/>
      <protection locked="0"/>
    </xf>
    <xf numFmtId="0" fontId="10" fillId="2" borderId="11" xfId="0" applyFont="1" applyFill="1" applyBorder="1" applyAlignment="1" applyProtection="1">
      <alignment horizontal="center" vertical="center" wrapText="1"/>
      <protection/>
    </xf>
    <xf numFmtId="3" fontId="12" fillId="2" borderId="8" xfId="17" applyNumberFormat="1" applyFont="1" applyFill="1" applyBorder="1" applyAlignment="1" applyProtection="1">
      <alignment horizontal="right" vertical="center"/>
      <protection/>
    </xf>
    <xf numFmtId="0" fontId="10" fillId="2" borderId="15" xfId="0" applyFont="1" applyFill="1" applyBorder="1" applyAlignment="1" applyProtection="1">
      <alignment horizontal="center" vertical="center"/>
      <protection/>
    </xf>
    <xf numFmtId="0" fontId="10" fillId="2" borderId="9" xfId="0" applyFont="1" applyFill="1" applyBorder="1" applyAlignment="1" applyProtection="1">
      <alignment horizontal="center" vertical="center" wrapText="1"/>
      <protection/>
    </xf>
    <xf numFmtId="0" fontId="10" fillId="0" borderId="2" xfId="0" applyFont="1" applyBorder="1" applyAlignment="1">
      <alignment vertical="center"/>
    </xf>
    <xf numFmtId="0" fontId="12" fillId="0" borderId="2" xfId="0" applyFont="1" applyBorder="1" applyAlignment="1">
      <alignment vertical="center"/>
    </xf>
    <xf numFmtId="175" fontId="10" fillId="0" borderId="2" xfId="0" applyNumberFormat="1" applyFont="1" applyFill="1" applyBorder="1" applyAlignment="1" applyProtection="1">
      <alignment horizontal="right" vertical="center"/>
      <protection/>
    </xf>
    <xf numFmtId="175" fontId="10" fillId="0" borderId="3" xfId="0" applyNumberFormat="1" applyFont="1" applyFill="1" applyBorder="1" applyAlignment="1" applyProtection="1">
      <alignment vertical="center"/>
      <protection locked="0"/>
    </xf>
    <xf numFmtId="3" fontId="10" fillId="0" borderId="3" xfId="0" applyNumberFormat="1" applyFont="1" applyBorder="1" applyAlignment="1" applyProtection="1">
      <alignment vertical="center"/>
      <protection locked="0"/>
    </xf>
    <xf numFmtId="0" fontId="10" fillId="2" borderId="7" xfId="0" applyFont="1" applyFill="1" applyBorder="1" applyAlignment="1" applyProtection="1">
      <alignment horizontal="left" vertical="center" indent="1"/>
      <protection/>
    </xf>
    <xf numFmtId="0" fontId="10" fillId="0" borderId="1" xfId="0" applyFont="1" applyFill="1" applyBorder="1" applyAlignment="1">
      <alignment vertical="center"/>
    </xf>
    <xf numFmtId="0" fontId="2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47" fillId="2" borderId="13"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3" fontId="12" fillId="2" borderId="7" xfId="0" applyNumberFormat="1" applyFont="1" applyFill="1" applyBorder="1" applyAlignment="1" applyProtection="1">
      <alignment horizontal="center" vertical="top"/>
      <protection/>
    </xf>
    <xf numFmtId="0" fontId="9" fillId="2" borderId="13" xfId="0" applyFont="1" applyFill="1" applyBorder="1" applyAlignment="1" applyProtection="1">
      <alignment vertical="center"/>
      <protection locked="0"/>
    </xf>
    <xf numFmtId="0" fontId="9" fillId="2" borderId="13" xfId="0" applyFont="1" applyFill="1" applyBorder="1" applyAlignment="1" applyProtection="1">
      <alignment horizontal="left" vertical="center"/>
      <protection locked="0"/>
    </xf>
    <xf numFmtId="0" fontId="9" fillId="2" borderId="13" xfId="0" applyFont="1" applyFill="1" applyBorder="1" applyAlignment="1" applyProtection="1">
      <alignment horizontal="right" vertical="center" indent="1"/>
      <protection locked="0"/>
    </xf>
    <xf numFmtId="0" fontId="24" fillId="0" borderId="2" xfId="0" applyFont="1" applyFill="1" applyBorder="1" applyAlignment="1" applyProtection="1">
      <alignment vertical="center"/>
      <protection locked="0"/>
    </xf>
    <xf numFmtId="167" fontId="12" fillId="2" borderId="0" xfId="0" applyNumberFormat="1" applyFont="1" applyFill="1" applyBorder="1" applyAlignment="1" applyProtection="1">
      <alignment horizontal="center" vertical="center"/>
      <protection locked="0"/>
    </xf>
    <xf numFmtId="164" fontId="10"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protection locked="0"/>
    </xf>
    <xf numFmtId="0" fontId="10" fillId="2" borderId="14" xfId="0" applyFont="1" applyFill="1" applyBorder="1" applyAlignment="1" applyProtection="1">
      <alignment horizontal="center" vertical="center"/>
      <protection locked="0"/>
    </xf>
    <xf numFmtId="0" fontId="10" fillId="2" borderId="14" xfId="0" applyNumberFormat="1"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wrapText="1"/>
      <protection locked="0"/>
    </xf>
    <xf numFmtId="3" fontId="9" fillId="3" borderId="9" xfId="17" applyNumberFormat="1" applyFont="1" applyFill="1" applyBorder="1" applyAlignment="1" applyProtection="1">
      <alignment horizontal="center" vertical="center"/>
      <protection locked="0"/>
    </xf>
    <xf numFmtId="168" fontId="9" fillId="2" borderId="8" xfId="21" applyNumberFormat="1" applyFont="1" applyFill="1" applyBorder="1" applyAlignment="1" applyProtection="1">
      <alignment horizontal="center" vertical="center"/>
      <protection locked="0"/>
    </xf>
    <xf numFmtId="0" fontId="9" fillId="2" borderId="12"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5" fillId="2" borderId="2" xfId="0" applyFont="1" applyFill="1" applyBorder="1" applyAlignment="1" applyProtection="1">
      <alignment horizontal="left" vertical="center" indent="1"/>
      <protection locked="0"/>
    </xf>
    <xf numFmtId="0" fontId="5" fillId="2" borderId="10"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top" wrapText="1"/>
      <protection locked="0"/>
    </xf>
    <xf numFmtId="39" fontId="9" fillId="2" borderId="3" xfId="0" applyNumberFormat="1" applyFont="1" applyFill="1" applyBorder="1" applyAlignment="1" applyProtection="1">
      <alignment horizontal="left" vertical="center"/>
      <protection locked="0"/>
    </xf>
    <xf numFmtId="3" fontId="45" fillId="2" borderId="15" xfId="0" applyNumberFormat="1" applyFont="1" applyFill="1" applyBorder="1" applyAlignment="1" applyProtection="1">
      <alignment horizontal="center" vertical="center"/>
      <protection locked="0"/>
    </xf>
    <xf numFmtId="39" fontId="9" fillId="2" borderId="7" xfId="0" applyNumberFormat="1" applyFont="1" applyFill="1" applyBorder="1" applyAlignment="1" applyProtection="1">
      <alignment horizontal="left" vertical="center"/>
      <protection locked="0"/>
    </xf>
    <xf numFmtId="3" fontId="45" fillId="2" borderId="3" xfId="0" applyNumberFormat="1" applyFont="1" applyFill="1" applyBorder="1" applyAlignment="1" applyProtection="1">
      <alignment horizontal="center" vertical="center"/>
      <protection locked="0"/>
    </xf>
    <xf numFmtId="39" fontId="9" fillId="2" borderId="6" xfId="0" applyNumberFormat="1" applyFont="1" applyFill="1" applyBorder="1" applyAlignment="1" applyProtection="1">
      <alignment horizontal="left" vertical="center"/>
      <protection locked="0"/>
    </xf>
    <xf numFmtId="3" fontId="9" fillId="2" borderId="11" xfId="17" applyNumberFormat="1" applyFont="1" applyFill="1" applyBorder="1" applyAlignment="1" applyProtection="1">
      <alignment horizontal="center" vertical="center"/>
      <protection locked="0"/>
    </xf>
    <xf numFmtId="3" fontId="9" fillId="3" borderId="3" xfId="17" applyNumberFormat="1" applyFont="1" applyFill="1" applyBorder="1" applyAlignment="1" applyProtection="1">
      <alignment horizontal="center" vertical="center"/>
      <protection locked="0"/>
    </xf>
    <xf numFmtId="3" fontId="45" fillId="3" borderId="15"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vertical="center"/>
      <protection locked="0"/>
    </xf>
    <xf numFmtId="9" fontId="9" fillId="2" borderId="3" xfId="0" applyNumberFormat="1" applyFont="1" applyFill="1" applyBorder="1" applyAlignment="1" applyProtection="1">
      <alignment horizontal="center" vertical="center"/>
      <protection locked="0"/>
    </xf>
    <xf numFmtId="168" fontId="45" fillId="2" borderId="15" xfId="0" applyNumberFormat="1" applyFont="1" applyFill="1" applyBorder="1" applyAlignment="1" applyProtection="1">
      <alignment horizontal="center" vertical="center"/>
      <protection locked="0"/>
    </xf>
    <xf numFmtId="168" fontId="28" fillId="2" borderId="7" xfId="0" applyNumberFormat="1" applyFont="1" applyFill="1" applyBorder="1" applyAlignment="1" applyProtection="1">
      <alignment horizontal="center" vertical="center"/>
      <protection locked="0"/>
    </xf>
    <xf numFmtId="9" fontId="9" fillId="0" borderId="6"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3" fillId="2" borderId="13" xfId="0" applyFont="1" applyFill="1" applyBorder="1" applyAlignment="1" applyProtection="1">
      <alignment horizontal="right" vertical="center" indent="1"/>
      <protection locked="0"/>
    </xf>
    <xf numFmtId="0" fontId="10" fillId="2" borderId="2" xfId="0" applyFont="1" applyFill="1" applyBorder="1" applyAlignment="1" applyProtection="1">
      <alignment horizontal="left" vertical="center" indent="1"/>
      <protection locked="0"/>
    </xf>
    <xf numFmtId="0" fontId="10" fillId="2" borderId="11" xfId="0" applyFont="1" applyFill="1" applyBorder="1" applyAlignment="1" applyProtection="1">
      <alignment horizontal="right" vertical="center" wrapText="1"/>
      <protection locked="0"/>
    </xf>
    <xf numFmtId="0" fontId="22" fillId="2" borderId="6"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protection locked="0"/>
    </xf>
    <xf numFmtId="3" fontId="22" fillId="2" borderId="3" xfId="0" applyNumberFormat="1" applyFont="1" applyFill="1" applyBorder="1" applyAlignment="1" applyProtection="1">
      <alignment horizontal="center" vertical="center"/>
      <protection locked="0"/>
    </xf>
    <xf numFmtId="0" fontId="60" fillId="2" borderId="0" xfId="0" applyFont="1" applyFill="1" applyAlignment="1" applyProtection="1">
      <alignment vertical="center"/>
      <protection locked="0"/>
    </xf>
    <xf numFmtId="3" fontId="10" fillId="2" borderId="3" xfId="17" applyNumberFormat="1" applyFont="1" applyFill="1" applyBorder="1" applyAlignment="1" applyProtection="1">
      <alignment horizontal="center" vertical="center"/>
      <protection locked="0"/>
    </xf>
    <xf numFmtId="3" fontId="61" fillId="2" borderId="15" xfId="0" applyNumberFormat="1" applyFont="1" applyFill="1" applyBorder="1" applyAlignment="1" applyProtection="1">
      <alignment horizontal="center" vertical="center"/>
      <protection locked="0"/>
    </xf>
    <xf numFmtId="3" fontId="61" fillId="2" borderId="7" xfId="0" applyNumberFormat="1" applyFont="1" applyFill="1" applyBorder="1" applyAlignment="1" applyProtection="1">
      <alignment horizontal="center" vertical="center"/>
      <protection locked="0"/>
    </xf>
    <xf numFmtId="3" fontId="61" fillId="2" borderId="3" xfId="21" applyNumberFormat="1" applyFont="1" applyFill="1" applyBorder="1" applyAlignment="1" applyProtection="1">
      <alignment horizontal="center" vertical="center"/>
      <protection locked="0"/>
    </xf>
    <xf numFmtId="3" fontId="61" fillId="2" borderId="3"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left" vertical="center" wrapText="1"/>
      <protection locked="0"/>
    </xf>
    <xf numFmtId="3" fontId="28" fillId="0" borderId="15" xfId="0" applyNumberFormat="1" applyFont="1" applyFill="1" applyBorder="1" applyAlignment="1" applyProtection="1">
      <alignment horizontal="center" vertical="center"/>
      <protection locked="0"/>
    </xf>
    <xf numFmtId="3" fontId="28" fillId="0" borderId="14"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0" fillId="0" borderId="2" xfId="0" applyFont="1" applyBorder="1" applyAlignment="1" applyProtection="1">
      <alignment vertical="center"/>
      <protection locked="0"/>
    </xf>
    <xf numFmtId="2" fontId="28" fillId="0" borderId="3" xfId="0" applyNumberFormat="1" applyFont="1" applyFill="1" applyBorder="1" applyAlignment="1" applyProtection="1">
      <alignment horizontal="center" vertical="top"/>
      <protection locked="0"/>
    </xf>
    <xf numFmtId="1" fontId="28" fillId="0" borderId="3" xfId="0" applyNumberFormat="1" applyFont="1" applyFill="1" applyBorder="1" applyAlignment="1" applyProtection="1">
      <alignment horizontal="center" vertical="top"/>
      <protection locked="0"/>
    </xf>
    <xf numFmtId="1" fontId="28" fillId="0" borderId="4" xfId="0" applyNumberFormat="1" applyFont="1" applyFill="1" applyBorder="1" applyAlignment="1" applyProtection="1">
      <alignment horizontal="center" vertical="top"/>
      <protection locked="0"/>
    </xf>
    <xf numFmtId="3" fontId="28" fillId="0" borderId="9" xfId="0" applyNumberFormat="1" applyFont="1" applyFill="1" applyBorder="1" applyAlignment="1" applyProtection="1">
      <alignment horizontal="center" vertical="top"/>
      <protection locked="0"/>
    </xf>
    <xf numFmtId="1" fontId="9" fillId="2" borderId="0" xfId="0" applyNumberFormat="1" applyFont="1" applyFill="1" applyBorder="1" applyAlignment="1" applyProtection="1">
      <alignment horizontal="left" vertical="top"/>
      <protection locked="0"/>
    </xf>
    <xf numFmtId="0" fontId="10" fillId="0" borderId="7" xfId="0" applyFont="1" applyFill="1" applyBorder="1" applyAlignment="1" applyProtection="1">
      <alignment horizontal="left" vertical="center"/>
      <protection locked="0"/>
    </xf>
    <xf numFmtId="0" fontId="10" fillId="0" borderId="15"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0" fontId="9" fillId="3" borderId="15" xfId="17" applyNumberFormat="1" applyFont="1" applyFill="1" applyBorder="1" applyAlignment="1" applyProtection="1">
      <alignment horizontal="center" vertical="center"/>
      <protection locked="0"/>
    </xf>
    <xf numFmtId="3" fontId="12" fillId="3" borderId="7" xfId="17" applyNumberFormat="1" applyFont="1" applyFill="1" applyBorder="1" applyAlignment="1" applyProtection="1">
      <alignment horizontal="center" vertical="center"/>
      <protection/>
    </xf>
    <xf numFmtId="3" fontId="12" fillId="3" borderId="9" xfId="0" applyNumberFormat="1" applyFont="1" applyFill="1" applyBorder="1" applyAlignment="1" applyProtection="1">
      <alignment horizontal="center" vertical="center"/>
      <protection locked="0"/>
    </xf>
    <xf numFmtId="3" fontId="12" fillId="3" borderId="3" xfId="17" applyNumberFormat="1" applyFont="1" applyFill="1" applyBorder="1" applyAlignment="1" applyProtection="1">
      <alignment horizontal="center" vertical="center"/>
      <protection locked="0"/>
    </xf>
    <xf numFmtId="0" fontId="10" fillId="0" borderId="7" xfId="0" applyFont="1" applyFill="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8" xfId="0" applyFont="1" applyBorder="1" applyAlignment="1" applyProtection="1">
      <alignment vertical="center"/>
      <protection locked="0"/>
    </xf>
    <xf numFmtId="3" fontId="9" fillId="0" borderId="13" xfId="17" applyNumberFormat="1" applyFont="1" applyFill="1" applyBorder="1" applyAlignment="1" applyProtection="1">
      <alignment horizontal="center" vertical="center"/>
      <protection locked="0"/>
    </xf>
    <xf numFmtId="0" fontId="9" fillId="0" borderId="14" xfId="0" applyFont="1" applyBorder="1" applyAlignment="1">
      <alignment vertical="center"/>
    </xf>
    <xf numFmtId="0" fontId="9" fillId="0" borderId="11" xfId="0" applyFont="1" applyBorder="1" applyAlignment="1">
      <alignment vertical="center"/>
    </xf>
    <xf numFmtId="164" fontId="10" fillId="2" borderId="0" xfId="0" applyNumberFormat="1" applyFont="1" applyFill="1" applyBorder="1" applyAlignment="1" applyProtection="1">
      <alignment horizontal="right" vertical="center" wrapText="1"/>
      <protection/>
    </xf>
    <xf numFmtId="0" fontId="14" fillId="0" borderId="0" xfId="0" applyFont="1" applyBorder="1" applyAlignment="1" applyProtection="1">
      <alignment horizontal="right" vertical="center"/>
      <protection/>
    </xf>
    <xf numFmtId="0" fontId="10" fillId="2" borderId="0" xfId="0" applyFont="1" applyFill="1" applyBorder="1" applyAlignment="1" applyProtection="1">
      <alignment horizontal="right" vertical="center" wrapText="1"/>
      <protection/>
    </xf>
    <xf numFmtId="3" fontId="9" fillId="0" borderId="14" xfId="17" applyNumberFormat="1" applyFont="1" applyFill="1" applyBorder="1" applyAlignment="1" applyProtection="1">
      <alignment horizontal="center" vertical="center"/>
      <protection locked="0"/>
    </xf>
    <xf numFmtId="0" fontId="9" fillId="2" borderId="6" xfId="0" applyFont="1" applyFill="1" applyBorder="1" applyAlignment="1" applyProtection="1">
      <alignment vertical="center"/>
      <protection locked="0"/>
    </xf>
    <xf numFmtId="0" fontId="9" fillId="2" borderId="10" xfId="0" applyFont="1" applyFill="1" applyBorder="1" applyAlignment="1" applyProtection="1">
      <alignment horizontal="center" vertical="center" wrapText="1"/>
      <protection locked="0"/>
    </xf>
    <xf numFmtId="0" fontId="9" fillId="0" borderId="15"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39" fontId="9" fillId="2" borderId="5"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vertical="center"/>
      <protection locked="0"/>
    </xf>
    <xf numFmtId="0" fontId="22" fillId="5" borderId="4" xfId="0" applyFont="1" applyFill="1" applyBorder="1" applyAlignment="1" applyProtection="1">
      <alignment/>
      <protection locked="0"/>
    </xf>
    <xf numFmtId="0" fontId="22" fillId="5" borderId="3" xfId="0" applyFont="1" applyFill="1" applyBorder="1" applyAlignment="1" applyProtection="1">
      <alignment/>
      <protection locked="0"/>
    </xf>
    <xf numFmtId="0" fontId="59" fillId="5" borderId="3" xfId="0" applyFont="1" applyFill="1" applyBorder="1" applyAlignment="1" applyProtection="1">
      <alignment/>
      <protection locked="0"/>
    </xf>
    <xf numFmtId="0" fontId="59" fillId="5" borderId="4" xfId="0" applyFont="1" applyFill="1" applyBorder="1" applyAlignment="1" applyProtection="1">
      <alignment/>
      <protection locked="0"/>
    </xf>
    <xf numFmtId="0" fontId="22" fillId="5" borderId="6" xfId="0" applyFont="1" applyFill="1" applyBorder="1" applyAlignment="1" applyProtection="1">
      <alignment/>
      <protection locked="0"/>
    </xf>
    <xf numFmtId="0" fontId="0" fillId="5" borderId="3" xfId="0" applyFill="1" applyBorder="1" applyAlignment="1" applyProtection="1">
      <alignment/>
      <protection locked="0"/>
    </xf>
    <xf numFmtId="3" fontId="28" fillId="2" borderId="7" xfId="0" applyNumberFormat="1" applyFont="1" applyFill="1" applyBorder="1" applyAlignment="1" applyProtection="1">
      <alignment horizontal="center" vertical="center"/>
      <protection locked="0"/>
    </xf>
    <xf numFmtId="3" fontId="28" fillId="3" borderId="7" xfId="0" applyNumberFormat="1" applyFont="1" applyFill="1" applyBorder="1" applyAlignment="1" applyProtection="1">
      <alignment horizontal="center" vertical="center"/>
      <protection locked="0"/>
    </xf>
    <xf numFmtId="3" fontId="22" fillId="2" borderId="9" xfId="0" applyNumberFormat="1" applyFont="1" applyFill="1" applyBorder="1" applyAlignment="1" applyProtection="1">
      <alignment horizontal="center" vertical="center"/>
      <protection locked="0"/>
    </xf>
    <xf numFmtId="39" fontId="31" fillId="2" borderId="7" xfId="0" applyNumberFormat="1" applyFont="1" applyFill="1" applyBorder="1" applyAlignment="1" applyProtection="1">
      <alignment vertical="center"/>
      <protection locked="0"/>
    </xf>
    <xf numFmtId="0" fontId="31" fillId="2" borderId="9" xfId="0" applyFont="1" applyFill="1" applyBorder="1" applyAlignment="1" applyProtection="1">
      <alignment horizontal="right" vertical="center"/>
      <protection locked="0"/>
    </xf>
    <xf numFmtId="0" fontId="52" fillId="2" borderId="6" xfId="0" applyFont="1" applyFill="1" applyBorder="1" applyAlignment="1">
      <alignment horizontal="left" vertical="top" wrapText="1"/>
    </xf>
    <xf numFmtId="39" fontId="12" fillId="3" borderId="7" xfId="0" applyNumberFormat="1" applyFont="1" applyFill="1" applyBorder="1" applyAlignment="1" applyProtection="1">
      <alignment vertical="center" wrapText="1"/>
      <protection/>
    </xf>
    <xf numFmtId="0" fontId="19" fillId="3" borderId="9" xfId="0" applyFont="1" applyFill="1" applyBorder="1" applyAlignment="1" applyProtection="1">
      <alignment vertical="center" wrapText="1"/>
      <protection/>
    </xf>
    <xf numFmtId="0" fontId="10" fillId="0" borderId="10" xfId="0" applyFont="1" applyFill="1" applyBorder="1" applyAlignment="1">
      <alignment horizontal="right" vertical="center" wrapText="1"/>
    </xf>
    <xf numFmtId="0" fontId="52" fillId="2" borderId="4" xfId="0" applyFont="1" applyFill="1" applyBorder="1" applyAlignment="1">
      <alignment horizontal="left" vertical="top" wrapText="1"/>
    </xf>
    <xf numFmtId="0" fontId="52" fillId="2" borderId="5" xfId="0" applyFont="1" applyFill="1" applyBorder="1" applyAlignment="1">
      <alignment horizontal="left" vertical="top" wrapText="1"/>
    </xf>
    <xf numFmtId="0" fontId="31" fillId="2" borderId="0" xfId="0" applyFont="1" applyFill="1" applyBorder="1" applyAlignment="1">
      <alignment vertical="center"/>
    </xf>
    <xf numFmtId="39" fontId="4" fillId="0" borderId="0" xfId="0" applyNumberFormat="1" applyFont="1" applyFill="1" applyBorder="1" applyAlignment="1" applyProtection="1">
      <alignment vertical="center" wrapText="1"/>
      <protection/>
    </xf>
    <xf numFmtId="0" fontId="3" fillId="0" borderId="0" xfId="0" applyFont="1" applyFill="1" applyBorder="1" applyAlignment="1">
      <alignment vertical="center"/>
    </xf>
    <xf numFmtId="39" fontId="31" fillId="2" borderId="0" xfId="0" applyNumberFormat="1" applyFont="1" applyFill="1" applyBorder="1" applyAlignment="1" applyProtection="1">
      <alignment vertical="center" wrapText="1"/>
      <protection/>
    </xf>
    <xf numFmtId="39" fontId="34"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0" fontId="20" fillId="2" borderId="11" xfId="0" applyFont="1" applyFill="1" applyBorder="1" applyAlignment="1">
      <alignment horizontal="center" vertical="center"/>
    </xf>
    <xf numFmtId="39" fontId="31" fillId="2" borderId="0" xfId="0" applyNumberFormat="1" applyFont="1" applyFill="1" applyBorder="1" applyAlignment="1" applyProtection="1">
      <alignment vertical="center"/>
      <protection/>
    </xf>
    <xf numFmtId="0" fontId="33" fillId="2" borderId="14" xfId="0" applyFont="1" applyFill="1" applyBorder="1" applyAlignment="1">
      <alignment horizontal="center" vertical="center"/>
    </xf>
    <xf numFmtId="0" fontId="5" fillId="2" borderId="8" xfId="0" applyFont="1" applyFill="1" applyBorder="1" applyAlignment="1">
      <alignment horizontal="center" vertical="center" wrapText="1"/>
    </xf>
    <xf numFmtId="0" fontId="33" fillId="2" borderId="10" xfId="0" applyFont="1" applyFill="1" applyBorder="1" applyAlignment="1">
      <alignment horizontal="center" vertical="center"/>
    </xf>
    <xf numFmtId="39" fontId="4" fillId="2" borderId="12" xfId="0" applyNumberFormat="1" applyFont="1" applyFill="1" applyBorder="1" applyAlignment="1" applyProtection="1">
      <alignment vertical="top"/>
      <protection/>
    </xf>
    <xf numFmtId="0" fontId="0" fillId="2" borderId="8" xfId="0" applyFill="1" applyBorder="1" applyAlignment="1">
      <alignment vertical="top"/>
    </xf>
    <xf numFmtId="39" fontId="4" fillId="2" borderId="12" xfId="0" applyNumberFormat="1" applyFont="1" applyFill="1" applyBorder="1" applyAlignment="1" applyProtection="1">
      <alignment vertical="top" wrapText="1"/>
      <protection/>
    </xf>
    <xf numFmtId="0" fontId="7" fillId="2" borderId="8" xfId="0" applyFont="1" applyFill="1" applyBorder="1" applyAlignment="1">
      <alignment vertical="top"/>
    </xf>
    <xf numFmtId="39" fontId="11" fillId="2" borderId="3" xfId="0" applyNumberFormat="1"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39" fontId="11" fillId="2" borderId="7" xfId="0" applyNumberFormat="1" applyFont="1" applyFill="1" applyBorder="1" applyAlignment="1">
      <alignment horizontal="left" vertical="center" wrapText="1"/>
    </xf>
    <xf numFmtId="39" fontId="11" fillId="2" borderId="9" xfId="0" applyNumberFormat="1" applyFont="1" applyFill="1" applyBorder="1" applyAlignment="1">
      <alignment horizontal="left" vertical="center" wrapText="1"/>
    </xf>
    <xf numFmtId="39" fontId="11" fillId="0" borderId="3" xfId="0" applyNumberFormat="1" applyFont="1" applyFill="1" applyBorder="1" applyAlignment="1">
      <alignment vertical="center" wrapText="1"/>
    </xf>
    <xf numFmtId="0" fontId="9" fillId="0" borderId="3" xfId="0" applyFont="1" applyFill="1" applyBorder="1" applyAlignment="1">
      <alignment vertical="center" wrapText="1"/>
    </xf>
    <xf numFmtId="39" fontId="11" fillId="3" borderId="7" xfId="0" applyNumberFormat="1" applyFont="1" applyFill="1" applyBorder="1" applyAlignment="1">
      <alignment vertical="center" wrapText="1"/>
    </xf>
    <xf numFmtId="0" fontId="18" fillId="3" borderId="9" xfId="0" applyFont="1" applyFill="1" applyBorder="1" applyAlignment="1">
      <alignment vertical="center" wrapText="1"/>
    </xf>
    <xf numFmtId="0" fontId="48" fillId="2" borderId="12" xfId="0" applyFont="1" applyFill="1" applyBorder="1" applyAlignment="1">
      <alignment horizontal="left" vertical="center" wrapText="1"/>
    </xf>
    <xf numFmtId="0" fontId="48" fillId="2" borderId="8" xfId="0" applyFont="1" applyFill="1" applyBorder="1" applyAlignment="1">
      <alignment horizontal="left" vertical="center" wrapText="1"/>
    </xf>
    <xf numFmtId="39" fontId="11" fillId="0" borderId="12" xfId="0" applyNumberFormat="1" applyFont="1" applyFill="1" applyBorder="1" applyAlignment="1">
      <alignment vertical="center" wrapText="1"/>
    </xf>
    <xf numFmtId="0" fontId="9" fillId="0" borderId="8" xfId="0" applyFont="1" applyFill="1" applyBorder="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62" fillId="2" borderId="12"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14" fillId="0" borderId="0" xfId="0" applyFont="1" applyBorder="1" applyAlignment="1" applyProtection="1">
      <alignment vertical="center"/>
      <protection/>
    </xf>
    <xf numFmtId="0" fontId="10" fillId="2" borderId="14" xfId="0" applyFont="1" applyFill="1" applyBorder="1" applyAlignment="1" applyProtection="1">
      <alignment horizontal="right" vertical="center"/>
      <protection/>
    </xf>
    <xf numFmtId="0" fontId="14" fillId="0" borderId="14" xfId="0" applyFont="1" applyBorder="1" applyAlignment="1" applyProtection="1">
      <alignment vertical="center"/>
      <protection/>
    </xf>
    <xf numFmtId="0" fontId="10" fillId="2" borderId="3" xfId="0" applyFont="1" applyFill="1" applyBorder="1" applyAlignment="1" applyProtection="1">
      <alignment horizontal="center" vertical="center" wrapText="1"/>
      <protection/>
    </xf>
    <xf numFmtId="39" fontId="12" fillId="3" borderId="7" xfId="0" applyNumberFormat="1" applyFont="1" applyFill="1" applyBorder="1" applyAlignment="1" applyProtection="1">
      <alignment vertical="center" wrapText="1"/>
      <protection locked="0"/>
    </xf>
    <xf numFmtId="0" fontId="19" fillId="3" borderId="15" xfId="0" applyFont="1" applyFill="1" applyBorder="1" applyAlignment="1" applyProtection="1">
      <alignment vertical="center" wrapText="1"/>
      <protection locked="0"/>
    </xf>
    <xf numFmtId="0" fontId="10" fillId="0" borderId="2" xfId="0" applyFont="1" applyFill="1" applyBorder="1" applyAlignment="1" applyProtection="1">
      <alignment horizontal="right" vertical="center" wrapText="1"/>
      <protection locked="0"/>
    </xf>
    <xf numFmtId="0" fontId="9" fillId="0" borderId="0" xfId="0" applyFont="1" applyBorder="1" applyAlignment="1" applyProtection="1">
      <alignment vertical="center"/>
      <protection locked="0"/>
    </xf>
    <xf numFmtId="0" fontId="9" fillId="0" borderId="1" xfId="0" applyFont="1" applyBorder="1" applyAlignment="1" applyProtection="1">
      <alignment vertical="center"/>
      <protection locked="0"/>
    </xf>
    <xf numFmtId="0" fontId="14" fillId="2" borderId="0" xfId="0" applyFont="1" applyFill="1" applyBorder="1" applyAlignment="1" applyProtection="1">
      <alignment vertical="center"/>
      <protection/>
    </xf>
    <xf numFmtId="0" fontId="14" fillId="2" borderId="14" xfId="0" applyFont="1" applyFill="1" applyBorder="1" applyAlignment="1" applyProtection="1">
      <alignment vertical="center"/>
      <protection/>
    </xf>
    <xf numFmtId="2" fontId="9" fillId="2" borderId="0" xfId="0" applyNumberFormat="1" applyFont="1" applyFill="1" applyBorder="1" applyAlignment="1" applyProtection="1">
      <alignment vertical="top" wrapText="1"/>
      <protection locked="0"/>
    </xf>
    <xf numFmtId="2" fontId="9" fillId="2" borderId="1" xfId="0" applyNumberFormat="1" applyFont="1" applyFill="1" applyBorder="1" applyAlignment="1" applyProtection="1">
      <alignment vertical="top" wrapText="1"/>
      <protection locked="0"/>
    </xf>
    <xf numFmtId="3" fontId="9" fillId="2" borderId="0" xfId="0" applyNumberFormat="1" applyFont="1" applyFill="1" applyBorder="1" applyAlignment="1" applyProtection="1">
      <alignment vertical="top"/>
      <protection locked="0"/>
    </xf>
    <xf numFmtId="3" fontId="9" fillId="2" borderId="1" xfId="0" applyNumberFormat="1" applyFont="1" applyFill="1" applyBorder="1" applyAlignment="1" applyProtection="1">
      <alignment vertical="top"/>
      <protection locked="0"/>
    </xf>
    <xf numFmtId="2" fontId="9" fillId="2" borderId="0" xfId="0" applyNumberFormat="1" applyFont="1" applyFill="1" applyBorder="1" applyAlignment="1" applyProtection="1">
      <alignment vertical="top"/>
      <protection locked="0"/>
    </xf>
    <xf numFmtId="2" fontId="9" fillId="2" borderId="1" xfId="0" applyNumberFormat="1" applyFont="1" applyFill="1" applyBorder="1" applyAlignment="1" applyProtection="1">
      <alignment vertical="top"/>
      <protection locked="0"/>
    </xf>
    <xf numFmtId="0" fontId="8" fillId="2" borderId="7" xfId="0" applyFont="1" applyFill="1" applyBorder="1" applyAlignment="1" applyProtection="1">
      <alignment horizontal="left" vertical="center" wrapText="1" indent="1"/>
      <protection locked="0"/>
    </xf>
    <xf numFmtId="0" fontId="10" fillId="2" borderId="15" xfId="0" applyFont="1" applyFill="1" applyBorder="1" applyAlignment="1" applyProtection="1">
      <alignment horizontal="left" vertical="center" wrapText="1" indent="1"/>
      <protection locked="0"/>
    </xf>
    <xf numFmtId="0" fontId="10" fillId="2" borderId="9" xfId="0" applyFont="1" applyFill="1" applyBorder="1" applyAlignment="1" applyProtection="1">
      <alignment horizontal="left" vertical="center" wrapText="1" indent="1"/>
      <protection locked="0"/>
    </xf>
    <xf numFmtId="39" fontId="10" fillId="2" borderId="10" xfId="0" applyNumberFormat="1" applyFont="1" applyFill="1" applyBorder="1" applyAlignment="1" applyProtection="1">
      <alignment horizontal="left" vertical="center"/>
      <protection/>
    </xf>
    <xf numFmtId="0" fontId="10" fillId="2" borderId="14" xfId="0" applyFont="1" applyFill="1" applyBorder="1" applyAlignment="1" applyProtection="1">
      <alignment horizontal="left" vertical="center"/>
      <protection/>
    </xf>
    <xf numFmtId="0" fontId="10" fillId="2" borderId="7" xfId="0" applyFont="1" applyFill="1" applyBorder="1" applyAlignment="1" applyProtection="1">
      <alignment horizontal="left"/>
      <protection/>
    </xf>
    <xf numFmtId="0" fontId="10" fillId="2" borderId="15" xfId="0" applyFont="1" applyFill="1" applyBorder="1" applyAlignment="1" applyProtection="1">
      <alignment horizontal="left"/>
      <protection/>
    </xf>
    <xf numFmtId="0" fontId="15" fillId="0" borderId="10" xfId="0" applyFont="1" applyBorder="1" applyAlignment="1" applyProtection="1">
      <alignment vertical="center"/>
      <protection/>
    </xf>
    <xf numFmtId="0" fontId="25" fillId="0" borderId="14" xfId="0" applyFont="1" applyBorder="1" applyAlignment="1" applyProtection="1">
      <alignment vertical="center"/>
      <protection/>
    </xf>
    <xf numFmtId="39" fontId="12" fillId="2" borderId="2" xfId="0" applyNumberFormat="1" applyFont="1" applyFill="1" applyBorder="1" applyAlignment="1" applyProtection="1">
      <alignment horizontal="left" vertical="center"/>
      <protection/>
    </xf>
    <xf numFmtId="39" fontId="12" fillId="2" borderId="0" xfId="0" applyNumberFormat="1" applyFont="1" applyFill="1" applyBorder="1" applyAlignment="1" applyProtection="1">
      <alignment horizontal="left" vertical="center"/>
      <protection/>
    </xf>
    <xf numFmtId="0" fontId="10" fillId="2" borderId="7" xfId="0" applyFont="1" applyFill="1" applyBorder="1" applyAlignment="1" applyProtection="1">
      <alignment horizontal="left" vertical="center"/>
      <protection/>
    </xf>
    <xf numFmtId="0" fontId="10" fillId="2" borderId="15" xfId="0" applyFont="1" applyFill="1" applyBorder="1" applyAlignment="1" applyProtection="1">
      <alignment horizontal="left" vertical="center"/>
      <protection/>
    </xf>
    <xf numFmtId="0" fontId="14" fillId="2" borderId="0" xfId="0" applyFont="1" applyFill="1" applyBorder="1" applyAlignment="1" applyProtection="1">
      <alignment horizontal="right" vertical="center"/>
      <protection/>
    </xf>
    <xf numFmtId="0" fontId="10" fillId="2" borderId="0" xfId="0" applyFont="1" applyFill="1" applyBorder="1" applyAlignment="1" applyProtection="1">
      <alignment horizontal="right" vertical="center"/>
      <protection/>
    </xf>
    <xf numFmtId="39" fontId="10" fillId="2" borderId="7" xfId="0" applyNumberFormat="1" applyFont="1" applyFill="1" applyBorder="1" applyAlignment="1" applyProtection="1">
      <alignment horizontal="left" vertical="center"/>
      <protection/>
    </xf>
    <xf numFmtId="39" fontId="10" fillId="2" borderId="15" xfId="0" applyNumberFormat="1" applyFont="1" applyFill="1" applyBorder="1" applyAlignment="1" applyProtection="1">
      <alignment horizontal="left" vertical="center"/>
      <protection/>
    </xf>
    <xf numFmtId="1" fontId="28" fillId="0" borderId="15" xfId="0" applyNumberFormat="1" applyFont="1" applyFill="1" applyBorder="1" applyAlignment="1" applyProtection="1">
      <alignment horizontal="center"/>
      <protection locked="0"/>
    </xf>
    <xf numFmtId="1" fontId="28" fillId="0" borderId="9" xfId="0" applyNumberFormat="1" applyFont="1" applyFill="1" applyBorder="1" applyAlignment="1" applyProtection="1">
      <alignment horizontal="center"/>
      <protection locked="0"/>
    </xf>
    <xf numFmtId="1" fontId="28" fillId="0" borderId="7" xfId="0" applyNumberFormat="1" applyFont="1" applyFill="1" applyBorder="1" applyAlignment="1" applyProtection="1">
      <alignment horizontal="center"/>
      <protection locked="0"/>
    </xf>
    <xf numFmtId="39" fontId="12" fillId="3" borderId="7" xfId="0" applyNumberFormat="1" applyFont="1" applyFill="1" applyBorder="1" applyAlignment="1" applyProtection="1">
      <alignment horizontal="left" vertical="top"/>
      <protection/>
    </xf>
    <xf numFmtId="39" fontId="12" fillId="3" borderId="9" xfId="0" applyNumberFormat="1" applyFont="1" applyFill="1" applyBorder="1" applyAlignment="1" applyProtection="1">
      <alignment horizontal="left" vertical="top"/>
      <protection/>
    </xf>
    <xf numFmtId="0" fontId="35" fillId="2" borderId="7"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5" fillId="2" borderId="0" xfId="0" applyFont="1" applyFill="1" applyBorder="1" applyAlignment="1" applyProtection="1">
      <alignment horizontal="left" vertical="center"/>
      <protection/>
    </xf>
    <xf numFmtId="0" fontId="5" fillId="2" borderId="14" xfId="0" applyFont="1" applyFill="1" applyBorder="1" applyAlignment="1" applyProtection="1">
      <alignment horizontal="left" vertical="center"/>
      <protection/>
    </xf>
    <xf numFmtId="9" fontId="10" fillId="0" borderId="3"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168" fontId="9" fillId="2" borderId="7" xfId="0" applyNumberFormat="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top" wrapText="1"/>
      <protection locked="0"/>
    </xf>
    <xf numFmtId="0" fontId="9" fillId="2" borderId="6" xfId="0" applyFont="1" applyFill="1" applyBorder="1" applyAlignment="1" applyProtection="1">
      <alignment horizontal="center" vertical="top" wrapText="1"/>
      <protection locked="0"/>
    </xf>
    <xf numFmtId="0" fontId="45" fillId="2" borderId="4" xfId="0" applyFont="1" applyFill="1" applyBorder="1" applyAlignment="1" applyProtection="1">
      <alignment horizontal="center" vertical="top" wrapText="1"/>
      <protection locked="0"/>
    </xf>
    <xf numFmtId="0" fontId="45" fillId="2" borderId="6" xfId="0"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164" fontId="10" fillId="2" borderId="0" xfId="0" applyNumberFormat="1" applyFont="1" applyFill="1" applyBorder="1" applyAlignment="1" applyProtection="1">
      <alignment horizontal="right" vertical="center" wrapText="1"/>
      <protection locked="0"/>
    </xf>
    <xf numFmtId="0" fontId="14" fillId="0" borderId="0" xfId="0" applyFont="1" applyBorder="1" applyAlignment="1" applyProtection="1">
      <alignment horizontal="right" vertical="center"/>
      <protection locked="0"/>
    </xf>
    <xf numFmtId="0" fontId="10" fillId="2" borderId="0" xfId="0" applyFont="1" applyFill="1" applyBorder="1" applyAlignment="1" applyProtection="1">
      <alignment horizontal="right" vertical="center" wrapText="1"/>
      <protection locked="0"/>
    </xf>
    <xf numFmtId="0" fontId="14" fillId="0" borderId="0" xfId="0" applyFont="1" applyBorder="1" applyAlignment="1" applyProtection="1">
      <alignment vertical="center"/>
      <protection locked="0"/>
    </xf>
    <xf numFmtId="0" fontId="10" fillId="2" borderId="14" xfId="0" applyFont="1" applyFill="1" applyBorder="1" applyAlignment="1" applyProtection="1">
      <alignment horizontal="right" vertical="center"/>
      <protection locked="0"/>
    </xf>
    <xf numFmtId="0" fontId="14" fillId="0" borderId="14" xfId="0" applyFont="1" applyBorder="1" applyAlignment="1" applyProtection="1">
      <alignment vertical="center"/>
      <protection locked="0"/>
    </xf>
    <xf numFmtId="9" fontId="10" fillId="0" borderId="3" xfId="0" applyNumberFormat="1" applyFont="1" applyFill="1" applyBorder="1" applyAlignment="1" applyProtection="1">
      <alignment horizontal="center" vertical="center"/>
      <protection locked="0"/>
    </xf>
    <xf numFmtId="10" fontId="9" fillId="2" borderId="7" xfId="0" applyNumberFormat="1" applyFont="1" applyFill="1" applyBorder="1" applyAlignment="1" applyProtection="1">
      <alignment horizontal="center" vertical="center"/>
      <protection locked="0"/>
    </xf>
    <xf numFmtId="10" fontId="9" fillId="2" borderId="15" xfId="0" applyNumberFormat="1" applyFont="1" applyFill="1" applyBorder="1" applyAlignment="1" applyProtection="1">
      <alignment horizontal="center" vertical="center"/>
      <protection locked="0"/>
    </xf>
    <xf numFmtId="10" fontId="9" fillId="2" borderId="9" xfId="0" applyNumberFormat="1"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right" vertical="center"/>
      <protection locked="0"/>
    </xf>
    <xf numFmtId="0" fontId="14" fillId="2" borderId="0" xfId="0" applyFont="1" applyFill="1" applyBorder="1" applyAlignment="1" applyProtection="1">
      <alignment vertical="center"/>
      <protection locked="0"/>
    </xf>
    <xf numFmtId="0" fontId="10" fillId="2" borderId="0" xfId="0" applyFont="1" applyFill="1" applyBorder="1" applyAlignment="1" applyProtection="1">
      <alignment horizontal="right" vertical="center"/>
      <protection locked="0"/>
    </xf>
    <xf numFmtId="39" fontId="22" fillId="2" borderId="7" xfId="0" applyNumberFormat="1" applyFont="1" applyFill="1" applyBorder="1" applyAlignment="1" applyProtection="1">
      <alignment horizontal="left" vertical="center"/>
      <protection locked="0"/>
    </xf>
    <xf numFmtId="0" fontId="22" fillId="2" borderId="9" xfId="0" applyFont="1" applyFill="1" applyBorder="1" applyAlignment="1" applyProtection="1">
      <alignment horizontal="left" vertical="center"/>
      <protection locked="0"/>
    </xf>
    <xf numFmtId="0" fontId="10" fillId="2" borderId="10" xfId="0" applyFont="1" applyFill="1" applyBorder="1" applyAlignment="1" applyProtection="1">
      <alignment horizontal="right" vertical="center" wrapText="1"/>
      <protection locked="0"/>
    </xf>
    <xf numFmtId="0" fontId="10" fillId="2" borderId="11" xfId="0" applyFont="1" applyFill="1" applyBorder="1" applyAlignment="1" applyProtection="1">
      <alignment horizontal="right" vertical="center" wrapText="1"/>
      <protection locked="0"/>
    </xf>
    <xf numFmtId="1" fontId="9" fillId="2" borderId="12" xfId="0" applyNumberFormat="1" applyFont="1" applyFill="1" applyBorder="1" applyAlignment="1" applyProtection="1">
      <alignment horizontal="right" vertical="center" wrapText="1"/>
      <protection locked="0"/>
    </xf>
    <xf numFmtId="1" fontId="9" fillId="2" borderId="8" xfId="0" applyNumberFormat="1" applyFont="1" applyFill="1" applyBorder="1" applyAlignment="1" applyProtection="1">
      <alignment horizontal="right" vertical="center" wrapText="1"/>
      <protection locked="0"/>
    </xf>
    <xf numFmtId="0" fontId="10" fillId="3" borderId="0" xfId="0" applyFont="1" applyFill="1" applyBorder="1" applyAlignment="1" applyProtection="1">
      <alignment vertical="center"/>
      <protection/>
    </xf>
    <xf numFmtId="0" fontId="10" fillId="3" borderId="3" xfId="0" applyFont="1" applyFill="1" applyBorder="1" applyAlignment="1" applyProtection="1">
      <alignment horizontal="center" vertical="center" wrapText="1"/>
      <protection/>
    </xf>
    <xf numFmtId="164" fontId="10" fillId="3" borderId="0" xfId="0" applyNumberFormat="1" applyFont="1" applyFill="1" applyBorder="1" applyAlignment="1" applyProtection="1">
      <alignment horizontal="right" vertical="center" wrapText="1"/>
      <protection/>
    </xf>
    <xf numFmtId="0" fontId="14" fillId="3" borderId="0" xfId="0" applyFont="1" applyFill="1" applyBorder="1" applyAlignment="1" applyProtection="1">
      <alignment horizontal="right" vertical="center"/>
      <protection/>
    </xf>
    <xf numFmtId="0" fontId="10" fillId="3" borderId="0" xfId="0" applyFont="1" applyFill="1" applyBorder="1" applyAlignment="1" applyProtection="1">
      <alignment horizontal="right" vertical="center" wrapText="1"/>
      <protection/>
    </xf>
    <xf numFmtId="0" fontId="14" fillId="3" borderId="0" xfId="0" applyFont="1" applyFill="1" applyBorder="1" applyAlignment="1" applyProtection="1">
      <alignment vertical="center"/>
      <protection/>
    </xf>
    <xf numFmtId="0" fontId="10" fillId="3" borderId="14" xfId="0" applyFont="1" applyFill="1" applyBorder="1" applyAlignment="1" applyProtection="1">
      <alignment horizontal="left" vertical="center"/>
      <protection/>
    </xf>
    <xf numFmtId="0" fontId="10" fillId="3" borderId="14" xfId="0" applyFont="1" applyFill="1" applyBorder="1" applyAlignment="1" applyProtection="1">
      <alignment horizontal="right" vertical="center"/>
      <protection/>
    </xf>
    <xf numFmtId="0" fontId="14" fillId="3" borderId="14" xfId="0" applyFont="1" applyFill="1" applyBorder="1" applyAlignment="1" applyProtection="1">
      <alignment vertical="center"/>
      <protection/>
    </xf>
    <xf numFmtId="0" fontId="11" fillId="3" borderId="4" xfId="0" applyFont="1" applyFill="1" applyBorder="1" applyAlignment="1" applyProtection="1">
      <alignment horizontal="center" vertical="top" wrapText="1"/>
      <protection/>
    </xf>
    <xf numFmtId="0" fontId="11" fillId="3" borderId="5" xfId="0" applyFont="1" applyFill="1" applyBorder="1" applyAlignment="1" applyProtection="1">
      <alignment horizontal="center" vertical="top" wrapText="1"/>
      <protection/>
    </xf>
    <xf numFmtId="39" fontId="12" fillId="2" borderId="7" xfId="0" applyNumberFormat="1" applyFont="1" applyFill="1" applyBorder="1" applyAlignment="1" applyProtection="1">
      <alignment vertical="center" wrapText="1"/>
      <protection/>
    </xf>
    <xf numFmtId="0" fontId="19" fillId="2" borderId="9" xfId="0" applyFont="1" applyFill="1" applyBorder="1" applyAlignment="1" applyProtection="1">
      <alignment vertical="center" wrapText="1"/>
      <protection/>
    </xf>
    <xf numFmtId="0" fontId="10" fillId="0" borderId="10" xfId="0" applyFont="1" applyFill="1" applyBorder="1" applyAlignment="1" applyProtection="1">
      <alignment horizontal="right" vertical="center" wrapText="1"/>
      <protection/>
    </xf>
    <xf numFmtId="0" fontId="9" fillId="0" borderId="14" xfId="0" applyFont="1" applyBorder="1" applyAlignment="1" applyProtection="1">
      <alignment vertical="center"/>
      <protection/>
    </xf>
    <xf numFmtId="0" fontId="9" fillId="0" borderId="1" xfId="0" applyFont="1" applyBorder="1" applyAlignment="1" applyProtection="1">
      <alignment vertical="center"/>
      <protection/>
    </xf>
    <xf numFmtId="3" fontId="9" fillId="3" borderId="4" xfId="0" applyNumberFormat="1" applyFont="1" applyFill="1" applyBorder="1" applyAlignment="1" applyProtection="1">
      <alignment horizontal="center" vertical="top" wrapText="1"/>
      <protection/>
    </xf>
    <xf numFmtId="3" fontId="9" fillId="3" borderId="5" xfId="0" applyNumberFormat="1" applyFont="1" applyFill="1" applyBorder="1" applyAlignment="1" applyProtection="1">
      <alignment horizontal="center" vertical="top" wrapText="1"/>
      <protection/>
    </xf>
    <xf numFmtId="0" fontId="35" fillId="3" borderId="7" xfId="0" applyFont="1" applyFill="1" applyBorder="1" applyAlignment="1" applyProtection="1">
      <alignment horizontal="center" vertical="center" wrapText="1"/>
      <protection/>
    </xf>
    <xf numFmtId="0" fontId="15" fillId="3" borderId="9"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39" fontId="12" fillId="2" borderId="7" xfId="0" applyNumberFormat="1" applyFont="1" applyFill="1" applyBorder="1" applyAlignment="1" applyProtection="1">
      <alignment horizontal="left" vertical="top"/>
      <protection/>
    </xf>
    <xf numFmtId="39" fontId="12" fillId="2" borderId="9" xfId="0" applyNumberFormat="1" applyFont="1" applyFill="1" applyBorder="1" applyAlignment="1" applyProtection="1">
      <alignment horizontal="left" vertical="top"/>
      <protection/>
    </xf>
    <xf numFmtId="0" fontId="10" fillId="0" borderId="3" xfId="0" applyFont="1" applyFill="1" applyBorder="1" applyAlignment="1">
      <alignment horizontal="right" vertical="center" wrapText="1"/>
    </xf>
    <xf numFmtId="0" fontId="9" fillId="0" borderId="3" xfId="0" applyFont="1" applyBorder="1" applyAlignment="1">
      <alignment vertical="center"/>
    </xf>
    <xf numFmtId="0" fontId="9" fillId="0" borderId="4" xfId="0" applyFont="1" applyBorder="1" applyAlignment="1">
      <alignment vertical="center"/>
    </xf>
    <xf numFmtId="164" fontId="9" fillId="3" borderId="7" xfId="0" applyNumberFormat="1" applyFont="1" applyFill="1" applyBorder="1" applyAlignment="1" applyProtection="1">
      <alignment horizontal="right" vertical="center" wrapText="1"/>
      <protection/>
    </xf>
    <xf numFmtId="0" fontId="0" fillId="0" borderId="15" xfId="0" applyBorder="1" applyAlignment="1" applyProtection="1">
      <alignment vertical="center"/>
      <protection/>
    </xf>
    <xf numFmtId="0" fontId="6" fillId="0" borderId="3"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0" fillId="0" borderId="4" xfId="0" applyFont="1" applyBorder="1" applyAlignment="1">
      <alignment horizontal="center" vertical="top" wrapText="1"/>
    </xf>
    <xf numFmtId="0" fontId="14" fillId="0" borderId="5" xfId="0" applyFont="1" applyBorder="1" applyAlignment="1">
      <alignment vertical="top" wrapText="1"/>
    </xf>
    <xf numFmtId="0" fontId="14" fillId="0" borderId="5" xfId="0" applyFont="1" applyBorder="1" applyAlignment="1">
      <alignment/>
    </xf>
    <xf numFmtId="0" fontId="14" fillId="0" borderId="6" xfId="0" applyFont="1" applyBorder="1" applyAlignment="1">
      <alignment/>
    </xf>
    <xf numFmtId="0" fontId="9" fillId="3" borderId="4" xfId="0" applyFont="1" applyFill="1" applyBorder="1" applyAlignment="1">
      <alignment/>
    </xf>
    <xf numFmtId="0" fontId="0" fillId="0" borderId="5" xfId="0" applyBorder="1" applyAlignment="1">
      <alignment/>
    </xf>
    <xf numFmtId="0" fontId="0" fillId="0" borderId="6" xfId="0" applyBorder="1" applyAlignment="1">
      <alignment/>
    </xf>
    <xf numFmtId="0" fontId="10" fillId="3" borderId="12" xfId="0" applyFont="1" applyFill="1" applyBorder="1" applyAlignment="1" applyProtection="1">
      <alignment horizontal="left" vertical="top" wrapText="1"/>
      <protection locked="0"/>
    </xf>
    <xf numFmtId="0" fontId="14" fillId="3" borderId="13"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1" xfId="0" applyFont="1" applyFill="1" applyBorder="1" applyAlignment="1" applyProtection="1">
      <alignment horizontal="left" vertical="top"/>
      <protection locked="0"/>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9" fillId="3" borderId="12" xfId="0" applyFont="1" applyFill="1" applyBorder="1" applyAlignment="1" applyProtection="1">
      <alignment horizontal="right" vertical="center" wrapText="1"/>
      <protection/>
    </xf>
    <xf numFmtId="0" fontId="9" fillId="3" borderId="13" xfId="0" applyFont="1" applyFill="1" applyBorder="1" applyAlignment="1" applyProtection="1">
      <alignment horizontal="right" vertical="center"/>
      <protection/>
    </xf>
    <xf numFmtId="39" fontId="12" fillId="0" borderId="2" xfId="0" applyNumberFormat="1" applyFont="1" applyFill="1" applyBorder="1" applyAlignment="1" applyProtection="1">
      <alignment vertical="top" wrapText="1"/>
      <protection/>
    </xf>
    <xf numFmtId="0" fontId="12" fillId="0" borderId="0" xfId="0" applyFont="1" applyFill="1" applyBorder="1" applyAlignment="1" applyProtection="1">
      <alignment vertical="top"/>
      <protection/>
    </xf>
    <xf numFmtId="0" fontId="12" fillId="2" borderId="12"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top" wrapText="1"/>
      <protection locked="0"/>
    </xf>
    <xf numFmtId="0" fontId="9" fillId="2" borderId="1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39" fontId="11" fillId="3" borderId="7" xfId="0" applyNumberFormat="1" applyFont="1" applyFill="1" applyBorder="1" applyAlignment="1" applyProtection="1">
      <alignment vertical="center"/>
      <protection locked="0"/>
    </xf>
    <xf numFmtId="39" fontId="11" fillId="3" borderId="15" xfId="0" applyNumberFormat="1"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1" fontId="9" fillId="2" borderId="4" xfId="0" applyNumberFormat="1" applyFont="1" applyFill="1" applyBorder="1" applyAlignment="1" applyProtection="1">
      <alignment horizontal="center" vertical="center" wrapText="1"/>
      <protection locked="0"/>
    </xf>
    <xf numFmtId="1" fontId="9" fillId="2" borderId="5" xfId="0" applyNumberFormat="1" applyFont="1" applyFill="1" applyBorder="1" applyAlignment="1" applyProtection="1">
      <alignment horizontal="center" vertical="center" wrapText="1"/>
      <protection locked="0"/>
    </xf>
    <xf numFmtId="1" fontId="22" fillId="0" borderId="7" xfId="0" applyNumberFormat="1" applyFont="1" applyFill="1" applyBorder="1" applyAlignment="1" applyProtection="1">
      <alignment horizontal="center"/>
      <protection locked="0"/>
    </xf>
    <xf numFmtId="1" fontId="22" fillId="0" borderId="15" xfId="0" applyNumberFormat="1" applyFont="1" applyFill="1" applyBorder="1" applyAlignment="1" applyProtection="1">
      <alignment horizontal="center"/>
      <protection locked="0"/>
    </xf>
    <xf numFmtId="1" fontId="22" fillId="0" borderId="9"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2542"/>
  <sheetViews>
    <sheetView showGridLines="0" workbookViewId="0" topLeftCell="A1">
      <selection activeCell="C30" sqref="C30"/>
    </sheetView>
  </sheetViews>
  <sheetFormatPr defaultColWidth="9.140625" defaultRowHeight="12.75"/>
  <cols>
    <col min="1" max="1" width="7.00390625" style="1" customWidth="1"/>
    <col min="2" max="2" width="59.421875" style="3" customWidth="1"/>
    <col min="3" max="3" width="15.421875" style="2" customWidth="1"/>
    <col min="4" max="16384" width="6.28125" style="2" customWidth="1"/>
  </cols>
  <sheetData>
    <row r="1" spans="1:2" s="4" customFormat="1" ht="19.5">
      <c r="A1" s="550" t="s">
        <v>220</v>
      </c>
      <c r="B1" s="161"/>
    </row>
    <row r="2" spans="1:2" s="4" customFormat="1" ht="15.75">
      <c r="A2" s="301" t="s">
        <v>293</v>
      </c>
      <c r="B2" s="297"/>
    </row>
    <row r="3" spans="1:2" ht="12">
      <c r="A3" s="155" t="s">
        <v>35</v>
      </c>
      <c r="B3" s="157"/>
    </row>
    <row r="4" spans="1:2" ht="12">
      <c r="A4" s="422">
        <v>10.01</v>
      </c>
      <c r="B4" s="3" t="s">
        <v>95</v>
      </c>
    </row>
    <row r="5" spans="1:2" ht="12">
      <c r="A5" s="268">
        <v>10.02</v>
      </c>
      <c r="B5" s="3" t="s">
        <v>96</v>
      </c>
    </row>
    <row r="6" spans="1:2" ht="12">
      <c r="A6" s="268">
        <v>10.03</v>
      </c>
      <c r="B6" s="3" t="s">
        <v>97</v>
      </c>
    </row>
    <row r="7" spans="1:2" ht="12">
      <c r="A7" s="268">
        <v>10.04</v>
      </c>
      <c r="B7" s="3" t="s">
        <v>98</v>
      </c>
    </row>
    <row r="8" spans="1:2" ht="12">
      <c r="A8" s="268">
        <v>10.05</v>
      </c>
      <c r="B8" s="3" t="s">
        <v>99</v>
      </c>
    </row>
    <row r="9" spans="1:2" ht="12">
      <c r="A9" s="268">
        <v>10.06</v>
      </c>
      <c r="B9" s="3" t="s">
        <v>100</v>
      </c>
    </row>
    <row r="10" spans="1:2" ht="12">
      <c r="A10" s="268">
        <v>10.07</v>
      </c>
      <c r="B10" s="3" t="s">
        <v>101</v>
      </c>
    </row>
    <row r="11" spans="1:2" ht="12">
      <c r="A11" s="268">
        <v>10.08</v>
      </c>
      <c r="B11" s="3" t="s">
        <v>115</v>
      </c>
    </row>
    <row r="12" spans="1:2" ht="12">
      <c r="A12" s="268">
        <v>10.09</v>
      </c>
      <c r="B12" s="3" t="s">
        <v>102</v>
      </c>
    </row>
    <row r="13" spans="1:2" ht="12">
      <c r="A13" s="423">
        <v>10.1</v>
      </c>
      <c r="B13" s="3" t="s">
        <v>60</v>
      </c>
    </row>
    <row r="14" spans="1:2" ht="12">
      <c r="A14" s="268">
        <v>10.11</v>
      </c>
      <c r="B14" s="3" t="s">
        <v>59</v>
      </c>
    </row>
    <row r="15" spans="1:2" ht="12">
      <c r="A15" s="268">
        <v>10.12</v>
      </c>
      <c r="B15" s="3" t="s">
        <v>79</v>
      </c>
    </row>
    <row r="16" spans="1:2" ht="12">
      <c r="A16" s="268">
        <v>10.13</v>
      </c>
      <c r="B16" s="3" t="s">
        <v>61</v>
      </c>
    </row>
    <row r="17" spans="1:2" ht="12">
      <c r="A17" s="79" t="s">
        <v>36</v>
      </c>
      <c r="B17" s="80"/>
    </row>
    <row r="18" spans="1:2" ht="12">
      <c r="A18" s="81">
        <v>20.01</v>
      </c>
      <c r="B18" s="82" t="s">
        <v>111</v>
      </c>
    </row>
    <row r="19" spans="1:2" ht="12">
      <c r="A19" s="81">
        <v>20.02</v>
      </c>
      <c r="B19" s="82" t="s">
        <v>112</v>
      </c>
    </row>
    <row r="20" spans="1:2" ht="12">
      <c r="A20" s="81">
        <v>20.03</v>
      </c>
      <c r="B20" s="82" t="s">
        <v>113</v>
      </c>
    </row>
    <row r="21" spans="1:2" ht="12">
      <c r="A21" s="81">
        <v>20.04</v>
      </c>
      <c r="B21" s="82" t="s">
        <v>73</v>
      </c>
    </row>
    <row r="22" spans="1:2" ht="12">
      <c r="A22" s="81">
        <v>20.05</v>
      </c>
      <c r="B22" s="82" t="s">
        <v>76</v>
      </c>
    </row>
    <row r="23" spans="1:2" ht="12">
      <c r="A23" s="81">
        <v>20.06</v>
      </c>
      <c r="B23" s="82" t="s">
        <v>120</v>
      </c>
    </row>
    <row r="24" spans="1:2" ht="12">
      <c r="A24" s="81">
        <v>20.07</v>
      </c>
      <c r="B24" s="82" t="s">
        <v>117</v>
      </c>
    </row>
    <row r="25" spans="1:2" ht="12">
      <c r="A25" s="155" t="s">
        <v>34</v>
      </c>
      <c r="B25" s="157"/>
    </row>
    <row r="26" spans="1:2" ht="12">
      <c r="A26" s="156">
        <v>30.01</v>
      </c>
      <c r="B26" s="3" t="s">
        <v>71</v>
      </c>
    </row>
    <row r="27" spans="1:2" ht="12">
      <c r="A27" s="156">
        <v>30.02</v>
      </c>
      <c r="B27" s="159" t="s">
        <v>51</v>
      </c>
    </row>
    <row r="28" spans="1:2" ht="12">
      <c r="A28" s="156">
        <v>30.03</v>
      </c>
      <c r="B28" s="3" t="s">
        <v>52</v>
      </c>
    </row>
    <row r="29" spans="1:2" ht="12">
      <c r="A29" s="156">
        <v>30.04</v>
      </c>
      <c r="B29" s="159" t="s">
        <v>94</v>
      </c>
    </row>
    <row r="30" spans="1:2" ht="12">
      <c r="A30" s="158">
        <v>30.05</v>
      </c>
      <c r="B30" s="159" t="s">
        <v>116</v>
      </c>
    </row>
    <row r="31" spans="1:2" ht="12.75">
      <c r="A31" s="79" t="s">
        <v>33</v>
      </c>
      <c r="B31" s="161"/>
    </row>
    <row r="32" spans="1:2" ht="12">
      <c r="A32" s="81">
        <v>40.01</v>
      </c>
      <c r="B32" s="82" t="s">
        <v>55</v>
      </c>
    </row>
    <row r="33" spans="1:2" ht="12">
      <c r="A33" s="81">
        <v>40.02</v>
      </c>
      <c r="B33" s="82" t="s">
        <v>56</v>
      </c>
    </row>
    <row r="34" spans="1:2" ht="12" customHeight="1">
      <c r="A34" s="81">
        <v>40.03</v>
      </c>
      <c r="B34" s="162" t="s">
        <v>72</v>
      </c>
    </row>
    <row r="35" spans="1:2" ht="12.75" customHeight="1">
      <c r="A35" s="81">
        <v>40.04</v>
      </c>
      <c r="B35" s="163" t="s">
        <v>74</v>
      </c>
    </row>
    <row r="36" spans="1:2" ht="12">
      <c r="A36" s="81">
        <v>40.05</v>
      </c>
      <c r="B36" s="162" t="s">
        <v>110</v>
      </c>
    </row>
    <row r="37" spans="1:2" ht="11.25" customHeight="1">
      <c r="A37" s="81">
        <v>40.06</v>
      </c>
      <c r="B37" s="162" t="s">
        <v>28</v>
      </c>
    </row>
    <row r="38" spans="1:2" ht="12" customHeight="1">
      <c r="A38" s="81">
        <v>40.07</v>
      </c>
      <c r="B38" s="162" t="s">
        <v>108</v>
      </c>
    </row>
    <row r="39" spans="1:2" ht="12.75" customHeight="1">
      <c r="A39" s="81">
        <v>40.08</v>
      </c>
      <c r="B39" s="162" t="s">
        <v>48</v>
      </c>
    </row>
    <row r="40" spans="1:2" ht="12">
      <c r="A40" s="155" t="s">
        <v>32</v>
      </c>
      <c r="B40" s="157"/>
    </row>
    <row r="41" spans="1:2" ht="12">
      <c r="A41" s="156">
        <v>50.01</v>
      </c>
      <c r="B41" s="3" t="s">
        <v>103</v>
      </c>
    </row>
    <row r="42" spans="1:2" ht="12">
      <c r="A42" s="156">
        <v>50.02</v>
      </c>
      <c r="B42" s="3" t="s">
        <v>104</v>
      </c>
    </row>
    <row r="43" spans="1:2" ht="12">
      <c r="A43" s="156">
        <v>50.03</v>
      </c>
      <c r="B43" s="3" t="s">
        <v>106</v>
      </c>
    </row>
    <row r="44" spans="1:2" ht="12">
      <c r="A44" s="156">
        <v>50.04</v>
      </c>
      <c r="B44" s="3" t="s">
        <v>105</v>
      </c>
    </row>
    <row r="45" spans="1:2" ht="12">
      <c r="A45" s="156">
        <v>50.05</v>
      </c>
      <c r="B45" s="3" t="s">
        <v>53</v>
      </c>
    </row>
    <row r="46" spans="1:2" ht="12">
      <c r="A46" s="156">
        <v>50.06</v>
      </c>
      <c r="B46" s="3" t="s">
        <v>107</v>
      </c>
    </row>
    <row r="47" spans="1:2" ht="12">
      <c r="A47" s="156">
        <v>50.07</v>
      </c>
      <c r="B47" s="3" t="s">
        <v>54</v>
      </c>
    </row>
    <row r="48" spans="1:2" ht="12">
      <c r="A48" s="1186" t="s">
        <v>31</v>
      </c>
      <c r="B48" s="1187"/>
    </row>
    <row r="49" spans="1:2" ht="12">
      <c r="A49" s="81">
        <v>60.01</v>
      </c>
      <c r="B49" s="82" t="s">
        <v>109</v>
      </c>
    </row>
    <row r="50" spans="1:2" ht="12">
      <c r="A50" s="84">
        <v>60.02</v>
      </c>
      <c r="B50" s="164" t="s">
        <v>62</v>
      </c>
    </row>
    <row r="51" spans="1:2" ht="12">
      <c r="A51" s="155" t="s">
        <v>30</v>
      </c>
      <c r="B51" s="157"/>
    </row>
    <row r="52" spans="1:2" ht="12">
      <c r="A52" s="156">
        <v>70.01</v>
      </c>
      <c r="B52" s="3" t="s">
        <v>81</v>
      </c>
    </row>
    <row r="53" spans="1:2" ht="12">
      <c r="A53" s="156">
        <v>70.02</v>
      </c>
      <c r="B53" s="3" t="s">
        <v>82</v>
      </c>
    </row>
    <row r="54" spans="1:2" ht="12">
      <c r="A54" s="156">
        <v>70.03</v>
      </c>
      <c r="B54" s="3" t="s">
        <v>83</v>
      </c>
    </row>
    <row r="55" spans="1:2" ht="12">
      <c r="A55" s="156">
        <v>70.04</v>
      </c>
      <c r="B55" s="3" t="s">
        <v>84</v>
      </c>
    </row>
    <row r="56" spans="1:2" ht="12">
      <c r="A56" s="156">
        <v>70.05</v>
      </c>
      <c r="B56" s="3" t="s">
        <v>85</v>
      </c>
    </row>
    <row r="57" spans="1:2" ht="12">
      <c r="A57" s="156">
        <v>70.06</v>
      </c>
      <c r="B57" s="3" t="s">
        <v>86</v>
      </c>
    </row>
    <row r="58" spans="1:2" ht="12">
      <c r="A58" s="156">
        <v>70.07</v>
      </c>
      <c r="B58" s="3" t="s">
        <v>87</v>
      </c>
    </row>
    <row r="59" spans="1:2" ht="12.75">
      <c r="A59" s="1184" t="s">
        <v>160</v>
      </c>
      <c r="B59" s="1185"/>
    </row>
    <row r="60" spans="1:2" ht="12">
      <c r="A60" s="81">
        <v>80.01</v>
      </c>
      <c r="B60" s="83" t="s">
        <v>75</v>
      </c>
    </row>
    <row r="61" spans="1:2" ht="12">
      <c r="A61" s="81">
        <v>80.02</v>
      </c>
      <c r="B61" s="83" t="s">
        <v>57</v>
      </c>
    </row>
    <row r="62" spans="1:2" ht="12">
      <c r="A62" s="81">
        <v>80.03</v>
      </c>
      <c r="B62" s="82" t="s">
        <v>118</v>
      </c>
    </row>
    <row r="63" spans="1:2" ht="12">
      <c r="A63" s="81">
        <v>80.04</v>
      </c>
      <c r="B63" s="82" t="s">
        <v>119</v>
      </c>
    </row>
    <row r="64" spans="1:2" ht="12">
      <c r="A64" s="81">
        <v>80.05</v>
      </c>
      <c r="B64" s="82" t="s">
        <v>161</v>
      </c>
    </row>
    <row r="65" spans="1:2" ht="12">
      <c r="A65" s="81">
        <v>80.06</v>
      </c>
      <c r="B65" s="82" t="s">
        <v>170</v>
      </c>
    </row>
    <row r="66" spans="1:2" ht="12">
      <c r="A66" s="81">
        <v>80.07</v>
      </c>
      <c r="B66" s="82" t="s">
        <v>58</v>
      </c>
    </row>
    <row r="67" spans="1:2" ht="12">
      <c r="A67" s="84">
        <v>80.08</v>
      </c>
      <c r="B67" s="85" t="s">
        <v>251</v>
      </c>
    </row>
    <row r="68" spans="1:2" ht="12">
      <c r="A68" s="171" t="s">
        <v>167</v>
      </c>
      <c r="B68" s="160"/>
    </row>
    <row r="69" spans="1:2" ht="12">
      <c r="A69" s="172" t="s">
        <v>29</v>
      </c>
      <c r="B69" s="85"/>
    </row>
    <row r="70" ht="12">
      <c r="B70" s="1"/>
    </row>
    <row r="71" ht="12">
      <c r="B71" s="1"/>
    </row>
    <row r="72" ht="12">
      <c r="B72" s="1"/>
    </row>
    <row r="73" ht="12">
      <c r="B73" s="1"/>
    </row>
    <row r="74" ht="12">
      <c r="B74" s="1"/>
    </row>
    <row r="75" ht="12">
      <c r="B75" s="1"/>
    </row>
    <row r="76" ht="12">
      <c r="B76" s="1"/>
    </row>
    <row r="77" ht="12">
      <c r="B77" s="1"/>
    </row>
    <row r="78" ht="12">
      <c r="B78" s="1"/>
    </row>
    <row r="79" ht="12">
      <c r="B79" s="1"/>
    </row>
    <row r="80" ht="12">
      <c r="B80" s="1"/>
    </row>
    <row r="81" ht="12">
      <c r="B81" s="1"/>
    </row>
    <row r="82" ht="12">
      <c r="B82" s="1"/>
    </row>
    <row r="83" ht="12">
      <c r="B83" s="1"/>
    </row>
    <row r="84" ht="12">
      <c r="B84" s="1"/>
    </row>
    <row r="85" ht="12">
      <c r="B85" s="1"/>
    </row>
    <row r="86" ht="12">
      <c r="B86" s="1"/>
    </row>
    <row r="87" ht="12">
      <c r="B87" s="1"/>
    </row>
    <row r="88" ht="12">
      <c r="B88" s="1"/>
    </row>
    <row r="89" ht="12">
      <c r="B89" s="1"/>
    </row>
    <row r="90" ht="12">
      <c r="B90" s="1"/>
    </row>
    <row r="91" ht="12">
      <c r="B91" s="1"/>
    </row>
    <row r="92" ht="12">
      <c r="B92" s="1"/>
    </row>
    <row r="93" ht="12">
      <c r="B93" s="1"/>
    </row>
    <row r="94" ht="12">
      <c r="B94" s="1"/>
    </row>
    <row r="95" ht="12">
      <c r="B95" s="1"/>
    </row>
    <row r="96" ht="12">
      <c r="B96" s="1"/>
    </row>
    <row r="97" ht="12">
      <c r="B97" s="1"/>
    </row>
    <row r="98" ht="12">
      <c r="B98" s="1"/>
    </row>
    <row r="99" ht="12">
      <c r="B99" s="1"/>
    </row>
    <row r="100" ht="12">
      <c r="B100" s="1"/>
    </row>
    <row r="101" ht="12">
      <c r="B101" s="1"/>
    </row>
    <row r="102" ht="12">
      <c r="B102" s="1"/>
    </row>
    <row r="103" ht="12">
      <c r="B103" s="1"/>
    </row>
    <row r="104" ht="12">
      <c r="B104" s="1"/>
    </row>
    <row r="105" ht="12">
      <c r="B105" s="1"/>
    </row>
    <row r="106" ht="12">
      <c r="B106" s="1"/>
    </row>
    <row r="107" ht="12">
      <c r="B107" s="1"/>
    </row>
    <row r="108" ht="12">
      <c r="B108" s="1"/>
    </row>
    <row r="109" ht="12">
      <c r="B109" s="1"/>
    </row>
    <row r="110" ht="12">
      <c r="B110" s="1"/>
    </row>
    <row r="111" ht="12">
      <c r="B111" s="1"/>
    </row>
    <row r="112" ht="12">
      <c r="B112" s="1"/>
    </row>
    <row r="113" ht="12">
      <c r="B113" s="1"/>
    </row>
    <row r="114" ht="12">
      <c r="B114" s="1"/>
    </row>
    <row r="115" ht="12">
      <c r="B115" s="1"/>
    </row>
    <row r="116" ht="12">
      <c r="B116" s="1"/>
    </row>
    <row r="117" ht="12">
      <c r="B117" s="1"/>
    </row>
    <row r="118" ht="12">
      <c r="B118" s="1"/>
    </row>
    <row r="119" ht="12">
      <c r="B119" s="1"/>
    </row>
    <row r="120" ht="12">
      <c r="B120" s="1"/>
    </row>
    <row r="121" ht="12">
      <c r="B121" s="1"/>
    </row>
    <row r="122" ht="12">
      <c r="B122" s="1"/>
    </row>
    <row r="123" ht="12">
      <c r="B123" s="1"/>
    </row>
    <row r="124" ht="12">
      <c r="B124" s="1"/>
    </row>
    <row r="125" ht="12">
      <c r="B125" s="1"/>
    </row>
    <row r="126" ht="12">
      <c r="B126" s="1"/>
    </row>
    <row r="127" ht="12">
      <c r="B127" s="1"/>
    </row>
    <row r="128" ht="12">
      <c r="B128" s="1"/>
    </row>
    <row r="129" ht="12">
      <c r="B129" s="1"/>
    </row>
    <row r="130" ht="12">
      <c r="B130" s="1"/>
    </row>
    <row r="131" ht="12">
      <c r="B131" s="1"/>
    </row>
    <row r="132" ht="12">
      <c r="B132" s="1"/>
    </row>
    <row r="133" ht="12">
      <c r="B133" s="1"/>
    </row>
    <row r="134" ht="12">
      <c r="B134" s="1"/>
    </row>
    <row r="135" ht="12">
      <c r="B135" s="1"/>
    </row>
    <row r="136" ht="12">
      <c r="B136" s="1"/>
    </row>
    <row r="137" ht="12">
      <c r="B137" s="1"/>
    </row>
    <row r="138" ht="12">
      <c r="B138" s="1"/>
    </row>
    <row r="139" ht="12">
      <c r="B139" s="1"/>
    </row>
    <row r="140" ht="12">
      <c r="B140" s="1"/>
    </row>
    <row r="141" ht="12">
      <c r="B141" s="1"/>
    </row>
    <row r="142" ht="12">
      <c r="B142" s="1"/>
    </row>
    <row r="143" ht="12">
      <c r="B143" s="1"/>
    </row>
    <row r="144" ht="12">
      <c r="B144" s="1"/>
    </row>
    <row r="145" ht="12">
      <c r="B145" s="1"/>
    </row>
    <row r="146" ht="12">
      <c r="B146" s="1"/>
    </row>
    <row r="147" ht="12">
      <c r="B147" s="1"/>
    </row>
    <row r="148" ht="12">
      <c r="B148" s="1"/>
    </row>
    <row r="149" ht="12">
      <c r="B149" s="1"/>
    </row>
    <row r="150" ht="12">
      <c r="B150" s="1"/>
    </row>
    <row r="151" ht="12">
      <c r="B151" s="1"/>
    </row>
    <row r="152" ht="12">
      <c r="B152" s="1"/>
    </row>
    <row r="153" ht="12">
      <c r="B153" s="1"/>
    </row>
    <row r="154" ht="12">
      <c r="B154" s="1"/>
    </row>
    <row r="155" ht="12">
      <c r="B155" s="1"/>
    </row>
    <row r="156" ht="12">
      <c r="B156" s="1"/>
    </row>
    <row r="157" ht="12">
      <c r="B157" s="1"/>
    </row>
    <row r="158" ht="12">
      <c r="B158" s="1"/>
    </row>
    <row r="159" ht="12">
      <c r="B159" s="1"/>
    </row>
    <row r="160" ht="12">
      <c r="B160" s="1"/>
    </row>
    <row r="161" ht="12">
      <c r="B161" s="1"/>
    </row>
    <row r="162" ht="12">
      <c r="B162" s="1"/>
    </row>
    <row r="163" ht="12">
      <c r="B163" s="1"/>
    </row>
    <row r="164" ht="12">
      <c r="B164" s="1"/>
    </row>
    <row r="165" ht="12">
      <c r="B165" s="1"/>
    </row>
    <row r="166" ht="12">
      <c r="B166" s="1"/>
    </row>
    <row r="167" ht="12">
      <c r="B167" s="1"/>
    </row>
    <row r="168" ht="12">
      <c r="B168" s="1"/>
    </row>
    <row r="169" ht="12">
      <c r="B169" s="1"/>
    </row>
    <row r="170" ht="12">
      <c r="B170" s="1"/>
    </row>
    <row r="171" ht="12">
      <c r="B171" s="1"/>
    </row>
    <row r="172" ht="12">
      <c r="B172" s="1"/>
    </row>
    <row r="173" ht="12">
      <c r="B173" s="1"/>
    </row>
    <row r="174" ht="12">
      <c r="B174" s="1"/>
    </row>
    <row r="175" ht="12">
      <c r="B175" s="1"/>
    </row>
    <row r="176" ht="12">
      <c r="B176" s="1"/>
    </row>
    <row r="177" ht="12">
      <c r="B177" s="1"/>
    </row>
    <row r="178" ht="12">
      <c r="B178" s="1"/>
    </row>
    <row r="179" ht="12">
      <c r="B179" s="1"/>
    </row>
    <row r="180" ht="12">
      <c r="B180" s="1"/>
    </row>
    <row r="181" ht="12">
      <c r="B181" s="1"/>
    </row>
    <row r="182" ht="12">
      <c r="B182" s="1"/>
    </row>
    <row r="183" ht="12">
      <c r="B183" s="1"/>
    </row>
    <row r="184" ht="12">
      <c r="B184" s="1"/>
    </row>
    <row r="185" ht="12">
      <c r="B185" s="1"/>
    </row>
    <row r="186" ht="12">
      <c r="B186" s="1"/>
    </row>
    <row r="187" ht="12">
      <c r="B187" s="1"/>
    </row>
    <row r="188" ht="12">
      <c r="B188" s="1"/>
    </row>
    <row r="189" ht="12">
      <c r="B189" s="1"/>
    </row>
    <row r="190" ht="12">
      <c r="B190" s="1"/>
    </row>
    <row r="191" ht="12">
      <c r="B191" s="1"/>
    </row>
    <row r="192" ht="12">
      <c r="B192" s="1"/>
    </row>
    <row r="193" ht="12">
      <c r="B193" s="1"/>
    </row>
    <row r="194" ht="12">
      <c r="B194" s="1"/>
    </row>
    <row r="195" ht="12">
      <c r="B195" s="1"/>
    </row>
    <row r="196" ht="12">
      <c r="B196" s="1"/>
    </row>
    <row r="197" ht="12">
      <c r="B197" s="1"/>
    </row>
    <row r="198" ht="12">
      <c r="B198" s="1"/>
    </row>
    <row r="199" ht="12">
      <c r="B199" s="1"/>
    </row>
    <row r="200" ht="12">
      <c r="B200" s="1"/>
    </row>
    <row r="201" ht="12">
      <c r="B201" s="1"/>
    </row>
    <row r="202" ht="12">
      <c r="B202" s="1"/>
    </row>
    <row r="203" ht="12">
      <c r="B203" s="1"/>
    </row>
    <row r="204" ht="12">
      <c r="B204" s="1"/>
    </row>
    <row r="205" ht="12">
      <c r="B205" s="1"/>
    </row>
    <row r="206" ht="12">
      <c r="B206" s="1"/>
    </row>
    <row r="207" ht="12">
      <c r="B207" s="1"/>
    </row>
    <row r="208" ht="12">
      <c r="B208" s="1"/>
    </row>
    <row r="209" ht="12">
      <c r="B209" s="1"/>
    </row>
    <row r="210" ht="12">
      <c r="B210" s="1"/>
    </row>
    <row r="211" ht="12">
      <c r="B211" s="1"/>
    </row>
    <row r="212" ht="12">
      <c r="B212" s="1"/>
    </row>
    <row r="213" ht="12">
      <c r="B213" s="1"/>
    </row>
    <row r="214" ht="12">
      <c r="B214" s="1"/>
    </row>
    <row r="215" ht="12">
      <c r="B215" s="1"/>
    </row>
    <row r="216" ht="12">
      <c r="B216" s="1"/>
    </row>
    <row r="217" ht="12">
      <c r="B217" s="1"/>
    </row>
    <row r="218" ht="12">
      <c r="B218" s="1"/>
    </row>
    <row r="219" ht="12">
      <c r="B219" s="1"/>
    </row>
    <row r="220" ht="12">
      <c r="B220" s="1"/>
    </row>
    <row r="221" ht="12">
      <c r="B221" s="1"/>
    </row>
    <row r="222" ht="12">
      <c r="B222" s="1"/>
    </row>
    <row r="223" ht="12">
      <c r="B223" s="1"/>
    </row>
    <row r="224" ht="12">
      <c r="B224" s="1"/>
    </row>
    <row r="225" ht="12">
      <c r="B225" s="1"/>
    </row>
    <row r="226" ht="12">
      <c r="B226" s="1"/>
    </row>
    <row r="227" ht="12">
      <c r="B227" s="1"/>
    </row>
    <row r="228" ht="12">
      <c r="B228" s="1"/>
    </row>
    <row r="229" ht="12">
      <c r="B229" s="1"/>
    </row>
    <row r="230" ht="12">
      <c r="B230" s="1"/>
    </row>
    <row r="231" ht="12">
      <c r="B231" s="1"/>
    </row>
    <row r="232" ht="12">
      <c r="B232" s="1"/>
    </row>
    <row r="233" ht="12">
      <c r="B233" s="1"/>
    </row>
    <row r="234" ht="12">
      <c r="B234" s="1"/>
    </row>
    <row r="235" ht="12">
      <c r="B235" s="1"/>
    </row>
    <row r="236" ht="12">
      <c r="B236" s="1"/>
    </row>
    <row r="237" ht="12">
      <c r="B237" s="1"/>
    </row>
    <row r="238" ht="12">
      <c r="B238" s="1"/>
    </row>
    <row r="239" ht="12">
      <c r="B239" s="1"/>
    </row>
    <row r="240" ht="12">
      <c r="B240" s="1"/>
    </row>
    <row r="241" ht="12">
      <c r="B241" s="1"/>
    </row>
    <row r="242" ht="12">
      <c r="B242" s="1"/>
    </row>
    <row r="243" ht="12">
      <c r="B243" s="1"/>
    </row>
    <row r="244" ht="12">
      <c r="B244" s="1"/>
    </row>
    <row r="245" ht="12">
      <c r="B245" s="1"/>
    </row>
    <row r="246" ht="12">
      <c r="B246" s="1"/>
    </row>
    <row r="247" ht="12">
      <c r="B247" s="1"/>
    </row>
    <row r="248" ht="12">
      <c r="B248" s="1"/>
    </row>
    <row r="249" ht="12">
      <c r="B249" s="1"/>
    </row>
    <row r="250" ht="12">
      <c r="B250" s="1"/>
    </row>
    <row r="251" ht="12">
      <c r="B251" s="1"/>
    </row>
    <row r="252" ht="12">
      <c r="B252" s="1"/>
    </row>
    <row r="253" ht="12">
      <c r="B253" s="1"/>
    </row>
    <row r="254" ht="12">
      <c r="B254" s="1"/>
    </row>
    <row r="255" ht="12">
      <c r="B255" s="1"/>
    </row>
    <row r="256" ht="12">
      <c r="B256" s="1"/>
    </row>
    <row r="257" ht="12">
      <c r="B257" s="1"/>
    </row>
    <row r="258" ht="12">
      <c r="B258" s="1"/>
    </row>
    <row r="259" ht="12">
      <c r="B259" s="1"/>
    </row>
    <row r="260" ht="12">
      <c r="B260" s="1"/>
    </row>
    <row r="261" ht="12">
      <c r="B261" s="1"/>
    </row>
    <row r="262" ht="12">
      <c r="B262" s="1"/>
    </row>
    <row r="263" ht="12">
      <c r="B263" s="1"/>
    </row>
    <row r="264" ht="12">
      <c r="B264" s="1"/>
    </row>
    <row r="265" ht="12">
      <c r="B265" s="1"/>
    </row>
    <row r="266" ht="12">
      <c r="B266" s="1"/>
    </row>
    <row r="267" ht="12">
      <c r="B267" s="1"/>
    </row>
    <row r="268" ht="12">
      <c r="B268" s="1"/>
    </row>
    <row r="269" ht="12">
      <c r="B269" s="1"/>
    </row>
    <row r="270" ht="12">
      <c r="B270" s="1"/>
    </row>
    <row r="271" ht="12">
      <c r="B271" s="1"/>
    </row>
    <row r="272" ht="12">
      <c r="B272" s="1"/>
    </row>
    <row r="273" ht="12">
      <c r="B273" s="1"/>
    </row>
    <row r="274" ht="12">
      <c r="B274" s="1"/>
    </row>
    <row r="275" ht="12">
      <c r="B275" s="1"/>
    </row>
    <row r="276" ht="12">
      <c r="B276" s="1"/>
    </row>
    <row r="277" ht="12">
      <c r="B277" s="1"/>
    </row>
    <row r="278" ht="12">
      <c r="B278" s="1"/>
    </row>
    <row r="279" ht="12">
      <c r="B279" s="1"/>
    </row>
    <row r="280" ht="12">
      <c r="B280" s="1"/>
    </row>
    <row r="281" ht="12">
      <c r="B281" s="1"/>
    </row>
    <row r="282" ht="12">
      <c r="B282" s="1"/>
    </row>
    <row r="283" ht="12">
      <c r="B283" s="1"/>
    </row>
    <row r="284" ht="12">
      <c r="B284" s="1"/>
    </row>
    <row r="285" ht="12">
      <c r="B285" s="1"/>
    </row>
    <row r="286" ht="12">
      <c r="B286" s="1"/>
    </row>
    <row r="287" ht="12">
      <c r="B287" s="1"/>
    </row>
    <row r="288" ht="12">
      <c r="B288" s="1"/>
    </row>
    <row r="289" ht="12">
      <c r="B289" s="1"/>
    </row>
    <row r="290" ht="12">
      <c r="B290" s="1"/>
    </row>
    <row r="291" ht="12">
      <c r="B291" s="1"/>
    </row>
    <row r="292" ht="12">
      <c r="B292" s="1"/>
    </row>
    <row r="293" ht="12">
      <c r="B293" s="1"/>
    </row>
    <row r="294" ht="12">
      <c r="B294" s="1"/>
    </row>
    <row r="295" ht="12">
      <c r="B295" s="1"/>
    </row>
    <row r="296" ht="12">
      <c r="B296" s="1"/>
    </row>
    <row r="297" ht="12">
      <c r="B297" s="1"/>
    </row>
    <row r="298" ht="12">
      <c r="B298" s="1"/>
    </row>
    <row r="299" ht="12">
      <c r="B299" s="1"/>
    </row>
    <row r="300" ht="12">
      <c r="B300" s="1"/>
    </row>
    <row r="301" ht="12">
      <c r="B301" s="1"/>
    </row>
    <row r="302" ht="12">
      <c r="B302" s="1"/>
    </row>
    <row r="303" ht="12">
      <c r="B303" s="1"/>
    </row>
    <row r="304" ht="12">
      <c r="B304" s="1"/>
    </row>
    <row r="305" ht="12">
      <c r="B305" s="1"/>
    </row>
    <row r="306" ht="12">
      <c r="B306" s="1"/>
    </row>
    <row r="307" ht="12">
      <c r="B307" s="1"/>
    </row>
    <row r="308" ht="12">
      <c r="B308" s="1"/>
    </row>
    <row r="309" ht="12">
      <c r="B309" s="1"/>
    </row>
    <row r="310" ht="12">
      <c r="B310" s="1"/>
    </row>
    <row r="311" ht="12">
      <c r="B311" s="1"/>
    </row>
    <row r="312" ht="12">
      <c r="B312" s="1"/>
    </row>
    <row r="313" ht="12">
      <c r="B313" s="1"/>
    </row>
    <row r="314" ht="12">
      <c r="B314" s="1"/>
    </row>
    <row r="315" ht="12">
      <c r="B315" s="1"/>
    </row>
    <row r="316" ht="12">
      <c r="B316" s="1"/>
    </row>
    <row r="317" ht="12">
      <c r="B317" s="1"/>
    </row>
    <row r="318" ht="12">
      <c r="B318" s="1"/>
    </row>
    <row r="319" ht="12">
      <c r="B319" s="1"/>
    </row>
    <row r="320" ht="12">
      <c r="B320" s="1"/>
    </row>
    <row r="321" ht="12">
      <c r="B321" s="1"/>
    </row>
    <row r="322" ht="12">
      <c r="B322" s="1"/>
    </row>
    <row r="323" ht="12">
      <c r="B323" s="1"/>
    </row>
    <row r="324" ht="12">
      <c r="B324" s="1"/>
    </row>
    <row r="325" ht="12">
      <c r="B325" s="1"/>
    </row>
    <row r="326" ht="12">
      <c r="B326" s="1"/>
    </row>
    <row r="327" ht="12">
      <c r="B327" s="1"/>
    </row>
    <row r="328" ht="12">
      <c r="B328" s="1"/>
    </row>
    <row r="329" ht="12">
      <c r="B329" s="1"/>
    </row>
    <row r="330" ht="12">
      <c r="B330" s="1"/>
    </row>
    <row r="331" ht="12">
      <c r="B331" s="1"/>
    </row>
    <row r="332" ht="12">
      <c r="B332" s="1"/>
    </row>
    <row r="333" ht="12">
      <c r="B333" s="1"/>
    </row>
    <row r="334" ht="12">
      <c r="B334" s="1"/>
    </row>
    <row r="335" ht="12">
      <c r="B335" s="1"/>
    </row>
    <row r="336" ht="12">
      <c r="B336" s="1"/>
    </row>
    <row r="337" ht="12">
      <c r="B337" s="1"/>
    </row>
    <row r="338" ht="12">
      <c r="B338" s="1"/>
    </row>
    <row r="339" ht="12">
      <c r="B339" s="1"/>
    </row>
    <row r="340" ht="12">
      <c r="B340" s="1"/>
    </row>
    <row r="341" ht="12">
      <c r="B341" s="1"/>
    </row>
    <row r="342" ht="12">
      <c r="B342" s="1"/>
    </row>
    <row r="343" ht="12">
      <c r="B343" s="1"/>
    </row>
    <row r="344" ht="12">
      <c r="B344" s="1"/>
    </row>
    <row r="345" ht="12">
      <c r="B345" s="1"/>
    </row>
    <row r="346" ht="12">
      <c r="B346" s="1"/>
    </row>
    <row r="347" ht="12">
      <c r="B347" s="1"/>
    </row>
    <row r="348" ht="12">
      <c r="B348" s="1"/>
    </row>
    <row r="349" ht="12">
      <c r="B349" s="1"/>
    </row>
    <row r="350" ht="12">
      <c r="B350" s="1"/>
    </row>
    <row r="351" ht="12">
      <c r="B351" s="1"/>
    </row>
    <row r="352" ht="12">
      <c r="B352" s="1"/>
    </row>
    <row r="353" ht="12">
      <c r="B353" s="1"/>
    </row>
    <row r="354" ht="12">
      <c r="B354" s="1"/>
    </row>
    <row r="355" ht="12">
      <c r="B355" s="1"/>
    </row>
    <row r="356" ht="12">
      <c r="B356" s="1"/>
    </row>
    <row r="357" ht="12">
      <c r="B357" s="1"/>
    </row>
    <row r="358" ht="12">
      <c r="B358" s="1"/>
    </row>
    <row r="359" ht="12">
      <c r="B359" s="1"/>
    </row>
    <row r="360" ht="12">
      <c r="B360" s="1"/>
    </row>
    <row r="361" ht="12">
      <c r="B361" s="1"/>
    </row>
    <row r="362" ht="12">
      <c r="B362" s="1"/>
    </row>
    <row r="363" ht="12">
      <c r="B363" s="1"/>
    </row>
    <row r="364" ht="12">
      <c r="B364" s="1"/>
    </row>
    <row r="365" ht="12">
      <c r="B365" s="1"/>
    </row>
    <row r="366" ht="12">
      <c r="B366" s="1"/>
    </row>
    <row r="367" ht="12">
      <c r="B367" s="1"/>
    </row>
    <row r="368" ht="12">
      <c r="B368" s="1"/>
    </row>
    <row r="369" ht="12">
      <c r="B369" s="1"/>
    </row>
    <row r="370" ht="12">
      <c r="B370" s="1"/>
    </row>
    <row r="371" ht="12">
      <c r="B371" s="1"/>
    </row>
    <row r="372" ht="12">
      <c r="B372" s="1"/>
    </row>
    <row r="373" ht="12">
      <c r="B373" s="1"/>
    </row>
    <row r="374" ht="12">
      <c r="B374" s="1"/>
    </row>
    <row r="375" ht="12">
      <c r="B375" s="1"/>
    </row>
    <row r="376" ht="12">
      <c r="B376" s="1"/>
    </row>
    <row r="377" ht="12">
      <c r="B377" s="1"/>
    </row>
    <row r="378" ht="12">
      <c r="B378" s="1"/>
    </row>
    <row r="379" ht="12">
      <c r="B379" s="1"/>
    </row>
    <row r="380" ht="12">
      <c r="B380" s="1"/>
    </row>
    <row r="381" ht="12">
      <c r="B381" s="1"/>
    </row>
    <row r="382" ht="12">
      <c r="B382" s="1"/>
    </row>
    <row r="383" ht="12">
      <c r="B383" s="1"/>
    </row>
    <row r="384" ht="12">
      <c r="B384" s="1"/>
    </row>
    <row r="385" ht="12">
      <c r="B385" s="1"/>
    </row>
    <row r="386" ht="12">
      <c r="B386" s="1"/>
    </row>
    <row r="387" ht="12">
      <c r="B387" s="1"/>
    </row>
    <row r="388" ht="12">
      <c r="B388" s="1"/>
    </row>
    <row r="389" ht="12">
      <c r="B389" s="1"/>
    </row>
    <row r="390" ht="12">
      <c r="B390" s="1"/>
    </row>
    <row r="391" ht="12">
      <c r="B391" s="1"/>
    </row>
    <row r="392" ht="12">
      <c r="B392" s="1"/>
    </row>
    <row r="393" ht="12">
      <c r="B393" s="1"/>
    </row>
    <row r="394" ht="12">
      <c r="B394" s="1"/>
    </row>
    <row r="395" ht="12">
      <c r="B395" s="1"/>
    </row>
    <row r="396" ht="12">
      <c r="B396" s="1"/>
    </row>
    <row r="397" ht="12">
      <c r="B397" s="1"/>
    </row>
    <row r="398" ht="12">
      <c r="B398" s="1"/>
    </row>
    <row r="399" ht="12">
      <c r="B399" s="1"/>
    </row>
    <row r="400" ht="12">
      <c r="B400" s="1"/>
    </row>
    <row r="401" ht="12">
      <c r="B401" s="1"/>
    </row>
    <row r="402" ht="12">
      <c r="B402" s="1"/>
    </row>
    <row r="403" ht="12">
      <c r="B403" s="1"/>
    </row>
    <row r="404" ht="12">
      <c r="B404" s="1"/>
    </row>
    <row r="405" ht="12">
      <c r="B405" s="1"/>
    </row>
    <row r="406" ht="12">
      <c r="B406" s="1"/>
    </row>
    <row r="407" ht="12">
      <c r="B407" s="1"/>
    </row>
    <row r="408" ht="12">
      <c r="B408" s="1"/>
    </row>
    <row r="409" ht="12">
      <c r="B409" s="1"/>
    </row>
    <row r="410" ht="12">
      <c r="B410" s="1"/>
    </row>
    <row r="411" ht="12">
      <c r="B411" s="1"/>
    </row>
    <row r="412" ht="12">
      <c r="B412" s="1"/>
    </row>
    <row r="413" ht="12">
      <c r="B413" s="1"/>
    </row>
    <row r="414" ht="12">
      <c r="B414" s="1"/>
    </row>
    <row r="415" ht="12">
      <c r="B415" s="1"/>
    </row>
    <row r="416" ht="12">
      <c r="B416" s="1"/>
    </row>
    <row r="417" ht="12">
      <c r="B417" s="1"/>
    </row>
    <row r="418" ht="12">
      <c r="B418" s="1"/>
    </row>
    <row r="419" ht="12">
      <c r="B419" s="1"/>
    </row>
    <row r="420" ht="12">
      <c r="B420" s="1"/>
    </row>
    <row r="421" ht="12">
      <c r="B421" s="1"/>
    </row>
    <row r="422" ht="12">
      <c r="B422" s="1"/>
    </row>
    <row r="423" ht="12">
      <c r="B423" s="1"/>
    </row>
    <row r="424" ht="12">
      <c r="B424" s="1"/>
    </row>
    <row r="425" ht="12">
      <c r="B425" s="1"/>
    </row>
    <row r="426" ht="12">
      <c r="B426" s="1"/>
    </row>
    <row r="427" ht="12">
      <c r="B427" s="1"/>
    </row>
    <row r="428" ht="12">
      <c r="B428" s="1"/>
    </row>
    <row r="429" ht="12">
      <c r="B429" s="1"/>
    </row>
    <row r="430" ht="12">
      <c r="B430" s="1"/>
    </row>
    <row r="431" ht="12">
      <c r="B431" s="1"/>
    </row>
    <row r="432" ht="12">
      <c r="B432" s="1"/>
    </row>
    <row r="433" ht="12">
      <c r="B433" s="1"/>
    </row>
    <row r="434" ht="12">
      <c r="B434" s="1"/>
    </row>
    <row r="435" ht="12">
      <c r="B435" s="1"/>
    </row>
    <row r="436" ht="12">
      <c r="B436" s="1"/>
    </row>
    <row r="437" ht="12">
      <c r="B437" s="1"/>
    </row>
    <row r="438" ht="12">
      <c r="B438" s="1"/>
    </row>
    <row r="439" ht="12">
      <c r="B439" s="1"/>
    </row>
    <row r="440" ht="12">
      <c r="B440" s="1"/>
    </row>
    <row r="441" ht="12">
      <c r="B441" s="1"/>
    </row>
    <row r="442" ht="12">
      <c r="B442" s="1"/>
    </row>
    <row r="443" ht="12">
      <c r="B443" s="1"/>
    </row>
    <row r="444" ht="12">
      <c r="B444" s="1"/>
    </row>
    <row r="445" ht="12">
      <c r="B445" s="1"/>
    </row>
    <row r="446" ht="12">
      <c r="B446" s="1"/>
    </row>
    <row r="447" ht="12">
      <c r="B447" s="1"/>
    </row>
    <row r="448" ht="12">
      <c r="B448" s="1"/>
    </row>
    <row r="449" ht="12">
      <c r="B449" s="1"/>
    </row>
    <row r="450" ht="12">
      <c r="B450" s="1"/>
    </row>
    <row r="451" ht="12">
      <c r="B451" s="1"/>
    </row>
    <row r="452" ht="12">
      <c r="B452" s="1"/>
    </row>
    <row r="453" ht="12">
      <c r="B453" s="1"/>
    </row>
    <row r="454" ht="12">
      <c r="B454" s="1"/>
    </row>
    <row r="455" ht="12">
      <c r="B455" s="1"/>
    </row>
    <row r="456" ht="12">
      <c r="B456" s="1"/>
    </row>
    <row r="457" ht="12">
      <c r="B457" s="1"/>
    </row>
    <row r="458" ht="12">
      <c r="B458" s="1"/>
    </row>
    <row r="459" ht="12">
      <c r="B459" s="1"/>
    </row>
    <row r="460" ht="12">
      <c r="B460" s="1"/>
    </row>
    <row r="461" ht="12">
      <c r="B461" s="1"/>
    </row>
    <row r="462" ht="12">
      <c r="B462" s="1"/>
    </row>
    <row r="463" ht="12">
      <c r="B463" s="1"/>
    </row>
    <row r="464" ht="12">
      <c r="B464" s="1"/>
    </row>
    <row r="465" ht="12">
      <c r="B465" s="1"/>
    </row>
    <row r="466" ht="12">
      <c r="B466" s="1"/>
    </row>
    <row r="467" ht="12">
      <c r="B467" s="1"/>
    </row>
    <row r="468" ht="12">
      <c r="B468" s="1"/>
    </row>
    <row r="469" ht="12">
      <c r="B469" s="1"/>
    </row>
    <row r="470" ht="12">
      <c r="B470" s="1"/>
    </row>
    <row r="471" ht="12">
      <c r="B471" s="1"/>
    </row>
    <row r="472" ht="12">
      <c r="B472" s="1"/>
    </row>
    <row r="473" ht="12">
      <c r="B473" s="1"/>
    </row>
    <row r="474" ht="12">
      <c r="B474" s="1"/>
    </row>
    <row r="475" ht="12">
      <c r="B475" s="1"/>
    </row>
    <row r="476" ht="12">
      <c r="B476" s="1"/>
    </row>
    <row r="477" ht="12">
      <c r="B477" s="1"/>
    </row>
    <row r="478" ht="12">
      <c r="B478" s="1"/>
    </row>
    <row r="479" ht="12">
      <c r="B479" s="1"/>
    </row>
    <row r="480" ht="12">
      <c r="B480" s="1"/>
    </row>
    <row r="481" ht="12">
      <c r="B481" s="1"/>
    </row>
    <row r="482" ht="12">
      <c r="B482" s="1"/>
    </row>
    <row r="483" ht="12">
      <c r="B483" s="1"/>
    </row>
    <row r="484" ht="12">
      <c r="B484" s="1"/>
    </row>
    <row r="485" ht="12">
      <c r="B485" s="1"/>
    </row>
    <row r="486" ht="12">
      <c r="B486" s="1"/>
    </row>
    <row r="487" ht="12">
      <c r="B487" s="1"/>
    </row>
    <row r="488" ht="12">
      <c r="B488" s="1"/>
    </row>
    <row r="489" ht="12">
      <c r="B489" s="1"/>
    </row>
    <row r="490" ht="12">
      <c r="B490" s="1"/>
    </row>
    <row r="491" ht="12">
      <c r="B491" s="1"/>
    </row>
    <row r="492" ht="12">
      <c r="B492" s="1"/>
    </row>
    <row r="493" ht="12">
      <c r="B493" s="1"/>
    </row>
    <row r="494" ht="12">
      <c r="B494" s="1"/>
    </row>
    <row r="495" ht="12">
      <c r="B495" s="1"/>
    </row>
    <row r="496" ht="12">
      <c r="B496" s="1"/>
    </row>
    <row r="497" ht="12">
      <c r="B497" s="1"/>
    </row>
    <row r="498" ht="12">
      <c r="B498" s="1"/>
    </row>
    <row r="499" ht="12">
      <c r="B499" s="1"/>
    </row>
    <row r="500" ht="12">
      <c r="B500" s="1"/>
    </row>
    <row r="501" ht="12">
      <c r="B501" s="1"/>
    </row>
    <row r="502" ht="12">
      <c r="B502" s="1"/>
    </row>
    <row r="503" ht="12">
      <c r="B503" s="1"/>
    </row>
    <row r="504" ht="12">
      <c r="B504" s="1"/>
    </row>
    <row r="505" ht="12">
      <c r="B505" s="1"/>
    </row>
    <row r="506" ht="12">
      <c r="B506" s="1"/>
    </row>
    <row r="507" ht="12">
      <c r="B507" s="1"/>
    </row>
    <row r="508" ht="12">
      <c r="B508" s="1"/>
    </row>
    <row r="509" ht="12">
      <c r="B509" s="1"/>
    </row>
    <row r="510" ht="12">
      <c r="B510" s="1"/>
    </row>
    <row r="511" ht="12">
      <c r="B511" s="1"/>
    </row>
    <row r="512" ht="12">
      <c r="B512" s="1"/>
    </row>
    <row r="513" ht="12">
      <c r="B513" s="1"/>
    </row>
    <row r="514" ht="12">
      <c r="B514" s="1"/>
    </row>
    <row r="515" ht="12">
      <c r="B515" s="1"/>
    </row>
    <row r="516" ht="12">
      <c r="B516" s="1"/>
    </row>
    <row r="517" ht="12">
      <c r="B517" s="1"/>
    </row>
    <row r="518" ht="12">
      <c r="B518" s="1"/>
    </row>
    <row r="519" ht="12">
      <c r="B519" s="1"/>
    </row>
    <row r="520" ht="12">
      <c r="B520" s="1"/>
    </row>
    <row r="521" ht="12">
      <c r="B521" s="1"/>
    </row>
    <row r="522" ht="12">
      <c r="B522" s="1"/>
    </row>
    <row r="523" ht="12">
      <c r="B523" s="1"/>
    </row>
    <row r="524" ht="12">
      <c r="B524" s="1"/>
    </row>
    <row r="525" ht="12">
      <c r="B525" s="1"/>
    </row>
    <row r="526" ht="12">
      <c r="B526" s="1"/>
    </row>
    <row r="527" ht="12">
      <c r="B527" s="1"/>
    </row>
    <row r="528" ht="12">
      <c r="B528" s="1"/>
    </row>
    <row r="529" ht="12">
      <c r="B529" s="1"/>
    </row>
    <row r="530" ht="12">
      <c r="B530" s="1"/>
    </row>
    <row r="531" ht="12">
      <c r="B531" s="1"/>
    </row>
    <row r="532" ht="12">
      <c r="B532" s="1"/>
    </row>
    <row r="533" ht="12">
      <c r="B533" s="1"/>
    </row>
    <row r="534" ht="12">
      <c r="B534" s="1"/>
    </row>
    <row r="535" ht="12">
      <c r="B535" s="1"/>
    </row>
    <row r="536" ht="12">
      <c r="B536" s="1"/>
    </row>
    <row r="537" ht="12">
      <c r="B537" s="1"/>
    </row>
    <row r="538" ht="12">
      <c r="B538" s="1"/>
    </row>
    <row r="539" ht="12">
      <c r="B539" s="1"/>
    </row>
    <row r="540" ht="12">
      <c r="B540" s="1"/>
    </row>
    <row r="541" ht="12">
      <c r="B541" s="1"/>
    </row>
    <row r="542" ht="12">
      <c r="B542" s="1"/>
    </row>
    <row r="543" ht="12">
      <c r="B543" s="1"/>
    </row>
    <row r="544" ht="12">
      <c r="B544" s="1"/>
    </row>
    <row r="545" ht="12">
      <c r="B545" s="1"/>
    </row>
    <row r="546" ht="12">
      <c r="B546" s="1"/>
    </row>
    <row r="547" ht="12">
      <c r="B547" s="1"/>
    </row>
    <row r="548" ht="12">
      <c r="B548" s="1"/>
    </row>
    <row r="549" ht="12">
      <c r="B549" s="1"/>
    </row>
    <row r="550" ht="12">
      <c r="B550" s="1"/>
    </row>
    <row r="551" ht="12">
      <c r="B551" s="1"/>
    </row>
    <row r="552" ht="12">
      <c r="B552" s="1"/>
    </row>
    <row r="553" ht="12">
      <c r="B553" s="1"/>
    </row>
    <row r="554" ht="12">
      <c r="B554" s="1"/>
    </row>
    <row r="555" ht="12">
      <c r="B555" s="1"/>
    </row>
    <row r="556" ht="12">
      <c r="B556" s="1"/>
    </row>
    <row r="557" ht="12">
      <c r="B557" s="1"/>
    </row>
    <row r="558" ht="12">
      <c r="B558" s="1"/>
    </row>
    <row r="559" ht="12">
      <c r="B559" s="1"/>
    </row>
    <row r="560" ht="12">
      <c r="B560" s="1"/>
    </row>
    <row r="561" ht="12">
      <c r="B561" s="1"/>
    </row>
    <row r="562" ht="12">
      <c r="B562" s="1"/>
    </row>
    <row r="563" ht="12">
      <c r="B563" s="1"/>
    </row>
    <row r="564" ht="12">
      <c r="B564" s="1"/>
    </row>
    <row r="565" ht="12">
      <c r="B565" s="1"/>
    </row>
    <row r="566" ht="12">
      <c r="B566" s="1"/>
    </row>
    <row r="567" ht="12">
      <c r="B567" s="1"/>
    </row>
    <row r="568" ht="12">
      <c r="B568" s="1"/>
    </row>
    <row r="569" ht="12">
      <c r="B569" s="1"/>
    </row>
    <row r="570" ht="12">
      <c r="B570" s="1"/>
    </row>
    <row r="571" ht="12">
      <c r="B571" s="1"/>
    </row>
    <row r="572" ht="12">
      <c r="B572" s="1"/>
    </row>
    <row r="573" ht="12">
      <c r="B573" s="1"/>
    </row>
    <row r="574" ht="12">
      <c r="B574" s="1"/>
    </row>
    <row r="575" ht="12">
      <c r="B575" s="1"/>
    </row>
    <row r="576" ht="12">
      <c r="B576" s="1"/>
    </row>
    <row r="577" ht="12">
      <c r="B577" s="1"/>
    </row>
    <row r="578" ht="12">
      <c r="B578" s="1"/>
    </row>
    <row r="579" ht="12">
      <c r="B579" s="1"/>
    </row>
    <row r="580" ht="12">
      <c r="B580" s="1"/>
    </row>
    <row r="581" ht="12">
      <c r="B581" s="1"/>
    </row>
    <row r="582" ht="12">
      <c r="B582" s="1"/>
    </row>
    <row r="583" ht="12">
      <c r="B583" s="1"/>
    </row>
    <row r="584" ht="12">
      <c r="B584" s="1"/>
    </row>
    <row r="585" ht="12">
      <c r="B585" s="1"/>
    </row>
    <row r="586" ht="12">
      <c r="B586" s="1"/>
    </row>
    <row r="587" ht="12">
      <c r="B587" s="1"/>
    </row>
    <row r="588" ht="12">
      <c r="B588" s="1"/>
    </row>
    <row r="589" ht="12">
      <c r="B589" s="1"/>
    </row>
    <row r="590" ht="12">
      <c r="B590" s="1"/>
    </row>
    <row r="591" ht="12">
      <c r="B591" s="1"/>
    </row>
    <row r="592" ht="12">
      <c r="B592" s="1"/>
    </row>
    <row r="593" ht="12">
      <c r="B593" s="1"/>
    </row>
    <row r="594" ht="12">
      <c r="B594" s="1"/>
    </row>
    <row r="595" ht="12">
      <c r="B595" s="1"/>
    </row>
    <row r="596" ht="12">
      <c r="B596" s="1"/>
    </row>
    <row r="597" ht="12">
      <c r="B597" s="1"/>
    </row>
    <row r="598" ht="12">
      <c r="B598" s="1"/>
    </row>
    <row r="599" ht="12">
      <c r="B599" s="1"/>
    </row>
    <row r="600" ht="12">
      <c r="B600" s="1"/>
    </row>
    <row r="601" ht="12">
      <c r="B601" s="1"/>
    </row>
    <row r="602" ht="12">
      <c r="B602" s="1"/>
    </row>
    <row r="603" ht="12">
      <c r="B603" s="1"/>
    </row>
    <row r="604" ht="12">
      <c r="B604" s="1"/>
    </row>
    <row r="605" ht="12">
      <c r="B605" s="1"/>
    </row>
    <row r="606" ht="12">
      <c r="B606" s="1"/>
    </row>
    <row r="607" ht="12">
      <c r="B607" s="1"/>
    </row>
    <row r="608" ht="12">
      <c r="B608" s="1"/>
    </row>
    <row r="609" ht="12">
      <c r="B609" s="1"/>
    </row>
    <row r="610" ht="12">
      <c r="B610" s="1"/>
    </row>
    <row r="611" ht="12">
      <c r="B611" s="1"/>
    </row>
    <row r="612" ht="12">
      <c r="B612" s="1"/>
    </row>
    <row r="613" ht="12">
      <c r="B613" s="1"/>
    </row>
    <row r="614" ht="12">
      <c r="B614" s="1"/>
    </row>
    <row r="615" ht="12">
      <c r="B615" s="1"/>
    </row>
    <row r="616" ht="12">
      <c r="B616" s="1"/>
    </row>
    <row r="617" ht="12">
      <c r="B617" s="1"/>
    </row>
    <row r="618" ht="12">
      <c r="B618" s="1"/>
    </row>
    <row r="619" ht="12">
      <c r="B619" s="1"/>
    </row>
    <row r="620" ht="12">
      <c r="B620" s="1"/>
    </row>
    <row r="621" ht="12">
      <c r="B621" s="1"/>
    </row>
    <row r="622" ht="12">
      <c r="B622" s="1"/>
    </row>
    <row r="623" ht="12">
      <c r="B623" s="1"/>
    </row>
    <row r="624" ht="12">
      <c r="B624" s="1"/>
    </row>
    <row r="625" ht="12">
      <c r="B625" s="1"/>
    </row>
    <row r="626" ht="12">
      <c r="B626" s="1"/>
    </row>
    <row r="627" ht="12">
      <c r="B627" s="1"/>
    </row>
    <row r="628" ht="12">
      <c r="B628" s="1"/>
    </row>
    <row r="629" ht="12">
      <c r="B629" s="1"/>
    </row>
    <row r="630" ht="12">
      <c r="B630" s="1"/>
    </row>
    <row r="631" ht="12">
      <c r="B631" s="1"/>
    </row>
    <row r="632" ht="12">
      <c r="B632" s="1"/>
    </row>
    <row r="633" ht="12">
      <c r="B633" s="1"/>
    </row>
    <row r="634" ht="12">
      <c r="B634" s="1"/>
    </row>
    <row r="635" ht="12">
      <c r="B635" s="1"/>
    </row>
    <row r="636" ht="12">
      <c r="B636" s="1"/>
    </row>
    <row r="637" ht="12">
      <c r="B637" s="1"/>
    </row>
    <row r="638" ht="12">
      <c r="B638" s="1"/>
    </row>
    <row r="639" ht="12">
      <c r="B639" s="1"/>
    </row>
    <row r="640" ht="12">
      <c r="B640" s="1"/>
    </row>
    <row r="641" ht="12">
      <c r="B641" s="1"/>
    </row>
    <row r="642" ht="12">
      <c r="B642" s="1"/>
    </row>
    <row r="643" ht="12">
      <c r="B643" s="1"/>
    </row>
    <row r="644" ht="12">
      <c r="B644" s="1"/>
    </row>
    <row r="645" ht="12">
      <c r="B645" s="1"/>
    </row>
    <row r="646" ht="12">
      <c r="B646" s="1"/>
    </row>
    <row r="647" ht="12">
      <c r="B647" s="1"/>
    </row>
    <row r="648" ht="12">
      <c r="B648" s="1"/>
    </row>
    <row r="649" ht="12">
      <c r="B649" s="1"/>
    </row>
    <row r="650" ht="12">
      <c r="B650" s="1"/>
    </row>
    <row r="651" ht="12">
      <c r="B651" s="1"/>
    </row>
    <row r="652" ht="12">
      <c r="B652" s="1"/>
    </row>
    <row r="653" ht="12">
      <c r="B653" s="1"/>
    </row>
    <row r="654" ht="12">
      <c r="B654" s="1"/>
    </row>
    <row r="655" ht="12">
      <c r="B655" s="1"/>
    </row>
    <row r="656" ht="12">
      <c r="B656" s="1"/>
    </row>
    <row r="657" ht="12">
      <c r="B657" s="1"/>
    </row>
    <row r="658" ht="12">
      <c r="B658" s="1"/>
    </row>
    <row r="659" ht="12">
      <c r="B659" s="1"/>
    </row>
    <row r="660" ht="12">
      <c r="B660" s="1"/>
    </row>
    <row r="661" ht="12">
      <c r="B661" s="1"/>
    </row>
    <row r="662" ht="12">
      <c r="B662" s="1"/>
    </row>
    <row r="663" ht="12">
      <c r="B663" s="1"/>
    </row>
    <row r="664" ht="12">
      <c r="B664" s="1"/>
    </row>
    <row r="665" ht="12">
      <c r="B665" s="1"/>
    </row>
    <row r="666" ht="12">
      <c r="B666" s="1"/>
    </row>
    <row r="667" ht="12">
      <c r="B667" s="1"/>
    </row>
    <row r="668" ht="12">
      <c r="B668" s="1"/>
    </row>
    <row r="669" ht="12">
      <c r="B669" s="1"/>
    </row>
    <row r="670" ht="12">
      <c r="B670" s="1"/>
    </row>
    <row r="671" ht="12">
      <c r="B671" s="1"/>
    </row>
    <row r="672" ht="12">
      <c r="B672" s="1"/>
    </row>
    <row r="673" ht="12">
      <c r="B673" s="1"/>
    </row>
    <row r="674" ht="12">
      <c r="B674" s="1"/>
    </row>
    <row r="675" ht="12">
      <c r="B675" s="1"/>
    </row>
    <row r="676" ht="12">
      <c r="B676" s="1"/>
    </row>
    <row r="677" ht="12">
      <c r="B677" s="1"/>
    </row>
    <row r="678" ht="12">
      <c r="B678" s="1"/>
    </row>
    <row r="679" ht="12">
      <c r="B679" s="1"/>
    </row>
    <row r="680" ht="12">
      <c r="B680" s="1"/>
    </row>
    <row r="681" ht="12">
      <c r="B681" s="1"/>
    </row>
    <row r="682" ht="12">
      <c r="B682" s="1"/>
    </row>
    <row r="683" ht="12">
      <c r="B683" s="1"/>
    </row>
    <row r="684" ht="12">
      <c r="B684" s="1"/>
    </row>
    <row r="685" ht="12">
      <c r="B685" s="1"/>
    </row>
    <row r="686" ht="12">
      <c r="B686" s="1"/>
    </row>
    <row r="687" ht="12">
      <c r="B687" s="1"/>
    </row>
    <row r="688" ht="12">
      <c r="B688" s="1"/>
    </row>
    <row r="689" ht="12">
      <c r="B689" s="1"/>
    </row>
    <row r="690" ht="12">
      <c r="B690" s="1"/>
    </row>
    <row r="691" ht="12">
      <c r="B691" s="1"/>
    </row>
    <row r="692" ht="12">
      <c r="B692" s="1"/>
    </row>
    <row r="693" ht="12">
      <c r="B693" s="1"/>
    </row>
    <row r="694" ht="12">
      <c r="B694" s="1"/>
    </row>
    <row r="695" ht="12">
      <c r="B695" s="1"/>
    </row>
    <row r="696" ht="12">
      <c r="B696" s="1"/>
    </row>
    <row r="697" ht="12">
      <c r="B697" s="1"/>
    </row>
    <row r="698" ht="12">
      <c r="B698" s="1"/>
    </row>
    <row r="699" ht="12">
      <c r="B699" s="1"/>
    </row>
    <row r="700" ht="12">
      <c r="B700" s="1"/>
    </row>
    <row r="701" ht="12">
      <c r="B701" s="1"/>
    </row>
    <row r="702" ht="12">
      <c r="B702" s="1"/>
    </row>
    <row r="703" ht="12">
      <c r="B703" s="1"/>
    </row>
    <row r="704" ht="12">
      <c r="B704" s="1"/>
    </row>
    <row r="705" ht="12">
      <c r="B705" s="1"/>
    </row>
    <row r="706" ht="12">
      <c r="B706" s="1"/>
    </row>
    <row r="707" ht="12">
      <c r="B707" s="1"/>
    </row>
    <row r="708" ht="12">
      <c r="B708" s="1"/>
    </row>
    <row r="709" ht="12">
      <c r="B709" s="1"/>
    </row>
    <row r="710" ht="12">
      <c r="B710" s="1"/>
    </row>
    <row r="711" ht="12">
      <c r="B711" s="1"/>
    </row>
    <row r="712" ht="12">
      <c r="B712" s="1"/>
    </row>
    <row r="713" ht="12">
      <c r="B713" s="1"/>
    </row>
    <row r="714" ht="12">
      <c r="B714" s="1"/>
    </row>
    <row r="715" ht="12">
      <c r="B715" s="1"/>
    </row>
    <row r="716" ht="12">
      <c r="B716" s="1"/>
    </row>
    <row r="717" ht="12">
      <c r="B717" s="1"/>
    </row>
    <row r="718" ht="12">
      <c r="B718" s="1"/>
    </row>
    <row r="719" ht="12">
      <c r="B719" s="1"/>
    </row>
    <row r="720" ht="12">
      <c r="B720" s="1"/>
    </row>
    <row r="721" ht="12">
      <c r="B721" s="1"/>
    </row>
    <row r="722" ht="12">
      <c r="B722" s="1"/>
    </row>
    <row r="723" ht="12">
      <c r="B723" s="1"/>
    </row>
    <row r="724" ht="12">
      <c r="B724" s="1"/>
    </row>
    <row r="725" ht="12">
      <c r="B725" s="1"/>
    </row>
    <row r="726" ht="12">
      <c r="B726" s="1"/>
    </row>
    <row r="727" ht="12">
      <c r="B727" s="1"/>
    </row>
    <row r="728" ht="12">
      <c r="B728" s="1"/>
    </row>
    <row r="729" ht="12">
      <c r="B729" s="1"/>
    </row>
    <row r="730" ht="12">
      <c r="B730" s="1"/>
    </row>
    <row r="731" ht="12">
      <c r="B731" s="1"/>
    </row>
    <row r="732" ht="12">
      <c r="B732" s="1"/>
    </row>
    <row r="733" ht="12">
      <c r="B733" s="1"/>
    </row>
    <row r="734" ht="12">
      <c r="B734" s="1"/>
    </row>
    <row r="735" ht="12">
      <c r="B735" s="1"/>
    </row>
    <row r="736" ht="12">
      <c r="B736" s="1"/>
    </row>
    <row r="737" ht="12">
      <c r="B737" s="1"/>
    </row>
    <row r="738" ht="12">
      <c r="B738" s="1"/>
    </row>
    <row r="739" ht="12">
      <c r="B739" s="1"/>
    </row>
    <row r="740" ht="12">
      <c r="B740" s="1"/>
    </row>
    <row r="741" ht="12">
      <c r="B741" s="1"/>
    </row>
    <row r="742" ht="12">
      <c r="B742" s="1"/>
    </row>
    <row r="743" ht="12">
      <c r="B743" s="1"/>
    </row>
    <row r="744" ht="12">
      <c r="B744" s="1"/>
    </row>
    <row r="745" ht="12">
      <c r="B745" s="1"/>
    </row>
    <row r="746" ht="12">
      <c r="B746" s="1"/>
    </row>
    <row r="747" ht="12">
      <c r="B747" s="1"/>
    </row>
    <row r="748" ht="12">
      <c r="B748" s="1"/>
    </row>
    <row r="749" ht="12">
      <c r="B749" s="1"/>
    </row>
    <row r="750" ht="12">
      <c r="B750" s="1"/>
    </row>
    <row r="751" ht="12">
      <c r="B751" s="1"/>
    </row>
    <row r="752" ht="12">
      <c r="B752" s="1"/>
    </row>
    <row r="753" ht="12">
      <c r="B753" s="1"/>
    </row>
    <row r="754" ht="12">
      <c r="B754" s="1"/>
    </row>
    <row r="755" ht="12">
      <c r="B755" s="1"/>
    </row>
    <row r="756" ht="12">
      <c r="B756" s="1"/>
    </row>
    <row r="757" ht="12">
      <c r="B757" s="1"/>
    </row>
    <row r="758" ht="12">
      <c r="B758" s="1"/>
    </row>
    <row r="759" ht="12">
      <c r="B759" s="1"/>
    </row>
    <row r="760" ht="12">
      <c r="B760" s="1"/>
    </row>
    <row r="761" ht="12">
      <c r="B761" s="1"/>
    </row>
    <row r="762" ht="12">
      <c r="B762" s="1"/>
    </row>
    <row r="763" ht="12">
      <c r="B763" s="1"/>
    </row>
    <row r="764" ht="12">
      <c r="B764" s="1"/>
    </row>
    <row r="765" ht="12">
      <c r="B765" s="1"/>
    </row>
    <row r="766" ht="12">
      <c r="B766" s="1"/>
    </row>
    <row r="767" ht="12">
      <c r="B767" s="1"/>
    </row>
    <row r="768" ht="12">
      <c r="B768" s="1"/>
    </row>
    <row r="769" ht="12">
      <c r="B769" s="1"/>
    </row>
    <row r="770" ht="12">
      <c r="B770" s="1"/>
    </row>
    <row r="771" ht="12">
      <c r="B771" s="1"/>
    </row>
    <row r="772" ht="12">
      <c r="B772" s="1"/>
    </row>
    <row r="773" ht="12">
      <c r="B773" s="1"/>
    </row>
    <row r="774" ht="12">
      <c r="B774" s="1"/>
    </row>
    <row r="775" ht="12">
      <c r="B775" s="1"/>
    </row>
    <row r="776" ht="12">
      <c r="B776" s="1"/>
    </row>
    <row r="777" ht="12">
      <c r="B777" s="1"/>
    </row>
    <row r="778" ht="12">
      <c r="B778" s="1"/>
    </row>
    <row r="779" ht="12">
      <c r="B779" s="1"/>
    </row>
    <row r="780" ht="12">
      <c r="B780" s="1"/>
    </row>
    <row r="781" ht="12">
      <c r="B781" s="1"/>
    </row>
    <row r="782" ht="12">
      <c r="B782" s="1"/>
    </row>
    <row r="783" ht="12">
      <c r="B783" s="1"/>
    </row>
    <row r="784" ht="12">
      <c r="B784" s="1"/>
    </row>
    <row r="785" ht="12">
      <c r="B785" s="1"/>
    </row>
    <row r="786" ht="12">
      <c r="B786" s="1"/>
    </row>
    <row r="787" ht="12">
      <c r="B787" s="1"/>
    </row>
    <row r="788" ht="12">
      <c r="B788" s="1"/>
    </row>
    <row r="789" ht="12">
      <c r="B789" s="1"/>
    </row>
    <row r="790" ht="12">
      <c r="B790" s="1"/>
    </row>
    <row r="791" ht="12">
      <c r="B791" s="1"/>
    </row>
    <row r="792" ht="12">
      <c r="B792" s="1"/>
    </row>
    <row r="793" ht="12">
      <c r="B793" s="1"/>
    </row>
    <row r="794" ht="12">
      <c r="B794" s="1"/>
    </row>
    <row r="795" ht="12">
      <c r="B795" s="1"/>
    </row>
    <row r="796" ht="12">
      <c r="B796" s="1"/>
    </row>
    <row r="797" ht="12">
      <c r="B797" s="1"/>
    </row>
    <row r="798" ht="12">
      <c r="B798" s="1"/>
    </row>
    <row r="799" ht="12">
      <c r="B799" s="1"/>
    </row>
    <row r="800" ht="12">
      <c r="B800" s="1"/>
    </row>
    <row r="801" ht="12">
      <c r="B801" s="1"/>
    </row>
    <row r="802" ht="12">
      <c r="B802" s="1"/>
    </row>
    <row r="803" ht="12">
      <c r="B803" s="1"/>
    </row>
    <row r="804" ht="12">
      <c r="B804" s="1"/>
    </row>
    <row r="805" ht="12">
      <c r="B805" s="1"/>
    </row>
    <row r="806" ht="12">
      <c r="B806" s="1"/>
    </row>
    <row r="807" ht="12">
      <c r="B807" s="1"/>
    </row>
    <row r="808" ht="12">
      <c r="B808" s="1"/>
    </row>
    <row r="809" ht="12">
      <c r="B809" s="1"/>
    </row>
    <row r="810" ht="12">
      <c r="B810" s="1"/>
    </row>
    <row r="811" ht="12">
      <c r="B811" s="1"/>
    </row>
    <row r="812" ht="12">
      <c r="B812" s="1"/>
    </row>
    <row r="813" ht="12">
      <c r="B813" s="1"/>
    </row>
    <row r="814" ht="12">
      <c r="B814" s="1"/>
    </row>
    <row r="815" ht="12">
      <c r="B815" s="1"/>
    </row>
    <row r="816" ht="12">
      <c r="B816" s="1"/>
    </row>
    <row r="817" ht="12">
      <c r="B817" s="1"/>
    </row>
    <row r="818" ht="12">
      <c r="B818" s="1"/>
    </row>
    <row r="819" ht="12">
      <c r="B819" s="1"/>
    </row>
    <row r="820" ht="12">
      <c r="B820" s="1"/>
    </row>
    <row r="821" ht="12">
      <c r="B821" s="1"/>
    </row>
    <row r="822" ht="12">
      <c r="B822" s="1"/>
    </row>
    <row r="823" ht="12">
      <c r="B823" s="1"/>
    </row>
    <row r="824" ht="12">
      <c r="B824" s="1"/>
    </row>
    <row r="825" ht="12">
      <c r="B825" s="1"/>
    </row>
    <row r="826" ht="12">
      <c r="B826" s="1"/>
    </row>
    <row r="827" ht="12">
      <c r="B827" s="1"/>
    </row>
    <row r="828" ht="12">
      <c r="B828" s="1"/>
    </row>
    <row r="829" ht="12">
      <c r="B829" s="1"/>
    </row>
    <row r="830" ht="12">
      <c r="B830" s="1"/>
    </row>
    <row r="831" ht="12">
      <c r="B831" s="1"/>
    </row>
    <row r="832" ht="12">
      <c r="B832" s="1"/>
    </row>
    <row r="833" ht="12">
      <c r="B833" s="1"/>
    </row>
    <row r="834" ht="12">
      <c r="B834" s="1"/>
    </row>
    <row r="835" ht="12">
      <c r="B835" s="1"/>
    </row>
    <row r="836" ht="12">
      <c r="B836" s="1"/>
    </row>
    <row r="837" ht="12">
      <c r="B837" s="1"/>
    </row>
    <row r="838" ht="12">
      <c r="B838" s="1"/>
    </row>
    <row r="839" ht="12">
      <c r="B839" s="1"/>
    </row>
    <row r="840" ht="12">
      <c r="B840" s="1"/>
    </row>
    <row r="841" ht="12">
      <c r="B841" s="1"/>
    </row>
    <row r="842" ht="12">
      <c r="B842" s="1"/>
    </row>
    <row r="843" ht="12">
      <c r="B843" s="1"/>
    </row>
    <row r="844" ht="12">
      <c r="B844" s="1"/>
    </row>
    <row r="845" ht="12">
      <c r="B845" s="1"/>
    </row>
    <row r="846" ht="12">
      <c r="B846" s="1"/>
    </row>
    <row r="847" ht="12">
      <c r="B847" s="1"/>
    </row>
    <row r="848" ht="12">
      <c r="B848" s="1"/>
    </row>
    <row r="849" ht="12">
      <c r="B849" s="1"/>
    </row>
    <row r="850" ht="12">
      <c r="B850" s="1"/>
    </row>
    <row r="851" ht="12">
      <c r="B851" s="1"/>
    </row>
    <row r="852" ht="12">
      <c r="B852" s="1"/>
    </row>
    <row r="853" ht="12">
      <c r="B853" s="1"/>
    </row>
    <row r="854" ht="12">
      <c r="B854" s="1"/>
    </row>
    <row r="855" ht="12">
      <c r="B855" s="1"/>
    </row>
    <row r="856" ht="12">
      <c r="B856" s="1"/>
    </row>
    <row r="857" ht="12">
      <c r="B857" s="1"/>
    </row>
    <row r="858" ht="12">
      <c r="B858" s="1"/>
    </row>
    <row r="859" ht="12">
      <c r="B859" s="1"/>
    </row>
    <row r="860" ht="12">
      <c r="B860" s="1"/>
    </row>
    <row r="861" ht="12">
      <c r="B861" s="1"/>
    </row>
    <row r="862" ht="12">
      <c r="B862" s="1"/>
    </row>
    <row r="863" ht="12">
      <c r="B863" s="1"/>
    </row>
    <row r="864" ht="12">
      <c r="B864" s="1"/>
    </row>
    <row r="865" ht="12">
      <c r="B865" s="1"/>
    </row>
    <row r="866" ht="12">
      <c r="B866" s="1"/>
    </row>
    <row r="867" ht="12">
      <c r="B867" s="1"/>
    </row>
    <row r="868" ht="12">
      <c r="B868" s="1"/>
    </row>
    <row r="869" ht="12">
      <c r="B869" s="1"/>
    </row>
    <row r="870" ht="12">
      <c r="B870" s="1"/>
    </row>
    <row r="871" ht="12">
      <c r="B871" s="1"/>
    </row>
    <row r="872" ht="12">
      <c r="B872" s="1"/>
    </row>
    <row r="873" ht="12">
      <c r="B873" s="1"/>
    </row>
    <row r="874" ht="12">
      <c r="B874" s="1"/>
    </row>
    <row r="875" ht="12">
      <c r="B875" s="1"/>
    </row>
    <row r="876" ht="12">
      <c r="B876" s="1"/>
    </row>
    <row r="877" ht="12">
      <c r="B877" s="1"/>
    </row>
    <row r="878" ht="12">
      <c r="B878" s="1"/>
    </row>
    <row r="879" ht="12">
      <c r="B879" s="1"/>
    </row>
    <row r="880" ht="12">
      <c r="B880" s="1"/>
    </row>
    <row r="881" ht="12">
      <c r="B881" s="1"/>
    </row>
    <row r="882" ht="12">
      <c r="B882" s="1"/>
    </row>
    <row r="883" ht="12">
      <c r="B883" s="1"/>
    </row>
    <row r="884" ht="12">
      <c r="B884" s="1"/>
    </row>
    <row r="885" ht="12">
      <c r="B885" s="1"/>
    </row>
    <row r="886" ht="12">
      <c r="B886" s="1"/>
    </row>
    <row r="887" ht="12">
      <c r="B887" s="1"/>
    </row>
    <row r="888" ht="12">
      <c r="B888" s="1"/>
    </row>
    <row r="889" ht="12">
      <c r="B889" s="1"/>
    </row>
    <row r="890" ht="12">
      <c r="B890" s="1"/>
    </row>
    <row r="891" ht="12">
      <c r="B891" s="1"/>
    </row>
    <row r="892" ht="12">
      <c r="B892" s="1"/>
    </row>
    <row r="893" ht="12">
      <c r="B893" s="1"/>
    </row>
    <row r="894" ht="12">
      <c r="B894" s="1"/>
    </row>
    <row r="895" ht="12">
      <c r="B895" s="1"/>
    </row>
    <row r="896" ht="12">
      <c r="B896" s="1"/>
    </row>
    <row r="897" ht="12">
      <c r="B897" s="1"/>
    </row>
    <row r="898" ht="12">
      <c r="B898" s="1"/>
    </row>
    <row r="899" ht="12">
      <c r="B899" s="1"/>
    </row>
    <row r="900" ht="12">
      <c r="B900" s="1"/>
    </row>
    <row r="901" ht="12">
      <c r="B901" s="1"/>
    </row>
    <row r="902" ht="12">
      <c r="B902" s="1"/>
    </row>
    <row r="903" ht="12">
      <c r="B903" s="1"/>
    </row>
    <row r="904" ht="12">
      <c r="B904" s="1"/>
    </row>
    <row r="905" ht="12">
      <c r="B905" s="1"/>
    </row>
    <row r="906" ht="12">
      <c r="B906" s="1"/>
    </row>
    <row r="907" ht="12">
      <c r="B907" s="1"/>
    </row>
    <row r="908" ht="12">
      <c r="B908" s="1"/>
    </row>
    <row r="909" ht="12">
      <c r="B909" s="1"/>
    </row>
    <row r="910" ht="12">
      <c r="B910" s="1"/>
    </row>
    <row r="911" ht="12">
      <c r="B911" s="1"/>
    </row>
    <row r="912" ht="12">
      <c r="B912" s="1"/>
    </row>
    <row r="913" ht="12">
      <c r="B913" s="1"/>
    </row>
    <row r="914" ht="12">
      <c r="B914" s="1"/>
    </row>
    <row r="915" ht="12">
      <c r="B915" s="1"/>
    </row>
    <row r="916" ht="12">
      <c r="B916" s="1"/>
    </row>
    <row r="917" ht="12">
      <c r="B917" s="1"/>
    </row>
    <row r="918" ht="12">
      <c r="B918" s="1"/>
    </row>
    <row r="919" ht="12">
      <c r="B919" s="1"/>
    </row>
    <row r="920" ht="12">
      <c r="B920" s="1"/>
    </row>
    <row r="921" ht="12">
      <c r="B921" s="1"/>
    </row>
    <row r="922" ht="12">
      <c r="B922" s="1"/>
    </row>
    <row r="923" ht="12">
      <c r="B923" s="1"/>
    </row>
    <row r="924" ht="12">
      <c r="B924" s="1"/>
    </row>
    <row r="925" ht="12">
      <c r="B925" s="1"/>
    </row>
    <row r="926" ht="12">
      <c r="B926" s="1"/>
    </row>
    <row r="927" ht="12">
      <c r="B927" s="1"/>
    </row>
    <row r="928" ht="12">
      <c r="B928" s="1"/>
    </row>
    <row r="929" ht="12">
      <c r="B929" s="1"/>
    </row>
    <row r="930" ht="12">
      <c r="B930" s="1"/>
    </row>
    <row r="931" ht="12">
      <c r="B931" s="1"/>
    </row>
    <row r="932" ht="12">
      <c r="B932" s="1"/>
    </row>
    <row r="933" ht="12">
      <c r="B933" s="1"/>
    </row>
    <row r="934" ht="12">
      <c r="B934" s="1"/>
    </row>
    <row r="935" ht="12">
      <c r="B935" s="1"/>
    </row>
    <row r="936" ht="12">
      <c r="B936" s="1"/>
    </row>
    <row r="937" ht="12">
      <c r="B937" s="1"/>
    </row>
    <row r="938" ht="12">
      <c r="B938" s="1"/>
    </row>
    <row r="939" ht="12">
      <c r="B939" s="1"/>
    </row>
    <row r="940" ht="12">
      <c r="B940" s="1"/>
    </row>
    <row r="941" ht="12">
      <c r="B941" s="1"/>
    </row>
    <row r="942" ht="12">
      <c r="B942" s="1"/>
    </row>
    <row r="943" ht="12">
      <c r="B943" s="1"/>
    </row>
    <row r="944" ht="12">
      <c r="B944" s="1"/>
    </row>
    <row r="945" ht="12">
      <c r="B945" s="1"/>
    </row>
    <row r="946" ht="12">
      <c r="B946" s="1"/>
    </row>
    <row r="947" ht="12">
      <c r="B947" s="1"/>
    </row>
    <row r="948" ht="12">
      <c r="B948" s="1"/>
    </row>
    <row r="949" ht="12">
      <c r="B949" s="1"/>
    </row>
    <row r="950" ht="12">
      <c r="B950" s="1"/>
    </row>
    <row r="951" ht="12">
      <c r="B951" s="1"/>
    </row>
    <row r="952" ht="12">
      <c r="B952" s="1"/>
    </row>
    <row r="953" ht="12">
      <c r="B953" s="1"/>
    </row>
    <row r="954" ht="12">
      <c r="B954" s="1"/>
    </row>
    <row r="955" ht="12">
      <c r="B955" s="1"/>
    </row>
    <row r="956" ht="12">
      <c r="B956" s="1"/>
    </row>
    <row r="957" ht="12">
      <c r="B957" s="1"/>
    </row>
    <row r="958" ht="12">
      <c r="B958" s="1"/>
    </row>
    <row r="959" ht="12">
      <c r="B959" s="1"/>
    </row>
    <row r="960" ht="12">
      <c r="B960" s="1"/>
    </row>
    <row r="961" ht="12">
      <c r="B961" s="1"/>
    </row>
    <row r="962" ht="12">
      <c r="B962" s="1"/>
    </row>
    <row r="963" ht="12">
      <c r="B963" s="1"/>
    </row>
    <row r="964" ht="12">
      <c r="B964" s="1"/>
    </row>
    <row r="965" ht="12">
      <c r="B965" s="1"/>
    </row>
    <row r="966" ht="12">
      <c r="B966" s="1"/>
    </row>
    <row r="967" ht="12">
      <c r="B967" s="1"/>
    </row>
    <row r="968" ht="12">
      <c r="B968" s="1"/>
    </row>
    <row r="969" ht="12">
      <c r="B969" s="1"/>
    </row>
    <row r="970" ht="12">
      <c r="B970" s="1"/>
    </row>
    <row r="971" ht="12">
      <c r="B971" s="1"/>
    </row>
    <row r="972" ht="12">
      <c r="B972" s="1"/>
    </row>
    <row r="973" ht="12">
      <c r="B973" s="1"/>
    </row>
    <row r="974" ht="12">
      <c r="B974" s="1"/>
    </row>
    <row r="975" ht="12">
      <c r="B975" s="1"/>
    </row>
    <row r="976" ht="12">
      <c r="B976" s="1"/>
    </row>
    <row r="977" ht="12">
      <c r="B977" s="1"/>
    </row>
    <row r="978" ht="12">
      <c r="B978" s="1"/>
    </row>
    <row r="979" ht="12">
      <c r="B979" s="1"/>
    </row>
    <row r="980" ht="12">
      <c r="B980" s="1"/>
    </row>
    <row r="981" ht="12">
      <c r="B981" s="1"/>
    </row>
    <row r="982" ht="12">
      <c r="B982" s="1"/>
    </row>
    <row r="983" ht="12">
      <c r="B983" s="1"/>
    </row>
    <row r="984" ht="12">
      <c r="B984" s="1"/>
    </row>
    <row r="985" ht="12">
      <c r="B985" s="1"/>
    </row>
    <row r="986" ht="12">
      <c r="B986" s="1"/>
    </row>
    <row r="987" ht="12">
      <c r="B987" s="1"/>
    </row>
    <row r="988" ht="12">
      <c r="B988" s="1"/>
    </row>
    <row r="989" ht="12">
      <c r="B989" s="1"/>
    </row>
    <row r="990" ht="12">
      <c r="B990" s="1"/>
    </row>
    <row r="991" ht="12">
      <c r="B991" s="1"/>
    </row>
    <row r="992" ht="12">
      <c r="B992" s="1"/>
    </row>
    <row r="993" ht="12">
      <c r="B993" s="1"/>
    </row>
    <row r="994" ht="12">
      <c r="B994" s="1"/>
    </row>
    <row r="995" ht="12">
      <c r="B995" s="1"/>
    </row>
    <row r="996" ht="12">
      <c r="B996" s="1"/>
    </row>
    <row r="997" ht="12">
      <c r="B997" s="1"/>
    </row>
    <row r="998" ht="12">
      <c r="B998" s="1"/>
    </row>
    <row r="999" ht="12">
      <c r="B999" s="1"/>
    </row>
    <row r="1000" ht="12">
      <c r="B1000" s="1"/>
    </row>
    <row r="1001" ht="12">
      <c r="B1001" s="1"/>
    </row>
    <row r="1002" ht="12">
      <c r="B1002" s="1"/>
    </row>
    <row r="1003" ht="12">
      <c r="B1003" s="1"/>
    </row>
    <row r="1004" ht="12">
      <c r="B1004" s="1"/>
    </row>
    <row r="1005" ht="12">
      <c r="B1005" s="1"/>
    </row>
    <row r="1006" ht="12">
      <c r="B1006" s="1"/>
    </row>
    <row r="1007" ht="12">
      <c r="B1007" s="1"/>
    </row>
    <row r="1008" ht="12">
      <c r="B1008" s="1"/>
    </row>
    <row r="1009" ht="12">
      <c r="B1009" s="1"/>
    </row>
    <row r="1010" ht="12">
      <c r="B1010" s="1"/>
    </row>
    <row r="1011" ht="12">
      <c r="B1011" s="1"/>
    </row>
    <row r="1012" ht="12">
      <c r="B1012" s="1"/>
    </row>
    <row r="1013" ht="12">
      <c r="B1013" s="1"/>
    </row>
    <row r="1014" ht="12">
      <c r="B1014" s="1"/>
    </row>
    <row r="1015" ht="12">
      <c r="B1015" s="1"/>
    </row>
    <row r="1016" ht="12">
      <c r="B1016" s="1"/>
    </row>
    <row r="1017" ht="12">
      <c r="B1017" s="1"/>
    </row>
    <row r="1018" ht="12">
      <c r="B1018" s="1"/>
    </row>
    <row r="1019" ht="12">
      <c r="B1019" s="1"/>
    </row>
    <row r="1020" ht="12">
      <c r="B1020" s="1"/>
    </row>
    <row r="1021" ht="12">
      <c r="B1021" s="1"/>
    </row>
    <row r="1022" ht="12">
      <c r="B1022" s="1"/>
    </row>
    <row r="1023" ht="12">
      <c r="B1023" s="1"/>
    </row>
    <row r="1024" ht="12">
      <c r="B1024" s="1"/>
    </row>
    <row r="1025" ht="12">
      <c r="B1025" s="1"/>
    </row>
    <row r="1026" ht="12">
      <c r="B1026" s="1"/>
    </row>
    <row r="1027" ht="12">
      <c r="B1027" s="1"/>
    </row>
    <row r="1028" ht="12">
      <c r="B1028" s="1"/>
    </row>
    <row r="1029" ht="12">
      <c r="B1029" s="1"/>
    </row>
    <row r="1030" ht="12">
      <c r="B1030" s="1"/>
    </row>
    <row r="1031" ht="12">
      <c r="B1031" s="1"/>
    </row>
    <row r="1032" ht="12">
      <c r="B1032" s="1"/>
    </row>
    <row r="1033" ht="12">
      <c r="B1033" s="1"/>
    </row>
    <row r="1034" ht="12">
      <c r="B1034" s="1"/>
    </row>
    <row r="1035" ht="12">
      <c r="B1035" s="1"/>
    </row>
    <row r="1036" ht="12">
      <c r="B1036" s="1"/>
    </row>
    <row r="1037" ht="12">
      <c r="B1037" s="1"/>
    </row>
    <row r="1038" ht="12">
      <c r="B1038" s="1"/>
    </row>
    <row r="1039" ht="12">
      <c r="B1039" s="1"/>
    </row>
    <row r="1040" ht="12">
      <c r="B1040" s="1"/>
    </row>
    <row r="1041" ht="12">
      <c r="B1041" s="1"/>
    </row>
    <row r="1042" ht="12">
      <c r="B1042" s="1"/>
    </row>
    <row r="1043" ht="12">
      <c r="B1043" s="1"/>
    </row>
    <row r="1044" ht="12">
      <c r="B1044" s="1"/>
    </row>
    <row r="1045" ht="12">
      <c r="B1045" s="1"/>
    </row>
    <row r="1046" ht="12">
      <c r="B1046" s="1"/>
    </row>
    <row r="1047" ht="12">
      <c r="B1047" s="1"/>
    </row>
    <row r="1048" ht="12">
      <c r="B1048" s="1"/>
    </row>
    <row r="1049" ht="12">
      <c r="B1049" s="1"/>
    </row>
    <row r="1050" ht="12">
      <c r="B1050" s="1"/>
    </row>
    <row r="1051" ht="12">
      <c r="B1051" s="1"/>
    </row>
    <row r="1052" ht="12">
      <c r="B1052" s="1"/>
    </row>
    <row r="1053" ht="12">
      <c r="B1053" s="1"/>
    </row>
    <row r="1054" ht="12">
      <c r="B1054" s="1"/>
    </row>
    <row r="1055" ht="12">
      <c r="B1055" s="1"/>
    </row>
    <row r="1056" ht="12">
      <c r="B1056" s="1"/>
    </row>
    <row r="1057" ht="12">
      <c r="B1057" s="1"/>
    </row>
    <row r="1058" ht="12">
      <c r="B1058" s="1"/>
    </row>
    <row r="1059" ht="12">
      <c r="B1059" s="1"/>
    </row>
    <row r="1060" ht="12">
      <c r="B1060" s="1"/>
    </row>
    <row r="1061" ht="12">
      <c r="B1061" s="1"/>
    </row>
    <row r="1062" ht="12">
      <c r="B1062" s="1"/>
    </row>
    <row r="1063" ht="12">
      <c r="B1063" s="1"/>
    </row>
    <row r="1064" ht="12">
      <c r="B1064" s="1"/>
    </row>
    <row r="1065" ht="12">
      <c r="B1065" s="1"/>
    </row>
    <row r="1066" ht="12">
      <c r="B1066" s="1"/>
    </row>
    <row r="1067" ht="12">
      <c r="B1067" s="1"/>
    </row>
    <row r="1068" ht="12">
      <c r="B1068" s="1"/>
    </row>
    <row r="1069" ht="12">
      <c r="B1069" s="1"/>
    </row>
    <row r="1070" ht="12">
      <c r="B1070" s="1"/>
    </row>
    <row r="1071" ht="12">
      <c r="B1071" s="1"/>
    </row>
    <row r="1072" ht="12">
      <c r="B1072" s="1"/>
    </row>
    <row r="1073" ht="12">
      <c r="B1073" s="1"/>
    </row>
    <row r="1074" ht="12">
      <c r="B1074" s="1"/>
    </row>
    <row r="1075" ht="12">
      <c r="B1075" s="1"/>
    </row>
    <row r="1076" ht="12">
      <c r="B1076" s="1"/>
    </row>
    <row r="1077" ht="12">
      <c r="B1077" s="1"/>
    </row>
    <row r="1078" ht="12">
      <c r="B1078" s="1"/>
    </row>
    <row r="1079" ht="12">
      <c r="B1079" s="1"/>
    </row>
    <row r="1080" ht="12">
      <c r="B1080" s="1"/>
    </row>
    <row r="1081" ht="12">
      <c r="B1081" s="1"/>
    </row>
    <row r="1082" ht="12">
      <c r="B1082" s="1"/>
    </row>
    <row r="1083" ht="12">
      <c r="B1083" s="1"/>
    </row>
    <row r="1084" ht="12">
      <c r="B1084" s="1"/>
    </row>
    <row r="1085" ht="12">
      <c r="B1085" s="1"/>
    </row>
    <row r="1086" ht="12">
      <c r="B1086" s="1"/>
    </row>
    <row r="1087" ht="12">
      <c r="B1087" s="1"/>
    </row>
    <row r="1088" ht="12">
      <c r="B1088" s="1"/>
    </row>
    <row r="1089" ht="12">
      <c r="B1089" s="1"/>
    </row>
    <row r="1090" ht="12">
      <c r="B1090" s="1"/>
    </row>
    <row r="1091" ht="12">
      <c r="B1091" s="1"/>
    </row>
    <row r="1092" ht="12">
      <c r="B1092" s="1"/>
    </row>
    <row r="1093" ht="12">
      <c r="B1093" s="1"/>
    </row>
    <row r="1094" ht="12">
      <c r="B1094" s="1"/>
    </row>
    <row r="1095" ht="12">
      <c r="B1095" s="1"/>
    </row>
    <row r="1096" ht="12">
      <c r="B1096" s="1"/>
    </row>
    <row r="1097" ht="12">
      <c r="B1097" s="1"/>
    </row>
    <row r="1098" ht="12">
      <c r="B1098" s="1"/>
    </row>
    <row r="1099" ht="12">
      <c r="B1099" s="1"/>
    </row>
    <row r="1100" ht="12">
      <c r="B1100" s="1"/>
    </row>
    <row r="1101" ht="12">
      <c r="B1101" s="1"/>
    </row>
    <row r="1102" ht="12">
      <c r="B1102" s="1"/>
    </row>
    <row r="1103" ht="12">
      <c r="B1103" s="1"/>
    </row>
    <row r="1104" ht="12">
      <c r="B1104" s="1"/>
    </row>
    <row r="1105" ht="12">
      <c r="B1105" s="1"/>
    </row>
    <row r="1106" ht="12">
      <c r="B1106" s="1"/>
    </row>
    <row r="1107" ht="12">
      <c r="B1107" s="1"/>
    </row>
    <row r="1108" ht="12">
      <c r="B1108" s="1"/>
    </row>
    <row r="1109" ht="12">
      <c r="B1109" s="1"/>
    </row>
    <row r="1110" ht="12">
      <c r="B1110" s="1"/>
    </row>
    <row r="1111" ht="12">
      <c r="B1111" s="1"/>
    </row>
    <row r="1112" ht="12">
      <c r="B1112" s="1"/>
    </row>
    <row r="1113" ht="12">
      <c r="B1113" s="1"/>
    </row>
    <row r="1114" ht="12">
      <c r="B1114" s="1"/>
    </row>
    <row r="1115" ht="12">
      <c r="B1115" s="1"/>
    </row>
    <row r="1116" ht="12">
      <c r="B1116" s="1"/>
    </row>
    <row r="1117" ht="12">
      <c r="B1117" s="1"/>
    </row>
    <row r="1118" ht="12">
      <c r="B1118" s="1"/>
    </row>
    <row r="1119" ht="12">
      <c r="B1119" s="1"/>
    </row>
    <row r="1120" ht="12">
      <c r="B1120" s="1"/>
    </row>
    <row r="1121" ht="12">
      <c r="B1121" s="1"/>
    </row>
    <row r="1122" ht="12">
      <c r="B1122" s="1"/>
    </row>
    <row r="1123" ht="12">
      <c r="B1123" s="1"/>
    </row>
    <row r="1124" ht="12">
      <c r="B1124" s="1"/>
    </row>
    <row r="1125" ht="12">
      <c r="B1125" s="1"/>
    </row>
    <row r="1126" ht="12">
      <c r="B1126" s="1"/>
    </row>
    <row r="1127" ht="12">
      <c r="B1127" s="1"/>
    </row>
    <row r="1128" ht="12">
      <c r="B1128" s="1"/>
    </row>
    <row r="1129" ht="12">
      <c r="B1129" s="1"/>
    </row>
    <row r="1130" ht="12">
      <c r="B1130" s="1"/>
    </row>
    <row r="1131" ht="12">
      <c r="B1131" s="1"/>
    </row>
    <row r="1132" ht="12">
      <c r="B1132" s="1"/>
    </row>
    <row r="1133" ht="12">
      <c r="B1133" s="1"/>
    </row>
    <row r="1134" ht="12">
      <c r="B1134" s="1"/>
    </row>
    <row r="1135" ht="12">
      <c r="B1135" s="1"/>
    </row>
    <row r="1136" ht="12">
      <c r="B1136" s="1"/>
    </row>
    <row r="1137" ht="12">
      <c r="B1137" s="1"/>
    </row>
    <row r="1138" ht="12">
      <c r="B1138" s="1"/>
    </row>
    <row r="1139" ht="12">
      <c r="B1139" s="1"/>
    </row>
    <row r="1140" ht="12">
      <c r="B1140" s="1"/>
    </row>
    <row r="1141" ht="12">
      <c r="B1141" s="1"/>
    </row>
    <row r="1142" ht="12">
      <c r="B1142" s="1"/>
    </row>
    <row r="1143" ht="12">
      <c r="B1143" s="1"/>
    </row>
    <row r="1144" ht="12">
      <c r="B1144" s="1"/>
    </row>
    <row r="1145" ht="12">
      <c r="B1145" s="1"/>
    </row>
    <row r="1146" ht="12">
      <c r="B1146" s="1"/>
    </row>
    <row r="1147" ht="12">
      <c r="B1147" s="1"/>
    </row>
    <row r="1148" ht="12">
      <c r="B1148" s="1"/>
    </row>
    <row r="1149" ht="12">
      <c r="B1149" s="1"/>
    </row>
    <row r="1150" ht="12">
      <c r="B1150" s="1"/>
    </row>
    <row r="1151" ht="12">
      <c r="B1151" s="1"/>
    </row>
    <row r="1152" ht="12">
      <c r="B1152" s="1"/>
    </row>
    <row r="1153" ht="12">
      <c r="B1153" s="1"/>
    </row>
    <row r="1154" ht="12">
      <c r="B1154" s="1"/>
    </row>
    <row r="1155" ht="12">
      <c r="B1155" s="1"/>
    </row>
    <row r="1156" ht="12">
      <c r="B1156" s="1"/>
    </row>
    <row r="1157" ht="12">
      <c r="B1157" s="1"/>
    </row>
    <row r="1158" ht="12">
      <c r="B1158" s="1"/>
    </row>
    <row r="1159" ht="12">
      <c r="B1159" s="1"/>
    </row>
    <row r="1160" ht="12">
      <c r="B1160" s="1"/>
    </row>
    <row r="1161" ht="12">
      <c r="B1161" s="1"/>
    </row>
    <row r="1162" ht="12">
      <c r="B1162" s="1"/>
    </row>
    <row r="1163" ht="12">
      <c r="B1163" s="1"/>
    </row>
    <row r="1164" ht="12">
      <c r="B1164" s="1"/>
    </row>
    <row r="1165" ht="12">
      <c r="B1165" s="1"/>
    </row>
    <row r="1166" ht="12">
      <c r="B1166" s="1"/>
    </row>
    <row r="1167" ht="12">
      <c r="B1167" s="1"/>
    </row>
    <row r="1168" ht="12">
      <c r="B1168" s="1"/>
    </row>
    <row r="1169" ht="12">
      <c r="B1169" s="1"/>
    </row>
    <row r="1170" ht="12">
      <c r="B1170" s="1"/>
    </row>
    <row r="1171" ht="12">
      <c r="B1171" s="1"/>
    </row>
    <row r="1172" ht="12">
      <c r="B1172" s="1"/>
    </row>
    <row r="1173" ht="12">
      <c r="B1173" s="1"/>
    </row>
    <row r="1174" ht="12">
      <c r="B1174" s="1"/>
    </row>
    <row r="1175" ht="12">
      <c r="B1175" s="1"/>
    </row>
    <row r="1176" ht="12">
      <c r="B1176" s="1"/>
    </row>
    <row r="1177" ht="12">
      <c r="B1177" s="1"/>
    </row>
    <row r="1178" ht="12">
      <c r="B1178" s="1"/>
    </row>
    <row r="1179" ht="12">
      <c r="B1179" s="1"/>
    </row>
    <row r="1180" ht="12">
      <c r="B1180" s="1"/>
    </row>
    <row r="1181" ht="12">
      <c r="B1181" s="1"/>
    </row>
    <row r="1182" ht="12">
      <c r="B1182" s="1"/>
    </row>
    <row r="1183" ht="12">
      <c r="B1183" s="1"/>
    </row>
    <row r="1184" ht="12">
      <c r="B1184" s="1"/>
    </row>
    <row r="1185" ht="12">
      <c r="B1185" s="1"/>
    </row>
    <row r="1186" ht="12">
      <c r="B1186" s="1"/>
    </row>
    <row r="1187" ht="12">
      <c r="B1187" s="1"/>
    </row>
    <row r="1188" ht="12">
      <c r="B1188" s="1"/>
    </row>
    <row r="1189" ht="12">
      <c r="B1189" s="1"/>
    </row>
    <row r="1190" ht="12">
      <c r="B1190" s="1"/>
    </row>
    <row r="1191" ht="12">
      <c r="B1191" s="1"/>
    </row>
    <row r="1192" ht="12">
      <c r="B1192" s="1"/>
    </row>
    <row r="1193" ht="12">
      <c r="B1193" s="1"/>
    </row>
    <row r="1194" ht="12">
      <c r="B1194" s="1"/>
    </row>
    <row r="1195" ht="12">
      <c r="B1195" s="1"/>
    </row>
    <row r="1196" ht="12">
      <c r="B1196" s="1"/>
    </row>
    <row r="1197" ht="12">
      <c r="B1197" s="1"/>
    </row>
    <row r="1198" ht="12">
      <c r="B1198" s="1"/>
    </row>
    <row r="1199" ht="12">
      <c r="B1199" s="1"/>
    </row>
    <row r="1200" ht="12">
      <c r="B1200" s="1"/>
    </row>
    <row r="1201" ht="12">
      <c r="B1201" s="1"/>
    </row>
    <row r="1202" ht="12">
      <c r="B1202" s="1"/>
    </row>
    <row r="1203" ht="12">
      <c r="B1203" s="1"/>
    </row>
    <row r="1204" ht="12">
      <c r="B1204" s="1"/>
    </row>
    <row r="1205" ht="12">
      <c r="B1205" s="1"/>
    </row>
    <row r="1206" ht="12">
      <c r="B1206" s="1"/>
    </row>
    <row r="1207" ht="12">
      <c r="B1207" s="1"/>
    </row>
    <row r="1208" ht="12">
      <c r="B1208" s="1"/>
    </row>
    <row r="1209" ht="12">
      <c r="B1209" s="1"/>
    </row>
    <row r="1210" ht="12">
      <c r="B1210" s="1"/>
    </row>
    <row r="1211" ht="12">
      <c r="B1211" s="1"/>
    </row>
    <row r="1212" ht="12">
      <c r="B1212" s="1"/>
    </row>
    <row r="1213" ht="12">
      <c r="B1213" s="1"/>
    </row>
    <row r="1214" ht="12">
      <c r="B1214" s="1"/>
    </row>
    <row r="1215" ht="12">
      <c r="B1215" s="1"/>
    </row>
    <row r="1216" ht="12">
      <c r="B1216" s="1"/>
    </row>
    <row r="1217" ht="12">
      <c r="B1217" s="1"/>
    </row>
    <row r="1218" ht="12">
      <c r="B1218" s="1"/>
    </row>
    <row r="1219" ht="12">
      <c r="B1219" s="1"/>
    </row>
    <row r="1220" ht="12">
      <c r="B1220" s="1"/>
    </row>
    <row r="1221" ht="12">
      <c r="B1221" s="1"/>
    </row>
    <row r="1222" ht="12">
      <c r="B1222" s="1"/>
    </row>
    <row r="1223" ht="12">
      <c r="B1223" s="1"/>
    </row>
    <row r="1224" ht="12">
      <c r="B1224" s="1"/>
    </row>
    <row r="1225" ht="12">
      <c r="B1225" s="1"/>
    </row>
    <row r="1226" ht="12">
      <c r="B1226" s="1"/>
    </row>
    <row r="1227" ht="12">
      <c r="B1227" s="1"/>
    </row>
    <row r="1228" ht="12">
      <c r="B1228" s="1"/>
    </row>
    <row r="1229" ht="12">
      <c r="B1229" s="1"/>
    </row>
    <row r="1230" ht="12">
      <c r="B1230" s="1"/>
    </row>
    <row r="1231" ht="12">
      <c r="B1231" s="1"/>
    </row>
    <row r="1232" ht="12">
      <c r="B1232" s="1"/>
    </row>
    <row r="1233" ht="12">
      <c r="B1233" s="1"/>
    </row>
    <row r="1234" ht="12">
      <c r="B1234" s="1"/>
    </row>
    <row r="1235" ht="12">
      <c r="B1235" s="1"/>
    </row>
    <row r="1236" ht="12">
      <c r="B1236" s="1"/>
    </row>
    <row r="1237" ht="12">
      <c r="B1237" s="1"/>
    </row>
    <row r="1238" ht="12">
      <c r="B1238" s="1"/>
    </row>
    <row r="1239" ht="12">
      <c r="B1239" s="1"/>
    </row>
    <row r="1240" ht="12">
      <c r="B1240" s="1"/>
    </row>
    <row r="1241" ht="12">
      <c r="B1241" s="1"/>
    </row>
    <row r="1242" ht="12">
      <c r="B1242" s="1"/>
    </row>
    <row r="1243" ht="12">
      <c r="B1243" s="1"/>
    </row>
    <row r="1244" ht="12">
      <c r="B1244" s="1"/>
    </row>
    <row r="1245" ht="12">
      <c r="B1245" s="1"/>
    </row>
    <row r="1246" ht="12">
      <c r="B1246" s="1"/>
    </row>
    <row r="1247" ht="12">
      <c r="B1247" s="1"/>
    </row>
    <row r="1248" ht="12">
      <c r="B1248" s="1"/>
    </row>
    <row r="1249" ht="12">
      <c r="B1249" s="1"/>
    </row>
    <row r="1250" ht="12">
      <c r="B1250" s="1"/>
    </row>
    <row r="1251" ht="12">
      <c r="B1251" s="1"/>
    </row>
    <row r="1252" ht="12">
      <c r="B1252" s="1"/>
    </row>
    <row r="1253" ht="12">
      <c r="B1253" s="1"/>
    </row>
    <row r="1254" ht="12">
      <c r="B1254" s="1"/>
    </row>
    <row r="1255" ht="12">
      <c r="B1255" s="1"/>
    </row>
    <row r="1256" ht="12">
      <c r="B1256" s="1"/>
    </row>
    <row r="1257" ht="12">
      <c r="B1257" s="1"/>
    </row>
    <row r="1258" ht="12">
      <c r="B1258" s="1"/>
    </row>
    <row r="1259" ht="12">
      <c r="B1259" s="1"/>
    </row>
    <row r="1260" ht="12">
      <c r="B1260" s="1"/>
    </row>
    <row r="1261" ht="12">
      <c r="B1261" s="1"/>
    </row>
    <row r="1262" ht="12">
      <c r="B1262" s="1"/>
    </row>
    <row r="1263" ht="12">
      <c r="B1263" s="1"/>
    </row>
    <row r="1264" ht="12">
      <c r="B1264" s="1"/>
    </row>
    <row r="1265" ht="12">
      <c r="B1265" s="1"/>
    </row>
    <row r="1266" ht="12">
      <c r="B1266" s="1"/>
    </row>
    <row r="1267" ht="12">
      <c r="B1267" s="1"/>
    </row>
    <row r="1268" ht="12">
      <c r="B1268" s="1"/>
    </row>
    <row r="1269" ht="12">
      <c r="B1269" s="1"/>
    </row>
    <row r="1270" ht="12">
      <c r="B1270" s="1"/>
    </row>
    <row r="1271" ht="12">
      <c r="B1271" s="1"/>
    </row>
    <row r="1272" ht="12">
      <c r="B1272" s="1"/>
    </row>
    <row r="1273" ht="12">
      <c r="B1273" s="1"/>
    </row>
    <row r="1274" ht="12">
      <c r="B1274" s="1"/>
    </row>
    <row r="1275" ht="12">
      <c r="B1275" s="1"/>
    </row>
    <row r="1276" ht="12">
      <c r="B1276" s="1"/>
    </row>
    <row r="1277" ht="12">
      <c r="B1277" s="1"/>
    </row>
    <row r="1278" ht="12">
      <c r="B1278" s="1"/>
    </row>
    <row r="1279" ht="12">
      <c r="B1279" s="1"/>
    </row>
    <row r="1280" ht="12">
      <c r="B1280" s="1"/>
    </row>
    <row r="1281" ht="12">
      <c r="B1281" s="1"/>
    </row>
    <row r="1282" ht="12">
      <c r="B1282" s="1"/>
    </row>
    <row r="1283" ht="12">
      <c r="B1283" s="1"/>
    </row>
    <row r="1284" ht="12">
      <c r="B1284" s="1"/>
    </row>
    <row r="1285" ht="12">
      <c r="B1285" s="1"/>
    </row>
    <row r="1286" ht="12">
      <c r="B1286" s="1"/>
    </row>
    <row r="1287" ht="12">
      <c r="B1287" s="1"/>
    </row>
    <row r="1288" ht="12">
      <c r="B1288" s="1"/>
    </row>
    <row r="1289" ht="12">
      <c r="B1289" s="1"/>
    </row>
    <row r="1290" ht="12">
      <c r="B1290" s="1"/>
    </row>
    <row r="1291" ht="12">
      <c r="B1291" s="1"/>
    </row>
    <row r="1292" ht="12">
      <c r="B1292" s="1"/>
    </row>
    <row r="1293" ht="12">
      <c r="B1293" s="1"/>
    </row>
    <row r="1294" ht="12">
      <c r="B1294" s="1"/>
    </row>
    <row r="1295" ht="12">
      <c r="B1295" s="1"/>
    </row>
    <row r="1296" ht="12">
      <c r="B1296" s="1"/>
    </row>
    <row r="1297" ht="12">
      <c r="B1297" s="1"/>
    </row>
    <row r="1298" ht="12">
      <c r="B1298" s="1"/>
    </row>
    <row r="1299" ht="12">
      <c r="B1299" s="1"/>
    </row>
    <row r="1300" ht="12">
      <c r="B1300" s="1"/>
    </row>
    <row r="1301" ht="12">
      <c r="B1301" s="1"/>
    </row>
    <row r="1302" ht="12">
      <c r="B1302" s="1"/>
    </row>
    <row r="1303" ht="12">
      <c r="B1303" s="1"/>
    </row>
    <row r="1304" ht="12">
      <c r="B1304" s="1"/>
    </row>
    <row r="1305" ht="12">
      <c r="B1305" s="1"/>
    </row>
    <row r="1306" ht="12">
      <c r="B1306" s="1"/>
    </row>
    <row r="1307" ht="12">
      <c r="B1307" s="1"/>
    </row>
    <row r="1308" ht="12">
      <c r="B1308" s="1"/>
    </row>
    <row r="1309" ht="12">
      <c r="B1309" s="1"/>
    </row>
    <row r="1310" ht="12">
      <c r="B1310" s="1"/>
    </row>
    <row r="1311" ht="12">
      <c r="B1311" s="1"/>
    </row>
    <row r="1312" ht="12">
      <c r="B1312" s="1"/>
    </row>
    <row r="1313" ht="12">
      <c r="B1313" s="1"/>
    </row>
    <row r="1314" ht="12">
      <c r="B1314" s="1"/>
    </row>
    <row r="1315" ht="12">
      <c r="B1315" s="1"/>
    </row>
    <row r="1316" ht="12">
      <c r="B1316" s="1"/>
    </row>
    <row r="1317" ht="12">
      <c r="B1317" s="1"/>
    </row>
    <row r="1318" ht="12">
      <c r="B1318" s="1"/>
    </row>
    <row r="1319" ht="12">
      <c r="B1319" s="1"/>
    </row>
    <row r="1320" ht="12">
      <c r="B1320" s="1"/>
    </row>
    <row r="1321" ht="12">
      <c r="B1321" s="1"/>
    </row>
    <row r="1322" ht="12">
      <c r="B1322" s="1"/>
    </row>
    <row r="1323" ht="12">
      <c r="B1323" s="1"/>
    </row>
    <row r="1324" ht="12">
      <c r="B1324" s="1"/>
    </row>
    <row r="1325" ht="12">
      <c r="B1325" s="1"/>
    </row>
    <row r="1326" ht="12">
      <c r="B1326" s="1"/>
    </row>
    <row r="1327" ht="12">
      <c r="B1327" s="1"/>
    </row>
    <row r="1328" ht="12">
      <c r="B1328" s="1"/>
    </row>
    <row r="1329" ht="12">
      <c r="B1329" s="1"/>
    </row>
    <row r="1330" ht="12">
      <c r="B1330" s="1"/>
    </row>
    <row r="1331" ht="12">
      <c r="B1331" s="1"/>
    </row>
    <row r="1332" ht="12">
      <c r="B1332" s="1"/>
    </row>
    <row r="1333" ht="12">
      <c r="B1333" s="1"/>
    </row>
    <row r="1334" ht="12">
      <c r="B1334" s="1"/>
    </row>
    <row r="1335" ht="12">
      <c r="B1335" s="1"/>
    </row>
    <row r="1336" ht="12">
      <c r="B1336" s="1"/>
    </row>
    <row r="1337" ht="12">
      <c r="B1337" s="1"/>
    </row>
    <row r="1338" ht="12">
      <c r="B1338" s="1"/>
    </row>
    <row r="1339" ht="12">
      <c r="B1339" s="1"/>
    </row>
    <row r="1340" ht="12">
      <c r="B1340" s="1"/>
    </row>
    <row r="1341" ht="12">
      <c r="B1341" s="1"/>
    </row>
    <row r="1342" ht="12">
      <c r="B1342" s="1"/>
    </row>
    <row r="1343" ht="12">
      <c r="B1343" s="1"/>
    </row>
    <row r="1344" ht="12">
      <c r="B1344" s="1"/>
    </row>
    <row r="1345" ht="12">
      <c r="B1345" s="1"/>
    </row>
    <row r="1346" ht="12">
      <c r="B1346" s="1"/>
    </row>
    <row r="1347" ht="12">
      <c r="B1347" s="1"/>
    </row>
    <row r="1348" ht="12">
      <c r="B1348" s="1"/>
    </row>
    <row r="1349" ht="12">
      <c r="B1349" s="1"/>
    </row>
    <row r="1350" ht="12">
      <c r="B1350" s="1"/>
    </row>
    <row r="1351" ht="12">
      <c r="B1351" s="1"/>
    </row>
    <row r="1352" ht="12">
      <c r="B1352" s="1"/>
    </row>
    <row r="1353" ht="12">
      <c r="B1353" s="1"/>
    </row>
    <row r="1354" ht="12">
      <c r="B1354" s="1"/>
    </row>
    <row r="1355" ht="12">
      <c r="B1355" s="1"/>
    </row>
    <row r="1356" ht="12">
      <c r="B1356" s="1"/>
    </row>
    <row r="1357" ht="12">
      <c r="B1357" s="1"/>
    </row>
    <row r="1358" ht="12">
      <c r="B1358" s="1"/>
    </row>
    <row r="1359" ht="12">
      <c r="B1359" s="1"/>
    </row>
    <row r="1360" ht="12">
      <c r="B1360" s="1"/>
    </row>
    <row r="1361" ht="12">
      <c r="B1361" s="1"/>
    </row>
    <row r="1362" ht="12">
      <c r="B1362" s="1"/>
    </row>
    <row r="1363" ht="12">
      <c r="B1363" s="1"/>
    </row>
    <row r="1364" ht="12">
      <c r="B1364" s="1"/>
    </row>
    <row r="1365" ht="12">
      <c r="B1365" s="1"/>
    </row>
    <row r="1366" ht="12">
      <c r="B1366" s="1"/>
    </row>
    <row r="1367" ht="12">
      <c r="B1367" s="1"/>
    </row>
    <row r="1368" ht="12">
      <c r="B1368" s="1"/>
    </row>
    <row r="1369" ht="12">
      <c r="B1369" s="1"/>
    </row>
    <row r="1370" ht="12">
      <c r="B1370" s="1"/>
    </row>
    <row r="1371" ht="12">
      <c r="B1371" s="1"/>
    </row>
    <row r="1372" ht="12">
      <c r="B1372" s="1"/>
    </row>
    <row r="1373" ht="12">
      <c r="B1373" s="1"/>
    </row>
    <row r="1374" ht="12">
      <c r="B1374" s="1"/>
    </row>
    <row r="1375" ht="12">
      <c r="B1375" s="1"/>
    </row>
    <row r="1376" ht="12">
      <c r="B1376" s="1"/>
    </row>
    <row r="1377" ht="12">
      <c r="B1377" s="1"/>
    </row>
    <row r="1378" ht="12">
      <c r="B1378" s="1"/>
    </row>
    <row r="1379" ht="12">
      <c r="B1379" s="1"/>
    </row>
    <row r="1380" ht="12">
      <c r="B1380" s="1"/>
    </row>
    <row r="1381" ht="12">
      <c r="B1381" s="1"/>
    </row>
    <row r="1382" ht="12">
      <c r="B1382" s="1"/>
    </row>
    <row r="1383" ht="12">
      <c r="B1383" s="1"/>
    </row>
    <row r="1384" ht="12">
      <c r="B1384" s="1"/>
    </row>
    <row r="1385" ht="12">
      <c r="B1385" s="1"/>
    </row>
    <row r="1386" ht="12">
      <c r="B1386" s="1"/>
    </row>
    <row r="1387" ht="12">
      <c r="B1387" s="1"/>
    </row>
    <row r="1388" ht="12">
      <c r="B1388" s="1"/>
    </row>
    <row r="1389" ht="12">
      <c r="B1389" s="1"/>
    </row>
    <row r="1390" ht="12">
      <c r="B1390" s="1"/>
    </row>
    <row r="1391" ht="12">
      <c r="B1391" s="1"/>
    </row>
    <row r="1392" ht="12">
      <c r="B1392" s="1"/>
    </row>
    <row r="1393" ht="12">
      <c r="B1393" s="1"/>
    </row>
    <row r="1394" ht="12">
      <c r="B1394" s="1"/>
    </row>
    <row r="1395" ht="12">
      <c r="B1395" s="1"/>
    </row>
    <row r="1396" ht="12">
      <c r="B1396" s="1"/>
    </row>
    <row r="1397" ht="12">
      <c r="B1397" s="1"/>
    </row>
    <row r="1398" ht="12">
      <c r="B1398" s="1"/>
    </row>
    <row r="1399" ht="12">
      <c r="B1399" s="1"/>
    </row>
    <row r="1400" ht="12">
      <c r="B1400" s="1"/>
    </row>
    <row r="1401" ht="12">
      <c r="B1401" s="1"/>
    </row>
    <row r="1402" ht="12">
      <c r="B1402" s="1"/>
    </row>
    <row r="1403" ht="12">
      <c r="B1403" s="1"/>
    </row>
    <row r="1404" ht="12">
      <c r="B1404" s="1"/>
    </row>
    <row r="1405" ht="12">
      <c r="B1405" s="1"/>
    </row>
    <row r="1406" ht="12">
      <c r="B1406" s="1"/>
    </row>
    <row r="1407" ht="12">
      <c r="B1407" s="1"/>
    </row>
    <row r="1408" ht="12">
      <c r="B1408" s="1"/>
    </row>
    <row r="1409" ht="12">
      <c r="B1409" s="1"/>
    </row>
    <row r="1410" ht="12">
      <c r="B1410" s="1"/>
    </row>
    <row r="1411" ht="12">
      <c r="B1411" s="1"/>
    </row>
    <row r="1412" ht="12">
      <c r="B1412" s="1"/>
    </row>
    <row r="1413" ht="12">
      <c r="B1413" s="1"/>
    </row>
    <row r="1414" ht="12">
      <c r="B1414" s="1"/>
    </row>
    <row r="1415" ht="12">
      <c r="B1415" s="1"/>
    </row>
    <row r="1416" ht="12">
      <c r="B1416" s="1"/>
    </row>
    <row r="1417" ht="12">
      <c r="B1417" s="1"/>
    </row>
    <row r="1418" ht="12">
      <c r="B1418" s="1"/>
    </row>
    <row r="1419" ht="12">
      <c r="B1419" s="1"/>
    </row>
    <row r="1420" ht="12">
      <c r="B1420" s="1"/>
    </row>
    <row r="1421" ht="12">
      <c r="B1421" s="1"/>
    </row>
    <row r="1422" ht="12">
      <c r="B1422" s="1"/>
    </row>
    <row r="1423" ht="12">
      <c r="B1423" s="1"/>
    </row>
    <row r="1424" ht="12">
      <c r="B1424" s="1"/>
    </row>
    <row r="1425" ht="12">
      <c r="B1425" s="1"/>
    </row>
    <row r="1426" ht="12">
      <c r="B1426" s="1"/>
    </row>
    <row r="1427" ht="12">
      <c r="B1427" s="1"/>
    </row>
    <row r="1428" ht="12">
      <c r="B1428" s="1"/>
    </row>
    <row r="1429" ht="12">
      <c r="B1429" s="1"/>
    </row>
    <row r="1430" ht="12">
      <c r="B1430" s="1"/>
    </row>
    <row r="1431" ht="12">
      <c r="B1431" s="1"/>
    </row>
    <row r="1432" ht="12">
      <c r="B1432" s="1"/>
    </row>
    <row r="1433" ht="12">
      <c r="B1433" s="1"/>
    </row>
    <row r="1434" ht="12">
      <c r="B1434" s="1"/>
    </row>
    <row r="1435" ht="12">
      <c r="B1435" s="1"/>
    </row>
    <row r="1436" ht="12">
      <c r="B1436" s="1"/>
    </row>
    <row r="1437" ht="12">
      <c r="B1437" s="1"/>
    </row>
    <row r="1438" ht="12">
      <c r="B1438" s="1"/>
    </row>
    <row r="1439" ht="12">
      <c r="B1439" s="1"/>
    </row>
    <row r="1440" ht="12">
      <c r="B1440" s="1"/>
    </row>
    <row r="1441" ht="12">
      <c r="B1441" s="1"/>
    </row>
    <row r="1442" ht="12">
      <c r="B1442" s="1"/>
    </row>
    <row r="1443" ht="12">
      <c r="B1443" s="1"/>
    </row>
    <row r="1444" ht="12">
      <c r="B1444" s="1"/>
    </row>
    <row r="1445" ht="12">
      <c r="B1445" s="1"/>
    </row>
    <row r="1446" ht="12">
      <c r="B1446" s="1"/>
    </row>
    <row r="1447" ht="12">
      <c r="B1447" s="1"/>
    </row>
    <row r="1448" ht="12">
      <c r="B1448" s="1"/>
    </row>
    <row r="1449" ht="12">
      <c r="B1449" s="1"/>
    </row>
    <row r="1450" ht="12">
      <c r="B1450" s="1"/>
    </row>
    <row r="1451" ht="12">
      <c r="B1451" s="1"/>
    </row>
    <row r="1452" ht="12">
      <c r="B1452" s="1"/>
    </row>
    <row r="1453" ht="12">
      <c r="B1453" s="1"/>
    </row>
    <row r="1454" ht="12">
      <c r="B1454" s="1"/>
    </row>
    <row r="1455" ht="12">
      <c r="B1455" s="1"/>
    </row>
    <row r="1456" ht="12">
      <c r="B1456" s="1"/>
    </row>
    <row r="1457" ht="12">
      <c r="B1457" s="1"/>
    </row>
    <row r="1458" ht="12">
      <c r="B1458" s="1"/>
    </row>
    <row r="1459" ht="12">
      <c r="B1459" s="1"/>
    </row>
    <row r="1460" ht="12">
      <c r="B1460" s="1"/>
    </row>
    <row r="1461" ht="12">
      <c r="B1461" s="1"/>
    </row>
    <row r="1462" ht="12">
      <c r="B1462" s="1"/>
    </row>
    <row r="1463" ht="12">
      <c r="B1463" s="1"/>
    </row>
    <row r="1464" ht="12">
      <c r="B1464" s="1"/>
    </row>
    <row r="1465" ht="12">
      <c r="B1465" s="1"/>
    </row>
    <row r="1466" ht="12">
      <c r="B1466" s="1"/>
    </row>
    <row r="1467" ht="12">
      <c r="B1467" s="1"/>
    </row>
    <row r="1468" ht="12">
      <c r="B1468" s="1"/>
    </row>
    <row r="1469" ht="12">
      <c r="B1469" s="1"/>
    </row>
    <row r="1470" ht="12">
      <c r="B1470" s="1"/>
    </row>
    <row r="1471" ht="12">
      <c r="B1471" s="1"/>
    </row>
    <row r="1472" ht="12">
      <c r="B1472" s="1"/>
    </row>
    <row r="1473" ht="12">
      <c r="B1473" s="1"/>
    </row>
    <row r="1474" ht="12">
      <c r="B1474" s="1"/>
    </row>
    <row r="1475" ht="12">
      <c r="B1475" s="1"/>
    </row>
    <row r="1476" ht="12">
      <c r="B1476" s="1"/>
    </row>
    <row r="1477" ht="12">
      <c r="B1477" s="1"/>
    </row>
    <row r="1478" ht="12">
      <c r="B1478" s="1"/>
    </row>
    <row r="1479" ht="12">
      <c r="B1479" s="1"/>
    </row>
    <row r="1480" ht="12">
      <c r="B1480" s="1"/>
    </row>
    <row r="1481" ht="12">
      <c r="B1481" s="1"/>
    </row>
    <row r="1482" ht="12">
      <c r="B1482" s="1"/>
    </row>
    <row r="1483" ht="12">
      <c r="B1483" s="1"/>
    </row>
    <row r="1484" ht="12">
      <c r="B1484" s="1"/>
    </row>
    <row r="1485" ht="12">
      <c r="B1485" s="1"/>
    </row>
    <row r="1486" ht="12">
      <c r="B1486" s="1"/>
    </row>
    <row r="1487" ht="12">
      <c r="B1487" s="1"/>
    </row>
    <row r="1488" ht="12">
      <c r="B1488" s="1"/>
    </row>
    <row r="1489" ht="12">
      <c r="B1489" s="1"/>
    </row>
    <row r="1490" ht="12">
      <c r="B1490" s="1"/>
    </row>
    <row r="1491" ht="12">
      <c r="B1491" s="1"/>
    </row>
    <row r="1492" ht="12">
      <c r="B1492" s="1"/>
    </row>
    <row r="1493" ht="12">
      <c r="B1493" s="1"/>
    </row>
    <row r="1494" ht="12">
      <c r="B1494" s="1"/>
    </row>
    <row r="1495" ht="12">
      <c r="B1495" s="1"/>
    </row>
    <row r="1496" ht="12">
      <c r="B1496" s="1"/>
    </row>
    <row r="1497" ht="12">
      <c r="B1497" s="1"/>
    </row>
    <row r="1498" ht="12">
      <c r="B1498" s="1"/>
    </row>
    <row r="1499" ht="12">
      <c r="B1499" s="1"/>
    </row>
    <row r="1500" ht="12">
      <c r="B1500" s="1"/>
    </row>
    <row r="1501" ht="12">
      <c r="B1501" s="1"/>
    </row>
    <row r="1502" ht="12">
      <c r="B1502" s="1"/>
    </row>
    <row r="1503" ht="12">
      <c r="B1503" s="1"/>
    </row>
    <row r="1504" ht="12">
      <c r="B1504" s="1"/>
    </row>
    <row r="1505" ht="12">
      <c r="B1505" s="1"/>
    </row>
    <row r="1506" ht="12">
      <c r="B1506" s="1"/>
    </row>
    <row r="1507" ht="12">
      <c r="B1507" s="1"/>
    </row>
    <row r="1508" ht="12">
      <c r="B1508" s="1"/>
    </row>
    <row r="1509" ht="12">
      <c r="B1509" s="1"/>
    </row>
    <row r="1510" ht="12">
      <c r="B1510" s="1"/>
    </row>
    <row r="1511" ht="12">
      <c r="B1511" s="1"/>
    </row>
    <row r="1512" ht="12">
      <c r="B1512" s="1"/>
    </row>
    <row r="1513" ht="12">
      <c r="B1513" s="1"/>
    </row>
    <row r="1514" ht="12">
      <c r="B1514" s="1"/>
    </row>
    <row r="1515" ht="12">
      <c r="B1515" s="1"/>
    </row>
    <row r="1516" ht="12">
      <c r="B1516" s="1"/>
    </row>
    <row r="1517" ht="12">
      <c r="B1517" s="1"/>
    </row>
    <row r="1518" ht="12">
      <c r="B1518" s="1"/>
    </row>
    <row r="1519" ht="12">
      <c r="B1519" s="1"/>
    </row>
    <row r="1520" ht="12">
      <c r="B1520" s="1"/>
    </row>
    <row r="1521" ht="12">
      <c r="B1521" s="1"/>
    </row>
    <row r="1522" ht="12">
      <c r="B1522" s="1"/>
    </row>
    <row r="1523" ht="12">
      <c r="B1523" s="1"/>
    </row>
    <row r="1524" ht="12">
      <c r="B1524" s="1"/>
    </row>
    <row r="1525" ht="12">
      <c r="B1525" s="1"/>
    </row>
    <row r="1526" ht="12">
      <c r="B1526" s="1"/>
    </row>
    <row r="1527" ht="12">
      <c r="B1527" s="1"/>
    </row>
    <row r="1528" ht="12">
      <c r="B1528" s="1"/>
    </row>
    <row r="1529" ht="12">
      <c r="B1529" s="1"/>
    </row>
    <row r="1530" ht="12">
      <c r="B1530" s="1"/>
    </row>
    <row r="1531" ht="12">
      <c r="B1531" s="1"/>
    </row>
    <row r="1532" ht="12">
      <c r="B1532" s="1"/>
    </row>
    <row r="1533" ht="12">
      <c r="B1533" s="1"/>
    </row>
    <row r="1534" ht="12">
      <c r="B1534" s="1"/>
    </row>
    <row r="1535" ht="12">
      <c r="B1535" s="1"/>
    </row>
    <row r="1536" ht="12">
      <c r="B1536" s="1"/>
    </row>
    <row r="1537" ht="12">
      <c r="B1537" s="1"/>
    </row>
    <row r="1538" ht="12">
      <c r="B1538" s="1"/>
    </row>
    <row r="1539" ht="12">
      <c r="B1539" s="1"/>
    </row>
    <row r="1540" ht="12">
      <c r="B1540" s="1"/>
    </row>
    <row r="1541" ht="12">
      <c r="B1541" s="1"/>
    </row>
    <row r="1542" ht="12">
      <c r="B1542" s="1"/>
    </row>
    <row r="1543" ht="12">
      <c r="B1543" s="1"/>
    </row>
    <row r="1544" ht="12">
      <c r="B1544" s="1"/>
    </row>
    <row r="1545" ht="12">
      <c r="B1545" s="1"/>
    </row>
    <row r="1546" ht="12">
      <c r="B1546" s="1"/>
    </row>
    <row r="1547" ht="12">
      <c r="B1547" s="1"/>
    </row>
    <row r="1548" ht="12">
      <c r="B1548" s="1"/>
    </row>
    <row r="1549" ht="12">
      <c r="B1549" s="1"/>
    </row>
    <row r="1550" ht="12">
      <c r="B1550" s="1"/>
    </row>
    <row r="1551" ht="12">
      <c r="B1551" s="1"/>
    </row>
    <row r="1552" ht="12">
      <c r="B1552" s="1"/>
    </row>
    <row r="1553" ht="12">
      <c r="B1553" s="1"/>
    </row>
    <row r="1554" ht="12">
      <c r="B1554" s="1"/>
    </row>
    <row r="1555" ht="12">
      <c r="B1555" s="1"/>
    </row>
    <row r="1556" ht="12">
      <c r="B1556" s="1"/>
    </row>
    <row r="1557" ht="12">
      <c r="B1557" s="1"/>
    </row>
    <row r="1558" ht="12">
      <c r="B1558" s="1"/>
    </row>
    <row r="1559" ht="12">
      <c r="B1559" s="1"/>
    </row>
    <row r="1560" ht="12">
      <c r="B1560" s="1"/>
    </row>
    <row r="1561" ht="12">
      <c r="B1561" s="1"/>
    </row>
    <row r="1562" ht="12">
      <c r="B1562" s="1"/>
    </row>
    <row r="1563" ht="12">
      <c r="B1563" s="1"/>
    </row>
    <row r="1564" ht="12">
      <c r="B1564" s="1"/>
    </row>
    <row r="1565" ht="12">
      <c r="B1565" s="1"/>
    </row>
    <row r="1566" ht="12">
      <c r="B1566" s="1"/>
    </row>
    <row r="1567" ht="12">
      <c r="B1567" s="1"/>
    </row>
    <row r="1568" ht="12">
      <c r="B1568" s="1"/>
    </row>
    <row r="1569" ht="12">
      <c r="B1569" s="1"/>
    </row>
    <row r="1570" ht="12">
      <c r="B1570" s="1"/>
    </row>
    <row r="1571" ht="12">
      <c r="B1571" s="1"/>
    </row>
    <row r="1572" ht="12">
      <c r="B1572" s="1"/>
    </row>
    <row r="1573" ht="12">
      <c r="B1573" s="1"/>
    </row>
    <row r="1574" ht="12">
      <c r="B1574" s="1"/>
    </row>
    <row r="1575" ht="12">
      <c r="B1575" s="1"/>
    </row>
    <row r="1576" ht="12">
      <c r="B1576" s="1"/>
    </row>
    <row r="1577" ht="12">
      <c r="B1577" s="1"/>
    </row>
    <row r="1578" ht="12">
      <c r="B1578" s="1"/>
    </row>
    <row r="1579" ht="12">
      <c r="B1579" s="1"/>
    </row>
    <row r="1580" ht="12">
      <c r="B1580" s="1"/>
    </row>
    <row r="1581" ht="12">
      <c r="B1581" s="1"/>
    </row>
    <row r="1582" ht="12">
      <c r="B1582" s="1"/>
    </row>
    <row r="1583" ht="12">
      <c r="B1583" s="1"/>
    </row>
    <row r="1584" ht="12">
      <c r="B1584" s="1"/>
    </row>
    <row r="1585" ht="12">
      <c r="B1585" s="1"/>
    </row>
    <row r="1586" ht="12">
      <c r="B1586" s="1"/>
    </row>
    <row r="1587" ht="12">
      <c r="B1587" s="1"/>
    </row>
    <row r="1588" ht="12">
      <c r="B1588" s="1"/>
    </row>
    <row r="1589" ht="12">
      <c r="B1589" s="1"/>
    </row>
    <row r="1590" ht="12">
      <c r="B1590" s="1"/>
    </row>
    <row r="1591" ht="12">
      <c r="B1591" s="1"/>
    </row>
    <row r="1592" ht="12">
      <c r="B1592" s="1"/>
    </row>
    <row r="1593" ht="12">
      <c r="B1593" s="1"/>
    </row>
    <row r="1594" ht="12">
      <c r="B1594" s="1"/>
    </row>
    <row r="1595" ht="12">
      <c r="B1595" s="1"/>
    </row>
    <row r="1596" ht="12">
      <c r="B1596" s="1"/>
    </row>
    <row r="1597" ht="12">
      <c r="B1597" s="1"/>
    </row>
    <row r="1598" ht="12">
      <c r="B1598" s="1"/>
    </row>
    <row r="1599" ht="12">
      <c r="B1599" s="1"/>
    </row>
    <row r="1600" ht="12">
      <c r="B1600" s="1"/>
    </row>
    <row r="1601" ht="12">
      <c r="B1601" s="1"/>
    </row>
    <row r="1602" ht="12">
      <c r="B1602" s="1"/>
    </row>
    <row r="1603" ht="12">
      <c r="B1603" s="1"/>
    </row>
    <row r="1604" ht="12">
      <c r="B1604" s="1"/>
    </row>
    <row r="1605" ht="12">
      <c r="B1605" s="1"/>
    </row>
    <row r="1606" ht="12">
      <c r="B1606" s="1"/>
    </row>
    <row r="1607" ht="12">
      <c r="B1607" s="1"/>
    </row>
    <row r="1608" ht="12">
      <c r="B1608" s="1"/>
    </row>
    <row r="1609" ht="12">
      <c r="B1609" s="1"/>
    </row>
    <row r="1610" ht="12">
      <c r="B1610" s="1"/>
    </row>
    <row r="1611" ht="12">
      <c r="B1611" s="1"/>
    </row>
    <row r="1612" ht="12">
      <c r="B1612" s="1"/>
    </row>
    <row r="1613" ht="12">
      <c r="B1613" s="1"/>
    </row>
    <row r="1614" ht="12">
      <c r="B1614" s="1"/>
    </row>
    <row r="1615" ht="12">
      <c r="B1615" s="1"/>
    </row>
    <row r="1616" ht="12">
      <c r="B1616" s="1"/>
    </row>
    <row r="1617" ht="12">
      <c r="B1617" s="1"/>
    </row>
    <row r="1618" ht="12">
      <c r="B1618" s="1"/>
    </row>
    <row r="1619" ht="12">
      <c r="B1619" s="1"/>
    </row>
    <row r="1620" ht="12">
      <c r="B1620" s="1"/>
    </row>
    <row r="1621" ht="12">
      <c r="B1621" s="1"/>
    </row>
    <row r="1622" ht="12">
      <c r="B1622" s="1"/>
    </row>
    <row r="1623" ht="12">
      <c r="B1623" s="1"/>
    </row>
    <row r="1624" ht="12">
      <c r="B1624" s="1"/>
    </row>
    <row r="1625" ht="12">
      <c r="B1625" s="1"/>
    </row>
    <row r="1626" ht="12">
      <c r="B1626" s="1"/>
    </row>
    <row r="1627" ht="12">
      <c r="B1627" s="1"/>
    </row>
    <row r="1628" ht="12">
      <c r="B1628" s="1"/>
    </row>
    <row r="1629" ht="12">
      <c r="B1629" s="1"/>
    </row>
    <row r="1630" ht="12">
      <c r="B1630" s="1"/>
    </row>
    <row r="1631" ht="12">
      <c r="B1631" s="1"/>
    </row>
    <row r="1632" ht="12">
      <c r="B1632" s="1"/>
    </row>
    <row r="1633" ht="12">
      <c r="B1633" s="1"/>
    </row>
    <row r="1634" ht="12">
      <c r="B1634" s="1"/>
    </row>
    <row r="1635" ht="12">
      <c r="B1635" s="1"/>
    </row>
    <row r="1636" ht="12">
      <c r="B1636" s="1"/>
    </row>
    <row r="1637" ht="12">
      <c r="B1637" s="1"/>
    </row>
    <row r="1638" ht="12">
      <c r="B1638" s="1"/>
    </row>
    <row r="1639" ht="12">
      <c r="B1639" s="1"/>
    </row>
    <row r="1640" ht="12">
      <c r="B1640" s="1"/>
    </row>
    <row r="1641" ht="12">
      <c r="B1641" s="1"/>
    </row>
    <row r="1642" ht="12">
      <c r="B1642" s="1"/>
    </row>
    <row r="1643" ht="12">
      <c r="B1643" s="1"/>
    </row>
    <row r="1644" ht="12">
      <c r="B1644" s="1"/>
    </row>
    <row r="1645" ht="12">
      <c r="B1645" s="1"/>
    </row>
    <row r="1646" ht="12">
      <c r="B1646" s="1"/>
    </row>
    <row r="1647" ht="12">
      <c r="B1647" s="1"/>
    </row>
    <row r="1648" ht="12">
      <c r="B1648" s="1"/>
    </row>
    <row r="1649" ht="12">
      <c r="B1649" s="1"/>
    </row>
    <row r="1650" ht="12">
      <c r="B1650" s="1"/>
    </row>
    <row r="1651" ht="12">
      <c r="B1651" s="1"/>
    </row>
    <row r="1652" ht="12">
      <c r="B1652" s="1"/>
    </row>
    <row r="1653" ht="12">
      <c r="B1653" s="1"/>
    </row>
    <row r="1654" ht="12">
      <c r="B1654" s="1"/>
    </row>
    <row r="1655" ht="12">
      <c r="B1655" s="1"/>
    </row>
    <row r="1656" ht="12">
      <c r="B1656" s="1"/>
    </row>
    <row r="1657" ht="12">
      <c r="B1657" s="1"/>
    </row>
    <row r="1658" ht="12">
      <c r="B1658" s="1"/>
    </row>
    <row r="1659" ht="12">
      <c r="B1659" s="1"/>
    </row>
    <row r="1660" ht="12">
      <c r="B1660" s="1"/>
    </row>
    <row r="1661" ht="12">
      <c r="B1661" s="1"/>
    </row>
    <row r="1662" ht="12">
      <c r="B1662" s="1"/>
    </row>
    <row r="1663" ht="12">
      <c r="B1663" s="1"/>
    </row>
    <row r="1664" ht="12">
      <c r="B1664" s="1"/>
    </row>
    <row r="1665" ht="12">
      <c r="B1665" s="1"/>
    </row>
    <row r="1666" ht="12">
      <c r="B1666" s="1"/>
    </row>
    <row r="1667" ht="12">
      <c r="B1667" s="1"/>
    </row>
    <row r="1668" ht="12">
      <c r="B1668" s="1"/>
    </row>
    <row r="1669" ht="12">
      <c r="B1669" s="1"/>
    </row>
    <row r="1670" ht="12">
      <c r="B1670" s="1"/>
    </row>
    <row r="1671" ht="12">
      <c r="B1671" s="1"/>
    </row>
    <row r="1672" ht="12">
      <c r="B1672" s="1"/>
    </row>
    <row r="1673" ht="12">
      <c r="B1673" s="1"/>
    </row>
    <row r="1674" ht="12">
      <c r="B1674" s="1"/>
    </row>
    <row r="1675" ht="12">
      <c r="B1675" s="1"/>
    </row>
    <row r="1676" ht="12">
      <c r="B1676" s="1"/>
    </row>
    <row r="1677" ht="12">
      <c r="B1677" s="1"/>
    </row>
    <row r="1678" ht="12">
      <c r="B1678" s="1"/>
    </row>
    <row r="1679" ht="12">
      <c r="B1679" s="1"/>
    </row>
    <row r="1680" ht="12">
      <c r="B1680" s="1"/>
    </row>
    <row r="1681" ht="12">
      <c r="B1681" s="1"/>
    </row>
    <row r="1682" ht="12">
      <c r="B1682" s="1"/>
    </row>
    <row r="1683" ht="12">
      <c r="B1683" s="1"/>
    </row>
    <row r="1684" ht="12">
      <c r="B1684" s="1"/>
    </row>
    <row r="1685" ht="12">
      <c r="B1685" s="1"/>
    </row>
    <row r="1686" ht="12">
      <c r="B1686" s="1"/>
    </row>
    <row r="1687" ht="12">
      <c r="B1687" s="1"/>
    </row>
    <row r="1688" ht="12">
      <c r="B1688" s="1"/>
    </row>
    <row r="1689" ht="12">
      <c r="B1689" s="1"/>
    </row>
    <row r="1690" ht="12">
      <c r="B1690" s="1"/>
    </row>
    <row r="1691" ht="12">
      <c r="B1691" s="1"/>
    </row>
    <row r="1692" ht="12">
      <c r="B1692" s="1"/>
    </row>
    <row r="1693" ht="12">
      <c r="B1693" s="1"/>
    </row>
    <row r="1694" ht="12">
      <c r="B1694" s="1"/>
    </row>
    <row r="1695" ht="12">
      <c r="B1695" s="1"/>
    </row>
    <row r="1696" ht="12">
      <c r="B1696" s="1"/>
    </row>
    <row r="1697" ht="12">
      <c r="B1697" s="1"/>
    </row>
    <row r="1698" ht="12">
      <c r="B1698" s="1"/>
    </row>
    <row r="1699" ht="12">
      <c r="B1699" s="1"/>
    </row>
    <row r="1700" ht="12">
      <c r="B1700" s="1"/>
    </row>
    <row r="1701" ht="12">
      <c r="B1701" s="1"/>
    </row>
    <row r="1702" ht="12">
      <c r="B1702" s="1"/>
    </row>
    <row r="1703" ht="12">
      <c r="B1703" s="1"/>
    </row>
    <row r="1704" ht="12">
      <c r="B1704" s="1"/>
    </row>
    <row r="1705" ht="12">
      <c r="B1705" s="1"/>
    </row>
    <row r="1706" ht="12">
      <c r="B1706" s="1"/>
    </row>
    <row r="1707" ht="12">
      <c r="B1707" s="1"/>
    </row>
    <row r="1708" ht="12">
      <c r="B1708" s="1"/>
    </row>
    <row r="1709" ht="12">
      <c r="B1709" s="1"/>
    </row>
    <row r="1710" ht="12">
      <c r="B1710" s="1"/>
    </row>
    <row r="1711" ht="12">
      <c r="B1711" s="1"/>
    </row>
    <row r="1712" ht="12">
      <c r="B1712" s="1"/>
    </row>
    <row r="1713" ht="12">
      <c r="B1713" s="1"/>
    </row>
    <row r="1714" ht="12">
      <c r="B1714" s="1"/>
    </row>
    <row r="1715" ht="12">
      <c r="B1715" s="1"/>
    </row>
    <row r="1716" ht="12">
      <c r="B1716" s="1"/>
    </row>
    <row r="1717" ht="12">
      <c r="B1717" s="1"/>
    </row>
    <row r="1718" ht="12">
      <c r="B1718" s="1"/>
    </row>
    <row r="1719" ht="12">
      <c r="B1719" s="1"/>
    </row>
    <row r="1720" ht="12">
      <c r="B1720" s="1"/>
    </row>
    <row r="1721" ht="12">
      <c r="B1721" s="1"/>
    </row>
    <row r="1722" ht="12">
      <c r="B1722" s="1"/>
    </row>
    <row r="1723" ht="12">
      <c r="B1723" s="1"/>
    </row>
    <row r="1724" ht="12">
      <c r="B1724" s="1"/>
    </row>
    <row r="1725" ht="12">
      <c r="B1725" s="1"/>
    </row>
    <row r="1726" ht="12">
      <c r="B1726" s="1"/>
    </row>
    <row r="1727" ht="12">
      <c r="B1727" s="1"/>
    </row>
    <row r="1728" ht="12">
      <c r="B1728" s="1"/>
    </row>
    <row r="1729" ht="12">
      <c r="B1729" s="1"/>
    </row>
    <row r="1730" ht="12">
      <c r="B1730" s="1"/>
    </row>
    <row r="1731" ht="12">
      <c r="B1731" s="1"/>
    </row>
    <row r="1732" ht="12">
      <c r="B1732" s="1"/>
    </row>
    <row r="1733" ht="12">
      <c r="B1733" s="1"/>
    </row>
    <row r="1734" ht="12">
      <c r="B1734" s="1"/>
    </row>
    <row r="1735" ht="12">
      <c r="B1735" s="1"/>
    </row>
    <row r="1736" ht="12">
      <c r="B1736" s="1"/>
    </row>
    <row r="1737" ht="12">
      <c r="B1737" s="1"/>
    </row>
    <row r="1738" ht="12">
      <c r="B1738" s="1"/>
    </row>
    <row r="1739" ht="12">
      <c r="B1739" s="1"/>
    </row>
    <row r="1740" ht="12">
      <c r="B1740" s="1"/>
    </row>
    <row r="1741" ht="12">
      <c r="B1741" s="1"/>
    </row>
    <row r="1742" ht="12">
      <c r="B1742" s="1"/>
    </row>
    <row r="1743" ht="12">
      <c r="B1743" s="1"/>
    </row>
    <row r="1744" ht="12">
      <c r="B1744" s="1"/>
    </row>
    <row r="1745" ht="12">
      <c r="B1745" s="1"/>
    </row>
    <row r="1746" ht="12">
      <c r="B1746" s="1"/>
    </row>
    <row r="1747" ht="12">
      <c r="B1747" s="1"/>
    </row>
    <row r="1748" ht="12">
      <c r="B1748" s="1"/>
    </row>
    <row r="1749" ht="12">
      <c r="B1749" s="1"/>
    </row>
    <row r="1750" ht="12">
      <c r="B1750" s="1"/>
    </row>
    <row r="1751" ht="12">
      <c r="B1751" s="1"/>
    </row>
    <row r="1752" ht="12">
      <c r="B1752" s="1"/>
    </row>
    <row r="1753" ht="12">
      <c r="B1753" s="1"/>
    </row>
    <row r="1754" ht="12">
      <c r="B1754" s="1"/>
    </row>
    <row r="1755" ht="12">
      <c r="B1755" s="1"/>
    </row>
    <row r="1756" ht="12">
      <c r="B1756" s="1"/>
    </row>
    <row r="1757" ht="12">
      <c r="B1757" s="1"/>
    </row>
    <row r="1758" ht="12">
      <c r="B1758" s="1"/>
    </row>
    <row r="1759" ht="12">
      <c r="B1759" s="1"/>
    </row>
    <row r="1760" ht="12">
      <c r="B1760" s="1"/>
    </row>
    <row r="1761" ht="12">
      <c r="B1761" s="1"/>
    </row>
    <row r="1762" ht="12">
      <c r="B1762" s="1"/>
    </row>
    <row r="1763" ht="12">
      <c r="B1763" s="1"/>
    </row>
    <row r="1764" ht="12">
      <c r="B1764" s="1"/>
    </row>
    <row r="1765" ht="12">
      <c r="B1765" s="1"/>
    </row>
    <row r="1766" ht="12">
      <c r="B1766" s="1"/>
    </row>
    <row r="1767" ht="12">
      <c r="B1767" s="1"/>
    </row>
    <row r="1768" ht="12">
      <c r="B1768" s="1"/>
    </row>
    <row r="1769" ht="12">
      <c r="B1769" s="1"/>
    </row>
    <row r="1770" ht="12">
      <c r="B1770" s="1"/>
    </row>
    <row r="1771" ht="12">
      <c r="B1771" s="1"/>
    </row>
    <row r="1772" ht="12">
      <c r="B1772" s="1"/>
    </row>
    <row r="1773" ht="12">
      <c r="B1773" s="1"/>
    </row>
    <row r="1774" ht="12">
      <c r="B1774" s="1"/>
    </row>
    <row r="1775" ht="12">
      <c r="B1775" s="1"/>
    </row>
    <row r="1776" ht="12">
      <c r="B1776" s="1"/>
    </row>
    <row r="1777" ht="12">
      <c r="B1777" s="1"/>
    </row>
    <row r="1778" ht="12">
      <c r="B1778" s="1"/>
    </row>
    <row r="1779" ht="12">
      <c r="B1779" s="1"/>
    </row>
    <row r="1780" ht="12">
      <c r="B1780" s="1"/>
    </row>
    <row r="1781" ht="12">
      <c r="B1781" s="1"/>
    </row>
    <row r="1782" ht="12">
      <c r="B1782" s="1"/>
    </row>
    <row r="1783" ht="12">
      <c r="B1783" s="1"/>
    </row>
    <row r="1784" ht="12">
      <c r="B1784" s="1"/>
    </row>
    <row r="1785" ht="12">
      <c r="B1785" s="1"/>
    </row>
    <row r="1786" ht="12">
      <c r="B1786" s="1"/>
    </row>
    <row r="1787" ht="12">
      <c r="B1787" s="1"/>
    </row>
    <row r="1788" ht="12">
      <c r="B1788" s="1"/>
    </row>
    <row r="1789" ht="12">
      <c r="B1789" s="1"/>
    </row>
    <row r="1790" ht="12">
      <c r="B1790" s="1"/>
    </row>
    <row r="1791" ht="12">
      <c r="B1791" s="1"/>
    </row>
    <row r="1792" ht="12">
      <c r="B1792" s="1"/>
    </row>
    <row r="1793" ht="12">
      <c r="B1793" s="1"/>
    </row>
    <row r="1794" ht="12">
      <c r="B1794" s="1"/>
    </row>
    <row r="1795" ht="12">
      <c r="B1795" s="1"/>
    </row>
    <row r="1796" ht="12">
      <c r="B1796" s="1"/>
    </row>
    <row r="1797" ht="12">
      <c r="B1797" s="1"/>
    </row>
    <row r="1798" ht="12">
      <c r="B1798" s="1"/>
    </row>
    <row r="1799" ht="12">
      <c r="B1799" s="1"/>
    </row>
    <row r="1800" ht="12">
      <c r="B1800" s="1"/>
    </row>
    <row r="1801" ht="12">
      <c r="B1801" s="1"/>
    </row>
    <row r="1802" ht="12">
      <c r="B1802" s="1"/>
    </row>
    <row r="1803" ht="12">
      <c r="B1803" s="1"/>
    </row>
    <row r="1804" ht="12">
      <c r="B1804" s="1"/>
    </row>
    <row r="1805" ht="12">
      <c r="B1805" s="1"/>
    </row>
    <row r="1806" ht="12">
      <c r="B1806" s="1"/>
    </row>
    <row r="1807" ht="12">
      <c r="B1807" s="1"/>
    </row>
    <row r="1808" ht="12">
      <c r="B1808" s="1"/>
    </row>
    <row r="1809" ht="12">
      <c r="B1809" s="1"/>
    </row>
    <row r="1810" ht="12">
      <c r="B1810" s="1"/>
    </row>
    <row r="1811" ht="12">
      <c r="B1811" s="1"/>
    </row>
    <row r="1812" ht="12">
      <c r="B1812" s="1"/>
    </row>
    <row r="1813" ht="12">
      <c r="B1813" s="1"/>
    </row>
    <row r="1814" ht="12">
      <c r="B1814" s="1"/>
    </row>
    <row r="1815" ht="12">
      <c r="B1815" s="1"/>
    </row>
    <row r="1816" ht="12">
      <c r="B1816" s="1"/>
    </row>
    <row r="1817" ht="12">
      <c r="B1817" s="1"/>
    </row>
    <row r="1818" ht="12">
      <c r="B1818" s="1"/>
    </row>
    <row r="1819" ht="12">
      <c r="B1819" s="1"/>
    </row>
    <row r="1820" ht="12">
      <c r="B1820" s="1"/>
    </row>
    <row r="1821" ht="12">
      <c r="B1821" s="1"/>
    </row>
    <row r="1822" ht="12">
      <c r="B1822" s="1"/>
    </row>
    <row r="1823" ht="12">
      <c r="B1823" s="1"/>
    </row>
    <row r="1824" ht="12">
      <c r="B1824" s="1"/>
    </row>
    <row r="1825" ht="12">
      <c r="B1825" s="1"/>
    </row>
    <row r="1826" ht="12">
      <c r="B1826" s="1"/>
    </row>
    <row r="1827" ht="12">
      <c r="B1827" s="1"/>
    </row>
    <row r="1828" ht="12">
      <c r="B1828" s="1"/>
    </row>
    <row r="1829" ht="12">
      <c r="B1829" s="1"/>
    </row>
    <row r="1830" ht="12">
      <c r="B1830" s="1"/>
    </row>
    <row r="1831" ht="12">
      <c r="B1831" s="1"/>
    </row>
    <row r="1832" ht="12">
      <c r="B1832" s="1"/>
    </row>
    <row r="1833" ht="12">
      <c r="B1833" s="1"/>
    </row>
    <row r="1834" ht="12">
      <c r="B1834" s="1"/>
    </row>
    <row r="1835" ht="12">
      <c r="B1835" s="1"/>
    </row>
    <row r="1836" ht="12">
      <c r="B1836" s="1"/>
    </row>
    <row r="1837" ht="12">
      <c r="B1837" s="1"/>
    </row>
    <row r="1838" ht="12">
      <c r="B1838" s="1"/>
    </row>
    <row r="1839" ht="12">
      <c r="B1839" s="1"/>
    </row>
    <row r="1840" ht="12">
      <c r="B1840" s="1"/>
    </row>
    <row r="1841" ht="12">
      <c r="B1841" s="1"/>
    </row>
    <row r="1842" ht="12">
      <c r="B1842" s="1"/>
    </row>
    <row r="1843" ht="12">
      <c r="B1843" s="1"/>
    </row>
    <row r="1844" ht="12">
      <c r="B1844" s="1"/>
    </row>
    <row r="1845" ht="12">
      <c r="B1845" s="1"/>
    </row>
    <row r="1846" ht="12">
      <c r="B1846" s="1"/>
    </row>
    <row r="1847" ht="12">
      <c r="B1847" s="1"/>
    </row>
    <row r="1848" ht="12">
      <c r="B1848" s="1"/>
    </row>
    <row r="1849" ht="12">
      <c r="B1849" s="1"/>
    </row>
    <row r="1850" ht="12">
      <c r="B1850" s="1"/>
    </row>
    <row r="1851" ht="12">
      <c r="B1851" s="1"/>
    </row>
    <row r="1852" ht="12">
      <c r="B1852" s="1"/>
    </row>
    <row r="1853" ht="12">
      <c r="B1853" s="1"/>
    </row>
    <row r="1854" ht="12">
      <c r="B1854" s="1"/>
    </row>
    <row r="1855" ht="12">
      <c r="B1855" s="1"/>
    </row>
    <row r="1856" ht="12">
      <c r="B1856" s="1"/>
    </row>
    <row r="1857" ht="12">
      <c r="B1857" s="1"/>
    </row>
    <row r="1858" ht="12">
      <c r="B1858" s="1"/>
    </row>
    <row r="1859" ht="12">
      <c r="B1859" s="1"/>
    </row>
    <row r="1860" ht="12">
      <c r="B1860" s="1"/>
    </row>
    <row r="1861" ht="12">
      <c r="B1861" s="1"/>
    </row>
    <row r="1862" ht="12">
      <c r="B1862" s="1"/>
    </row>
    <row r="1863" ht="12">
      <c r="B1863" s="1"/>
    </row>
    <row r="1864" ht="12">
      <c r="B1864" s="1"/>
    </row>
    <row r="1865" ht="12">
      <c r="B1865" s="1"/>
    </row>
    <row r="1866" ht="12">
      <c r="B1866" s="1"/>
    </row>
    <row r="1867" ht="12">
      <c r="B1867" s="1"/>
    </row>
    <row r="1868" ht="12">
      <c r="B1868" s="1"/>
    </row>
    <row r="1869" ht="12">
      <c r="B1869" s="1"/>
    </row>
    <row r="1870" ht="12">
      <c r="B1870" s="1"/>
    </row>
    <row r="1871" ht="12">
      <c r="B1871" s="1"/>
    </row>
    <row r="1872" ht="12">
      <c r="B1872" s="1"/>
    </row>
    <row r="1873" ht="12">
      <c r="B1873" s="1"/>
    </row>
    <row r="1874" ht="12">
      <c r="B1874" s="1"/>
    </row>
    <row r="1875" ht="12">
      <c r="B1875" s="1"/>
    </row>
    <row r="1876" ht="12">
      <c r="B1876" s="1"/>
    </row>
    <row r="1877" ht="12">
      <c r="B1877" s="1"/>
    </row>
    <row r="1878" ht="12">
      <c r="B1878" s="1"/>
    </row>
    <row r="1879" ht="12">
      <c r="B1879" s="1"/>
    </row>
    <row r="1880" ht="12">
      <c r="B1880" s="1"/>
    </row>
    <row r="1881" ht="12">
      <c r="B1881" s="1"/>
    </row>
    <row r="1882" ht="12">
      <c r="B1882" s="1"/>
    </row>
    <row r="1883" ht="12">
      <c r="B1883" s="1"/>
    </row>
    <row r="1884" ht="12">
      <c r="B1884" s="1"/>
    </row>
    <row r="1885" ht="12">
      <c r="B1885" s="1"/>
    </row>
    <row r="1886" ht="12">
      <c r="B1886" s="1"/>
    </row>
    <row r="1887" ht="12">
      <c r="B1887" s="1"/>
    </row>
    <row r="1888" ht="12">
      <c r="B1888" s="1"/>
    </row>
    <row r="1889" ht="12">
      <c r="B1889" s="1"/>
    </row>
    <row r="1890" ht="12">
      <c r="B1890" s="1"/>
    </row>
    <row r="1891" ht="12">
      <c r="B1891" s="1"/>
    </row>
    <row r="1892" ht="12">
      <c r="B1892" s="1"/>
    </row>
    <row r="1893" ht="12">
      <c r="B1893" s="1"/>
    </row>
    <row r="1894" ht="12">
      <c r="B1894" s="1"/>
    </row>
    <row r="1895" ht="12">
      <c r="B1895" s="1"/>
    </row>
    <row r="1896" ht="12">
      <c r="B1896" s="1"/>
    </row>
    <row r="1897" ht="12">
      <c r="B1897" s="1"/>
    </row>
    <row r="1898" ht="12">
      <c r="B1898" s="1"/>
    </row>
    <row r="1899" ht="12">
      <c r="B1899" s="1"/>
    </row>
    <row r="1900" ht="12">
      <c r="B1900" s="1"/>
    </row>
    <row r="1901" ht="12">
      <c r="B1901" s="1"/>
    </row>
    <row r="1902" ht="12">
      <c r="B1902" s="1"/>
    </row>
    <row r="1903" ht="12">
      <c r="B1903" s="1"/>
    </row>
    <row r="1904" ht="12">
      <c r="B1904" s="1"/>
    </row>
    <row r="1905" ht="12">
      <c r="B1905" s="1"/>
    </row>
    <row r="1906" ht="12">
      <c r="B1906" s="1"/>
    </row>
    <row r="1907" ht="12">
      <c r="B1907" s="1"/>
    </row>
    <row r="1908" ht="12">
      <c r="B1908" s="1"/>
    </row>
    <row r="1909" ht="12">
      <c r="B1909" s="1"/>
    </row>
    <row r="1910" ht="12">
      <c r="B1910" s="1"/>
    </row>
    <row r="1911" ht="12">
      <c r="B1911" s="1"/>
    </row>
    <row r="1912" ht="12">
      <c r="B1912" s="1"/>
    </row>
    <row r="1913" ht="12">
      <c r="B1913" s="1"/>
    </row>
    <row r="1914" ht="12">
      <c r="B1914" s="1"/>
    </row>
    <row r="1915" ht="12">
      <c r="B1915" s="1"/>
    </row>
    <row r="1916" ht="12">
      <c r="B1916" s="1"/>
    </row>
    <row r="1917" ht="12">
      <c r="B1917" s="1"/>
    </row>
    <row r="1918" ht="12">
      <c r="B1918" s="1"/>
    </row>
    <row r="1919" ht="12">
      <c r="B1919" s="1"/>
    </row>
    <row r="1920" ht="12">
      <c r="B1920" s="1"/>
    </row>
    <row r="1921" ht="12">
      <c r="B1921" s="1"/>
    </row>
    <row r="1922" ht="12">
      <c r="B1922" s="1"/>
    </row>
    <row r="1923" ht="12">
      <c r="B1923" s="1"/>
    </row>
    <row r="1924" ht="12">
      <c r="B1924" s="1"/>
    </row>
    <row r="1925" ht="12">
      <c r="B1925" s="1"/>
    </row>
    <row r="1926" ht="12">
      <c r="B1926" s="1"/>
    </row>
    <row r="1927" ht="12">
      <c r="B1927" s="1"/>
    </row>
    <row r="1928" ht="12">
      <c r="B1928" s="1"/>
    </row>
    <row r="1929" ht="12">
      <c r="B1929" s="1"/>
    </row>
    <row r="1930" ht="12">
      <c r="B1930" s="1"/>
    </row>
    <row r="1931" ht="12">
      <c r="B1931" s="1"/>
    </row>
    <row r="1932" ht="12">
      <c r="B1932" s="1"/>
    </row>
    <row r="1933" ht="12">
      <c r="B1933" s="1"/>
    </row>
    <row r="1934" ht="12">
      <c r="B1934" s="1"/>
    </row>
    <row r="1935" ht="12">
      <c r="B1935" s="1"/>
    </row>
    <row r="1936" ht="12">
      <c r="B1936" s="1"/>
    </row>
    <row r="1937" ht="12">
      <c r="B1937" s="1"/>
    </row>
    <row r="1938" ht="12">
      <c r="B1938" s="1"/>
    </row>
    <row r="1939" ht="12">
      <c r="B1939" s="1"/>
    </row>
    <row r="1940" ht="12">
      <c r="B1940" s="1"/>
    </row>
    <row r="1941" ht="12">
      <c r="B1941" s="1"/>
    </row>
    <row r="1942" ht="12">
      <c r="B1942" s="1"/>
    </row>
    <row r="1943" ht="12">
      <c r="B1943" s="1"/>
    </row>
    <row r="1944" ht="12">
      <c r="B1944" s="1"/>
    </row>
    <row r="1945" ht="12">
      <c r="B1945" s="1"/>
    </row>
    <row r="1946" ht="12">
      <c r="B1946" s="1"/>
    </row>
    <row r="1947" ht="12">
      <c r="B1947" s="1"/>
    </row>
    <row r="1948" ht="12">
      <c r="B1948" s="1"/>
    </row>
    <row r="1949" ht="12">
      <c r="B1949" s="1"/>
    </row>
    <row r="1950" ht="12">
      <c r="B1950" s="1"/>
    </row>
    <row r="1951" ht="12">
      <c r="B1951" s="1"/>
    </row>
    <row r="1952" ht="12">
      <c r="B1952" s="1"/>
    </row>
    <row r="1953" ht="12">
      <c r="B1953" s="1"/>
    </row>
    <row r="1954" ht="12">
      <c r="B1954" s="1"/>
    </row>
    <row r="1955" ht="12">
      <c r="B1955" s="1"/>
    </row>
    <row r="1956" ht="12">
      <c r="B1956" s="1"/>
    </row>
    <row r="1957" ht="12">
      <c r="B1957" s="1"/>
    </row>
    <row r="1958" ht="12">
      <c r="B1958" s="1"/>
    </row>
    <row r="1959" ht="12">
      <c r="B1959" s="1"/>
    </row>
    <row r="1960" ht="12">
      <c r="B1960" s="1"/>
    </row>
    <row r="1961" ht="12">
      <c r="B1961" s="1"/>
    </row>
    <row r="1962" ht="12">
      <c r="B1962" s="1"/>
    </row>
    <row r="1963" ht="12">
      <c r="B1963" s="1"/>
    </row>
    <row r="1964" ht="12">
      <c r="B1964" s="1"/>
    </row>
    <row r="1965" ht="12">
      <c r="B1965" s="1"/>
    </row>
    <row r="1966" ht="12">
      <c r="B1966" s="1"/>
    </row>
    <row r="1967" ht="12">
      <c r="B1967" s="1"/>
    </row>
    <row r="1968" ht="12">
      <c r="B1968" s="1"/>
    </row>
    <row r="1969" ht="12">
      <c r="B1969" s="1"/>
    </row>
    <row r="1970" ht="12">
      <c r="B1970" s="1"/>
    </row>
    <row r="1971" ht="12">
      <c r="B1971" s="1"/>
    </row>
    <row r="1972" ht="12">
      <c r="B1972" s="1"/>
    </row>
    <row r="1973" ht="12">
      <c r="B1973" s="1"/>
    </row>
    <row r="1974" ht="12">
      <c r="B1974" s="1"/>
    </row>
    <row r="1975" ht="12">
      <c r="B1975" s="1"/>
    </row>
    <row r="1976" ht="12">
      <c r="B1976" s="1"/>
    </row>
    <row r="1977" ht="12">
      <c r="B1977" s="1"/>
    </row>
    <row r="1978" ht="12">
      <c r="B1978" s="1"/>
    </row>
    <row r="1979" ht="12">
      <c r="B1979" s="1"/>
    </row>
    <row r="1980" ht="12">
      <c r="B1980" s="1"/>
    </row>
    <row r="1981" ht="12">
      <c r="B1981" s="1"/>
    </row>
    <row r="1982" ht="12">
      <c r="B1982" s="1"/>
    </row>
    <row r="1983" ht="12">
      <c r="B1983" s="1"/>
    </row>
    <row r="1984" ht="12">
      <c r="B1984" s="1"/>
    </row>
    <row r="1985" ht="12">
      <c r="B1985" s="1"/>
    </row>
    <row r="1986" ht="12">
      <c r="B1986" s="1"/>
    </row>
    <row r="1987" ht="12">
      <c r="B1987" s="1"/>
    </row>
    <row r="1988" ht="12">
      <c r="B1988" s="1"/>
    </row>
    <row r="1989" ht="12">
      <c r="B1989" s="1"/>
    </row>
    <row r="1990" ht="12">
      <c r="B1990" s="1"/>
    </row>
    <row r="1991" ht="12">
      <c r="B1991" s="1"/>
    </row>
    <row r="1992" ht="12">
      <c r="B1992" s="1"/>
    </row>
    <row r="1993" ht="12">
      <c r="B1993" s="1"/>
    </row>
    <row r="1994" ht="12">
      <c r="B1994" s="1"/>
    </row>
    <row r="1995" ht="12">
      <c r="B1995" s="1"/>
    </row>
    <row r="1996" ht="12">
      <c r="B1996" s="1"/>
    </row>
    <row r="1997" ht="12">
      <c r="B1997" s="1"/>
    </row>
    <row r="1998" ht="12">
      <c r="B1998" s="1"/>
    </row>
    <row r="1999" ht="12">
      <c r="B1999" s="1"/>
    </row>
    <row r="2000" ht="12">
      <c r="B2000" s="1"/>
    </row>
    <row r="2001" ht="12">
      <c r="B2001" s="1"/>
    </row>
    <row r="2002" ht="12">
      <c r="B2002" s="1"/>
    </row>
    <row r="2003" ht="12">
      <c r="B2003" s="1"/>
    </row>
    <row r="2004" ht="12">
      <c r="B2004" s="1"/>
    </row>
    <row r="2005" ht="12">
      <c r="B2005" s="1"/>
    </row>
    <row r="2006" ht="12">
      <c r="B2006" s="1"/>
    </row>
    <row r="2007" ht="12">
      <c r="B2007" s="1"/>
    </row>
    <row r="2008" ht="12">
      <c r="B2008" s="1"/>
    </row>
    <row r="2009" ht="12">
      <c r="B2009" s="1"/>
    </row>
    <row r="2010" ht="12">
      <c r="B2010" s="1"/>
    </row>
    <row r="2011" ht="12">
      <c r="B2011" s="1"/>
    </row>
    <row r="2012" ht="12">
      <c r="B2012" s="1"/>
    </row>
    <row r="2013" ht="12">
      <c r="B2013" s="1"/>
    </row>
    <row r="2014" ht="12">
      <c r="B2014" s="1"/>
    </row>
    <row r="2015" ht="12">
      <c r="B2015" s="1"/>
    </row>
    <row r="2016" ht="12">
      <c r="B2016" s="1"/>
    </row>
    <row r="2017" ht="12">
      <c r="B2017" s="1"/>
    </row>
    <row r="2018" ht="12">
      <c r="B2018" s="1"/>
    </row>
    <row r="2019" ht="12">
      <c r="B2019" s="1"/>
    </row>
    <row r="2020" ht="12">
      <c r="B2020" s="1"/>
    </row>
    <row r="2021" ht="12">
      <c r="B2021" s="1"/>
    </row>
    <row r="2022" ht="12">
      <c r="B2022" s="1"/>
    </row>
    <row r="2023" ht="12">
      <c r="B2023" s="1"/>
    </row>
    <row r="2024" ht="12">
      <c r="B2024" s="1"/>
    </row>
    <row r="2025" ht="12">
      <c r="B2025" s="1"/>
    </row>
    <row r="2026" ht="12">
      <c r="B2026" s="1"/>
    </row>
    <row r="2027" ht="12">
      <c r="B2027" s="1"/>
    </row>
    <row r="2028" ht="12">
      <c r="B2028" s="1"/>
    </row>
    <row r="2029" ht="12">
      <c r="B2029" s="1"/>
    </row>
    <row r="2030" ht="12">
      <c r="B2030" s="1"/>
    </row>
    <row r="2031" ht="12">
      <c r="B2031" s="1"/>
    </row>
    <row r="2032" ht="12">
      <c r="B2032" s="1"/>
    </row>
    <row r="2033" ht="12">
      <c r="B2033" s="1"/>
    </row>
    <row r="2034" ht="12">
      <c r="B2034" s="1"/>
    </row>
    <row r="2035" ht="12">
      <c r="B2035" s="1"/>
    </row>
    <row r="2036" ht="12">
      <c r="B2036" s="1"/>
    </row>
    <row r="2037" ht="12">
      <c r="B2037" s="1"/>
    </row>
    <row r="2038" ht="12">
      <c r="B2038" s="1"/>
    </row>
    <row r="2039" ht="12">
      <c r="B2039" s="1"/>
    </row>
    <row r="2040" ht="12">
      <c r="B2040" s="1"/>
    </row>
    <row r="2041" ht="12">
      <c r="B2041" s="1"/>
    </row>
    <row r="2042" ht="12">
      <c r="B2042" s="1"/>
    </row>
    <row r="2043" ht="12">
      <c r="B2043" s="1"/>
    </row>
    <row r="2044" ht="12">
      <c r="B2044" s="1"/>
    </row>
    <row r="2045" ht="12">
      <c r="B2045" s="1"/>
    </row>
    <row r="2046" ht="12">
      <c r="B2046" s="1"/>
    </row>
    <row r="2047" ht="12">
      <c r="B2047" s="1"/>
    </row>
    <row r="2048" ht="12">
      <c r="B2048" s="1"/>
    </row>
    <row r="2049" ht="12">
      <c r="B2049" s="1"/>
    </row>
    <row r="2050" ht="12">
      <c r="B2050" s="1"/>
    </row>
    <row r="2051" ht="12">
      <c r="B2051" s="1"/>
    </row>
    <row r="2052" ht="12">
      <c r="B2052" s="1"/>
    </row>
    <row r="2053" ht="12">
      <c r="B2053" s="1"/>
    </row>
    <row r="2054" ht="12">
      <c r="B2054" s="1"/>
    </row>
    <row r="2055" ht="12">
      <c r="B2055" s="1"/>
    </row>
    <row r="2056" ht="12">
      <c r="B2056" s="1"/>
    </row>
    <row r="2057" ht="12">
      <c r="B2057" s="1"/>
    </row>
    <row r="2058" ht="12">
      <c r="B2058" s="1"/>
    </row>
    <row r="2059" ht="12">
      <c r="B2059" s="1"/>
    </row>
    <row r="2060" ht="12">
      <c r="B2060" s="1"/>
    </row>
    <row r="2061" ht="12">
      <c r="B2061" s="1"/>
    </row>
    <row r="2062" ht="12">
      <c r="B2062" s="1"/>
    </row>
    <row r="2063" ht="12">
      <c r="B2063" s="1"/>
    </row>
    <row r="2064" ht="12">
      <c r="B2064" s="1"/>
    </row>
    <row r="2065" ht="12">
      <c r="B2065" s="1"/>
    </row>
    <row r="2066" ht="12">
      <c r="B2066" s="1"/>
    </row>
    <row r="2067" ht="12">
      <c r="B2067" s="1"/>
    </row>
    <row r="2068" ht="12">
      <c r="B2068" s="1"/>
    </row>
    <row r="2069" ht="12">
      <c r="B2069" s="1"/>
    </row>
    <row r="2070" ht="12">
      <c r="B2070" s="1"/>
    </row>
    <row r="2071" ht="12">
      <c r="B2071" s="1"/>
    </row>
    <row r="2072" ht="12">
      <c r="B2072" s="1"/>
    </row>
    <row r="2073" ht="12">
      <c r="B2073" s="1"/>
    </row>
    <row r="2074" ht="12">
      <c r="B2074" s="1"/>
    </row>
    <row r="2075" ht="12">
      <c r="B2075" s="1"/>
    </row>
    <row r="2076" ht="12">
      <c r="B2076" s="1"/>
    </row>
    <row r="2077" ht="12">
      <c r="B2077" s="1"/>
    </row>
    <row r="2078" ht="12">
      <c r="B2078" s="1"/>
    </row>
    <row r="2079" ht="12">
      <c r="B2079" s="1"/>
    </row>
    <row r="2080" ht="12">
      <c r="B2080" s="1"/>
    </row>
    <row r="2081" ht="12">
      <c r="B2081" s="1"/>
    </row>
    <row r="2082" ht="12">
      <c r="B2082" s="1"/>
    </row>
    <row r="2083" ht="12">
      <c r="B2083" s="1"/>
    </row>
    <row r="2084" ht="12">
      <c r="B2084" s="1"/>
    </row>
    <row r="2085" ht="12">
      <c r="B2085" s="1"/>
    </row>
    <row r="2086" ht="12">
      <c r="B2086" s="1"/>
    </row>
    <row r="2087" ht="12">
      <c r="B2087" s="1"/>
    </row>
    <row r="2088" ht="12">
      <c r="B2088" s="1"/>
    </row>
    <row r="2089" ht="12">
      <c r="B2089" s="1"/>
    </row>
    <row r="2090" ht="12">
      <c r="B2090" s="1"/>
    </row>
    <row r="2091" ht="12">
      <c r="B2091" s="1"/>
    </row>
    <row r="2092" ht="12">
      <c r="B2092" s="1"/>
    </row>
    <row r="2093" ht="12">
      <c r="B2093" s="1"/>
    </row>
    <row r="2094" ht="12">
      <c r="B2094" s="1"/>
    </row>
    <row r="2095" ht="12">
      <c r="B2095" s="1"/>
    </row>
    <row r="2096" ht="12">
      <c r="B2096" s="1"/>
    </row>
    <row r="2097" ht="12">
      <c r="B2097" s="1"/>
    </row>
    <row r="2098" ht="12">
      <c r="B2098" s="1"/>
    </row>
    <row r="2099" ht="12">
      <c r="B2099" s="1"/>
    </row>
    <row r="2100" ht="12">
      <c r="B2100" s="1"/>
    </row>
    <row r="2101" ht="12">
      <c r="B2101" s="1"/>
    </row>
    <row r="2102" ht="12">
      <c r="B2102" s="1"/>
    </row>
    <row r="2103" ht="12">
      <c r="B2103" s="1"/>
    </row>
    <row r="2104" ht="12">
      <c r="B2104" s="1"/>
    </row>
    <row r="2105" ht="12">
      <c r="B2105" s="1"/>
    </row>
    <row r="2106" ht="12">
      <c r="B2106" s="1"/>
    </row>
    <row r="2107" ht="12">
      <c r="B2107" s="1"/>
    </row>
    <row r="2108" ht="12">
      <c r="B2108" s="1"/>
    </row>
    <row r="2109" ht="12">
      <c r="B2109" s="1"/>
    </row>
    <row r="2110" ht="12">
      <c r="B2110" s="1"/>
    </row>
    <row r="2111" ht="12">
      <c r="B2111" s="1"/>
    </row>
    <row r="2112" ht="12">
      <c r="B2112" s="1"/>
    </row>
    <row r="2113" ht="12">
      <c r="B2113" s="1"/>
    </row>
    <row r="2114" ht="12">
      <c r="B2114" s="1"/>
    </row>
    <row r="2115" ht="12">
      <c r="B2115" s="1"/>
    </row>
    <row r="2116" ht="12">
      <c r="B2116" s="1"/>
    </row>
    <row r="2117" ht="12">
      <c r="B2117" s="1"/>
    </row>
    <row r="2118" ht="12">
      <c r="B2118" s="1"/>
    </row>
    <row r="2119" ht="12">
      <c r="B2119" s="1"/>
    </row>
    <row r="2120" ht="12">
      <c r="B2120" s="1"/>
    </row>
    <row r="2121" ht="12">
      <c r="B2121" s="1"/>
    </row>
    <row r="2122" ht="12">
      <c r="B2122" s="1"/>
    </row>
    <row r="2123" ht="12">
      <c r="B2123" s="1"/>
    </row>
    <row r="2124" ht="12">
      <c r="B2124" s="1"/>
    </row>
    <row r="2125" ht="12">
      <c r="B2125" s="1"/>
    </row>
    <row r="2126" ht="12">
      <c r="B2126" s="1"/>
    </row>
    <row r="2127" ht="12">
      <c r="B2127" s="1"/>
    </row>
    <row r="2128" ht="12">
      <c r="B2128" s="1"/>
    </row>
    <row r="2129" ht="12">
      <c r="B2129" s="1"/>
    </row>
    <row r="2130" ht="12">
      <c r="B2130" s="1"/>
    </row>
    <row r="2131" ht="12">
      <c r="B2131" s="1"/>
    </row>
    <row r="2132" ht="12">
      <c r="B2132" s="1"/>
    </row>
    <row r="2133" ht="12">
      <c r="B2133" s="1"/>
    </row>
    <row r="2134" ht="12">
      <c r="B2134" s="1"/>
    </row>
    <row r="2135" ht="12">
      <c r="B2135" s="1"/>
    </row>
    <row r="2136" ht="12">
      <c r="B2136" s="1"/>
    </row>
    <row r="2137" ht="12">
      <c r="B2137" s="1"/>
    </row>
    <row r="2138" ht="12">
      <c r="B2138" s="1"/>
    </row>
    <row r="2139" ht="12">
      <c r="B2139" s="1"/>
    </row>
    <row r="2140" ht="12">
      <c r="B2140" s="1"/>
    </row>
    <row r="2141" ht="12">
      <c r="B2141" s="1"/>
    </row>
    <row r="2142" ht="12">
      <c r="B2142" s="1"/>
    </row>
    <row r="2143" ht="12">
      <c r="B2143" s="1"/>
    </row>
    <row r="2144" ht="12">
      <c r="B2144" s="1"/>
    </row>
    <row r="2145" ht="12">
      <c r="B2145" s="1"/>
    </row>
    <row r="2146" ht="12">
      <c r="B2146" s="1"/>
    </row>
    <row r="2147" ht="12">
      <c r="B2147" s="1"/>
    </row>
    <row r="2148" ht="12">
      <c r="B2148" s="1"/>
    </row>
    <row r="2149" ht="12">
      <c r="B2149" s="1"/>
    </row>
    <row r="2150" ht="12">
      <c r="B2150" s="1"/>
    </row>
    <row r="2151" ht="12">
      <c r="B2151" s="1"/>
    </row>
    <row r="2152" ht="12">
      <c r="B2152" s="1"/>
    </row>
    <row r="2153" ht="12">
      <c r="B2153" s="1"/>
    </row>
    <row r="2154" ht="12">
      <c r="B2154" s="1"/>
    </row>
    <row r="2155" ht="12">
      <c r="B2155" s="1"/>
    </row>
    <row r="2156" ht="12">
      <c r="B2156" s="1"/>
    </row>
    <row r="2157" ht="12">
      <c r="B2157" s="1"/>
    </row>
    <row r="2158" ht="12">
      <c r="B2158" s="1"/>
    </row>
    <row r="2159" ht="12">
      <c r="B2159" s="1"/>
    </row>
    <row r="2160" ht="12">
      <c r="B2160" s="1"/>
    </row>
    <row r="2161" ht="12">
      <c r="B2161" s="1"/>
    </row>
    <row r="2162" ht="12">
      <c r="B2162" s="1"/>
    </row>
    <row r="2163" ht="12">
      <c r="B2163" s="1"/>
    </row>
    <row r="2164" ht="12">
      <c r="B2164" s="1"/>
    </row>
    <row r="2165" ht="12">
      <c r="B2165" s="1"/>
    </row>
    <row r="2166" ht="12">
      <c r="B2166" s="1"/>
    </row>
    <row r="2167" ht="12">
      <c r="B2167" s="1"/>
    </row>
    <row r="2168" ht="12">
      <c r="B2168" s="1"/>
    </row>
    <row r="2169" ht="12">
      <c r="B2169" s="1"/>
    </row>
    <row r="2170" ht="12">
      <c r="B2170" s="1"/>
    </row>
    <row r="2171" ht="12">
      <c r="B2171" s="1"/>
    </row>
    <row r="2172" ht="12">
      <c r="B2172" s="1"/>
    </row>
    <row r="2173" ht="12">
      <c r="B2173" s="1"/>
    </row>
    <row r="2174" ht="12">
      <c r="B2174" s="1"/>
    </row>
    <row r="2175" ht="12">
      <c r="B2175" s="1"/>
    </row>
    <row r="2176" ht="12">
      <c r="B2176" s="1"/>
    </row>
    <row r="2177" ht="12">
      <c r="B2177" s="1"/>
    </row>
    <row r="2178" ht="12">
      <c r="B2178" s="1"/>
    </row>
    <row r="2179" ht="12">
      <c r="B2179" s="1"/>
    </row>
    <row r="2180" ht="12">
      <c r="B2180" s="1"/>
    </row>
    <row r="2181" ht="12">
      <c r="B2181" s="1"/>
    </row>
    <row r="2182" ht="12">
      <c r="B2182" s="1"/>
    </row>
    <row r="2183" ht="12">
      <c r="B2183" s="1"/>
    </row>
    <row r="2184" ht="12">
      <c r="B2184" s="1"/>
    </row>
    <row r="2185" ht="12">
      <c r="B2185" s="1"/>
    </row>
    <row r="2186" ht="12">
      <c r="B2186" s="1"/>
    </row>
    <row r="2187" ht="12">
      <c r="B2187" s="1"/>
    </row>
    <row r="2188" ht="12">
      <c r="B2188" s="1"/>
    </row>
    <row r="2189" ht="12">
      <c r="B2189" s="1"/>
    </row>
    <row r="2190" ht="12">
      <c r="B2190" s="1"/>
    </row>
    <row r="2191" ht="12">
      <c r="B2191" s="1"/>
    </row>
    <row r="2192" ht="12">
      <c r="B2192" s="1"/>
    </row>
    <row r="2193" ht="12">
      <c r="B2193" s="1"/>
    </row>
    <row r="2194" ht="12">
      <c r="B2194" s="1"/>
    </row>
    <row r="2195" ht="12">
      <c r="B2195" s="1"/>
    </row>
    <row r="2196" ht="12">
      <c r="B2196" s="1"/>
    </row>
    <row r="2197" ht="12">
      <c r="B2197" s="1"/>
    </row>
    <row r="2198" ht="12">
      <c r="B2198" s="1"/>
    </row>
    <row r="2199" ht="12">
      <c r="B2199" s="1"/>
    </row>
    <row r="2200" ht="12">
      <c r="B2200" s="1"/>
    </row>
    <row r="2201" ht="12">
      <c r="B2201" s="1"/>
    </row>
    <row r="2202" ht="12">
      <c r="B2202" s="1"/>
    </row>
    <row r="2203" ht="12">
      <c r="B2203" s="1"/>
    </row>
    <row r="2204" ht="12">
      <c r="B2204" s="1"/>
    </row>
    <row r="2205" ht="12">
      <c r="B2205" s="1"/>
    </row>
    <row r="2206" ht="12">
      <c r="B2206" s="1"/>
    </row>
    <row r="2207" ht="12">
      <c r="B2207" s="1"/>
    </row>
    <row r="2208" ht="12">
      <c r="B2208" s="1"/>
    </row>
    <row r="2209" ht="12">
      <c r="B2209" s="1"/>
    </row>
    <row r="2210" ht="12">
      <c r="B2210" s="1"/>
    </row>
    <row r="2211" ht="12">
      <c r="B2211" s="1"/>
    </row>
    <row r="2212" ht="12">
      <c r="B2212" s="1"/>
    </row>
    <row r="2213" ht="12">
      <c r="B2213" s="1"/>
    </row>
    <row r="2214" ht="12">
      <c r="B2214" s="1"/>
    </row>
    <row r="2215" ht="12">
      <c r="B2215" s="1"/>
    </row>
    <row r="2216" ht="12">
      <c r="B2216" s="1"/>
    </row>
    <row r="2217" ht="12">
      <c r="B2217" s="1"/>
    </row>
    <row r="2218" ht="12">
      <c r="B2218" s="1"/>
    </row>
    <row r="2219" ht="12">
      <c r="B2219" s="1"/>
    </row>
    <row r="2220" ht="12">
      <c r="B2220" s="1"/>
    </row>
    <row r="2221" ht="12">
      <c r="B2221" s="1"/>
    </row>
    <row r="2222" ht="12">
      <c r="B2222" s="1"/>
    </row>
    <row r="2223" ht="12">
      <c r="B2223" s="1"/>
    </row>
    <row r="2224" ht="12">
      <c r="B2224" s="1"/>
    </row>
    <row r="2225" ht="12">
      <c r="B2225" s="1"/>
    </row>
    <row r="2226" ht="12">
      <c r="B2226" s="1"/>
    </row>
    <row r="2227" ht="12">
      <c r="B2227" s="1"/>
    </row>
    <row r="2228" ht="12">
      <c r="B2228" s="1"/>
    </row>
    <row r="2229" ht="12">
      <c r="B2229" s="1"/>
    </row>
    <row r="2230" ht="12">
      <c r="B2230" s="1"/>
    </row>
    <row r="2231" ht="12">
      <c r="B2231" s="1"/>
    </row>
    <row r="2232" ht="12">
      <c r="B2232" s="1"/>
    </row>
    <row r="2233" ht="12">
      <c r="B2233" s="1"/>
    </row>
    <row r="2234" ht="12">
      <c r="B2234" s="1"/>
    </row>
    <row r="2235" ht="12">
      <c r="B2235" s="1"/>
    </row>
    <row r="2236" ht="12">
      <c r="B2236" s="1"/>
    </row>
    <row r="2237" ht="12">
      <c r="B2237" s="1"/>
    </row>
    <row r="2238" ht="12">
      <c r="B2238" s="1"/>
    </row>
    <row r="2239" ht="12">
      <c r="B2239" s="1"/>
    </row>
    <row r="2240" ht="12">
      <c r="B2240" s="1"/>
    </row>
    <row r="2241" ht="12">
      <c r="B2241" s="1"/>
    </row>
    <row r="2242" ht="12">
      <c r="B2242" s="1"/>
    </row>
    <row r="2243" ht="12">
      <c r="B2243" s="1"/>
    </row>
    <row r="2244" ht="12">
      <c r="B2244" s="1"/>
    </row>
    <row r="2245" ht="12">
      <c r="B2245" s="1"/>
    </row>
    <row r="2246" ht="12">
      <c r="B2246" s="1"/>
    </row>
    <row r="2247" ht="12">
      <c r="B2247" s="1"/>
    </row>
    <row r="2248" ht="12">
      <c r="B2248" s="1"/>
    </row>
    <row r="2249" ht="12">
      <c r="B2249" s="1"/>
    </row>
    <row r="2250" ht="12">
      <c r="B2250" s="1"/>
    </row>
    <row r="2251" ht="12">
      <c r="B2251" s="1"/>
    </row>
    <row r="2252" ht="12">
      <c r="B2252" s="1"/>
    </row>
    <row r="2253" ht="12">
      <c r="B2253" s="1"/>
    </row>
    <row r="2254" ht="12">
      <c r="B2254" s="1"/>
    </row>
    <row r="2255" ht="12">
      <c r="B2255" s="1"/>
    </row>
    <row r="2256" ht="12">
      <c r="B2256" s="1"/>
    </row>
    <row r="2257" ht="12">
      <c r="B2257" s="1"/>
    </row>
    <row r="2258" ht="12">
      <c r="B2258" s="1"/>
    </row>
    <row r="2259" ht="12">
      <c r="B2259" s="1"/>
    </row>
    <row r="2260" ht="12">
      <c r="B2260" s="1"/>
    </row>
    <row r="2261" ht="12">
      <c r="B2261" s="1"/>
    </row>
    <row r="2262" ht="12">
      <c r="B2262" s="1"/>
    </row>
    <row r="2263" ht="12">
      <c r="B2263" s="1"/>
    </row>
    <row r="2264" ht="12">
      <c r="B2264" s="1"/>
    </row>
    <row r="2265" ht="12">
      <c r="B2265" s="1"/>
    </row>
    <row r="2266" ht="12">
      <c r="B2266" s="1"/>
    </row>
    <row r="2267" ht="12">
      <c r="B2267" s="1"/>
    </row>
    <row r="2268" ht="12">
      <c r="B2268" s="1"/>
    </row>
    <row r="2269" ht="12">
      <c r="B2269" s="1"/>
    </row>
    <row r="2270" ht="12">
      <c r="B2270" s="1"/>
    </row>
    <row r="2271" ht="12">
      <c r="B2271" s="1"/>
    </row>
    <row r="2272" ht="12">
      <c r="B2272" s="1"/>
    </row>
    <row r="2273" ht="12">
      <c r="B2273" s="1"/>
    </row>
    <row r="2274" ht="12">
      <c r="B2274" s="1"/>
    </row>
    <row r="2275" ht="12">
      <c r="B2275" s="1"/>
    </row>
    <row r="2276" ht="12">
      <c r="B2276" s="1"/>
    </row>
    <row r="2277" ht="12">
      <c r="B2277" s="1"/>
    </row>
    <row r="2278" ht="12">
      <c r="B2278" s="1"/>
    </row>
    <row r="2279" ht="12">
      <c r="B2279" s="1"/>
    </row>
    <row r="2280" ht="12">
      <c r="B2280" s="1"/>
    </row>
    <row r="2281" ht="12">
      <c r="B2281" s="1"/>
    </row>
    <row r="2282" ht="12">
      <c r="B2282" s="1"/>
    </row>
    <row r="2283" ht="12">
      <c r="B2283" s="1"/>
    </row>
    <row r="2284" ht="12">
      <c r="B2284" s="1"/>
    </row>
    <row r="2285" ht="12">
      <c r="B2285" s="1"/>
    </row>
    <row r="2286" ht="12">
      <c r="B2286" s="1"/>
    </row>
    <row r="2287" ht="12">
      <c r="B2287" s="1"/>
    </row>
    <row r="2288" ht="12">
      <c r="B2288" s="1"/>
    </row>
    <row r="2289" ht="12">
      <c r="B2289" s="1"/>
    </row>
    <row r="2290" ht="12">
      <c r="B2290" s="1"/>
    </row>
    <row r="2291" ht="12">
      <c r="B2291" s="1"/>
    </row>
    <row r="2292" ht="12">
      <c r="B2292" s="1"/>
    </row>
    <row r="2293" ht="12">
      <c r="B2293" s="1"/>
    </row>
    <row r="2294" ht="12">
      <c r="B2294" s="1"/>
    </row>
    <row r="2295" ht="12">
      <c r="B2295" s="1"/>
    </row>
    <row r="2296" ht="12">
      <c r="B2296" s="1"/>
    </row>
    <row r="2297" ht="12">
      <c r="B2297" s="1"/>
    </row>
    <row r="2298" ht="12">
      <c r="B2298" s="1"/>
    </row>
    <row r="2299" ht="12">
      <c r="B2299" s="1"/>
    </row>
    <row r="2300" ht="12">
      <c r="B2300" s="1"/>
    </row>
    <row r="2301" ht="12">
      <c r="B2301" s="1"/>
    </row>
    <row r="2302" ht="12">
      <c r="B2302" s="1"/>
    </row>
    <row r="2303" ht="12">
      <c r="B2303" s="1"/>
    </row>
    <row r="2304" ht="12">
      <c r="B2304" s="1"/>
    </row>
    <row r="2305" ht="12">
      <c r="B2305" s="1"/>
    </row>
    <row r="2306" ht="12">
      <c r="B2306" s="1"/>
    </row>
    <row r="2307" ht="12">
      <c r="B2307" s="1"/>
    </row>
    <row r="2308" ht="12">
      <c r="B2308" s="1"/>
    </row>
    <row r="2309" ht="12">
      <c r="B2309" s="1"/>
    </row>
    <row r="2310" ht="12">
      <c r="B2310" s="1"/>
    </row>
    <row r="2311" ht="12">
      <c r="B2311" s="1"/>
    </row>
    <row r="2312" ht="12">
      <c r="B2312" s="1"/>
    </row>
    <row r="2313" ht="12">
      <c r="B2313" s="1"/>
    </row>
    <row r="2314" ht="12">
      <c r="B2314" s="1"/>
    </row>
    <row r="2315" ht="12">
      <c r="B2315" s="1"/>
    </row>
    <row r="2316" ht="12">
      <c r="B2316" s="1"/>
    </row>
    <row r="2317" ht="12">
      <c r="B2317" s="1"/>
    </row>
    <row r="2318" ht="12">
      <c r="B2318" s="1"/>
    </row>
    <row r="2319" ht="12">
      <c r="B2319" s="1"/>
    </row>
    <row r="2320" ht="12">
      <c r="B2320" s="1"/>
    </row>
    <row r="2321" ht="12">
      <c r="B2321" s="1"/>
    </row>
    <row r="2322" ht="12">
      <c r="B2322" s="1"/>
    </row>
    <row r="2323" ht="12">
      <c r="B2323" s="1"/>
    </row>
    <row r="2324" ht="12">
      <c r="B2324" s="1"/>
    </row>
    <row r="2325" ht="12">
      <c r="B2325" s="1"/>
    </row>
    <row r="2326" ht="12">
      <c r="B2326" s="1"/>
    </row>
    <row r="2327" ht="12">
      <c r="B2327" s="1"/>
    </row>
    <row r="2328" ht="12">
      <c r="B2328" s="1"/>
    </row>
    <row r="2329" ht="12">
      <c r="B2329" s="1"/>
    </row>
    <row r="2330" ht="12">
      <c r="B2330" s="1"/>
    </row>
    <row r="2331" ht="12">
      <c r="B2331" s="1"/>
    </row>
    <row r="2332" ht="12">
      <c r="B2332" s="1"/>
    </row>
    <row r="2333" ht="12">
      <c r="B2333" s="1"/>
    </row>
    <row r="2334" ht="12">
      <c r="B2334" s="1"/>
    </row>
    <row r="2335" ht="12">
      <c r="B2335" s="1"/>
    </row>
    <row r="2336" ht="12">
      <c r="B2336" s="1"/>
    </row>
    <row r="2337" ht="12">
      <c r="B2337" s="1"/>
    </row>
    <row r="2338" ht="12">
      <c r="B2338" s="1"/>
    </row>
    <row r="2339" ht="12">
      <c r="B2339" s="1"/>
    </row>
    <row r="2340" ht="12">
      <c r="B2340" s="1"/>
    </row>
    <row r="2341" ht="12">
      <c r="B2341" s="1"/>
    </row>
    <row r="2342" ht="12">
      <c r="B2342" s="1"/>
    </row>
    <row r="2343" ht="12">
      <c r="B2343" s="1"/>
    </row>
    <row r="2344" ht="12">
      <c r="B2344" s="1"/>
    </row>
    <row r="2345" ht="12">
      <c r="B2345" s="1"/>
    </row>
    <row r="2346" ht="12">
      <c r="B2346" s="1"/>
    </row>
    <row r="2347" ht="12">
      <c r="B2347" s="1"/>
    </row>
    <row r="2348" ht="12">
      <c r="B2348" s="1"/>
    </row>
    <row r="2349" ht="12">
      <c r="B2349" s="1"/>
    </row>
    <row r="2350" ht="12">
      <c r="B2350" s="1"/>
    </row>
    <row r="2351" ht="12">
      <c r="B2351" s="1"/>
    </row>
    <row r="2352" ht="12">
      <c r="B2352" s="1"/>
    </row>
    <row r="2353" ht="12">
      <c r="B2353" s="1"/>
    </row>
    <row r="2354" ht="12">
      <c r="B2354" s="1"/>
    </row>
    <row r="2355" ht="12">
      <c r="B2355" s="1"/>
    </row>
    <row r="2356" ht="12">
      <c r="B2356" s="1"/>
    </row>
    <row r="2357" ht="12">
      <c r="B2357" s="1"/>
    </row>
    <row r="2358" ht="12">
      <c r="B2358" s="1"/>
    </row>
    <row r="2359" ht="12">
      <c r="B2359" s="1"/>
    </row>
    <row r="2360" ht="12">
      <c r="B2360" s="1"/>
    </row>
    <row r="2361" ht="12">
      <c r="B2361" s="1"/>
    </row>
    <row r="2362" ht="12">
      <c r="B2362" s="1"/>
    </row>
    <row r="2363" ht="12">
      <c r="B2363" s="1"/>
    </row>
    <row r="2364" ht="12">
      <c r="B2364" s="1"/>
    </row>
    <row r="2365" ht="12">
      <c r="B2365" s="1"/>
    </row>
    <row r="2366" ht="12">
      <c r="B2366" s="1"/>
    </row>
    <row r="2367" ht="12">
      <c r="B2367" s="1"/>
    </row>
    <row r="2368" ht="12">
      <c r="B2368" s="1"/>
    </row>
    <row r="2369" ht="12">
      <c r="B2369" s="1"/>
    </row>
    <row r="2370" ht="12">
      <c r="B2370" s="1"/>
    </row>
    <row r="2371" ht="12">
      <c r="B2371" s="1"/>
    </row>
    <row r="2372" ht="12">
      <c r="B2372" s="1"/>
    </row>
    <row r="2373" ht="12">
      <c r="B2373" s="1"/>
    </row>
    <row r="2374" ht="12">
      <c r="B2374" s="1"/>
    </row>
    <row r="2375" ht="12">
      <c r="B2375" s="1"/>
    </row>
    <row r="2376" ht="12">
      <c r="B2376" s="1"/>
    </row>
    <row r="2377" ht="12">
      <c r="B2377" s="1"/>
    </row>
    <row r="2378" ht="12">
      <c r="B2378" s="1"/>
    </row>
    <row r="2379" ht="12">
      <c r="B2379" s="1"/>
    </row>
    <row r="2380" ht="12">
      <c r="B2380" s="1"/>
    </row>
    <row r="2381" ht="12">
      <c r="B2381" s="1"/>
    </row>
    <row r="2382" ht="12">
      <c r="B2382" s="1"/>
    </row>
    <row r="2383" ht="12">
      <c r="B2383" s="1"/>
    </row>
    <row r="2384" ht="12">
      <c r="B2384" s="1"/>
    </row>
    <row r="2385" ht="12">
      <c r="B2385" s="1"/>
    </row>
    <row r="2386" ht="12">
      <c r="B2386" s="1"/>
    </row>
    <row r="2387" ht="12">
      <c r="B2387" s="1"/>
    </row>
    <row r="2388" ht="12">
      <c r="B2388" s="1"/>
    </row>
    <row r="2389" ht="12">
      <c r="B2389" s="1"/>
    </row>
    <row r="2390" ht="12">
      <c r="B2390" s="1"/>
    </row>
    <row r="2391" ht="12">
      <c r="B2391" s="1"/>
    </row>
    <row r="2392" ht="12">
      <c r="B2392" s="1"/>
    </row>
    <row r="2393" ht="12">
      <c r="B2393" s="1"/>
    </row>
    <row r="2394" ht="12">
      <c r="B2394" s="1"/>
    </row>
    <row r="2395" ht="12">
      <c r="B2395" s="1"/>
    </row>
    <row r="2396" ht="12">
      <c r="B2396" s="1"/>
    </row>
    <row r="2397" ht="12">
      <c r="B2397" s="1"/>
    </row>
    <row r="2398" ht="12">
      <c r="B2398" s="1"/>
    </row>
    <row r="2399" ht="12">
      <c r="B2399" s="1"/>
    </row>
    <row r="2400" ht="12">
      <c r="B2400" s="1"/>
    </row>
    <row r="2401" ht="12">
      <c r="B2401" s="1"/>
    </row>
    <row r="2402" ht="12">
      <c r="B2402" s="1"/>
    </row>
    <row r="2403" ht="12">
      <c r="B2403" s="1"/>
    </row>
    <row r="2404" ht="12">
      <c r="B2404" s="1"/>
    </row>
    <row r="2405" ht="12">
      <c r="B2405" s="1"/>
    </row>
    <row r="2406" ht="12">
      <c r="B2406" s="1"/>
    </row>
    <row r="2407" ht="12">
      <c r="B2407" s="1"/>
    </row>
    <row r="2408" ht="12">
      <c r="B2408" s="1"/>
    </row>
    <row r="2409" ht="12">
      <c r="B2409" s="1"/>
    </row>
    <row r="2410" ht="12">
      <c r="B2410" s="1"/>
    </row>
    <row r="2411" ht="12">
      <c r="B2411" s="1"/>
    </row>
    <row r="2412" ht="12">
      <c r="B2412" s="1"/>
    </row>
    <row r="2413" ht="12">
      <c r="B2413" s="1"/>
    </row>
    <row r="2414" ht="12">
      <c r="B2414" s="1"/>
    </row>
    <row r="2415" ht="12">
      <c r="B2415" s="1"/>
    </row>
    <row r="2416" ht="12">
      <c r="B2416" s="1"/>
    </row>
    <row r="2417" ht="12">
      <c r="B2417" s="1"/>
    </row>
    <row r="2418" ht="12">
      <c r="B2418" s="1"/>
    </row>
    <row r="2419" ht="12">
      <c r="B2419" s="1"/>
    </row>
    <row r="2420" ht="12">
      <c r="B2420" s="1"/>
    </row>
    <row r="2421" ht="12">
      <c r="B2421" s="1"/>
    </row>
    <row r="2422" ht="12">
      <c r="B2422" s="1"/>
    </row>
    <row r="2423" ht="12">
      <c r="B2423" s="1"/>
    </row>
    <row r="2424" ht="12">
      <c r="B2424" s="1"/>
    </row>
    <row r="2425" ht="12">
      <c r="B2425" s="1"/>
    </row>
    <row r="2426" ht="12">
      <c r="B2426" s="1"/>
    </row>
    <row r="2427" ht="12">
      <c r="B2427" s="1"/>
    </row>
    <row r="2428" ht="12">
      <c r="B2428" s="1"/>
    </row>
    <row r="2429" ht="12">
      <c r="B2429" s="1"/>
    </row>
    <row r="2430" ht="12">
      <c r="B2430" s="1"/>
    </row>
    <row r="2431" ht="12">
      <c r="B2431" s="1"/>
    </row>
    <row r="2432" ht="12">
      <c r="B2432" s="1"/>
    </row>
    <row r="2433" ht="12">
      <c r="B2433" s="1"/>
    </row>
    <row r="2434" ht="12">
      <c r="B2434" s="1"/>
    </row>
    <row r="2435" ht="12">
      <c r="B2435" s="1"/>
    </row>
    <row r="2436" ht="12">
      <c r="B2436" s="1"/>
    </row>
    <row r="2437" ht="12">
      <c r="B2437" s="1"/>
    </row>
    <row r="2438" ht="12">
      <c r="B2438" s="1"/>
    </row>
    <row r="2439" ht="12">
      <c r="B2439" s="1"/>
    </row>
    <row r="2440" ht="12">
      <c r="B2440" s="1"/>
    </row>
    <row r="2441" ht="12">
      <c r="B2441" s="1"/>
    </row>
    <row r="2442" ht="12">
      <c r="B2442" s="1"/>
    </row>
    <row r="2443" ht="12">
      <c r="B2443" s="1"/>
    </row>
    <row r="2444" ht="12">
      <c r="B2444" s="1"/>
    </row>
    <row r="2445" ht="12">
      <c r="B2445" s="1"/>
    </row>
    <row r="2446" ht="12">
      <c r="B2446" s="1"/>
    </row>
    <row r="2447" ht="12">
      <c r="B2447" s="1"/>
    </row>
    <row r="2448" ht="12">
      <c r="B2448" s="1"/>
    </row>
    <row r="2449" ht="12">
      <c r="B2449" s="1"/>
    </row>
    <row r="2450" ht="12">
      <c r="B2450" s="1"/>
    </row>
    <row r="2451" ht="12">
      <c r="B2451" s="1"/>
    </row>
    <row r="2452" ht="12">
      <c r="B2452" s="1"/>
    </row>
    <row r="2453" ht="12">
      <c r="B2453" s="1"/>
    </row>
    <row r="2454" ht="12">
      <c r="B2454" s="1"/>
    </row>
    <row r="2455" ht="12">
      <c r="B2455" s="1"/>
    </row>
    <row r="2456" ht="12">
      <c r="B2456" s="1"/>
    </row>
    <row r="2457" ht="12">
      <c r="B2457" s="1"/>
    </row>
    <row r="2458" ht="12">
      <c r="B2458" s="1"/>
    </row>
    <row r="2459" ht="12">
      <c r="B2459" s="1"/>
    </row>
    <row r="2460" ht="12">
      <c r="B2460" s="1"/>
    </row>
    <row r="2461" ht="12">
      <c r="B2461" s="1"/>
    </row>
    <row r="2462" ht="12">
      <c r="B2462" s="1"/>
    </row>
    <row r="2463" ht="12">
      <c r="B2463" s="1"/>
    </row>
    <row r="2464" ht="12">
      <c r="B2464" s="1"/>
    </row>
    <row r="2465" ht="12">
      <c r="B2465" s="1"/>
    </row>
    <row r="2466" ht="12">
      <c r="B2466" s="1"/>
    </row>
    <row r="2467" ht="12">
      <c r="B2467" s="1"/>
    </row>
    <row r="2468" ht="12">
      <c r="B2468" s="1"/>
    </row>
    <row r="2469" ht="12">
      <c r="B2469" s="1"/>
    </row>
    <row r="2470" ht="12">
      <c r="B2470" s="1"/>
    </row>
    <row r="2471" ht="12">
      <c r="B2471" s="1"/>
    </row>
    <row r="2472" ht="12">
      <c r="B2472" s="1"/>
    </row>
    <row r="2473" ht="12">
      <c r="B2473" s="1"/>
    </row>
    <row r="2474" ht="12">
      <c r="B2474" s="1"/>
    </row>
    <row r="2475" ht="12">
      <c r="B2475" s="1"/>
    </row>
    <row r="2476" ht="12">
      <c r="B2476" s="1"/>
    </row>
    <row r="2477" ht="12">
      <c r="B2477" s="1"/>
    </row>
    <row r="2478" ht="12">
      <c r="B2478" s="1"/>
    </row>
    <row r="2479" ht="12">
      <c r="B2479" s="1"/>
    </row>
    <row r="2480" ht="12">
      <c r="B2480" s="1"/>
    </row>
    <row r="2481" ht="12">
      <c r="B2481" s="1"/>
    </row>
    <row r="2482" ht="12">
      <c r="B2482" s="1"/>
    </row>
    <row r="2483" ht="12">
      <c r="B2483" s="1"/>
    </row>
    <row r="2484" ht="12">
      <c r="B2484" s="1"/>
    </row>
    <row r="2485" ht="12">
      <c r="B2485" s="1"/>
    </row>
    <row r="2486" ht="12">
      <c r="B2486" s="1"/>
    </row>
    <row r="2487" ht="12">
      <c r="B2487" s="1"/>
    </row>
    <row r="2488" ht="12">
      <c r="B2488" s="1"/>
    </row>
    <row r="2489" ht="12">
      <c r="B2489" s="1"/>
    </row>
    <row r="2490" ht="12">
      <c r="B2490" s="1"/>
    </row>
    <row r="2491" ht="12">
      <c r="B2491" s="1"/>
    </row>
    <row r="2492" ht="12">
      <c r="B2492" s="1"/>
    </row>
    <row r="2493" ht="12">
      <c r="B2493" s="1"/>
    </row>
    <row r="2494" ht="12">
      <c r="B2494" s="1"/>
    </row>
    <row r="2495" ht="12">
      <c r="B2495" s="1"/>
    </row>
    <row r="2496" ht="12">
      <c r="B2496" s="1"/>
    </row>
    <row r="2497" ht="12">
      <c r="B2497" s="1"/>
    </row>
    <row r="2498" ht="12">
      <c r="B2498" s="1"/>
    </row>
    <row r="2499" ht="12">
      <c r="B2499" s="1"/>
    </row>
    <row r="2500" ht="12">
      <c r="B2500" s="1"/>
    </row>
    <row r="2501" ht="12">
      <c r="B2501" s="1"/>
    </row>
    <row r="2502" ht="12">
      <c r="B2502" s="1"/>
    </row>
    <row r="2503" ht="12">
      <c r="B2503" s="1"/>
    </row>
    <row r="2504" ht="12">
      <c r="B2504" s="1"/>
    </row>
    <row r="2505" ht="12">
      <c r="B2505" s="1"/>
    </row>
    <row r="2506" ht="12">
      <c r="B2506" s="1"/>
    </row>
    <row r="2507" ht="12">
      <c r="B2507" s="1"/>
    </row>
    <row r="2508" ht="12">
      <c r="B2508" s="1"/>
    </row>
    <row r="2509" ht="12">
      <c r="B2509" s="1"/>
    </row>
    <row r="2510" ht="12">
      <c r="B2510" s="1"/>
    </row>
    <row r="2511" ht="12">
      <c r="B2511" s="1"/>
    </row>
    <row r="2512" ht="12">
      <c r="B2512" s="1"/>
    </row>
    <row r="2513" ht="12">
      <c r="B2513" s="1"/>
    </row>
    <row r="2514" ht="12">
      <c r="B2514" s="1"/>
    </row>
    <row r="2515" ht="12">
      <c r="B2515" s="1"/>
    </row>
    <row r="2516" ht="12">
      <c r="B2516" s="1"/>
    </row>
    <row r="2517" ht="12">
      <c r="B2517" s="1"/>
    </row>
    <row r="2518" ht="12">
      <c r="B2518" s="1"/>
    </row>
    <row r="2519" ht="12">
      <c r="B2519" s="1"/>
    </row>
    <row r="2520" ht="12">
      <c r="B2520" s="1"/>
    </row>
    <row r="2521" ht="12">
      <c r="B2521" s="1"/>
    </row>
    <row r="2522" ht="12">
      <c r="B2522" s="1"/>
    </row>
    <row r="2523" ht="12">
      <c r="B2523" s="1"/>
    </row>
    <row r="2524" ht="12">
      <c r="B2524" s="1"/>
    </row>
    <row r="2525" ht="12">
      <c r="B2525" s="1"/>
    </row>
    <row r="2526" ht="12">
      <c r="B2526" s="1"/>
    </row>
    <row r="2527" ht="12">
      <c r="B2527" s="1"/>
    </row>
    <row r="2528" ht="12">
      <c r="B2528" s="1"/>
    </row>
    <row r="2529" ht="12">
      <c r="B2529" s="1"/>
    </row>
    <row r="2530" ht="12">
      <c r="B2530" s="1"/>
    </row>
    <row r="2531" ht="12">
      <c r="B2531" s="1"/>
    </row>
    <row r="2532" ht="12">
      <c r="B2532" s="1"/>
    </row>
    <row r="2533" ht="12">
      <c r="B2533" s="1"/>
    </row>
    <row r="2534" ht="12">
      <c r="B2534" s="1"/>
    </row>
    <row r="2535" ht="12">
      <c r="B2535" s="1"/>
    </row>
    <row r="2536" ht="12">
      <c r="B2536" s="1"/>
    </row>
    <row r="2537" ht="12">
      <c r="B2537" s="1"/>
    </row>
    <row r="2538" ht="12">
      <c r="B2538" s="1"/>
    </row>
    <row r="2539" ht="12">
      <c r="B2539" s="1"/>
    </row>
    <row r="2540" ht="12">
      <c r="B2540" s="1"/>
    </row>
    <row r="2541" ht="12">
      <c r="B2541" s="1"/>
    </row>
    <row r="2542" ht="12">
      <c r="B2542" s="1"/>
    </row>
  </sheetData>
  <sheetProtection password="CF0F" sheet="1" objects="1" scenarios="1"/>
  <mergeCells count="2">
    <mergeCell ref="A59:B59"/>
    <mergeCell ref="A48:B48"/>
  </mergeCells>
  <printOptions horizontalCentered="1"/>
  <pageMargins left="1" right="0.37" top="0.64" bottom="0.54" header="0.25" footer="0.25"/>
  <pageSetup fitToHeight="0" fitToWidth="1" horizontalDpi="600" verticalDpi="600" orientation="portrait" r:id="rId1"/>
  <headerFooter alignWithMargins="0">
    <oddFooter>&amp;R
</oddFooter>
  </headerFooter>
  <rowBreaks count="1" manualBreakCount="1">
    <brk id="47" max="1"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N19"/>
  <sheetViews>
    <sheetView zoomScale="75" zoomScaleNormal="75" workbookViewId="0" topLeftCell="A1">
      <selection activeCell="B17" sqref="B17"/>
    </sheetView>
  </sheetViews>
  <sheetFormatPr defaultColWidth="9.140625" defaultRowHeight="12.75"/>
  <cols>
    <col min="1" max="1" width="12.421875" style="135" customWidth="1"/>
    <col min="2" max="2" width="37.57421875" style="135" customWidth="1"/>
    <col min="3" max="3" width="12.00390625" style="135" customWidth="1"/>
    <col min="4" max="4" width="9.8515625" style="135" customWidth="1"/>
    <col min="5" max="7" width="10.00390625" style="135" customWidth="1"/>
    <col min="8" max="20" width="10.28125" style="135" customWidth="1"/>
    <col min="21" max="21" width="11.28125" style="136" customWidth="1"/>
    <col min="22" max="22" width="10.28125" style="135" customWidth="1"/>
    <col min="23" max="27" width="11.28125" style="136" customWidth="1"/>
    <col min="28" max="222" width="9.140625" style="136" customWidth="1"/>
    <col min="223" max="16384" width="9.140625" style="135" customWidth="1"/>
  </cols>
  <sheetData>
    <row r="1" spans="1:28" s="826" customFormat="1" ht="24" customHeight="1">
      <c r="A1" s="818" t="s">
        <v>270</v>
      </c>
      <c r="B1" s="819"/>
      <c r="C1" s="819"/>
      <c r="D1" s="820"/>
      <c r="E1" s="820"/>
      <c r="F1" s="820"/>
      <c r="G1" s="1067"/>
      <c r="H1" s="1068"/>
      <c r="I1" s="1105" t="str">
        <f>'SCC List'!A2</f>
        <v>(Rev.9, Feb. 6, 2007)</v>
      </c>
      <c r="J1" s="821"/>
      <c r="K1" s="821"/>
      <c r="L1" s="821"/>
      <c r="M1" s="821"/>
      <c r="N1" s="822"/>
      <c r="O1" s="820"/>
      <c r="P1" s="822"/>
      <c r="Q1" s="821"/>
      <c r="R1" s="821"/>
      <c r="S1" s="822"/>
      <c r="T1" s="820"/>
      <c r="U1" s="843"/>
      <c r="V1" s="820"/>
      <c r="W1" s="843"/>
      <c r="X1" s="843"/>
      <c r="Y1" s="823"/>
      <c r="Z1" s="824"/>
      <c r="AA1" s="824"/>
      <c r="AB1" s="825"/>
    </row>
    <row r="2" spans="1:28" s="325" customFormat="1" ht="24" customHeight="1">
      <c r="A2" s="1106" t="str">
        <f>'BUILD Main'!A2</f>
        <v>Project Sponsor Name </v>
      </c>
      <c r="B2" s="827"/>
      <c r="C2" s="827"/>
      <c r="D2" s="828"/>
      <c r="E2" s="828"/>
      <c r="F2" s="828"/>
      <c r="G2" s="1265" t="s">
        <v>64</v>
      </c>
      <c r="H2" s="1276"/>
      <c r="I2" s="1071">
        <f>'BUILD Main'!J2</f>
        <v>39119</v>
      </c>
      <c r="J2" s="829"/>
      <c r="K2" s="829"/>
      <c r="L2" s="829"/>
      <c r="M2" s="829"/>
      <c r="N2" s="829"/>
      <c r="O2" s="830"/>
      <c r="P2" s="831"/>
      <c r="Q2" s="829"/>
      <c r="R2" s="829"/>
      <c r="S2" s="829"/>
      <c r="T2" s="830"/>
      <c r="U2" s="831"/>
      <c r="V2" s="830"/>
      <c r="W2" s="831"/>
      <c r="X2" s="872"/>
      <c r="Y2" s="832"/>
      <c r="Z2" s="833"/>
      <c r="AA2" s="834"/>
      <c r="AB2" s="713"/>
    </row>
    <row r="3" spans="1:28" s="325" customFormat="1" ht="24" customHeight="1">
      <c r="A3" s="1106" t="str">
        <f>'BUILD Main'!A3</f>
        <v>Project Name and Location</v>
      </c>
      <c r="B3" s="827"/>
      <c r="C3" s="827"/>
      <c r="D3" s="835"/>
      <c r="E3" s="835"/>
      <c r="F3" s="835"/>
      <c r="G3" s="1267"/>
      <c r="H3" s="1277"/>
      <c r="I3" s="835"/>
      <c r="J3" s="829"/>
      <c r="K3" s="829"/>
      <c r="L3" s="829"/>
      <c r="M3" s="829"/>
      <c r="N3" s="829"/>
      <c r="O3" s="830"/>
      <c r="P3" s="830"/>
      <c r="Q3" s="829"/>
      <c r="R3" s="829"/>
      <c r="S3" s="829"/>
      <c r="T3" s="830"/>
      <c r="U3" s="830"/>
      <c r="V3" s="830"/>
      <c r="W3" s="830"/>
      <c r="X3" s="830"/>
      <c r="Y3" s="836"/>
      <c r="Z3" s="837"/>
      <c r="AA3" s="838"/>
      <c r="AB3" s="713"/>
    </row>
    <row r="4" spans="1:28" s="325" customFormat="1" ht="24" customHeight="1">
      <c r="A4" s="1106" t="str">
        <f>'BUILD Main'!A4</f>
        <v>Current Phase (In AA, Applic. for PE, In PE, Applic. for FD, Applic. For FFGA, In Construction, In Rev Ops) </v>
      </c>
      <c r="B4" s="827"/>
      <c r="C4" s="827"/>
      <c r="D4" s="835"/>
      <c r="E4" s="835"/>
      <c r="F4" s="835"/>
      <c r="G4" s="1278"/>
      <c r="H4" s="1277"/>
      <c r="I4" s="871"/>
      <c r="J4" s="829"/>
      <c r="K4" s="829"/>
      <c r="L4" s="829"/>
      <c r="M4" s="829"/>
      <c r="N4" s="829"/>
      <c r="O4" s="830"/>
      <c r="P4" s="830"/>
      <c r="Q4" s="829"/>
      <c r="R4" s="829"/>
      <c r="S4" s="829"/>
      <c r="T4" s="830"/>
      <c r="U4" s="830"/>
      <c r="V4" s="830"/>
      <c r="W4" s="830"/>
      <c r="X4" s="830"/>
      <c r="Y4" s="836"/>
      <c r="Z4" s="837"/>
      <c r="AA4" s="838"/>
      <c r="AB4" s="713"/>
    </row>
    <row r="5" spans="1:27" s="713" customFormat="1" ht="6" customHeight="1">
      <c r="A5" s="875"/>
      <c r="B5" s="876"/>
      <c r="C5" s="876"/>
      <c r="D5" s="877"/>
      <c r="E5" s="877"/>
      <c r="F5" s="877"/>
      <c r="G5" s="878"/>
      <c r="H5" s="879"/>
      <c r="I5" s="880"/>
      <c r="J5" s="881"/>
      <c r="K5" s="881"/>
      <c r="L5" s="881"/>
      <c r="M5" s="881"/>
      <c r="N5" s="881"/>
      <c r="O5" s="882"/>
      <c r="P5" s="882"/>
      <c r="Q5" s="881"/>
      <c r="R5" s="881"/>
      <c r="S5" s="881"/>
      <c r="T5" s="882"/>
      <c r="U5" s="882"/>
      <c r="V5" s="882"/>
      <c r="W5" s="882"/>
      <c r="X5" s="882"/>
      <c r="Y5" s="883"/>
      <c r="Z5" s="837"/>
      <c r="AA5" s="838"/>
    </row>
    <row r="6" spans="1:222" s="193" customFormat="1" ht="31.5" customHeight="1">
      <c r="A6" s="1281"/>
      <c r="B6" s="1282"/>
      <c r="C6" s="1107"/>
      <c r="D6" s="1108"/>
      <c r="E6" s="1109">
        <v>2000</v>
      </c>
      <c r="F6" s="1109">
        <v>2001</v>
      </c>
      <c r="G6" s="1110">
        <v>2002</v>
      </c>
      <c r="H6" s="1111">
        <v>2003</v>
      </c>
      <c r="I6" s="1110">
        <v>2004</v>
      </c>
      <c r="J6" s="1110">
        <v>2005</v>
      </c>
      <c r="K6" s="1110">
        <f>Inflation!K23</f>
        <v>2006</v>
      </c>
      <c r="L6" s="1110">
        <f>Inflation!L23</f>
        <v>2007</v>
      </c>
      <c r="M6" s="1110">
        <f>Inflation!M23</f>
        <v>2008</v>
      </c>
      <c r="N6" s="1110">
        <f>Inflation!N23</f>
        <v>2009</v>
      </c>
      <c r="O6" s="1110">
        <f>Inflation!O23</f>
        <v>2010</v>
      </c>
      <c r="P6" s="1110">
        <f>Inflation!P23</f>
        <v>2011</v>
      </c>
      <c r="Q6" s="1110">
        <f>Inflation!Q23</f>
        <v>2012</v>
      </c>
      <c r="R6" s="1110">
        <f>Inflation!R23</f>
        <v>2013</v>
      </c>
      <c r="S6" s="1110">
        <f>Inflation!S23</f>
        <v>2014</v>
      </c>
      <c r="T6" s="1110">
        <f>Inflation!T23</f>
        <v>2015</v>
      </c>
      <c r="U6" s="1110">
        <f>Inflation!U23</f>
        <v>2016</v>
      </c>
      <c r="V6" s="1110">
        <f>Inflation!V23</f>
        <v>2017</v>
      </c>
      <c r="W6" s="1110">
        <f>Inflation!W23</f>
        <v>2018</v>
      </c>
      <c r="X6" s="1110">
        <f>Inflation!X23</f>
        <v>2019</v>
      </c>
      <c r="Y6" s="1110">
        <f>Inflation!Y23</f>
        <v>2020</v>
      </c>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5"/>
      <c r="FD6" s="325"/>
      <c r="FE6" s="325"/>
      <c r="FF6" s="325"/>
      <c r="FG6" s="325"/>
      <c r="FH6" s="325"/>
      <c r="FI6" s="325"/>
      <c r="FJ6" s="325"/>
      <c r="FK6" s="325"/>
      <c r="FL6" s="325"/>
      <c r="FM6" s="325"/>
      <c r="FN6" s="325"/>
      <c r="FO6" s="325"/>
      <c r="FP6" s="325"/>
      <c r="FQ6" s="325"/>
      <c r="FR6" s="325"/>
      <c r="FS6" s="325"/>
      <c r="FT6" s="325"/>
      <c r="FU6" s="325"/>
      <c r="FV6" s="325"/>
      <c r="FW6" s="325"/>
      <c r="FX6" s="325"/>
      <c r="FY6" s="325"/>
      <c r="FZ6" s="325"/>
      <c r="GA6" s="325"/>
      <c r="GB6" s="325"/>
      <c r="GC6" s="325"/>
      <c r="GD6" s="325"/>
      <c r="GE6" s="325"/>
      <c r="GF6" s="325"/>
      <c r="GG6" s="325"/>
      <c r="GH6" s="325"/>
      <c r="GI6" s="325"/>
      <c r="GJ6" s="325"/>
      <c r="GK6" s="325"/>
      <c r="GL6" s="325"/>
      <c r="GM6" s="325"/>
      <c r="GN6" s="325"/>
      <c r="GO6" s="325"/>
      <c r="GP6" s="325"/>
      <c r="GQ6" s="325"/>
      <c r="GR6" s="325"/>
      <c r="GS6" s="325"/>
      <c r="GT6" s="325"/>
      <c r="GU6" s="325"/>
      <c r="GV6" s="325"/>
      <c r="GW6" s="325"/>
      <c r="GX6" s="325"/>
      <c r="GY6" s="325"/>
      <c r="GZ6" s="325"/>
      <c r="HA6" s="325"/>
      <c r="HB6" s="325"/>
      <c r="HC6" s="325"/>
      <c r="HD6" s="325"/>
      <c r="HE6" s="325"/>
      <c r="HF6" s="325"/>
      <c r="HG6" s="325"/>
      <c r="HH6" s="325"/>
      <c r="HI6" s="325"/>
      <c r="HJ6" s="325"/>
      <c r="HK6" s="325"/>
      <c r="HL6" s="325"/>
      <c r="HM6" s="325"/>
      <c r="HN6" s="325"/>
    </row>
    <row r="7" spans="1:222" s="637" customFormat="1" ht="36" customHeight="1">
      <c r="A7" s="1283" t="s">
        <v>332</v>
      </c>
      <c r="B7" s="1284"/>
      <c r="C7" s="1112">
        <f>SUM(E7:U7)</f>
        <v>512602.76926978736</v>
      </c>
      <c r="D7" s="1113" t="s">
        <v>271</v>
      </c>
      <c r="E7" s="1114">
        <f>Inflation!E34</f>
        <v>835</v>
      </c>
      <c r="F7" s="1114">
        <f>Inflation!F34</f>
        <v>1721</v>
      </c>
      <c r="G7" s="1114">
        <f>Inflation!G34</f>
        <v>1773</v>
      </c>
      <c r="H7" s="1114">
        <f>Inflation!H34</f>
        <v>1826</v>
      </c>
      <c r="I7" s="1114">
        <f>Inflation!I34</f>
        <v>1881</v>
      </c>
      <c r="J7" s="1114">
        <f>Inflation!J34</f>
        <v>1937</v>
      </c>
      <c r="K7" s="1114">
        <f>Inflation!K34</f>
        <v>2000</v>
      </c>
      <c r="L7" s="1114">
        <f>Inflation!L34</f>
        <v>7228</v>
      </c>
      <c r="M7" s="1114">
        <f>Inflation!M34</f>
        <v>19292.11</v>
      </c>
      <c r="N7" s="1114">
        <f>Inflation!N34</f>
        <v>54037.115968750004</v>
      </c>
      <c r="O7" s="1114">
        <f>Inflation!O34</f>
        <v>105795.01307695311</v>
      </c>
      <c r="P7" s="1114">
        <f>Inflation!P34</f>
        <v>187379.8682021558</v>
      </c>
      <c r="Q7" s="1114">
        <f>Inflation!Q34</f>
        <v>126897.6620219285</v>
      </c>
      <c r="R7" s="1114">
        <f>Inflation!R34</f>
        <v>0</v>
      </c>
      <c r="S7" s="1114">
        <f>Inflation!S34</f>
        <v>0</v>
      </c>
      <c r="T7" s="1114">
        <f>Inflation!T34</f>
        <v>0</v>
      </c>
      <c r="U7" s="1114">
        <f>Inflation!U34</f>
        <v>0</v>
      </c>
      <c r="V7" s="1114">
        <f>Inflation!V34</f>
        <v>0</v>
      </c>
      <c r="W7" s="1114">
        <f>Inflation!W34</f>
        <v>0</v>
      </c>
      <c r="X7" s="1114">
        <f>Inflation!X34</f>
        <v>0</v>
      </c>
      <c r="Y7" s="1114">
        <f>Inflation!Y34</f>
        <v>0</v>
      </c>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6"/>
      <c r="BJ7" s="636"/>
      <c r="BK7" s="636"/>
      <c r="BL7" s="636"/>
      <c r="BM7" s="636"/>
      <c r="BN7" s="636"/>
      <c r="BO7" s="636"/>
      <c r="BP7" s="636"/>
      <c r="BQ7" s="636"/>
      <c r="BR7" s="636"/>
      <c r="BS7" s="636"/>
      <c r="BT7" s="636"/>
      <c r="BU7" s="636"/>
      <c r="BV7" s="636"/>
      <c r="BW7" s="636"/>
      <c r="BX7" s="636"/>
      <c r="BY7" s="636"/>
      <c r="BZ7" s="636"/>
      <c r="CA7" s="636"/>
      <c r="CB7" s="636"/>
      <c r="CC7" s="636"/>
      <c r="CD7" s="636"/>
      <c r="CE7" s="636"/>
      <c r="CF7" s="636"/>
      <c r="CG7" s="636"/>
      <c r="CH7" s="636"/>
      <c r="CI7" s="636"/>
      <c r="CJ7" s="636"/>
      <c r="CK7" s="636"/>
      <c r="CL7" s="636"/>
      <c r="CM7" s="636"/>
      <c r="CN7" s="636"/>
      <c r="CO7" s="636"/>
      <c r="CP7" s="636"/>
      <c r="CQ7" s="636"/>
      <c r="CR7" s="636"/>
      <c r="CS7" s="636"/>
      <c r="CT7" s="636"/>
      <c r="CU7" s="636"/>
      <c r="CV7" s="636"/>
      <c r="CW7" s="636"/>
      <c r="CX7" s="636"/>
      <c r="CY7" s="636"/>
      <c r="CZ7" s="636"/>
      <c r="DA7" s="636"/>
      <c r="DB7" s="636"/>
      <c r="DC7" s="636"/>
      <c r="DD7" s="636"/>
      <c r="DE7" s="636"/>
      <c r="DF7" s="636"/>
      <c r="DG7" s="636"/>
      <c r="DH7" s="636"/>
      <c r="DI7" s="636"/>
      <c r="DJ7" s="636"/>
      <c r="DK7" s="636"/>
      <c r="DL7" s="636"/>
      <c r="DM7" s="636"/>
      <c r="DN7" s="636"/>
      <c r="DO7" s="636"/>
      <c r="DP7" s="636"/>
      <c r="DQ7" s="636"/>
      <c r="DR7" s="636"/>
      <c r="DS7" s="636"/>
      <c r="DT7" s="636"/>
      <c r="DU7" s="636"/>
      <c r="DV7" s="636"/>
      <c r="DW7" s="636"/>
      <c r="DX7" s="636"/>
      <c r="DY7" s="636"/>
      <c r="DZ7" s="636"/>
      <c r="EA7" s="636"/>
      <c r="EB7" s="636"/>
      <c r="EC7" s="636"/>
      <c r="ED7" s="636"/>
      <c r="EE7" s="636"/>
      <c r="EF7" s="636"/>
      <c r="EG7" s="636"/>
      <c r="EH7" s="636"/>
      <c r="EI7" s="636"/>
      <c r="EJ7" s="636"/>
      <c r="EK7" s="636"/>
      <c r="EL7" s="636"/>
      <c r="EM7" s="636"/>
      <c r="EN7" s="636"/>
      <c r="EO7" s="636"/>
      <c r="EP7" s="636"/>
      <c r="EQ7" s="636"/>
      <c r="ER7" s="636"/>
      <c r="ES7" s="636"/>
      <c r="ET7" s="636"/>
      <c r="EU7" s="636"/>
      <c r="EV7" s="636"/>
      <c r="EW7" s="636"/>
      <c r="EX7" s="636"/>
      <c r="EY7" s="636"/>
      <c r="EZ7" s="636"/>
      <c r="FA7" s="636"/>
      <c r="FB7" s="636"/>
      <c r="FC7" s="636"/>
      <c r="FD7" s="636"/>
      <c r="FE7" s="636"/>
      <c r="FF7" s="636"/>
      <c r="FG7" s="636"/>
      <c r="FH7" s="636"/>
      <c r="FI7" s="636"/>
      <c r="FJ7" s="636"/>
      <c r="FK7" s="636"/>
      <c r="FL7" s="636"/>
      <c r="FM7" s="636"/>
      <c r="FN7" s="636"/>
      <c r="FO7" s="636"/>
      <c r="FP7" s="636"/>
      <c r="FQ7" s="636"/>
      <c r="FR7" s="636"/>
      <c r="FS7" s="636"/>
      <c r="FT7" s="636"/>
      <c r="FU7" s="636"/>
      <c r="FV7" s="636"/>
      <c r="FW7" s="636"/>
      <c r="FX7" s="636"/>
      <c r="FY7" s="636"/>
      <c r="FZ7" s="636"/>
      <c r="GA7" s="636"/>
      <c r="GB7" s="636"/>
      <c r="GC7" s="636"/>
      <c r="GD7" s="636"/>
      <c r="GE7" s="636"/>
      <c r="GF7" s="636"/>
      <c r="GG7" s="636"/>
      <c r="GH7" s="636"/>
      <c r="GI7" s="636"/>
      <c r="GJ7" s="636"/>
      <c r="GK7" s="636"/>
      <c r="GL7" s="636"/>
      <c r="GM7" s="636"/>
      <c r="GN7" s="636"/>
      <c r="GO7" s="636"/>
      <c r="GP7" s="636"/>
      <c r="GQ7" s="636"/>
      <c r="GR7" s="636"/>
      <c r="GS7" s="636"/>
      <c r="GT7" s="636"/>
      <c r="GU7" s="636"/>
      <c r="GV7" s="636"/>
      <c r="GW7" s="636"/>
      <c r="GX7" s="636"/>
      <c r="GY7" s="636"/>
      <c r="GZ7" s="636"/>
      <c r="HA7" s="636"/>
      <c r="HB7" s="636"/>
      <c r="HC7" s="636"/>
      <c r="HD7" s="636"/>
      <c r="HE7" s="636"/>
      <c r="HF7" s="636"/>
      <c r="HG7" s="636"/>
      <c r="HH7" s="636"/>
      <c r="HI7" s="636"/>
      <c r="HJ7" s="636"/>
      <c r="HK7" s="636"/>
      <c r="HL7" s="636"/>
      <c r="HM7" s="636"/>
      <c r="HN7" s="636"/>
    </row>
    <row r="8" spans="1:25" ht="21" customHeight="1">
      <c r="A8" s="1165" t="s">
        <v>276</v>
      </c>
      <c r="B8" s="1166"/>
      <c r="C8" s="1164">
        <f>' Fund Source by Cat'!D19</f>
        <v>185568</v>
      </c>
      <c r="D8" s="1115">
        <f>SUM(E8:W8)</f>
        <v>185568</v>
      </c>
      <c r="E8" s="386"/>
      <c r="F8" s="710"/>
      <c r="G8" s="710"/>
      <c r="H8" s="386"/>
      <c r="I8" s="386"/>
      <c r="J8" s="386"/>
      <c r="K8" s="386"/>
      <c r="L8" s="386"/>
      <c r="M8" s="386"/>
      <c r="N8" s="387">
        <v>4037</v>
      </c>
      <c r="O8" s="386">
        <v>105795</v>
      </c>
      <c r="P8" s="387">
        <v>75000</v>
      </c>
      <c r="Q8" s="386">
        <v>736</v>
      </c>
      <c r="R8" s="386"/>
      <c r="S8" s="387"/>
      <c r="T8" s="386"/>
      <c r="U8" s="386"/>
      <c r="V8" s="386"/>
      <c r="W8" s="386"/>
      <c r="X8" s="873"/>
      <c r="Y8" s="873"/>
    </row>
    <row r="9" spans="1:25" ht="21" customHeight="1">
      <c r="A9" s="1165" t="s">
        <v>282</v>
      </c>
      <c r="B9" s="1166"/>
      <c r="C9" s="1164">
        <f>' Fund Source by Cat'!F19</f>
        <v>227034</v>
      </c>
      <c r="D9" s="1115">
        <f>SUM(E9:W9)</f>
        <v>227034</v>
      </c>
      <c r="E9" s="386">
        <v>835</v>
      </c>
      <c r="F9" s="710">
        <v>1721</v>
      </c>
      <c r="G9" s="710">
        <v>1773</v>
      </c>
      <c r="H9" s="386">
        <v>1826</v>
      </c>
      <c r="I9" s="386">
        <v>1881</v>
      </c>
      <c r="J9" s="386">
        <v>1937</v>
      </c>
      <c r="K9" s="386">
        <v>2000</v>
      </c>
      <c r="L9" s="386">
        <v>7228</v>
      </c>
      <c r="M9" s="386">
        <v>19292</v>
      </c>
      <c r="N9" s="387">
        <v>50000</v>
      </c>
      <c r="O9" s="386"/>
      <c r="P9" s="387">
        <v>38541</v>
      </c>
      <c r="Q9" s="386">
        <v>100000</v>
      </c>
      <c r="R9" s="386"/>
      <c r="S9" s="387"/>
      <c r="T9" s="386"/>
      <c r="U9" s="386"/>
      <c r="V9" s="386"/>
      <c r="W9" s="386"/>
      <c r="X9" s="873"/>
      <c r="Y9" s="873"/>
    </row>
    <row r="10" spans="1:25" ht="21" customHeight="1">
      <c r="A10" s="1165" t="s">
        <v>329</v>
      </c>
      <c r="B10" s="1166"/>
      <c r="C10" s="1164">
        <f>' Fund Source by Cat'!E19</f>
        <v>100000</v>
      </c>
      <c r="D10" s="1115">
        <f>SUM(E10:W10)</f>
        <v>100000</v>
      </c>
      <c r="E10" s="386"/>
      <c r="F10" s="710"/>
      <c r="G10" s="710"/>
      <c r="H10" s="386"/>
      <c r="I10" s="386"/>
      <c r="J10" s="386"/>
      <c r="K10" s="386"/>
      <c r="L10" s="386"/>
      <c r="M10" s="386"/>
      <c r="N10" s="387"/>
      <c r="O10" s="386"/>
      <c r="P10" s="387">
        <v>73838</v>
      </c>
      <c r="Q10" s="386">
        <v>26162</v>
      </c>
      <c r="R10" s="386"/>
      <c r="S10" s="387"/>
      <c r="T10" s="386"/>
      <c r="U10" s="386"/>
      <c r="V10" s="386"/>
      <c r="W10" s="386"/>
      <c r="X10" s="873"/>
      <c r="Y10" s="873"/>
    </row>
    <row r="11" spans="1:222" s="193" customFormat="1" ht="26.25" customHeight="1">
      <c r="A11" s="1279" t="str">
        <f>Inflation!A18</f>
        <v>Total Project Cost (10 - 100)</v>
      </c>
      <c r="B11" s="1280"/>
      <c r="C11" s="1112">
        <f aca="true" t="shared" si="0" ref="C11:Y11">SUM(C8:C10)</f>
        <v>512602</v>
      </c>
      <c r="D11" s="1115">
        <f t="shared" si="0"/>
        <v>512602</v>
      </c>
      <c r="E11" s="1116">
        <f t="shared" si="0"/>
        <v>835</v>
      </c>
      <c r="F11" s="1116">
        <f t="shared" si="0"/>
        <v>1721</v>
      </c>
      <c r="G11" s="1116">
        <f t="shared" si="0"/>
        <v>1773</v>
      </c>
      <c r="H11" s="1117">
        <f t="shared" si="0"/>
        <v>1826</v>
      </c>
      <c r="I11" s="1117">
        <f t="shared" si="0"/>
        <v>1881</v>
      </c>
      <c r="J11" s="1117">
        <f t="shared" si="0"/>
        <v>1937</v>
      </c>
      <c r="K11" s="1117">
        <f t="shared" si="0"/>
        <v>2000</v>
      </c>
      <c r="L11" s="1117">
        <f t="shared" si="0"/>
        <v>7228</v>
      </c>
      <c r="M11" s="1117">
        <f t="shared" si="0"/>
        <v>19292</v>
      </c>
      <c r="N11" s="1117">
        <f t="shared" si="0"/>
        <v>54037</v>
      </c>
      <c r="O11" s="1117">
        <f t="shared" si="0"/>
        <v>105795</v>
      </c>
      <c r="P11" s="1117">
        <f t="shared" si="0"/>
        <v>187379</v>
      </c>
      <c r="Q11" s="1117">
        <f t="shared" si="0"/>
        <v>126898</v>
      </c>
      <c r="R11" s="1117">
        <f t="shared" si="0"/>
        <v>0</v>
      </c>
      <c r="S11" s="1117">
        <f t="shared" si="0"/>
        <v>0</v>
      </c>
      <c r="T11" s="1117">
        <f t="shared" si="0"/>
        <v>0</v>
      </c>
      <c r="U11" s="1117">
        <f t="shared" si="0"/>
        <v>0</v>
      </c>
      <c r="V11" s="1117">
        <f t="shared" si="0"/>
        <v>0</v>
      </c>
      <c r="W11" s="1117">
        <f t="shared" si="0"/>
        <v>0</v>
      </c>
      <c r="X11" s="1118">
        <f t="shared" si="0"/>
        <v>0</v>
      </c>
      <c r="Y11" s="1118">
        <f t="shared" si="0"/>
        <v>0</v>
      </c>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row>
    <row r="12" spans="1:222" s="193" customFormat="1" ht="15.75" customHeight="1">
      <c r="A12" s="325"/>
      <c r="B12" s="713"/>
      <c r="C12" s="713"/>
      <c r="D12" s="135"/>
      <c r="E12" s="135"/>
      <c r="F12" s="135"/>
      <c r="G12" s="135"/>
      <c r="H12" s="135"/>
      <c r="I12" s="135"/>
      <c r="J12" s="135"/>
      <c r="K12" s="135"/>
      <c r="L12" s="135"/>
      <c r="M12" s="135"/>
      <c r="N12" s="135"/>
      <c r="Q12" s="135"/>
      <c r="R12" s="135"/>
      <c r="S12" s="135"/>
      <c r="U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325"/>
      <c r="GS12" s="325"/>
      <c r="GT12" s="325"/>
      <c r="GU12" s="325"/>
      <c r="GV12" s="325"/>
      <c r="GW12" s="325"/>
      <c r="GX12" s="325"/>
      <c r="GY12" s="325"/>
      <c r="GZ12" s="325"/>
      <c r="HA12" s="325"/>
      <c r="HB12" s="325"/>
      <c r="HC12" s="325"/>
      <c r="HD12" s="325"/>
      <c r="HE12" s="325"/>
      <c r="HF12" s="325"/>
      <c r="HG12" s="325"/>
      <c r="HH12" s="325"/>
      <c r="HI12" s="325"/>
      <c r="HJ12" s="325"/>
      <c r="HK12" s="325"/>
      <c r="HL12" s="325"/>
      <c r="HM12" s="325"/>
      <c r="HN12" s="325"/>
    </row>
    <row r="13" spans="5:6" ht="12.75">
      <c r="E13" s="839"/>
      <c r="F13" s="839"/>
    </row>
    <row r="17" ht="12.75">
      <c r="Q17" s="839"/>
    </row>
    <row r="18" ht="12.75">
      <c r="Q18" s="839"/>
    </row>
    <row r="19" ht="12.75">
      <c r="P19" s="839"/>
    </row>
  </sheetData>
  <sheetProtection/>
  <mergeCells count="6">
    <mergeCell ref="G2:H2"/>
    <mergeCell ref="G3:H3"/>
    <mergeCell ref="G4:H4"/>
    <mergeCell ref="A11:B11"/>
    <mergeCell ref="A6:B6"/>
    <mergeCell ref="A7:B7"/>
  </mergeCells>
  <printOptions/>
  <pageMargins left="0.5" right="0.46" top="0.98" bottom="1" header="0.32" footer="0.5"/>
  <pageSetup fitToHeight="1" fitToWidth="1" horizontalDpi="600" verticalDpi="600" orientation="landscape" scale="43" r:id="rId1"/>
  <ignoredErrors>
    <ignoredError sqref="A2 I1:I2 C7 M6:Y6 K6:L6 A3:A4 N11:Q11 D7:Y7 B11 M8 L11 K10 L8 A11 M11 D11 E11:K11 R11:Y11 R8:Y10 B8:B10 F10 G10 H10 I10 J10 E10 D8:D10 K8 C8:C10 C11" unlockedFormula="1"/>
  </ignoredErrors>
</worksheet>
</file>

<file path=xl/worksheets/sheet11.xml><?xml version="1.0" encoding="utf-8"?>
<worksheet xmlns="http://schemas.openxmlformats.org/spreadsheetml/2006/main" xmlns:r="http://schemas.openxmlformats.org/officeDocument/2006/relationships">
  <sheetPr codeName="Sheet20">
    <pageSetUpPr fitToPage="1"/>
  </sheetPr>
  <dimension ref="A1:BR1733"/>
  <sheetViews>
    <sheetView zoomScale="75" zoomScaleNormal="75" workbookViewId="0" topLeftCell="A1">
      <selection activeCell="K25" sqref="K25"/>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21.00390625" style="10" customWidth="1"/>
    <col min="11" max="11" width="15.57421875" style="6" customWidth="1"/>
    <col min="12" max="16384" width="9.140625" style="6" customWidth="1"/>
  </cols>
  <sheetData>
    <row r="1" spans="1:10" ht="24" customHeight="1">
      <c r="A1" s="445" t="s">
        <v>254</v>
      </c>
      <c r="B1" s="504"/>
      <c r="C1" s="447"/>
      <c r="D1" s="447"/>
      <c r="E1" s="446"/>
      <c r="F1" s="446"/>
      <c r="G1" s="446"/>
      <c r="H1" s="447"/>
      <c r="I1" s="448"/>
      <c r="J1" s="702" t="str">
        <f>'SCC List'!A2</f>
        <v>(Rev.9, Feb. 6, 2007)</v>
      </c>
    </row>
    <row r="2" spans="1:10" s="40" customFormat="1" ht="24" customHeight="1">
      <c r="A2" s="700" t="str">
        <f>'BUILD Main'!A2</f>
        <v>Project Sponsor Name </v>
      </c>
      <c r="B2" s="505"/>
      <c r="C2" s="1285"/>
      <c r="D2" s="1285"/>
      <c r="E2" s="1285"/>
      <c r="F2" s="1285"/>
      <c r="G2" s="1285"/>
      <c r="H2" s="1287" t="s">
        <v>64</v>
      </c>
      <c r="I2" s="1288"/>
      <c r="J2" s="703">
        <f>'BUILD Main'!J2</f>
        <v>39119</v>
      </c>
    </row>
    <row r="3" spans="1:10" s="40" customFormat="1" ht="24" customHeight="1">
      <c r="A3" s="700" t="str">
        <f>'BUILD Main'!A3</f>
        <v>Project Name and Location</v>
      </c>
      <c r="B3" s="505"/>
      <c r="C3" s="1285"/>
      <c r="D3" s="1285"/>
      <c r="E3" s="1285"/>
      <c r="F3" s="1285"/>
      <c r="G3" s="1285"/>
      <c r="H3" s="1289" t="s">
        <v>223</v>
      </c>
      <c r="I3" s="1290"/>
      <c r="J3" s="704">
        <f>'BUILD Main'!J3</f>
        <v>2007</v>
      </c>
    </row>
    <row r="4" spans="1:10" s="40" customFormat="1" ht="24" customHeight="1">
      <c r="A4" s="701" t="str">
        <f>'BUILD Main'!A4</f>
        <v>Current Phase (In AA, Applic. for PE, In PE, Applic. for FD, Applic. For FFGA, In Construction, In Rev Ops) </v>
      </c>
      <c r="B4" s="506"/>
      <c r="C4" s="1291"/>
      <c r="D4" s="1291"/>
      <c r="E4" s="1291"/>
      <c r="F4" s="1291"/>
      <c r="G4" s="1291"/>
      <c r="H4" s="1292" t="s">
        <v>66</v>
      </c>
      <c r="I4" s="1293"/>
      <c r="J4" s="705">
        <f>'BUILD Main'!J4</f>
        <v>2012</v>
      </c>
    </row>
    <row r="5" spans="1:10" s="7" customFormat="1" ht="6" customHeight="1">
      <c r="A5" s="1298"/>
      <c r="B5" s="1299"/>
      <c r="C5" s="1299"/>
      <c r="D5" s="1299"/>
      <c r="E5" s="1299"/>
      <c r="F5" s="1299"/>
      <c r="G5" s="1299"/>
      <c r="H5" s="1299"/>
      <c r="I5" s="1299"/>
      <c r="J5" s="1300"/>
    </row>
    <row r="6" spans="1:10" ht="69.75" customHeight="1">
      <c r="A6" s="1286"/>
      <c r="B6" s="1286"/>
      <c r="C6" s="449" t="s">
        <v>68</v>
      </c>
      <c r="D6" s="450" t="s">
        <v>182</v>
      </c>
      <c r="E6" s="450" t="s">
        <v>183</v>
      </c>
      <c r="F6" s="450" t="s">
        <v>184</v>
      </c>
      <c r="G6" s="450" t="s">
        <v>134</v>
      </c>
      <c r="H6" s="451" t="s">
        <v>135</v>
      </c>
      <c r="I6" s="499" t="s">
        <v>136</v>
      </c>
      <c r="J6" s="1294" t="s">
        <v>318</v>
      </c>
    </row>
    <row r="7" spans="1:10" s="15" customFormat="1" ht="15" customHeight="1">
      <c r="A7" s="12" t="str">
        <f>'SCC List'!A3:B3</f>
        <v>10 GUIDEWAY &amp; TRACK ELEMENTS (route miles)</v>
      </c>
      <c r="B7" s="13"/>
      <c r="C7" s="452">
        <f>SUM(C8:C15)</f>
        <v>9</v>
      </c>
      <c r="D7" s="344">
        <f>SUM(D8:D20)</f>
        <v>8000</v>
      </c>
      <c r="E7" s="344">
        <f>SUM(E8:E20)</f>
        <v>1000</v>
      </c>
      <c r="F7" s="124">
        <f>SUM(F8:F20)</f>
        <v>9000</v>
      </c>
      <c r="G7" s="431">
        <f aca="true" t="shared" si="0" ref="G7:G15">IF(C7&gt;0,F7/C7,"")</f>
        <v>1000</v>
      </c>
      <c r="H7" s="43">
        <f>SUM(F7/$F$52)</f>
        <v>0.26629582507323135</v>
      </c>
      <c r="I7" s="443">
        <f>SUM(F7/$F$77)</f>
        <v>0.14830230931412655</v>
      </c>
      <c r="J7" s="1295"/>
    </row>
    <row r="8" spans="1:10" s="16" customFormat="1" ht="15" customHeight="1">
      <c r="A8" s="453">
        <f>'SCC List'!A4:B4</f>
        <v>10.01</v>
      </c>
      <c r="B8" s="116" t="str">
        <f>'SCC List'!B4</f>
        <v>Guideway: At-grade exclusive right-of-way</v>
      </c>
      <c r="C8" s="110"/>
      <c r="D8" s="32"/>
      <c r="E8" s="32"/>
      <c r="F8" s="455">
        <f aca="true" t="shared" si="1" ref="F8:F20">SUM(D8:E8)</f>
        <v>0</v>
      </c>
      <c r="G8" s="456">
        <f t="shared" si="0"/>
      </c>
      <c r="H8" s="51"/>
      <c r="I8" s="457"/>
      <c r="J8" s="567"/>
    </row>
    <row r="9" spans="1:10" s="16" customFormat="1" ht="15" customHeight="1">
      <c r="A9" s="453">
        <f>'SCC List'!A5:B5</f>
        <v>10.02</v>
      </c>
      <c r="B9" s="116" t="str">
        <f>'SCC List'!B5</f>
        <v>Guideway: At-grade semi-exclusive (allows cross-traffic)</v>
      </c>
      <c r="C9" s="110">
        <v>9</v>
      </c>
      <c r="D9" s="32">
        <v>8000</v>
      </c>
      <c r="E9" s="32">
        <v>1000</v>
      </c>
      <c r="F9" s="455">
        <f t="shared" si="1"/>
        <v>9000</v>
      </c>
      <c r="G9" s="456">
        <f t="shared" si="0"/>
        <v>1000</v>
      </c>
      <c r="H9" s="51"/>
      <c r="I9" s="457"/>
      <c r="J9" s="344" t="s">
        <v>310</v>
      </c>
    </row>
    <row r="10" spans="1:10" s="16" customFormat="1" ht="15" customHeight="1">
      <c r="A10" s="453">
        <f>'SCC List'!A6:B6</f>
        <v>10.03</v>
      </c>
      <c r="B10" s="116" t="str">
        <f>'SCC List'!B6</f>
        <v>Guideway: At-grade in mixed traffic</v>
      </c>
      <c r="C10" s="110"/>
      <c r="D10" s="32"/>
      <c r="E10" s="32"/>
      <c r="F10" s="455">
        <f t="shared" si="1"/>
        <v>0</v>
      </c>
      <c r="G10" s="456">
        <f t="shared" si="0"/>
      </c>
      <c r="H10" s="51"/>
      <c r="I10" s="457"/>
      <c r="J10" s="344" t="s">
        <v>310</v>
      </c>
    </row>
    <row r="11" spans="1:10" s="16" customFormat="1" ht="15" customHeight="1">
      <c r="A11" s="453">
        <f>'SCC List'!A7:B7</f>
        <v>10.04</v>
      </c>
      <c r="B11" s="116" t="str">
        <f>'SCC List'!B7</f>
        <v>Guideway: Aerial structure</v>
      </c>
      <c r="C11" s="110"/>
      <c r="D11" s="32"/>
      <c r="E11" s="32"/>
      <c r="F11" s="455">
        <f t="shared" si="1"/>
        <v>0</v>
      </c>
      <c r="G11" s="456">
        <f t="shared" si="0"/>
      </c>
      <c r="H11" s="51"/>
      <c r="I11" s="457"/>
      <c r="J11" s="404"/>
    </row>
    <row r="12" spans="1:10" s="16" customFormat="1" ht="15" customHeight="1">
      <c r="A12" s="453">
        <f>'SCC List'!A8:B8</f>
        <v>10.05</v>
      </c>
      <c r="B12" s="116" t="str">
        <f>'SCC List'!B8</f>
        <v>Guideway: Built-up fill</v>
      </c>
      <c r="C12" s="110"/>
      <c r="D12" s="32"/>
      <c r="E12" s="32"/>
      <c r="F12" s="455">
        <f t="shared" si="1"/>
        <v>0</v>
      </c>
      <c r="G12" s="456">
        <f t="shared" si="0"/>
      </c>
      <c r="H12" s="51"/>
      <c r="I12" s="457"/>
      <c r="J12" s="404"/>
    </row>
    <row r="13" spans="1:10" s="16" customFormat="1" ht="15" customHeight="1">
      <c r="A13" s="453">
        <f>'SCC List'!A9:B9</f>
        <v>10.06</v>
      </c>
      <c r="B13" s="116" t="str">
        <f>'SCC List'!B9</f>
        <v>Guideway: Underground cut &amp; cover</v>
      </c>
      <c r="C13" s="110"/>
      <c r="D13" s="32"/>
      <c r="E13" s="32"/>
      <c r="F13" s="455">
        <f t="shared" si="1"/>
        <v>0</v>
      </c>
      <c r="G13" s="456">
        <f t="shared" si="0"/>
      </c>
      <c r="H13" s="51"/>
      <c r="I13" s="457"/>
      <c r="J13" s="404"/>
    </row>
    <row r="14" spans="1:10" s="16" customFormat="1" ht="15" customHeight="1">
      <c r="A14" s="453">
        <f>'SCC List'!A10:B10</f>
        <v>10.07</v>
      </c>
      <c r="B14" s="116" t="str">
        <f>'SCC List'!B10</f>
        <v>Guideway: Underground tunnel</v>
      </c>
      <c r="C14" s="110"/>
      <c r="D14" s="32"/>
      <c r="E14" s="32"/>
      <c r="F14" s="455">
        <f t="shared" si="1"/>
        <v>0</v>
      </c>
      <c r="G14" s="456">
        <f t="shared" si="0"/>
      </c>
      <c r="H14" s="51"/>
      <c r="I14" s="457"/>
      <c r="J14" s="404"/>
    </row>
    <row r="15" spans="1:10" s="16" customFormat="1" ht="15" customHeight="1">
      <c r="A15" s="453">
        <f>'SCC List'!A11:B11</f>
        <v>10.08</v>
      </c>
      <c r="B15" s="116" t="str">
        <f>'SCC List'!B11</f>
        <v>Guideway: Retained cut or fill</v>
      </c>
      <c r="C15" s="188"/>
      <c r="D15" s="32"/>
      <c r="E15" s="32"/>
      <c r="F15" s="455">
        <f t="shared" si="1"/>
        <v>0</v>
      </c>
      <c r="G15" s="456">
        <f t="shared" si="0"/>
      </c>
      <c r="H15" s="51"/>
      <c r="I15" s="457"/>
      <c r="J15" s="404"/>
    </row>
    <row r="16" spans="1:10" s="16" customFormat="1" ht="15" customHeight="1">
      <c r="A16" s="453">
        <f>'SCC List'!A12:B12</f>
        <v>10.09</v>
      </c>
      <c r="B16" s="116" t="str">
        <f>'SCC List'!B12</f>
        <v>Track:  Direct fixation</v>
      </c>
      <c r="C16" s="345"/>
      <c r="D16" s="32"/>
      <c r="E16" s="32"/>
      <c r="F16" s="455">
        <f t="shared" si="1"/>
        <v>0</v>
      </c>
      <c r="G16" s="456"/>
      <c r="H16" s="51"/>
      <c r="I16" s="457"/>
      <c r="J16" s="404"/>
    </row>
    <row r="17" spans="1:10" s="16" customFormat="1" ht="15" customHeight="1">
      <c r="A17" s="453">
        <f>'SCC List'!A13:B13</f>
        <v>10.1</v>
      </c>
      <c r="B17" s="116" t="str">
        <f>'SCC List'!B13</f>
        <v>Track:  Embedded</v>
      </c>
      <c r="C17" s="404"/>
      <c r="D17" s="32"/>
      <c r="E17" s="32"/>
      <c r="F17" s="455">
        <f t="shared" si="1"/>
        <v>0</v>
      </c>
      <c r="G17" s="458"/>
      <c r="H17" s="51"/>
      <c r="I17" s="457"/>
      <c r="J17" s="404"/>
    </row>
    <row r="18" spans="1:10" s="16" customFormat="1" ht="15" customHeight="1">
      <c r="A18" s="453">
        <f>'SCC List'!A14:B14</f>
        <v>10.11</v>
      </c>
      <c r="B18" s="116" t="str">
        <f>'SCC List'!B14</f>
        <v>Track:  Ballasted</v>
      </c>
      <c r="C18" s="404"/>
      <c r="D18" s="32"/>
      <c r="E18" s="32"/>
      <c r="F18" s="455">
        <f t="shared" si="1"/>
        <v>0</v>
      </c>
      <c r="G18" s="458"/>
      <c r="H18" s="51"/>
      <c r="I18" s="457"/>
      <c r="J18" s="404"/>
    </row>
    <row r="19" spans="1:10" s="16" customFormat="1" ht="15" customHeight="1">
      <c r="A19" s="453">
        <f>'SCC List'!A15:B15</f>
        <v>10.12</v>
      </c>
      <c r="B19" s="116" t="str">
        <f>'SCC List'!B15</f>
        <v>Track:  Special (switches, turnouts)</v>
      </c>
      <c r="C19" s="404"/>
      <c r="D19" s="32"/>
      <c r="E19" s="32"/>
      <c r="F19" s="455">
        <f t="shared" si="1"/>
        <v>0</v>
      </c>
      <c r="G19" s="458"/>
      <c r="H19" s="51"/>
      <c r="I19" s="457"/>
      <c r="J19" s="404"/>
    </row>
    <row r="20" spans="1:10" s="16" customFormat="1" ht="15" customHeight="1">
      <c r="A20" s="453">
        <f>'SCC List'!A16:B16</f>
        <v>10.13</v>
      </c>
      <c r="B20" s="116" t="str">
        <f>'SCC List'!B16</f>
        <v>Track:  Vibration and noise dampening</v>
      </c>
      <c r="C20" s="454"/>
      <c r="D20" s="32"/>
      <c r="E20" s="32"/>
      <c r="F20" s="455">
        <f t="shared" si="1"/>
        <v>0</v>
      </c>
      <c r="G20" s="459"/>
      <c r="H20" s="51"/>
      <c r="I20" s="457"/>
      <c r="J20" s="404"/>
    </row>
    <row r="21" spans="1:10" s="15" customFormat="1" ht="15" customHeight="1">
      <c r="A21" s="12" t="str">
        <f>'SCC List'!A17:B17</f>
        <v>20 STATIONS, STOPS, TERMINALS, INTERMODAL (number)</v>
      </c>
      <c r="B21" s="13"/>
      <c r="C21" s="460">
        <f>SUM(C22:C28)</f>
        <v>36</v>
      </c>
      <c r="D21" s="344">
        <f>SUM(D22:D28)</f>
        <v>6000</v>
      </c>
      <c r="E21" s="344">
        <f>SUM(E22:E28)</f>
        <v>1000</v>
      </c>
      <c r="F21" s="124">
        <f>SUM(F22:F28)</f>
        <v>7000</v>
      </c>
      <c r="G21" s="461">
        <f aca="true" t="shared" si="2" ref="G21:G29">IF(C21&gt;0,F21/C21,"")</f>
        <v>194.44444444444446</v>
      </c>
      <c r="H21" s="43">
        <f>SUM(F21/$F$52)</f>
        <v>0.20711897505695773</v>
      </c>
      <c r="I21" s="443">
        <f>SUM(F21/$F$77)</f>
        <v>0.11534624057765397</v>
      </c>
      <c r="J21" s="444"/>
    </row>
    <row r="22" spans="1:10" s="16" customFormat="1" ht="15" customHeight="1">
      <c r="A22" s="61">
        <f>'SCC List'!A18</f>
        <v>20.01</v>
      </c>
      <c r="B22" s="60" t="str">
        <f>'SCC List'!B18</f>
        <v>At-grade station, stop, shelter, mall, terminal, platform</v>
      </c>
      <c r="C22" s="112">
        <v>36</v>
      </c>
      <c r="D22" s="32">
        <v>6000</v>
      </c>
      <c r="E22" s="32">
        <v>1000</v>
      </c>
      <c r="F22" s="344">
        <f aca="true" t="shared" si="3" ref="F22:F28">SUM(D22:E22)</f>
        <v>7000</v>
      </c>
      <c r="G22" s="467">
        <f t="shared" si="2"/>
        <v>194.44444444444446</v>
      </c>
      <c r="H22" s="51"/>
      <c r="I22" s="457"/>
      <c r="J22" s="344" t="s">
        <v>311</v>
      </c>
    </row>
    <row r="23" spans="1:10" s="16" customFormat="1" ht="15" customHeight="1">
      <c r="A23" s="61">
        <f>'SCC List'!A19</f>
        <v>20.02</v>
      </c>
      <c r="B23" s="60" t="str">
        <f>'SCC List'!B19</f>
        <v>Aerial station, stop, shelter, mall, terminal, platform</v>
      </c>
      <c r="C23" s="112"/>
      <c r="D23" s="32"/>
      <c r="E23" s="32"/>
      <c r="F23" s="344">
        <f t="shared" si="3"/>
        <v>0</v>
      </c>
      <c r="G23" s="467">
        <f t="shared" si="2"/>
      </c>
      <c r="H23" s="51"/>
      <c r="I23" s="457"/>
      <c r="J23" s="404"/>
    </row>
    <row r="24" spans="1:10" s="16" customFormat="1" ht="15" customHeight="1">
      <c r="A24" s="61">
        <f>'SCC List'!A20</f>
        <v>20.03</v>
      </c>
      <c r="B24" s="60" t="str">
        <f>'SCC List'!B20</f>
        <v>Underground station, stop, shelter, mall, terminal, platform </v>
      </c>
      <c r="C24" s="112"/>
      <c r="D24" s="32"/>
      <c r="E24" s="32"/>
      <c r="F24" s="344">
        <f t="shared" si="3"/>
        <v>0</v>
      </c>
      <c r="G24" s="467">
        <f t="shared" si="2"/>
      </c>
      <c r="H24" s="51"/>
      <c r="I24" s="457"/>
      <c r="J24" s="404"/>
    </row>
    <row r="25" spans="1:10" s="16" customFormat="1" ht="15" customHeight="1">
      <c r="A25" s="61">
        <f>'SCC List'!A21</f>
        <v>20.04</v>
      </c>
      <c r="B25" s="60" t="str">
        <f>'SCC List'!B21</f>
        <v>Other stations, landings, terminals:  Intermodal, ferry, trolley, etc. </v>
      </c>
      <c r="C25" s="113"/>
      <c r="D25" s="32"/>
      <c r="E25" s="32"/>
      <c r="F25" s="344">
        <f t="shared" si="3"/>
        <v>0</v>
      </c>
      <c r="G25" s="456">
        <f t="shared" si="2"/>
      </c>
      <c r="H25" s="51"/>
      <c r="I25" s="457"/>
      <c r="J25" s="404"/>
    </row>
    <row r="26" spans="1:10" s="16" customFormat="1" ht="15" customHeight="1">
      <c r="A26" s="61">
        <f>'SCC List'!A22</f>
        <v>20.05</v>
      </c>
      <c r="B26" s="60" t="str">
        <f>'SCC List'!B22</f>
        <v>Joint development </v>
      </c>
      <c r="C26" s="1050"/>
      <c r="D26" s="32"/>
      <c r="E26" s="32"/>
      <c r="F26" s="455">
        <f t="shared" si="3"/>
        <v>0</v>
      </c>
      <c r="G26" s="456">
        <f t="shared" si="2"/>
      </c>
      <c r="H26" s="380"/>
      <c r="I26" s="457"/>
      <c r="J26" s="404"/>
    </row>
    <row r="27" spans="1:10" s="16" customFormat="1" ht="15" customHeight="1">
      <c r="A27" s="61">
        <f>'SCC List'!A23</f>
        <v>20.06</v>
      </c>
      <c r="B27" s="60" t="str">
        <f>'SCC List'!B23</f>
        <v>Automobile parking multi-story structure</v>
      </c>
      <c r="C27" s="463"/>
      <c r="D27" s="32"/>
      <c r="E27" s="32"/>
      <c r="F27" s="455">
        <f t="shared" si="3"/>
        <v>0</v>
      </c>
      <c r="G27" s="458">
        <f t="shared" si="2"/>
      </c>
      <c r="H27" s="380"/>
      <c r="I27" s="457"/>
      <c r="J27" s="404"/>
    </row>
    <row r="28" spans="1:10" s="16" customFormat="1" ht="15" customHeight="1">
      <c r="A28" s="61">
        <f>'SCC List'!A24</f>
        <v>20.07</v>
      </c>
      <c r="B28" s="60" t="str">
        <f>'SCC List'!B24</f>
        <v>Elevators, escalators</v>
      </c>
      <c r="C28" s="464"/>
      <c r="D28" s="32"/>
      <c r="E28" s="32"/>
      <c r="F28" s="455">
        <f t="shared" si="3"/>
        <v>0</v>
      </c>
      <c r="G28" s="459">
        <f t="shared" si="2"/>
      </c>
      <c r="H28" s="380"/>
      <c r="I28" s="457"/>
      <c r="J28" s="404"/>
    </row>
    <row r="29" spans="1:10" s="15" customFormat="1" ht="15" customHeight="1">
      <c r="A29" s="12" t="str">
        <f>'SCC List'!A25</f>
        <v>30 SUPPORT FACILITIES: YARDS, SHOPS, ADMIN. BLDGS</v>
      </c>
      <c r="B29" s="13"/>
      <c r="C29" s="252">
        <f>C7</f>
        <v>9</v>
      </c>
      <c r="D29" s="344">
        <f>SUM(D30:D34)</f>
        <v>4000</v>
      </c>
      <c r="E29" s="344">
        <f>SUM(E30:E34)</f>
        <v>1000</v>
      </c>
      <c r="F29" s="124">
        <f>SUM(F30:F34)</f>
        <v>5000</v>
      </c>
      <c r="G29" s="461">
        <f t="shared" si="2"/>
        <v>555.5555555555555</v>
      </c>
      <c r="H29" s="43">
        <f>SUM(F29/$F$52)</f>
        <v>0.14794212504068407</v>
      </c>
      <c r="I29" s="443">
        <f>SUM(F29/$F$77)</f>
        <v>0.08239017184118141</v>
      </c>
      <c r="J29" s="444"/>
    </row>
    <row r="30" spans="1:10" s="16" customFormat="1" ht="15" customHeight="1">
      <c r="A30" s="61">
        <f>'SCC List'!A26</f>
        <v>30.01</v>
      </c>
      <c r="B30" s="60" t="str">
        <f>'SCC List'!B26</f>
        <v>Administration Building:  Office, sales, storage, revenue counting</v>
      </c>
      <c r="C30" s="463"/>
      <c r="D30" s="32"/>
      <c r="E30" s="32"/>
      <c r="F30" s="344">
        <f>SUM(D30:E30)</f>
        <v>0</v>
      </c>
      <c r="G30" s="456"/>
      <c r="H30" s="51"/>
      <c r="I30" s="457"/>
      <c r="J30" s="404"/>
    </row>
    <row r="31" spans="1:10" s="16" customFormat="1" ht="15" customHeight="1">
      <c r="A31" s="61">
        <f>'SCC List'!A27</f>
        <v>30.02</v>
      </c>
      <c r="B31" s="466" t="str">
        <f>'SCC List'!B27</f>
        <v>Light Maintenance Facility </v>
      </c>
      <c r="C31" s="463"/>
      <c r="D31" s="32">
        <v>4000</v>
      </c>
      <c r="E31" s="32">
        <v>1000</v>
      </c>
      <c r="F31" s="344">
        <f>SUM(D31:E31)</f>
        <v>5000</v>
      </c>
      <c r="G31" s="458"/>
      <c r="H31" s="51"/>
      <c r="I31" s="457"/>
      <c r="J31" s="404"/>
    </row>
    <row r="32" spans="1:10" s="16" customFormat="1" ht="15" customHeight="1">
      <c r="A32" s="61">
        <f>'SCC List'!A28</f>
        <v>30.03</v>
      </c>
      <c r="B32" s="466" t="str">
        <f>'SCC List'!B28</f>
        <v>Heavy Maintenance Facility</v>
      </c>
      <c r="C32" s="463"/>
      <c r="D32" s="32"/>
      <c r="E32" s="32"/>
      <c r="F32" s="344">
        <f>SUM(D32:E32)</f>
        <v>0</v>
      </c>
      <c r="G32" s="458"/>
      <c r="H32" s="51"/>
      <c r="I32" s="457"/>
      <c r="J32" s="404"/>
    </row>
    <row r="33" spans="1:10" s="16" customFormat="1" ht="15" customHeight="1">
      <c r="A33" s="61">
        <f>'SCC List'!A29</f>
        <v>30.04</v>
      </c>
      <c r="B33" s="466" t="str">
        <f>'SCC List'!B29</f>
        <v>Storage or Maintenance of Way Building</v>
      </c>
      <c r="C33" s="463"/>
      <c r="D33" s="32"/>
      <c r="E33" s="32"/>
      <c r="F33" s="344">
        <f>SUM(D33:E33)</f>
        <v>0</v>
      </c>
      <c r="G33" s="458"/>
      <c r="H33" s="51"/>
      <c r="I33" s="457"/>
      <c r="J33" s="404"/>
    </row>
    <row r="34" spans="1:10" s="16" customFormat="1" ht="15" customHeight="1">
      <c r="A34" s="61">
        <f>'SCC List'!A30</f>
        <v>30.05</v>
      </c>
      <c r="B34" s="466" t="str">
        <f>'SCC List'!B30</f>
        <v>Yard and Yard Track</v>
      </c>
      <c r="C34" s="464"/>
      <c r="D34" s="32"/>
      <c r="E34" s="32"/>
      <c r="F34" s="344">
        <f>SUM(D34:E34)</f>
        <v>0</v>
      </c>
      <c r="G34" s="459"/>
      <c r="H34" s="51"/>
      <c r="I34" s="457"/>
      <c r="J34" s="404"/>
    </row>
    <row r="35" spans="1:10" s="15" customFormat="1" ht="15" customHeight="1">
      <c r="A35" s="12" t="str">
        <f>'SCC List'!A31</f>
        <v>40 SITEWORK &amp; SPECIAL CONDITIONS</v>
      </c>
      <c r="B35" s="47"/>
      <c r="C35" s="252">
        <f>C7</f>
        <v>9</v>
      </c>
      <c r="D35" s="344">
        <f>SUM(D36:D43)</f>
        <v>8300</v>
      </c>
      <c r="E35" s="455">
        <f>SUM(E36:E43)</f>
        <v>1800</v>
      </c>
      <c r="F35" s="124">
        <f>SUM(F36:F43)</f>
        <v>10100</v>
      </c>
      <c r="G35" s="461">
        <f>IF(C35&gt;0,F35/C35,"")</f>
        <v>1122.2222222222222</v>
      </c>
      <c r="H35" s="43">
        <f>SUM(F35/$F$52)</f>
        <v>0.29884309258218184</v>
      </c>
      <c r="I35" s="443">
        <f>SUM(F35/$F$77)</f>
        <v>0.16642814711918644</v>
      </c>
      <c r="J35" s="444"/>
    </row>
    <row r="36" spans="1:10" s="16" customFormat="1" ht="15" customHeight="1">
      <c r="A36" s="61">
        <f>'SCC List'!A32</f>
        <v>40.01</v>
      </c>
      <c r="B36" s="60" t="str">
        <f>'SCC List'!B32</f>
        <v>Demolition, Clearing, Earthwork</v>
      </c>
      <c r="C36" s="465"/>
      <c r="D36" s="181">
        <v>5000</v>
      </c>
      <c r="E36" s="32">
        <v>100</v>
      </c>
      <c r="F36" s="344">
        <f aca="true" t="shared" si="4" ref="F36:F43">SUM(D36:E36)</f>
        <v>5100</v>
      </c>
      <c r="G36" s="456"/>
      <c r="H36" s="52"/>
      <c r="I36" s="462"/>
      <c r="J36" s="404"/>
    </row>
    <row r="37" spans="1:10" s="16" customFormat="1" ht="15" customHeight="1">
      <c r="A37" s="61">
        <f>'SCC List'!A33</f>
        <v>40.02</v>
      </c>
      <c r="B37" s="60" t="str">
        <f>'SCC List'!B33</f>
        <v>Site Utilities, Utility Relocation</v>
      </c>
      <c r="C37" s="465"/>
      <c r="D37" s="181">
        <v>1000</v>
      </c>
      <c r="E37" s="32">
        <v>500</v>
      </c>
      <c r="F37" s="344">
        <f t="shared" si="4"/>
        <v>1500</v>
      </c>
      <c r="G37" s="458"/>
      <c r="H37" s="53"/>
      <c r="I37" s="462"/>
      <c r="J37" s="404"/>
    </row>
    <row r="38" spans="1:10" s="16" customFormat="1" ht="12.75">
      <c r="A38" s="61">
        <f>'SCC List'!A34</f>
        <v>40.03</v>
      </c>
      <c r="B38" s="60" t="str">
        <f>'SCC List'!B34</f>
        <v>Haz. mat'l, contam'd soil removal/mitigation, ground water treatments</v>
      </c>
      <c r="C38" s="465"/>
      <c r="D38" s="181"/>
      <c r="E38" s="32"/>
      <c r="F38" s="344">
        <f t="shared" si="4"/>
        <v>0</v>
      </c>
      <c r="G38" s="458"/>
      <c r="H38" s="53"/>
      <c r="I38" s="462"/>
      <c r="J38" s="404"/>
    </row>
    <row r="39" spans="1:10" s="16" customFormat="1" ht="12.75" customHeight="1">
      <c r="A39" s="61">
        <f>'SCC List'!A35</f>
        <v>40.04</v>
      </c>
      <c r="B39" s="60" t="str">
        <f>'SCC List'!B35</f>
        <v>Environmental mitigation, e.g. wetlands, historic/archeologic, parks</v>
      </c>
      <c r="C39" s="465"/>
      <c r="D39" s="181">
        <v>1000</v>
      </c>
      <c r="E39" s="32">
        <v>200</v>
      </c>
      <c r="F39" s="344">
        <f t="shared" si="4"/>
        <v>1200</v>
      </c>
      <c r="G39" s="458"/>
      <c r="H39" s="53"/>
      <c r="I39" s="462"/>
      <c r="J39" s="404"/>
    </row>
    <row r="40" spans="1:10" s="16" customFormat="1" ht="12.75">
      <c r="A40" s="61">
        <f>'SCC List'!A36</f>
        <v>40.05</v>
      </c>
      <c r="B40" s="60" t="str">
        <f>'SCC List'!B36</f>
        <v>Site structures including retaining walls, sound walls</v>
      </c>
      <c r="C40" s="465"/>
      <c r="D40" s="181"/>
      <c r="E40" s="32"/>
      <c r="F40" s="344">
        <f t="shared" si="4"/>
        <v>0</v>
      </c>
      <c r="G40" s="458"/>
      <c r="H40" s="53"/>
      <c r="I40" s="462"/>
      <c r="J40" s="404"/>
    </row>
    <row r="41" spans="1:10" s="16" customFormat="1" ht="12.75" customHeight="1">
      <c r="A41" s="61">
        <f>'SCC List'!A37</f>
        <v>40.06</v>
      </c>
      <c r="B41" s="62" t="str">
        <f>'SCC List'!B37</f>
        <v>Pedestrian / bike access and accommodation, landscaping</v>
      </c>
      <c r="C41" s="465"/>
      <c r="D41" s="181">
        <v>1000</v>
      </c>
      <c r="E41" s="32">
        <v>1000</v>
      </c>
      <c r="F41" s="344">
        <f t="shared" si="4"/>
        <v>2000</v>
      </c>
      <c r="G41" s="458"/>
      <c r="H41" s="53"/>
      <c r="I41" s="462"/>
      <c r="J41" s="404"/>
    </row>
    <row r="42" spans="1:10" s="16" customFormat="1" ht="12.75" customHeight="1">
      <c r="A42" s="61">
        <f>'SCC List'!A38</f>
        <v>40.07</v>
      </c>
      <c r="B42" s="62" t="str">
        <f>'SCC List'!B38</f>
        <v>Automobile, bus, van accessways including roads, parking lots</v>
      </c>
      <c r="C42" s="465"/>
      <c r="D42" s="181">
        <v>200</v>
      </c>
      <c r="E42" s="32"/>
      <c r="F42" s="344">
        <f t="shared" si="4"/>
        <v>200</v>
      </c>
      <c r="G42" s="458"/>
      <c r="H42" s="53"/>
      <c r="I42" s="462"/>
      <c r="J42" s="344" t="s">
        <v>312</v>
      </c>
    </row>
    <row r="43" spans="1:10" s="16" customFormat="1" ht="12.75">
      <c r="A43" s="61">
        <f>'SCC List'!A39</f>
        <v>40.08</v>
      </c>
      <c r="B43" s="60" t="str">
        <f>'SCC List'!B39</f>
        <v>Temporary Facilities and other indirect costs during construction</v>
      </c>
      <c r="C43" s="465"/>
      <c r="D43" s="181">
        <v>100</v>
      </c>
      <c r="E43" s="32"/>
      <c r="F43" s="344">
        <f t="shared" si="4"/>
        <v>100</v>
      </c>
      <c r="G43" s="458"/>
      <c r="H43" s="53"/>
      <c r="I43" s="462"/>
      <c r="J43" s="404"/>
    </row>
    <row r="44" spans="1:10" s="15" customFormat="1" ht="15" customHeight="1">
      <c r="A44" s="12" t="str">
        <f>'SCC List'!A40</f>
        <v>50  SYSTEMS</v>
      </c>
      <c r="B44" s="13"/>
      <c r="C44" s="153">
        <f>C7</f>
        <v>9</v>
      </c>
      <c r="D44" s="344">
        <f>SUM(D45:D51)</f>
        <v>2305</v>
      </c>
      <c r="E44" s="455">
        <f>SUM(E45:E51)</f>
        <v>392</v>
      </c>
      <c r="F44" s="124">
        <f>SUM(F45:F51)</f>
        <v>2697</v>
      </c>
      <c r="G44" s="121">
        <f>IF(C44&gt;0,F44/C44,"")</f>
        <v>299.6666666666667</v>
      </c>
      <c r="H44" s="43">
        <f>SUM(F44/$F$52)</f>
        <v>0.079799982246945</v>
      </c>
      <c r="I44" s="443">
        <f>SUM(F44/$F$77)</f>
        <v>0.04444125869113325</v>
      </c>
      <c r="J44" s="444"/>
    </row>
    <row r="45" spans="1:10" s="16" customFormat="1" ht="15" customHeight="1">
      <c r="A45" s="61">
        <f>'SCC List'!A41</f>
        <v>50.01</v>
      </c>
      <c r="B45" s="60" t="str">
        <f>'SCC List'!B41</f>
        <v>Train control and signals</v>
      </c>
      <c r="C45" s="404"/>
      <c r="D45" s="181"/>
      <c r="E45" s="181"/>
      <c r="F45" s="344">
        <f aca="true" t="shared" si="5" ref="F45:F51">SUM(D45:E45)</f>
        <v>0</v>
      </c>
      <c r="G45" s="456"/>
      <c r="H45" s="52"/>
      <c r="I45" s="462"/>
      <c r="J45" s="404"/>
    </row>
    <row r="46" spans="1:10" s="16" customFormat="1" ht="15" customHeight="1">
      <c r="A46" s="61">
        <f>'SCC List'!A42</f>
        <v>50.02</v>
      </c>
      <c r="B46" s="60" t="str">
        <f>'SCC List'!B42</f>
        <v>Traffic signals and crossing protection</v>
      </c>
      <c r="C46" s="465"/>
      <c r="D46" s="181">
        <v>1125</v>
      </c>
      <c r="E46" s="181">
        <v>200</v>
      </c>
      <c r="F46" s="344">
        <f t="shared" si="5"/>
        <v>1325</v>
      </c>
      <c r="G46" s="458"/>
      <c r="H46" s="53"/>
      <c r="I46" s="462"/>
      <c r="J46" s="344" t="s">
        <v>313</v>
      </c>
    </row>
    <row r="47" spans="1:10" s="16" customFormat="1" ht="15" customHeight="1">
      <c r="A47" s="61">
        <f>'SCC List'!A43</f>
        <v>50.03</v>
      </c>
      <c r="B47" s="60" t="str">
        <f>'SCC List'!B43</f>
        <v>Traction power supply:  substations </v>
      </c>
      <c r="C47" s="465"/>
      <c r="D47" s="181"/>
      <c r="E47" s="181"/>
      <c r="F47" s="344">
        <f t="shared" si="5"/>
        <v>0</v>
      </c>
      <c r="G47" s="458"/>
      <c r="H47" s="53"/>
      <c r="I47" s="462"/>
      <c r="J47" s="404"/>
    </row>
    <row r="48" spans="1:10" s="16" customFormat="1" ht="15" customHeight="1">
      <c r="A48" s="61">
        <f>'SCC List'!A44</f>
        <v>50.04</v>
      </c>
      <c r="B48" s="60" t="str">
        <f>'SCC List'!B44</f>
        <v>Traction power distribution:  catenary and third rail</v>
      </c>
      <c r="C48" s="465"/>
      <c r="D48" s="181"/>
      <c r="E48" s="181"/>
      <c r="F48" s="344">
        <f t="shared" si="5"/>
        <v>0</v>
      </c>
      <c r="G48" s="458"/>
      <c r="H48" s="53"/>
      <c r="I48" s="462"/>
      <c r="J48" s="404"/>
    </row>
    <row r="49" spans="1:10" s="16" customFormat="1" ht="15" customHeight="1">
      <c r="A49" s="61">
        <f>'SCC List'!A45</f>
        <v>50.05</v>
      </c>
      <c r="B49" s="60" t="str">
        <f>'SCC List'!B45</f>
        <v>Communications</v>
      </c>
      <c r="C49" s="465"/>
      <c r="D49" s="181">
        <v>600</v>
      </c>
      <c r="E49" s="181">
        <v>72</v>
      </c>
      <c r="F49" s="344">
        <f t="shared" si="5"/>
        <v>672</v>
      </c>
      <c r="G49" s="458"/>
      <c r="H49" s="53"/>
      <c r="I49" s="462"/>
      <c r="J49" s="344" t="s">
        <v>314</v>
      </c>
    </row>
    <row r="50" spans="1:10" s="16" customFormat="1" ht="15" customHeight="1">
      <c r="A50" s="61">
        <f>'SCC List'!A46</f>
        <v>50.06</v>
      </c>
      <c r="B50" s="60" t="str">
        <f>'SCC List'!B46</f>
        <v>Fare collection system and equipment</v>
      </c>
      <c r="C50" s="465"/>
      <c r="D50" s="181">
        <v>180</v>
      </c>
      <c r="E50" s="181">
        <v>20</v>
      </c>
      <c r="F50" s="344">
        <f t="shared" si="5"/>
        <v>200</v>
      </c>
      <c r="G50" s="458"/>
      <c r="H50" s="53"/>
      <c r="I50" s="462"/>
      <c r="J50" s="344" t="s">
        <v>315</v>
      </c>
    </row>
    <row r="51" spans="1:10" s="16" customFormat="1" ht="15" customHeight="1">
      <c r="A51" s="61">
        <f>'SCC List'!A47</f>
        <v>50.07</v>
      </c>
      <c r="B51" s="60" t="str">
        <f>'SCC List'!B47</f>
        <v>Central Control</v>
      </c>
      <c r="C51" s="465"/>
      <c r="D51" s="181">
        <v>400</v>
      </c>
      <c r="E51" s="181">
        <v>100</v>
      </c>
      <c r="F51" s="344">
        <f t="shared" si="5"/>
        <v>500</v>
      </c>
      <c r="G51" s="458"/>
      <c r="H51" s="53"/>
      <c r="I51" s="462"/>
      <c r="J51" s="344" t="s">
        <v>316</v>
      </c>
    </row>
    <row r="52" spans="1:70" s="149" customFormat="1" ht="15.75" customHeight="1">
      <c r="A52" s="1296" t="str">
        <f>'SCC Definitions'!A51:B51</f>
        <v>Construction Subtotal (10 - 50)</v>
      </c>
      <c r="B52" s="1297"/>
      <c r="C52" s="546">
        <f>C7</f>
        <v>9</v>
      </c>
      <c r="D52" s="132">
        <f>SUM(D44,D35,D29,D21,D7)</f>
        <v>28605</v>
      </c>
      <c r="E52" s="132">
        <f>SUM(E44,E35,E29,E21,E7)</f>
        <v>5192</v>
      </c>
      <c r="F52" s="50">
        <f>SUM(F44,F35,F29,F21,F7)</f>
        <v>33797</v>
      </c>
      <c r="G52" s="92">
        <f>IF(C52&gt;0,F52/C52,"")</f>
        <v>3755.222222222222</v>
      </c>
      <c r="H52" s="311">
        <f>SUM(H44,H35,H29,H21,H7)</f>
        <v>1</v>
      </c>
      <c r="I52" s="551">
        <f>SUM(F52/$F$77)</f>
        <v>0.5569081275432817</v>
      </c>
      <c r="J52" s="444"/>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0" s="15" customFormat="1" ht="15">
      <c r="A53" s="12" t="str">
        <f>'SCC List'!A48:B48</f>
        <v>60 ROW, LAND, EXISTING IMPROVEMENTS</v>
      </c>
      <c r="B53" s="47"/>
      <c r="C53" s="153">
        <f>C7</f>
        <v>9</v>
      </c>
      <c r="D53" s="344">
        <f>SUM(D54:D55)</f>
        <v>1000</v>
      </c>
      <c r="E53" s="344">
        <f>SUM(E54:E55)</f>
        <v>200</v>
      </c>
      <c r="F53" s="473">
        <f>SUM(F54:F55)</f>
        <v>1200</v>
      </c>
      <c r="G53" s="474">
        <f>IF(C53&gt;0,F53/C53,"")</f>
        <v>133.33333333333334</v>
      </c>
      <c r="H53" s="475"/>
      <c r="I53" s="443">
        <f>SUM(F53/$F$77)</f>
        <v>0.01977364124188354</v>
      </c>
      <c r="J53" s="444"/>
    </row>
    <row r="54" spans="1:10" s="16" customFormat="1" ht="12.75">
      <c r="A54" s="61">
        <f>'SCC List'!A49</f>
        <v>60.01</v>
      </c>
      <c r="B54" s="60" t="str">
        <f>'SCC List'!B49</f>
        <v>Purchase or lease of real estate  </v>
      </c>
      <c r="C54" s="471"/>
      <c r="D54" s="181">
        <v>1000</v>
      </c>
      <c r="E54" s="181">
        <v>200</v>
      </c>
      <c r="F54" s="344">
        <f>SUM(D54:E54)</f>
        <v>1200</v>
      </c>
      <c r="G54" s="476"/>
      <c r="H54" s="470"/>
      <c r="I54" s="462"/>
      <c r="J54" s="404"/>
    </row>
    <row r="55" spans="1:10" s="16" customFormat="1" ht="12.75">
      <c r="A55" s="61">
        <f>'SCC List'!A50</f>
        <v>60.02</v>
      </c>
      <c r="B55" s="60" t="str">
        <f>'SCC List'!B50</f>
        <v>Relocation of existing households and businesses</v>
      </c>
      <c r="C55" s="472"/>
      <c r="D55" s="181"/>
      <c r="E55" s="181"/>
      <c r="F55" s="344">
        <f>SUM(D55:E55)</f>
        <v>0</v>
      </c>
      <c r="G55" s="477"/>
      <c r="H55" s="470"/>
      <c r="I55" s="462"/>
      <c r="J55" s="404"/>
    </row>
    <row r="56" spans="1:10" s="15" customFormat="1" ht="15" customHeight="1">
      <c r="A56" s="30" t="str">
        <f>'SCC List'!A51</f>
        <v>70 VEHICLES (number)</v>
      </c>
      <c r="B56" s="13"/>
      <c r="C56" s="460">
        <f>SUM(C57:C63)</f>
        <v>20</v>
      </c>
      <c r="D56" s="344">
        <f>SUM(D57:D63)</f>
        <v>10000</v>
      </c>
      <c r="E56" s="455">
        <f>SUM(E57:E63)</f>
        <v>3000</v>
      </c>
      <c r="F56" s="124">
        <f>SUM(F57:F63)</f>
        <v>13000</v>
      </c>
      <c r="G56" s="478">
        <f aca="true" t="shared" si="6" ref="G56:G64">IF(C56&gt;0,F56/C56,"")</f>
        <v>650</v>
      </c>
      <c r="H56" s="475"/>
      <c r="I56" s="443">
        <f>SUM(F56/$F$77)</f>
        <v>0.21421444678707166</v>
      </c>
      <c r="J56" s="444"/>
    </row>
    <row r="57" spans="1:10" s="16" customFormat="1" ht="15" customHeight="1">
      <c r="A57" s="61">
        <f>'SCC List'!A52</f>
        <v>70.01</v>
      </c>
      <c r="B57" s="60" t="str">
        <f>'SCC List'!B52</f>
        <v>Light Rail</v>
      </c>
      <c r="C57" s="112"/>
      <c r="D57" s="32"/>
      <c r="E57" s="32"/>
      <c r="F57" s="344">
        <f aca="true" t="shared" si="7" ref="F57:F63">SUM(D57:E57)</f>
        <v>0</v>
      </c>
      <c r="G57" s="467">
        <f t="shared" si="6"/>
      </c>
      <c r="H57" s="470"/>
      <c r="I57" s="462"/>
      <c r="J57" s="404"/>
    </row>
    <row r="58" spans="1:10" s="16" customFormat="1" ht="15" customHeight="1">
      <c r="A58" s="61">
        <f>'SCC List'!A53</f>
        <v>70.02</v>
      </c>
      <c r="B58" s="60" t="str">
        <f>'SCC List'!B53</f>
        <v>Heavy Rail</v>
      </c>
      <c r="C58" s="112"/>
      <c r="D58" s="32"/>
      <c r="E58" s="32"/>
      <c r="F58" s="344">
        <f t="shared" si="7"/>
        <v>0</v>
      </c>
      <c r="G58" s="467">
        <f t="shared" si="6"/>
      </c>
      <c r="H58" s="470"/>
      <c r="I58" s="462"/>
      <c r="J58" s="404"/>
    </row>
    <row r="59" spans="1:10" s="16" customFormat="1" ht="15" customHeight="1">
      <c r="A59" s="61">
        <f>'SCC List'!A54</f>
        <v>70.03</v>
      </c>
      <c r="B59" s="60" t="str">
        <f>'SCC List'!B54</f>
        <v>Commuter Rail</v>
      </c>
      <c r="C59" s="112"/>
      <c r="D59" s="32"/>
      <c r="E59" s="32"/>
      <c r="F59" s="344">
        <f t="shared" si="7"/>
        <v>0</v>
      </c>
      <c r="G59" s="467">
        <f t="shared" si="6"/>
      </c>
      <c r="H59" s="470"/>
      <c r="I59" s="462"/>
      <c r="J59" s="404"/>
    </row>
    <row r="60" spans="1:10" s="16" customFormat="1" ht="15" customHeight="1">
      <c r="A60" s="61">
        <f>'SCC List'!A55</f>
        <v>70.04</v>
      </c>
      <c r="B60" s="60" t="str">
        <f>'SCC List'!B55</f>
        <v>Bus</v>
      </c>
      <c r="C60" s="112">
        <v>20</v>
      </c>
      <c r="D60" s="32">
        <v>10000</v>
      </c>
      <c r="E60" s="32">
        <v>3000</v>
      </c>
      <c r="F60" s="344">
        <f t="shared" si="7"/>
        <v>13000</v>
      </c>
      <c r="G60" s="467">
        <f t="shared" si="6"/>
        <v>650</v>
      </c>
      <c r="H60" s="470"/>
      <c r="I60" s="462"/>
      <c r="J60" s="1301" t="s">
        <v>317</v>
      </c>
    </row>
    <row r="61" spans="1:10" s="16" customFormat="1" ht="15" customHeight="1">
      <c r="A61" s="61">
        <f>'SCC List'!A56</f>
        <v>70.05</v>
      </c>
      <c r="B61" s="60" t="str">
        <f>'SCC List'!B56</f>
        <v>Other</v>
      </c>
      <c r="C61" s="112"/>
      <c r="D61" s="32"/>
      <c r="E61" s="32"/>
      <c r="F61" s="344">
        <f t="shared" si="7"/>
        <v>0</v>
      </c>
      <c r="G61" s="467">
        <f t="shared" si="6"/>
      </c>
      <c r="H61" s="470"/>
      <c r="I61" s="462"/>
      <c r="J61" s="1302"/>
    </row>
    <row r="62" spans="1:10" s="16" customFormat="1" ht="15" customHeight="1">
      <c r="A62" s="61">
        <f>'SCC List'!A57</f>
        <v>70.06</v>
      </c>
      <c r="B62" s="60" t="str">
        <f>'SCC List'!B57</f>
        <v>Non-revenue vehicles</v>
      </c>
      <c r="C62" s="112"/>
      <c r="D62" s="32"/>
      <c r="E62" s="32"/>
      <c r="F62" s="344">
        <f t="shared" si="7"/>
        <v>0</v>
      </c>
      <c r="G62" s="467">
        <f t="shared" si="6"/>
      </c>
      <c r="H62" s="470"/>
      <c r="I62" s="462"/>
      <c r="J62" s="404"/>
    </row>
    <row r="63" spans="1:10" s="16" customFormat="1" ht="15" customHeight="1">
      <c r="A63" s="61">
        <f>'SCC List'!A58</f>
        <v>70.07</v>
      </c>
      <c r="B63" s="60" t="str">
        <f>'SCC List'!B58</f>
        <v>Spare parts</v>
      </c>
      <c r="C63" s="112"/>
      <c r="D63" s="32"/>
      <c r="E63" s="32"/>
      <c r="F63" s="344">
        <f t="shared" si="7"/>
        <v>0</v>
      </c>
      <c r="G63" s="467">
        <f t="shared" si="6"/>
      </c>
      <c r="H63" s="470"/>
      <c r="I63" s="462"/>
      <c r="J63" s="404"/>
    </row>
    <row r="64" spans="1:10" s="89" customFormat="1" ht="15" customHeight="1">
      <c r="A64" s="30" t="str">
        <f>'SCC List'!A59</f>
        <v>80 PROFESSIONAL SERVICES</v>
      </c>
      <c r="B64" s="49"/>
      <c r="C64" s="153">
        <f>C7</f>
        <v>9</v>
      </c>
      <c r="D64" s="344">
        <f>SUM(D65:D72)</f>
        <v>9800</v>
      </c>
      <c r="E64" s="455">
        <f>SUM(E65:E72)</f>
        <v>0</v>
      </c>
      <c r="F64" s="124">
        <f>SUM(F65:F72)</f>
        <v>9800</v>
      </c>
      <c r="G64" s="461">
        <f t="shared" si="6"/>
        <v>1088.888888888889</v>
      </c>
      <c r="H64" s="424">
        <f>SUM(F64/$F$52)</f>
        <v>0.2899665650797408</v>
      </c>
      <c r="I64" s="443">
        <f>SUM(F64/$F$77)</f>
        <v>0.16148473680871556</v>
      </c>
      <c r="J64" s="344" t="s">
        <v>249</v>
      </c>
    </row>
    <row r="65" spans="1:10" s="16" customFormat="1" ht="15" customHeight="1">
      <c r="A65" s="114">
        <f>'SCC List'!A60</f>
        <v>80.01</v>
      </c>
      <c r="B65" s="116" t="str">
        <f>'SCC List'!B60</f>
        <v>Preliminary Engineering</v>
      </c>
      <c r="C65" s="465"/>
      <c r="D65" s="32">
        <v>2000</v>
      </c>
      <c r="E65" s="32"/>
      <c r="F65" s="344">
        <f aca="true" t="shared" si="8" ref="F65:F72">SUM(D65:E65)</f>
        <v>2000</v>
      </c>
      <c r="G65" s="479"/>
      <c r="H65" s="470"/>
      <c r="I65" s="462"/>
      <c r="J65" s="404"/>
    </row>
    <row r="66" spans="1:10" s="16" customFormat="1" ht="15" customHeight="1">
      <c r="A66" s="114">
        <f>'SCC List'!A61</f>
        <v>80.02</v>
      </c>
      <c r="B66" s="116" t="str">
        <f>'SCC List'!B61</f>
        <v>Final Design</v>
      </c>
      <c r="C66" s="480"/>
      <c r="D66" s="32">
        <v>3500</v>
      </c>
      <c r="E66" s="32"/>
      <c r="F66" s="344">
        <f t="shared" si="8"/>
        <v>3500</v>
      </c>
      <c r="G66" s="458"/>
      <c r="H66" s="470"/>
      <c r="I66" s="462"/>
      <c r="J66" s="404"/>
    </row>
    <row r="67" spans="1:10" s="16" customFormat="1" ht="15" customHeight="1">
      <c r="A67" s="114">
        <f>'SCC List'!A62</f>
        <v>80.03</v>
      </c>
      <c r="B67" s="116" t="str">
        <f>'SCC List'!B62</f>
        <v>Project Management for Design and Construction</v>
      </c>
      <c r="C67" s="480"/>
      <c r="D67" s="32">
        <v>2000</v>
      </c>
      <c r="E67" s="32"/>
      <c r="F67" s="344">
        <f t="shared" si="8"/>
        <v>2000</v>
      </c>
      <c r="G67" s="458"/>
      <c r="H67" s="470"/>
      <c r="I67" s="462"/>
      <c r="J67" s="404"/>
    </row>
    <row r="68" spans="1:10" s="16" customFormat="1" ht="15" customHeight="1">
      <c r="A68" s="114">
        <f>'SCC List'!A63</f>
        <v>80.04</v>
      </c>
      <c r="B68" s="116" t="str">
        <f>'SCC List'!B63</f>
        <v>Construction Administration &amp; Management </v>
      </c>
      <c r="C68" s="480"/>
      <c r="D68" s="32">
        <v>1500</v>
      </c>
      <c r="E68" s="32"/>
      <c r="F68" s="344">
        <f t="shared" si="8"/>
        <v>1500</v>
      </c>
      <c r="G68" s="458"/>
      <c r="H68" s="470"/>
      <c r="I68" s="462"/>
      <c r="J68" s="404"/>
    </row>
    <row r="69" spans="1:10" s="16" customFormat="1" ht="15" customHeight="1">
      <c r="A69" s="114">
        <f>'SCC List'!A64</f>
        <v>80.05</v>
      </c>
      <c r="B69" s="116" t="str">
        <f>'SCC List'!B64</f>
        <v>Insurance </v>
      </c>
      <c r="C69" s="480"/>
      <c r="D69" s="32">
        <v>500</v>
      </c>
      <c r="E69" s="32"/>
      <c r="F69" s="344">
        <f t="shared" si="8"/>
        <v>500</v>
      </c>
      <c r="G69" s="458"/>
      <c r="H69" s="470"/>
      <c r="I69" s="462"/>
      <c r="J69" s="404"/>
    </row>
    <row r="70" spans="1:10" s="16" customFormat="1" ht="15" customHeight="1">
      <c r="A70" s="114">
        <f>'SCC List'!A65</f>
        <v>80.06</v>
      </c>
      <c r="B70" s="116" t="str">
        <f>'SCC List'!B65</f>
        <v>Legal; Permits; Review Fees by other agencies, cities, etc.</v>
      </c>
      <c r="C70" s="480"/>
      <c r="D70" s="32"/>
      <c r="E70" s="32"/>
      <c r="F70" s="344">
        <f t="shared" si="8"/>
        <v>0</v>
      </c>
      <c r="G70" s="458"/>
      <c r="H70" s="470"/>
      <c r="I70" s="462"/>
      <c r="J70" s="404"/>
    </row>
    <row r="71" spans="1:10" s="16" customFormat="1" ht="15" customHeight="1">
      <c r="A71" s="114">
        <f>'SCC List'!A66</f>
        <v>80.07</v>
      </c>
      <c r="B71" s="316" t="str">
        <f>'SCC List'!B66</f>
        <v>Surveys, Testing, Investigation, Inspection</v>
      </c>
      <c r="C71" s="481"/>
      <c r="D71" s="32">
        <v>150</v>
      </c>
      <c r="E71" s="32"/>
      <c r="F71" s="344">
        <f t="shared" si="8"/>
        <v>150</v>
      </c>
      <c r="G71" s="458"/>
      <c r="H71" s="470"/>
      <c r="I71" s="462"/>
      <c r="J71" s="404"/>
    </row>
    <row r="72" spans="1:10" s="16" customFormat="1" ht="15" customHeight="1">
      <c r="A72" s="114">
        <f>'SCC List'!A67</f>
        <v>80.08</v>
      </c>
      <c r="B72" s="316" t="str">
        <f>'SCC List'!B67</f>
        <v>Start up</v>
      </c>
      <c r="C72" s="481"/>
      <c r="D72" s="32">
        <v>150</v>
      </c>
      <c r="E72" s="32"/>
      <c r="F72" s="344">
        <f t="shared" si="8"/>
        <v>150</v>
      </c>
      <c r="G72" s="458"/>
      <c r="H72" s="470"/>
      <c r="I72" s="462"/>
      <c r="J72" s="404"/>
    </row>
    <row r="73" spans="1:10" s="16" customFormat="1" ht="15" customHeight="1">
      <c r="A73" s="552" t="str">
        <f>'SCC Definitions'!A72</f>
        <v>Subtotal (10 - 80)</v>
      </c>
      <c r="B73" s="553"/>
      <c r="C73" s="554">
        <f>C7</f>
        <v>9</v>
      </c>
      <c r="D73" s="25">
        <f>SUM(D52,D53,D56,D64)</f>
        <v>49405</v>
      </c>
      <c r="E73" s="214">
        <f>SUM(E52,E53,E56,E64)</f>
        <v>8392</v>
      </c>
      <c r="F73" s="14">
        <f>SUM(F52,F53,F56,F64)</f>
        <v>57797</v>
      </c>
      <c r="G73" s="92">
        <f>IF(C73&gt;0,F73/C73,"")</f>
        <v>6421.888888888889</v>
      </c>
      <c r="H73" s="555"/>
      <c r="I73" s="551">
        <f>SUM(F73/$F$77)</f>
        <v>0.9523809523809524</v>
      </c>
      <c r="J73" s="444"/>
    </row>
    <row r="74" spans="1:10" s="15" customFormat="1" ht="15" customHeight="1">
      <c r="A74" s="12" t="str">
        <f>'SCC List'!A68</f>
        <v>90 UNALLOCATED CONTINGENCY</v>
      </c>
      <c r="B74" s="47"/>
      <c r="C74" s="482"/>
      <c r="D74" s="483"/>
      <c r="E74" s="484"/>
      <c r="F74" s="336">
        <f>SUM(F73*0.05)</f>
        <v>2889.8500000000004</v>
      </c>
      <c r="G74" s="490"/>
      <c r="H74" s="475"/>
      <c r="I74" s="485">
        <f>SUM(F74/$F$77)</f>
        <v>0.04761904761904762</v>
      </c>
      <c r="J74" s="344" t="s">
        <v>250</v>
      </c>
    </row>
    <row r="75" spans="1:10" s="15" customFormat="1" ht="15" customHeight="1">
      <c r="A75" s="486" t="str">
        <f>'SCC Definitions'!A74</f>
        <v>Subtotal (10 - 90)</v>
      </c>
      <c r="B75" s="487"/>
      <c r="C75" s="358">
        <f>C7</f>
        <v>9</v>
      </c>
      <c r="D75" s="359"/>
      <c r="E75" s="360"/>
      <c r="F75" s="336">
        <f>SUM(F73:F74)</f>
        <v>60686.85</v>
      </c>
      <c r="G75" s="121">
        <f>IF(C75&gt;0,F75/C75,"")</f>
        <v>6742.983333333334</v>
      </c>
      <c r="H75" s="122"/>
      <c r="I75" s="443">
        <f>SUM(F75/$F$77)</f>
        <v>1</v>
      </c>
      <c r="J75" s="444"/>
    </row>
    <row r="76" spans="1:10" s="15" customFormat="1" ht="15" customHeight="1">
      <c r="A76" s="30" t="str">
        <f>'SCC List'!A69</f>
        <v>100  FINANCE CHARGES</v>
      </c>
      <c r="B76" s="47"/>
      <c r="C76" s="485"/>
      <c r="D76" s="462"/>
      <c r="E76" s="481"/>
      <c r="F76" s="498" t="s">
        <v>2</v>
      </c>
      <c r="G76" s="406"/>
      <c r="H76" s="489"/>
      <c r="I76" s="407"/>
      <c r="J76" s="444"/>
    </row>
    <row r="77" spans="1:70" s="149" customFormat="1" ht="15.75" customHeight="1">
      <c r="A77" s="943" t="str">
        <f>'SCC Definitions'!A76</f>
        <v>Total Project Cost (10 - 100)</v>
      </c>
      <c r="B77" s="944"/>
      <c r="C77" s="556">
        <f>C7</f>
        <v>9</v>
      </c>
      <c r="D77" s="263"/>
      <c r="E77" s="557"/>
      <c r="F77" s="429">
        <f>SUM(F75)</f>
        <v>60686.85</v>
      </c>
      <c r="G77" s="87">
        <f>IF(C77&gt;0,F77/C77,"")</f>
        <v>6742.983333333334</v>
      </c>
      <c r="H77" s="558"/>
      <c r="I77" s="559">
        <f>SUM(F77/$F$77)</f>
        <v>1</v>
      </c>
      <c r="J77" s="444"/>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149" customFormat="1" ht="15.75" customHeight="1">
      <c r="A78" s="952" t="s">
        <v>4</v>
      </c>
      <c r="B78" s="447"/>
      <c r="C78" s="491"/>
      <c r="D78" s="430"/>
      <c r="E78" s="430"/>
      <c r="F78" s="500"/>
      <c r="G78" s="501">
        <f>SUM(F77-F56)/C7</f>
        <v>5298.538888888888</v>
      </c>
      <c r="H78" s="428"/>
      <c r="I78" s="953"/>
      <c r="J78" s="954"/>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row>
    <row r="79" spans="1:70" s="337" customFormat="1" ht="15" customHeight="1">
      <c r="A79" s="492" t="s">
        <v>185</v>
      </c>
      <c r="B79" s="945"/>
      <c r="C79" s="946"/>
      <c r="D79" s="947"/>
      <c r="E79" s="947"/>
      <c r="F79" s="948">
        <f>SUM(E73/D73)</f>
        <v>0.16986135006578282</v>
      </c>
      <c r="G79" s="949"/>
      <c r="H79" s="950"/>
      <c r="I79" s="951"/>
      <c r="J79" s="955"/>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row>
    <row r="80" spans="1:10" s="17" customFormat="1" ht="15" customHeight="1">
      <c r="A80" s="492" t="s">
        <v>320</v>
      </c>
      <c r="B80" s="945"/>
      <c r="C80" s="946"/>
      <c r="D80" s="947"/>
      <c r="E80" s="947"/>
      <c r="F80" s="948">
        <f>SUM(F74/D73)</f>
        <v>0.05849306750328915</v>
      </c>
      <c r="G80" s="956"/>
      <c r="H80" s="956"/>
      <c r="I80" s="956"/>
      <c r="J80" s="957"/>
    </row>
    <row r="81" spans="1:10" s="17" customFormat="1" ht="15" customHeight="1">
      <c r="A81" s="492" t="s">
        <v>321</v>
      </c>
      <c r="B81" s="945"/>
      <c r="C81" s="946"/>
      <c r="D81" s="947"/>
      <c r="E81" s="947"/>
      <c r="F81" s="948">
        <f>SUM(F79:F80)</f>
        <v>0.22835441756907196</v>
      </c>
      <c r="G81" s="956"/>
      <c r="H81" s="956"/>
      <c r="I81" s="956"/>
      <c r="J81" s="957"/>
    </row>
    <row r="82" spans="1:10" s="17" customFormat="1" ht="15" customHeight="1">
      <c r="A82" s="493" t="s">
        <v>248</v>
      </c>
      <c r="B82" s="494"/>
      <c r="C82" s="495"/>
      <c r="D82" s="496"/>
      <c r="E82" s="496"/>
      <c r="F82" s="497">
        <f>SUM(F74/F73)</f>
        <v>0.05000000000000001</v>
      </c>
      <c r="G82" s="958"/>
      <c r="H82" s="958"/>
      <c r="I82" s="958"/>
      <c r="J82" s="959"/>
    </row>
    <row r="83" spans="3:10" s="17" customFormat="1" ht="15" customHeight="1">
      <c r="C83" s="18"/>
      <c r="D83" s="18"/>
      <c r="E83" s="18"/>
      <c r="F83" s="18"/>
      <c r="G83" s="18"/>
      <c r="H83" s="18"/>
      <c r="I83" s="18"/>
      <c r="J83" s="18"/>
    </row>
    <row r="84" spans="3:10" s="17" customFormat="1" ht="15" customHeight="1">
      <c r="C84" s="18"/>
      <c r="D84" s="18"/>
      <c r="E84" s="18"/>
      <c r="F84" s="18"/>
      <c r="G84" s="18"/>
      <c r="H84" s="18"/>
      <c r="I84" s="18"/>
      <c r="J84" s="18"/>
    </row>
    <row r="85" spans="3:10" s="17" customFormat="1" ht="15" customHeight="1">
      <c r="C85" s="18"/>
      <c r="D85" s="18"/>
      <c r="E85" s="18"/>
      <c r="F85" s="18"/>
      <c r="G85" s="18"/>
      <c r="H85" s="18"/>
      <c r="I85" s="18"/>
      <c r="J85" s="18"/>
    </row>
    <row r="86" spans="3:10" s="17" customFormat="1" ht="15" customHeight="1">
      <c r="C86" s="18"/>
      <c r="D86" s="18"/>
      <c r="E86" s="18"/>
      <c r="F86" s="18"/>
      <c r="G86" s="18"/>
      <c r="H86" s="18"/>
      <c r="I86" s="18"/>
      <c r="J86" s="18"/>
    </row>
    <row r="87" spans="3:10" s="17" customFormat="1" ht="15" customHeight="1">
      <c r="C87" s="18"/>
      <c r="D87" s="18"/>
      <c r="E87" s="18"/>
      <c r="F87" s="18"/>
      <c r="G87" s="18"/>
      <c r="H87" s="18"/>
      <c r="I87" s="18"/>
      <c r="J87" s="18"/>
    </row>
    <row r="88" spans="3:10" s="17" customFormat="1" ht="15" customHeight="1">
      <c r="C88" s="18"/>
      <c r="D88" s="18"/>
      <c r="E88" s="18"/>
      <c r="F88" s="18"/>
      <c r="G88" s="18"/>
      <c r="H88" s="18"/>
      <c r="I88" s="18"/>
      <c r="J88" s="18"/>
    </row>
    <row r="89" spans="3:10" s="17" customFormat="1" ht="15" customHeight="1">
      <c r="C89" s="18"/>
      <c r="D89" s="18"/>
      <c r="E89" s="18"/>
      <c r="F89" s="18"/>
      <c r="G89" s="18"/>
      <c r="H89" s="18"/>
      <c r="I89" s="18"/>
      <c r="J89" s="18"/>
    </row>
    <row r="90" spans="3:10" s="17" customFormat="1" ht="15" customHeight="1">
      <c r="C90" s="18"/>
      <c r="D90" s="18"/>
      <c r="E90" s="18"/>
      <c r="F90" s="18"/>
      <c r="G90" s="18"/>
      <c r="H90" s="18"/>
      <c r="I90" s="18"/>
      <c r="J90" s="18"/>
    </row>
    <row r="91" spans="3:10" s="17" customFormat="1" ht="15" customHeight="1">
      <c r="C91" s="18"/>
      <c r="D91" s="18"/>
      <c r="E91" s="18"/>
      <c r="F91" s="18"/>
      <c r="G91" s="18"/>
      <c r="H91" s="18"/>
      <c r="I91" s="18"/>
      <c r="J91" s="18"/>
    </row>
    <row r="92" spans="3:10" s="17" customFormat="1" ht="15" customHeight="1">
      <c r="C92" s="18"/>
      <c r="D92" s="18"/>
      <c r="E92" s="18"/>
      <c r="F92" s="18"/>
      <c r="G92" s="18"/>
      <c r="H92" s="18"/>
      <c r="I92" s="18"/>
      <c r="J92" s="18"/>
    </row>
    <row r="93" spans="3:10" s="17" customFormat="1" ht="15" customHeight="1">
      <c r="C93" s="18"/>
      <c r="D93" s="18"/>
      <c r="E93" s="18"/>
      <c r="F93" s="18"/>
      <c r="G93" s="18"/>
      <c r="H93" s="18"/>
      <c r="I93" s="18"/>
      <c r="J93" s="18"/>
    </row>
    <row r="94" spans="3:10" s="17" customFormat="1" ht="15" customHeight="1">
      <c r="C94" s="18"/>
      <c r="D94" s="18"/>
      <c r="E94" s="18"/>
      <c r="F94" s="18"/>
      <c r="G94" s="18"/>
      <c r="H94" s="18"/>
      <c r="I94" s="18"/>
      <c r="J94" s="18"/>
    </row>
    <row r="95" spans="3:10" s="17" customFormat="1" ht="15" customHeight="1">
      <c r="C95" s="18"/>
      <c r="D95" s="18"/>
      <c r="E95" s="18"/>
      <c r="F95" s="18"/>
      <c r="G95" s="18"/>
      <c r="H95" s="18"/>
      <c r="I95" s="18"/>
      <c r="J95" s="18"/>
    </row>
    <row r="96" spans="3:10" s="17" customFormat="1" ht="15" customHeight="1">
      <c r="C96" s="18"/>
      <c r="D96" s="18"/>
      <c r="E96" s="18"/>
      <c r="F96" s="18"/>
      <c r="G96" s="18"/>
      <c r="H96" s="18"/>
      <c r="I96" s="18"/>
      <c r="J96" s="18"/>
    </row>
    <row r="97" spans="3:10" s="17" customFormat="1" ht="15" customHeight="1">
      <c r="C97" s="18"/>
      <c r="D97" s="18"/>
      <c r="E97" s="18"/>
      <c r="F97" s="18"/>
      <c r="G97" s="18"/>
      <c r="H97" s="18"/>
      <c r="I97" s="18"/>
      <c r="J97" s="18"/>
    </row>
    <row r="98" spans="3:10" s="17" customFormat="1" ht="15" customHeight="1">
      <c r="C98" s="18"/>
      <c r="D98" s="18"/>
      <c r="E98" s="18"/>
      <c r="F98" s="18"/>
      <c r="G98" s="18"/>
      <c r="H98" s="18"/>
      <c r="I98" s="18"/>
      <c r="J98" s="18"/>
    </row>
    <row r="99" spans="3:10" s="17" customFormat="1" ht="15" customHeight="1">
      <c r="C99" s="18"/>
      <c r="D99" s="18"/>
      <c r="E99" s="18"/>
      <c r="F99" s="18"/>
      <c r="G99" s="18"/>
      <c r="H99" s="18"/>
      <c r="I99" s="18"/>
      <c r="J99" s="18"/>
    </row>
    <row r="100" spans="3:10" s="17" customFormat="1" ht="15" customHeight="1">
      <c r="C100" s="18"/>
      <c r="D100" s="18"/>
      <c r="E100" s="18"/>
      <c r="F100" s="18"/>
      <c r="G100" s="18"/>
      <c r="H100" s="18"/>
      <c r="I100" s="18"/>
      <c r="J100" s="18"/>
    </row>
    <row r="101" spans="3:10" s="17" customFormat="1" ht="14.25">
      <c r="C101" s="18"/>
      <c r="D101" s="18"/>
      <c r="E101" s="18"/>
      <c r="F101" s="18"/>
      <c r="G101" s="18"/>
      <c r="H101" s="18"/>
      <c r="I101" s="18"/>
      <c r="J101" s="18"/>
    </row>
    <row r="102" spans="3:10" s="17" customFormat="1" ht="14.25">
      <c r="C102" s="18"/>
      <c r="D102" s="18"/>
      <c r="E102" s="18"/>
      <c r="F102" s="18"/>
      <c r="G102" s="18"/>
      <c r="H102" s="18"/>
      <c r="I102" s="18"/>
      <c r="J102" s="18"/>
    </row>
    <row r="103" spans="3:10" s="17" customFormat="1" ht="14.25">
      <c r="C103" s="18"/>
      <c r="D103" s="18"/>
      <c r="E103" s="18"/>
      <c r="F103" s="18"/>
      <c r="G103" s="18"/>
      <c r="H103" s="18"/>
      <c r="I103" s="18"/>
      <c r="J103" s="18"/>
    </row>
    <row r="104" spans="3:10" s="17" customFormat="1" ht="14.25">
      <c r="C104" s="18"/>
      <c r="D104" s="18"/>
      <c r="E104" s="18"/>
      <c r="F104" s="18"/>
      <c r="G104" s="18"/>
      <c r="H104" s="18"/>
      <c r="I104" s="18"/>
      <c r="J104" s="18"/>
    </row>
    <row r="105" spans="3:10" s="17" customFormat="1" ht="14.25">
      <c r="C105" s="18"/>
      <c r="D105" s="18"/>
      <c r="E105" s="18"/>
      <c r="F105" s="18"/>
      <c r="G105" s="18"/>
      <c r="H105" s="18"/>
      <c r="I105" s="18"/>
      <c r="J105" s="18"/>
    </row>
    <row r="106" spans="3:10" s="17" customFormat="1" ht="14.25">
      <c r="C106" s="18"/>
      <c r="D106" s="18"/>
      <c r="E106" s="18"/>
      <c r="F106" s="18"/>
      <c r="G106" s="18"/>
      <c r="H106" s="18"/>
      <c r="I106" s="18"/>
      <c r="J106" s="18"/>
    </row>
    <row r="107" spans="3:10" s="17" customFormat="1" ht="14.25">
      <c r="C107" s="18"/>
      <c r="D107" s="18"/>
      <c r="E107" s="18"/>
      <c r="F107" s="18"/>
      <c r="G107" s="18"/>
      <c r="H107" s="18"/>
      <c r="I107" s="18"/>
      <c r="J107" s="18"/>
    </row>
    <row r="108" spans="3:10" s="17" customFormat="1" ht="14.25">
      <c r="C108" s="18"/>
      <c r="D108" s="18"/>
      <c r="E108" s="18"/>
      <c r="F108" s="18"/>
      <c r="G108" s="18"/>
      <c r="H108" s="18"/>
      <c r="I108" s="18"/>
      <c r="J108" s="18"/>
    </row>
    <row r="109" spans="3:10" s="17" customFormat="1" ht="14.25">
      <c r="C109" s="18"/>
      <c r="D109" s="18"/>
      <c r="E109" s="18"/>
      <c r="F109" s="18"/>
      <c r="G109" s="18"/>
      <c r="H109" s="18"/>
      <c r="I109" s="18"/>
      <c r="J109" s="18"/>
    </row>
    <row r="110" spans="3:10" s="17" customFormat="1" ht="14.25">
      <c r="C110" s="18"/>
      <c r="D110" s="18"/>
      <c r="E110" s="18"/>
      <c r="F110" s="18"/>
      <c r="G110" s="18"/>
      <c r="H110" s="18"/>
      <c r="I110" s="18"/>
      <c r="J110" s="18"/>
    </row>
    <row r="111" spans="3:10" s="17" customFormat="1" ht="14.25">
      <c r="C111" s="18"/>
      <c r="D111" s="18"/>
      <c r="E111" s="18"/>
      <c r="F111" s="18"/>
      <c r="G111" s="18"/>
      <c r="H111" s="18"/>
      <c r="I111" s="18"/>
      <c r="J111" s="18"/>
    </row>
    <row r="112" spans="3:10" s="17" customFormat="1" ht="14.25">
      <c r="C112" s="18"/>
      <c r="D112" s="18"/>
      <c r="E112" s="18"/>
      <c r="F112" s="18"/>
      <c r="G112" s="18"/>
      <c r="H112" s="18"/>
      <c r="I112" s="18"/>
      <c r="J112" s="18"/>
    </row>
    <row r="113" spans="3:10" s="17" customFormat="1" ht="14.25">
      <c r="C113" s="18"/>
      <c r="D113" s="18"/>
      <c r="E113" s="18"/>
      <c r="F113" s="18"/>
      <c r="G113" s="18"/>
      <c r="H113" s="18"/>
      <c r="I113" s="18"/>
      <c r="J113" s="18"/>
    </row>
    <row r="114" spans="3:10" s="17" customFormat="1" ht="14.25">
      <c r="C114" s="18"/>
      <c r="D114" s="18"/>
      <c r="E114" s="18"/>
      <c r="F114" s="18"/>
      <c r="G114" s="18"/>
      <c r="H114" s="18"/>
      <c r="I114" s="18"/>
      <c r="J114" s="18"/>
    </row>
    <row r="115" spans="3:10" s="17" customFormat="1" ht="14.25">
      <c r="C115" s="18"/>
      <c r="D115" s="18"/>
      <c r="E115" s="18"/>
      <c r="F115" s="18"/>
      <c r="G115" s="18"/>
      <c r="H115" s="18"/>
      <c r="I115" s="18"/>
      <c r="J115" s="18"/>
    </row>
    <row r="116" spans="3:10" s="17" customFormat="1" ht="14.25">
      <c r="C116" s="18"/>
      <c r="D116" s="18"/>
      <c r="E116" s="18"/>
      <c r="F116" s="18"/>
      <c r="G116" s="18"/>
      <c r="H116" s="18"/>
      <c r="I116" s="18"/>
      <c r="J116" s="18"/>
    </row>
    <row r="117" spans="3:10" s="17" customFormat="1" ht="14.25">
      <c r="C117" s="18"/>
      <c r="D117" s="18"/>
      <c r="E117" s="18"/>
      <c r="F117" s="18"/>
      <c r="G117" s="18"/>
      <c r="H117" s="18"/>
      <c r="I117" s="18"/>
      <c r="J117" s="18"/>
    </row>
    <row r="118" spans="3:10" s="17" customFormat="1" ht="14.25">
      <c r="C118" s="18"/>
      <c r="D118" s="18"/>
      <c r="E118" s="18"/>
      <c r="F118" s="18"/>
      <c r="G118" s="18"/>
      <c r="H118" s="18"/>
      <c r="I118" s="18"/>
      <c r="J118" s="18"/>
    </row>
    <row r="119" spans="3:10" s="17" customFormat="1" ht="14.25">
      <c r="C119" s="18"/>
      <c r="D119" s="18"/>
      <c r="E119" s="18"/>
      <c r="F119" s="18"/>
      <c r="G119" s="18"/>
      <c r="H119" s="18"/>
      <c r="I119" s="18"/>
      <c r="J119" s="18"/>
    </row>
    <row r="120" spans="3:10" s="17" customFormat="1" ht="14.25">
      <c r="C120" s="18"/>
      <c r="D120" s="18"/>
      <c r="E120" s="18"/>
      <c r="F120" s="18"/>
      <c r="G120" s="18"/>
      <c r="H120" s="18"/>
      <c r="I120" s="18"/>
      <c r="J120" s="18"/>
    </row>
    <row r="121" spans="3:10" s="17" customFormat="1" ht="14.25">
      <c r="C121" s="18"/>
      <c r="D121" s="18"/>
      <c r="E121" s="18"/>
      <c r="F121" s="18"/>
      <c r="G121" s="18"/>
      <c r="H121" s="18"/>
      <c r="I121" s="18"/>
      <c r="J121" s="18"/>
    </row>
    <row r="122" spans="3:10" s="17" customFormat="1" ht="14.25">
      <c r="C122" s="18"/>
      <c r="D122" s="18"/>
      <c r="E122" s="18"/>
      <c r="F122" s="18"/>
      <c r="G122" s="18"/>
      <c r="H122" s="18"/>
      <c r="I122" s="18"/>
      <c r="J122" s="18"/>
    </row>
    <row r="123" spans="3:10" s="17" customFormat="1" ht="14.25">
      <c r="C123" s="18"/>
      <c r="D123" s="18"/>
      <c r="E123" s="18"/>
      <c r="F123" s="18"/>
      <c r="G123" s="18"/>
      <c r="H123" s="18"/>
      <c r="I123" s="18"/>
      <c r="J123" s="18"/>
    </row>
    <row r="124" spans="3:10" s="17" customFormat="1" ht="14.25">
      <c r="C124" s="18"/>
      <c r="D124" s="18"/>
      <c r="E124" s="18"/>
      <c r="F124" s="18"/>
      <c r="G124" s="18"/>
      <c r="H124" s="18"/>
      <c r="I124" s="18"/>
      <c r="J124" s="18"/>
    </row>
    <row r="125" spans="1:10" s="16" customFormat="1" ht="14.25">
      <c r="A125" s="17"/>
      <c r="B125" s="17"/>
      <c r="C125" s="18"/>
      <c r="D125" s="18"/>
      <c r="E125" s="18"/>
      <c r="F125" s="18"/>
      <c r="G125" s="18"/>
      <c r="H125" s="18"/>
      <c r="I125" s="18"/>
      <c r="J125" s="18"/>
    </row>
    <row r="126" spans="1:10" s="16" customFormat="1" ht="14.25">
      <c r="A126" s="17"/>
      <c r="B126" s="17"/>
      <c r="C126" s="18"/>
      <c r="D126" s="18"/>
      <c r="E126" s="18"/>
      <c r="F126" s="18"/>
      <c r="G126" s="18"/>
      <c r="H126" s="18"/>
      <c r="I126" s="18"/>
      <c r="J126" s="18"/>
    </row>
    <row r="127" spans="1:10" s="16" customFormat="1" ht="14.25">
      <c r="A127" s="17"/>
      <c r="B127" s="17"/>
      <c r="C127" s="18"/>
      <c r="D127" s="18"/>
      <c r="E127" s="18"/>
      <c r="F127" s="18"/>
      <c r="G127" s="18"/>
      <c r="H127" s="18"/>
      <c r="I127" s="18"/>
      <c r="J127" s="18"/>
    </row>
    <row r="128" spans="1:10" s="16" customFormat="1" ht="14.25">
      <c r="A128" s="17"/>
      <c r="B128" s="17"/>
      <c r="C128" s="18"/>
      <c r="D128" s="18"/>
      <c r="E128" s="18"/>
      <c r="F128" s="18"/>
      <c r="G128" s="18"/>
      <c r="H128" s="18"/>
      <c r="I128" s="18"/>
      <c r="J128" s="18"/>
    </row>
    <row r="129" spans="1:10" s="16" customFormat="1" ht="14.25">
      <c r="A129" s="17"/>
      <c r="B129" s="17"/>
      <c r="C129" s="18"/>
      <c r="D129" s="18"/>
      <c r="E129" s="18"/>
      <c r="F129" s="18"/>
      <c r="G129" s="18"/>
      <c r="H129" s="18"/>
      <c r="I129" s="18"/>
      <c r="J129" s="18"/>
    </row>
    <row r="130" spans="1:10" s="16" customFormat="1" ht="14.25">
      <c r="A130" s="17"/>
      <c r="B130" s="17"/>
      <c r="C130" s="18"/>
      <c r="D130" s="18"/>
      <c r="E130" s="18"/>
      <c r="F130" s="18"/>
      <c r="G130" s="18"/>
      <c r="H130" s="18"/>
      <c r="I130" s="18"/>
      <c r="J130" s="18"/>
    </row>
    <row r="131" spans="1:10" s="16" customFormat="1" ht="14.25">
      <c r="A131" s="17"/>
      <c r="B131" s="17"/>
      <c r="C131" s="18"/>
      <c r="D131" s="18"/>
      <c r="E131" s="18"/>
      <c r="F131" s="18"/>
      <c r="G131" s="18"/>
      <c r="H131" s="18"/>
      <c r="I131" s="18"/>
      <c r="J131" s="18"/>
    </row>
    <row r="132" spans="1:10" s="16" customFormat="1" ht="14.25">
      <c r="A132" s="17"/>
      <c r="B132" s="17"/>
      <c r="C132" s="18"/>
      <c r="D132" s="18"/>
      <c r="E132" s="18"/>
      <c r="F132" s="18"/>
      <c r="G132" s="18"/>
      <c r="H132" s="18"/>
      <c r="I132" s="18"/>
      <c r="J132" s="18"/>
    </row>
    <row r="133" spans="1:10" s="16" customFormat="1" ht="14.25">
      <c r="A133" s="17"/>
      <c r="B133" s="17"/>
      <c r="C133" s="18"/>
      <c r="D133" s="18"/>
      <c r="E133" s="18"/>
      <c r="F133" s="18"/>
      <c r="G133" s="18"/>
      <c r="H133" s="18"/>
      <c r="I133" s="18"/>
      <c r="J133" s="18"/>
    </row>
    <row r="134" spans="1:10" s="16" customFormat="1" ht="14.25">
      <c r="A134" s="17"/>
      <c r="B134" s="17"/>
      <c r="C134" s="18"/>
      <c r="D134" s="18"/>
      <c r="E134" s="18"/>
      <c r="F134" s="18"/>
      <c r="G134" s="18"/>
      <c r="H134" s="18"/>
      <c r="I134" s="18"/>
      <c r="J134" s="18"/>
    </row>
    <row r="135" spans="1:10" s="16" customFormat="1" ht="14.25">
      <c r="A135" s="17"/>
      <c r="B135" s="17"/>
      <c r="C135" s="18"/>
      <c r="D135" s="18"/>
      <c r="E135" s="18"/>
      <c r="F135" s="18"/>
      <c r="G135" s="18"/>
      <c r="H135" s="18"/>
      <c r="I135" s="18"/>
      <c r="J135" s="18"/>
    </row>
    <row r="136" spans="1:10" s="16" customFormat="1" ht="14.25">
      <c r="A136" s="17"/>
      <c r="B136" s="17"/>
      <c r="C136" s="18"/>
      <c r="D136" s="18"/>
      <c r="E136" s="18"/>
      <c r="F136" s="18"/>
      <c r="G136" s="18"/>
      <c r="H136" s="18"/>
      <c r="I136" s="18"/>
      <c r="J136" s="18"/>
    </row>
    <row r="137" spans="1:10" s="16" customFormat="1" ht="14.25">
      <c r="A137" s="17"/>
      <c r="B137" s="17"/>
      <c r="C137" s="18"/>
      <c r="D137" s="18"/>
      <c r="E137" s="18"/>
      <c r="F137" s="18"/>
      <c r="G137" s="18"/>
      <c r="H137" s="18"/>
      <c r="I137" s="18"/>
      <c r="J137" s="18"/>
    </row>
    <row r="138" spans="1:10" s="16" customFormat="1" ht="14.25">
      <c r="A138" s="17"/>
      <c r="B138" s="17"/>
      <c r="C138" s="18"/>
      <c r="D138" s="18"/>
      <c r="E138" s="18"/>
      <c r="F138" s="18"/>
      <c r="G138" s="18"/>
      <c r="H138" s="18"/>
      <c r="I138" s="18"/>
      <c r="J138" s="18"/>
    </row>
    <row r="139" spans="1:10" s="16" customFormat="1" ht="14.25">
      <c r="A139" s="17"/>
      <c r="B139" s="17"/>
      <c r="C139" s="18"/>
      <c r="D139" s="18"/>
      <c r="E139" s="18"/>
      <c r="F139" s="18"/>
      <c r="G139" s="18"/>
      <c r="H139" s="18"/>
      <c r="I139" s="18"/>
      <c r="J139" s="18"/>
    </row>
    <row r="140" spans="1:10" s="16" customFormat="1" ht="14.25">
      <c r="A140" s="17"/>
      <c r="B140" s="17"/>
      <c r="C140" s="18"/>
      <c r="D140" s="18"/>
      <c r="E140" s="18"/>
      <c r="F140" s="18"/>
      <c r="G140" s="18"/>
      <c r="H140" s="18"/>
      <c r="I140" s="18"/>
      <c r="J140" s="18"/>
    </row>
    <row r="141" spans="1:10" s="16" customFormat="1" ht="14.25">
      <c r="A141" s="17"/>
      <c r="B141" s="17"/>
      <c r="C141" s="18"/>
      <c r="D141" s="18"/>
      <c r="E141" s="18"/>
      <c r="F141" s="18"/>
      <c r="G141" s="18"/>
      <c r="H141" s="18"/>
      <c r="I141" s="18"/>
      <c r="J141" s="18"/>
    </row>
    <row r="142" spans="1:10" s="16" customFormat="1" ht="14.25">
      <c r="A142" s="17"/>
      <c r="B142" s="17"/>
      <c r="C142" s="18"/>
      <c r="D142" s="18"/>
      <c r="E142" s="18"/>
      <c r="F142" s="18"/>
      <c r="G142" s="18"/>
      <c r="H142" s="18"/>
      <c r="I142" s="18"/>
      <c r="J142" s="18"/>
    </row>
    <row r="143" spans="1:10" s="16" customFormat="1" ht="14.25">
      <c r="A143" s="17"/>
      <c r="B143" s="17"/>
      <c r="C143" s="18"/>
      <c r="D143" s="18"/>
      <c r="E143" s="18"/>
      <c r="F143" s="18"/>
      <c r="G143" s="18"/>
      <c r="H143" s="18"/>
      <c r="I143" s="18"/>
      <c r="J143" s="18"/>
    </row>
    <row r="144" spans="1:10" s="16" customFormat="1" ht="14.25">
      <c r="A144" s="17"/>
      <c r="B144" s="17"/>
      <c r="C144" s="18"/>
      <c r="D144" s="18"/>
      <c r="E144" s="18"/>
      <c r="F144" s="18"/>
      <c r="G144" s="18"/>
      <c r="H144" s="18"/>
      <c r="I144" s="18"/>
      <c r="J144" s="18"/>
    </row>
    <row r="145" spans="1:10" s="16" customFormat="1" ht="14.25">
      <c r="A145" s="17"/>
      <c r="B145" s="17"/>
      <c r="C145" s="18"/>
      <c r="D145" s="18"/>
      <c r="E145" s="18"/>
      <c r="F145" s="18"/>
      <c r="G145" s="18"/>
      <c r="H145" s="18"/>
      <c r="I145" s="18"/>
      <c r="J145" s="18"/>
    </row>
    <row r="146" spans="1:10" s="16" customFormat="1" ht="14.25">
      <c r="A146" s="17"/>
      <c r="B146" s="17"/>
      <c r="C146" s="18"/>
      <c r="D146" s="18"/>
      <c r="E146" s="18"/>
      <c r="F146" s="18"/>
      <c r="G146" s="18"/>
      <c r="H146" s="18"/>
      <c r="I146" s="18"/>
      <c r="J146" s="18"/>
    </row>
    <row r="147" spans="1:10" s="16" customFormat="1" ht="14.25">
      <c r="A147" s="17"/>
      <c r="B147" s="17"/>
      <c r="C147" s="18"/>
      <c r="D147" s="18"/>
      <c r="E147" s="18"/>
      <c r="F147" s="18"/>
      <c r="G147" s="18"/>
      <c r="H147" s="18"/>
      <c r="I147" s="18"/>
      <c r="J147" s="18"/>
    </row>
    <row r="148" spans="1:10" s="16" customFormat="1" ht="14.25">
      <c r="A148" s="17"/>
      <c r="B148" s="17"/>
      <c r="C148" s="18"/>
      <c r="D148" s="18"/>
      <c r="E148" s="18"/>
      <c r="F148" s="18"/>
      <c r="G148" s="18"/>
      <c r="H148" s="18"/>
      <c r="I148" s="18"/>
      <c r="J148" s="18"/>
    </row>
    <row r="149" spans="1:10" s="16" customFormat="1" ht="14.25">
      <c r="A149" s="17"/>
      <c r="B149" s="17"/>
      <c r="C149" s="18"/>
      <c r="D149" s="18"/>
      <c r="E149" s="18"/>
      <c r="F149" s="18"/>
      <c r="G149" s="18"/>
      <c r="H149" s="18"/>
      <c r="I149" s="18"/>
      <c r="J149" s="18"/>
    </row>
    <row r="150" spans="1:10" s="16" customFormat="1" ht="14.25">
      <c r="A150" s="17"/>
      <c r="B150" s="17"/>
      <c r="C150" s="18"/>
      <c r="D150" s="18"/>
      <c r="E150" s="18"/>
      <c r="F150" s="18"/>
      <c r="G150" s="18"/>
      <c r="H150" s="18"/>
      <c r="I150" s="18"/>
      <c r="J150" s="18"/>
    </row>
    <row r="151" spans="1:10" s="16" customFormat="1" ht="14.25">
      <c r="A151" s="17"/>
      <c r="B151" s="17"/>
      <c r="C151" s="18"/>
      <c r="D151" s="18"/>
      <c r="E151" s="18"/>
      <c r="F151" s="18"/>
      <c r="G151" s="18"/>
      <c r="H151" s="18"/>
      <c r="I151" s="18"/>
      <c r="J151" s="18"/>
    </row>
    <row r="152" spans="1:10" s="16" customFormat="1" ht="14.25">
      <c r="A152" s="17"/>
      <c r="B152" s="17"/>
      <c r="C152" s="18"/>
      <c r="D152" s="18"/>
      <c r="E152" s="18"/>
      <c r="F152" s="18"/>
      <c r="G152" s="18"/>
      <c r="H152" s="18"/>
      <c r="I152" s="18"/>
      <c r="J152" s="18"/>
    </row>
    <row r="153" spans="1:10" s="16" customFormat="1" ht="14.25">
      <c r="A153" s="17"/>
      <c r="B153" s="17"/>
      <c r="C153" s="18"/>
      <c r="D153" s="18"/>
      <c r="E153" s="18"/>
      <c r="F153" s="18"/>
      <c r="G153" s="18"/>
      <c r="H153" s="18"/>
      <c r="I153" s="18"/>
      <c r="J153" s="18"/>
    </row>
    <row r="154" spans="1:10" s="16" customFormat="1" ht="14.25">
      <c r="A154" s="17"/>
      <c r="B154" s="17"/>
      <c r="C154" s="18"/>
      <c r="D154" s="18"/>
      <c r="E154" s="18"/>
      <c r="F154" s="18"/>
      <c r="G154" s="18"/>
      <c r="H154" s="18"/>
      <c r="I154" s="18"/>
      <c r="J154" s="18"/>
    </row>
    <row r="155" spans="1:10" s="16" customFormat="1" ht="14.25">
      <c r="A155" s="17"/>
      <c r="B155" s="17"/>
      <c r="C155" s="18"/>
      <c r="D155" s="18"/>
      <c r="E155" s="18"/>
      <c r="F155" s="18"/>
      <c r="G155" s="18"/>
      <c r="H155" s="18"/>
      <c r="I155" s="18"/>
      <c r="J155" s="18"/>
    </row>
    <row r="156" spans="1:10" s="16" customFormat="1" ht="14.25">
      <c r="A156" s="17"/>
      <c r="B156" s="17"/>
      <c r="C156" s="18"/>
      <c r="D156" s="18"/>
      <c r="E156" s="18"/>
      <c r="F156" s="18"/>
      <c r="G156" s="18"/>
      <c r="H156" s="18"/>
      <c r="I156" s="18"/>
      <c r="J156" s="18"/>
    </row>
    <row r="157" spans="1:10" s="16" customFormat="1" ht="14.25">
      <c r="A157" s="17"/>
      <c r="B157" s="17"/>
      <c r="C157" s="18"/>
      <c r="D157" s="18"/>
      <c r="E157" s="18"/>
      <c r="F157" s="18"/>
      <c r="G157" s="18"/>
      <c r="H157" s="18"/>
      <c r="I157" s="18"/>
      <c r="J157" s="18"/>
    </row>
    <row r="158" spans="1:10" s="16" customFormat="1" ht="14.25">
      <c r="A158" s="17"/>
      <c r="B158" s="17"/>
      <c r="C158" s="18"/>
      <c r="D158" s="18"/>
      <c r="E158" s="18"/>
      <c r="F158" s="18"/>
      <c r="G158" s="18"/>
      <c r="H158" s="18"/>
      <c r="I158" s="18"/>
      <c r="J158" s="18"/>
    </row>
    <row r="159" spans="1:10" s="16" customFormat="1" ht="14.25">
      <c r="A159" s="17"/>
      <c r="B159" s="17"/>
      <c r="C159" s="18"/>
      <c r="D159" s="18"/>
      <c r="E159" s="18"/>
      <c r="F159" s="18"/>
      <c r="G159" s="18"/>
      <c r="H159" s="18"/>
      <c r="I159" s="18"/>
      <c r="J159" s="18"/>
    </row>
    <row r="160" spans="1:10" s="16" customFormat="1" ht="14.25">
      <c r="A160" s="17"/>
      <c r="B160" s="17"/>
      <c r="C160" s="18"/>
      <c r="D160" s="18"/>
      <c r="E160" s="18"/>
      <c r="F160" s="18"/>
      <c r="G160" s="18"/>
      <c r="H160" s="18"/>
      <c r="I160" s="18"/>
      <c r="J160" s="18"/>
    </row>
    <row r="161" spans="1:10" s="16" customFormat="1" ht="14.25">
      <c r="A161" s="17"/>
      <c r="B161" s="17"/>
      <c r="C161" s="18"/>
      <c r="D161" s="18"/>
      <c r="E161" s="18"/>
      <c r="F161" s="18"/>
      <c r="G161" s="18"/>
      <c r="H161" s="18"/>
      <c r="I161" s="18"/>
      <c r="J161" s="18"/>
    </row>
    <row r="162" spans="1:10" s="16" customFormat="1" ht="14.25">
      <c r="A162" s="17"/>
      <c r="B162" s="17"/>
      <c r="C162" s="18"/>
      <c r="D162" s="18"/>
      <c r="E162" s="18"/>
      <c r="F162" s="18"/>
      <c r="G162" s="18"/>
      <c r="H162" s="18"/>
      <c r="I162" s="18"/>
      <c r="J162" s="18"/>
    </row>
    <row r="163" spans="1:10" s="16" customFormat="1" ht="14.25">
      <c r="A163" s="17"/>
      <c r="B163" s="17"/>
      <c r="C163" s="18"/>
      <c r="D163" s="18"/>
      <c r="E163" s="18"/>
      <c r="F163" s="18"/>
      <c r="G163" s="18"/>
      <c r="H163" s="18"/>
      <c r="I163" s="18"/>
      <c r="J163" s="18"/>
    </row>
    <row r="164" spans="1:10" s="16" customFormat="1" ht="14.25">
      <c r="A164" s="17"/>
      <c r="B164" s="17"/>
      <c r="C164" s="18"/>
      <c r="D164" s="18"/>
      <c r="E164" s="18"/>
      <c r="F164" s="18"/>
      <c r="G164" s="18"/>
      <c r="H164" s="18"/>
      <c r="I164" s="18"/>
      <c r="J164" s="18"/>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sheetData>
  <sheetProtection password="CF0F" sheet="1" objects="1" scenarios="1"/>
  <mergeCells count="11">
    <mergeCell ref="J6:J7"/>
    <mergeCell ref="A52:B52"/>
    <mergeCell ref="A5:J5"/>
    <mergeCell ref="J60:J61"/>
    <mergeCell ref="C3:G3"/>
    <mergeCell ref="C2:G2"/>
    <mergeCell ref="A6:B6"/>
    <mergeCell ref="H2:I2"/>
    <mergeCell ref="H3:I3"/>
    <mergeCell ref="C4:G4"/>
    <mergeCell ref="H4:I4"/>
  </mergeCells>
  <printOptions horizontalCentered="1"/>
  <pageMargins left="0.4" right="0.33" top="0.65" bottom="0.63" header="0.28" footer="0.16"/>
  <pageSetup fitToHeight="1" fitToWidth="1" horizontalDpi="600" verticalDpi="600" orientation="portrait" scale="54" r:id="rId3"/>
  <headerFooter alignWithMargins="0">
    <oddFooter>&amp;R
</oddFooter>
  </headerFooter>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P1729"/>
  <sheetViews>
    <sheetView zoomScale="75" zoomScaleNormal="75" workbookViewId="0" topLeftCell="A1">
      <selection activeCell="E29" sqref="E29"/>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373" customWidth="1"/>
    <col min="12" max="16384" width="9.140625" style="6" customWidth="1"/>
  </cols>
  <sheetData>
    <row r="1" spans="1:10" ht="24" customHeight="1">
      <c r="A1" s="507" t="s">
        <v>255</v>
      </c>
      <c r="B1" s="509"/>
      <c r="C1" s="510"/>
      <c r="D1" s="510"/>
      <c r="E1" s="510"/>
      <c r="F1" s="510"/>
      <c r="G1" s="510"/>
      <c r="H1" s="510"/>
      <c r="I1" s="568"/>
      <c r="J1" s="709" t="str">
        <f>'SCC List'!A2</f>
        <v>(Rev.9, Feb. 6, 2007)</v>
      </c>
    </row>
    <row r="2" spans="1:11" s="40" customFormat="1" ht="24" customHeight="1">
      <c r="A2" s="700" t="str">
        <f>'BUILD Main'!A2</f>
        <v>Project Sponsor Name </v>
      </c>
      <c r="B2" s="508"/>
      <c r="C2" s="1305"/>
      <c r="D2" s="1305"/>
      <c r="E2" s="1305"/>
      <c r="F2" s="1305"/>
      <c r="G2" s="1305"/>
      <c r="H2" s="1287" t="s">
        <v>64</v>
      </c>
      <c r="I2" s="1288"/>
      <c r="J2" s="703">
        <f>'BASELINE Main'!J2</f>
        <v>39119</v>
      </c>
      <c r="K2" s="374"/>
    </row>
    <row r="3" spans="1:11" s="40" customFormat="1" ht="24" customHeight="1">
      <c r="A3" s="700" t="str">
        <f>'BUILD Main'!A3</f>
        <v>Project Name and Location</v>
      </c>
      <c r="B3" s="508"/>
      <c r="C3" s="1305"/>
      <c r="D3" s="1305"/>
      <c r="E3" s="1305"/>
      <c r="F3" s="1305"/>
      <c r="G3" s="1305"/>
      <c r="H3" s="1289" t="s">
        <v>223</v>
      </c>
      <c r="I3" s="1290"/>
      <c r="J3" s="706">
        <f>'BASELINE Main'!J3</f>
        <v>2007</v>
      </c>
      <c r="K3" s="374"/>
    </row>
    <row r="4" spans="1:11" s="40" customFormat="1" ht="24" customHeight="1">
      <c r="A4" s="701" t="str">
        <f>'BUILD Main'!A4</f>
        <v>Current Phase (In AA, Applic. for PE, In PE, Applic. for FD, Applic. For FFGA, In Construction, In Rev Ops) </v>
      </c>
      <c r="B4" s="707"/>
      <c r="C4" s="1306"/>
      <c r="D4" s="1306"/>
      <c r="E4" s="1306"/>
      <c r="F4" s="1306"/>
      <c r="G4" s="1306"/>
      <c r="H4" s="1292" t="s">
        <v>66</v>
      </c>
      <c r="I4" s="1293"/>
      <c r="J4" s="708">
        <f>'BASELINE Main'!J4</f>
        <v>2012</v>
      </c>
      <c r="K4" s="374"/>
    </row>
    <row r="5" spans="1:11" s="7" customFormat="1" ht="6" customHeight="1">
      <c r="A5" s="1250"/>
      <c r="B5" s="1251"/>
      <c r="C5" s="1251"/>
      <c r="D5" s="1251"/>
      <c r="E5" s="1251"/>
      <c r="F5" s="1251"/>
      <c r="G5" s="1251"/>
      <c r="H5" s="1251"/>
      <c r="I5" s="1251"/>
      <c r="J5" s="1252"/>
      <c r="K5" s="375"/>
    </row>
    <row r="6" spans="1:10" ht="108.75" customHeight="1">
      <c r="A6" s="1303"/>
      <c r="B6" s="1304"/>
      <c r="C6" s="565" t="s">
        <v>68</v>
      </c>
      <c r="D6" s="566" t="s">
        <v>228</v>
      </c>
      <c r="E6" s="450" t="s">
        <v>226</v>
      </c>
      <c r="F6" s="567" t="s">
        <v>227</v>
      </c>
      <c r="G6" s="567" t="s">
        <v>229</v>
      </c>
      <c r="H6" s="593" t="s">
        <v>157</v>
      </c>
      <c r="I6" s="450" t="s">
        <v>158</v>
      </c>
      <c r="J6" s="592" t="s">
        <v>225</v>
      </c>
    </row>
    <row r="7" spans="1:11" s="15" customFormat="1" ht="15" customHeight="1">
      <c r="A7" s="12" t="str">
        <f>'SCC List'!A3:B3</f>
        <v>10 GUIDEWAY &amp; TRACK ELEMENTS (route miles)</v>
      </c>
      <c r="B7" s="13"/>
      <c r="C7" s="511">
        <f>'BASELINE Main'!C7</f>
        <v>9</v>
      </c>
      <c r="D7" s="560">
        <f>'BASELINE Main'!F7</f>
        <v>9000</v>
      </c>
      <c r="E7" s="560">
        <f>SUM(E8:E20)</f>
        <v>2609.699085717667</v>
      </c>
      <c r="F7" s="200">
        <f>SUM(F8:F20)</f>
        <v>1000</v>
      </c>
      <c r="G7" s="124">
        <f aca="true" t="shared" si="0" ref="G7:G45">SUM(D7:F7)</f>
        <v>12609.699085717668</v>
      </c>
      <c r="H7" s="124"/>
      <c r="I7" s="124"/>
      <c r="J7" s="124">
        <f>SUM(J8:J20)</f>
        <v>1016.1702986753339</v>
      </c>
      <c r="K7" s="376"/>
    </row>
    <row r="8" spans="1:11" s="16" customFormat="1" ht="15" customHeight="1">
      <c r="A8" s="453">
        <f>'SCC List'!A4:B4</f>
        <v>10.01</v>
      </c>
      <c r="B8" s="116" t="str">
        <f>'SCC List'!B4</f>
        <v>Guideway: At-grade exclusive right-of-way</v>
      </c>
      <c r="C8" s="531">
        <f>'BASELINE Main'!C8</f>
        <v>0</v>
      </c>
      <c r="D8" s="561">
        <f>'BASELINE Main'!F8</f>
        <v>0</v>
      </c>
      <c r="E8" s="562">
        <f>SUM(D8*($D$64/$D$52))</f>
        <v>0</v>
      </c>
      <c r="F8" s="204">
        <v>0</v>
      </c>
      <c r="G8" s="344">
        <f t="shared" si="0"/>
        <v>0</v>
      </c>
      <c r="H8" s="132">
        <v>125</v>
      </c>
      <c r="I8" s="542">
        <f aca="true" t="shared" si="1" ref="I8:I20">0.07/(1-(1+0.07)^-H8)</f>
        <v>0.07001486681908091</v>
      </c>
      <c r="J8" s="543">
        <f aca="true" t="shared" si="2" ref="J8:J20">SUM(G8*I8)</f>
        <v>0</v>
      </c>
      <c r="K8" s="377"/>
    </row>
    <row r="9" spans="1:11" s="16" customFormat="1" ht="15" customHeight="1">
      <c r="A9" s="453">
        <f>'SCC List'!A5:B5</f>
        <v>10.02</v>
      </c>
      <c r="B9" s="116" t="str">
        <f>'SCC List'!B5</f>
        <v>Guideway: At-grade semi-exclusive (allows cross-traffic)</v>
      </c>
      <c r="C9" s="531">
        <f>'BASELINE Main'!C9</f>
        <v>9</v>
      </c>
      <c r="D9" s="561">
        <f>'BASELINE Main'!F9</f>
        <v>9000</v>
      </c>
      <c r="E9" s="562">
        <f aca="true" t="shared" si="3" ref="E9:E20">SUM(D9*($D$64/$D$52))</f>
        <v>2609.699085717667</v>
      </c>
      <c r="F9" s="204">
        <v>1000</v>
      </c>
      <c r="G9" s="344">
        <f t="shared" si="0"/>
        <v>12609.699085717668</v>
      </c>
      <c r="H9" s="344">
        <v>30</v>
      </c>
      <c r="I9" s="542">
        <f t="shared" si="1"/>
        <v>0.0805864035111112</v>
      </c>
      <c r="J9" s="543">
        <f t="shared" si="2"/>
        <v>1016.1702986753339</v>
      </c>
      <c r="K9" s="377"/>
    </row>
    <row r="10" spans="1:11" s="16" customFormat="1" ht="15" customHeight="1">
      <c r="A10" s="453">
        <f>'SCC List'!A6:B6</f>
        <v>10.03</v>
      </c>
      <c r="B10" s="116" t="str">
        <f>'SCC List'!B6</f>
        <v>Guideway: At-grade in mixed traffic</v>
      </c>
      <c r="C10" s="531">
        <f>'BASELINE Main'!C10</f>
        <v>0</v>
      </c>
      <c r="D10" s="561">
        <f>'BASELINE Main'!F10</f>
        <v>0</v>
      </c>
      <c r="E10" s="562">
        <f t="shared" si="3"/>
        <v>0</v>
      </c>
      <c r="F10" s="204"/>
      <c r="G10" s="344">
        <f t="shared" si="0"/>
        <v>0</v>
      </c>
      <c r="H10" s="344">
        <v>20</v>
      </c>
      <c r="I10" s="542">
        <f t="shared" si="1"/>
        <v>0.0943929257432557</v>
      </c>
      <c r="J10" s="543">
        <f t="shared" si="2"/>
        <v>0</v>
      </c>
      <c r="K10" s="377"/>
    </row>
    <row r="11" spans="1:11" s="16" customFormat="1" ht="15" customHeight="1">
      <c r="A11" s="453">
        <f>'SCC List'!A7:B7</f>
        <v>10.04</v>
      </c>
      <c r="B11" s="116" t="str">
        <f>'SCC List'!B7</f>
        <v>Guideway: Aerial structure</v>
      </c>
      <c r="C11" s="531">
        <f>'BASELINE Main'!C11</f>
        <v>0</v>
      </c>
      <c r="D11" s="561">
        <f>'BASELINE Main'!F11</f>
        <v>0</v>
      </c>
      <c r="E11" s="562">
        <f t="shared" si="3"/>
        <v>0</v>
      </c>
      <c r="F11" s="204"/>
      <c r="G11" s="344">
        <f t="shared" si="0"/>
        <v>0</v>
      </c>
      <c r="H11" s="344">
        <v>80</v>
      </c>
      <c r="I11" s="542">
        <f t="shared" si="1"/>
        <v>0.07031357176087168</v>
      </c>
      <c r="J11" s="543">
        <f t="shared" si="2"/>
        <v>0</v>
      </c>
      <c r="K11" s="377"/>
    </row>
    <row r="12" spans="1:11" s="16" customFormat="1" ht="15" customHeight="1">
      <c r="A12" s="453">
        <f>'SCC List'!A8:B8</f>
        <v>10.05</v>
      </c>
      <c r="B12" s="116" t="str">
        <f>'SCC List'!B8</f>
        <v>Guideway: Built-up fill</v>
      </c>
      <c r="C12" s="531">
        <f>'BASELINE Main'!C12</f>
        <v>0</v>
      </c>
      <c r="D12" s="561">
        <f>'BASELINE Main'!F12</f>
        <v>0</v>
      </c>
      <c r="E12" s="562">
        <f t="shared" si="3"/>
        <v>0</v>
      </c>
      <c r="F12" s="204"/>
      <c r="G12" s="344">
        <f t="shared" si="0"/>
        <v>0</v>
      </c>
      <c r="H12" s="344">
        <v>80</v>
      </c>
      <c r="I12" s="542">
        <f t="shared" si="1"/>
        <v>0.07031357176087168</v>
      </c>
      <c r="J12" s="543">
        <f t="shared" si="2"/>
        <v>0</v>
      </c>
      <c r="K12" s="377"/>
    </row>
    <row r="13" spans="1:11" s="16" customFormat="1" ht="15" customHeight="1">
      <c r="A13" s="453">
        <f>'SCC List'!A9:B9</f>
        <v>10.06</v>
      </c>
      <c r="B13" s="116" t="str">
        <f>'SCC List'!B9</f>
        <v>Guideway: Underground cut &amp; cover</v>
      </c>
      <c r="C13" s="531">
        <f>'BASELINE Main'!C13</f>
        <v>0</v>
      </c>
      <c r="D13" s="561">
        <f>'BASELINE Main'!F13</f>
        <v>0</v>
      </c>
      <c r="E13" s="562">
        <f t="shared" si="3"/>
        <v>0</v>
      </c>
      <c r="F13" s="204"/>
      <c r="G13" s="344">
        <f t="shared" si="0"/>
        <v>0</v>
      </c>
      <c r="H13" s="132">
        <v>125</v>
      </c>
      <c r="I13" s="542">
        <f t="shared" si="1"/>
        <v>0.07001486681908091</v>
      </c>
      <c r="J13" s="543">
        <f t="shared" si="2"/>
        <v>0</v>
      </c>
      <c r="K13" s="377"/>
    </row>
    <row r="14" spans="1:11" s="16" customFormat="1" ht="15" customHeight="1">
      <c r="A14" s="453">
        <f>'SCC List'!A10:B10</f>
        <v>10.07</v>
      </c>
      <c r="B14" s="116" t="str">
        <f>'SCC List'!B10</f>
        <v>Guideway: Underground tunnel</v>
      </c>
      <c r="C14" s="531">
        <f>'BASELINE Main'!C14</f>
        <v>0</v>
      </c>
      <c r="D14" s="561">
        <f>'BASELINE Main'!F14</f>
        <v>0</v>
      </c>
      <c r="E14" s="562">
        <f t="shared" si="3"/>
        <v>0</v>
      </c>
      <c r="F14" s="204"/>
      <c r="G14" s="344">
        <f t="shared" si="0"/>
        <v>0</v>
      </c>
      <c r="H14" s="132">
        <v>125</v>
      </c>
      <c r="I14" s="542">
        <f t="shared" si="1"/>
        <v>0.07001486681908091</v>
      </c>
      <c r="J14" s="543">
        <f t="shared" si="2"/>
        <v>0</v>
      </c>
      <c r="K14" s="377"/>
    </row>
    <row r="15" spans="1:11" s="16" customFormat="1" ht="15" customHeight="1">
      <c r="A15" s="453">
        <f>'SCC List'!A11:B11</f>
        <v>10.08</v>
      </c>
      <c r="B15" s="116" t="str">
        <f>'SCC List'!B11</f>
        <v>Guideway: Retained cut or fill</v>
      </c>
      <c r="C15" s="531">
        <f>'BASELINE Main'!C15</f>
        <v>0</v>
      </c>
      <c r="D15" s="561">
        <f>'BASELINE Main'!F15</f>
        <v>0</v>
      </c>
      <c r="E15" s="562">
        <f t="shared" si="3"/>
        <v>0</v>
      </c>
      <c r="F15" s="204"/>
      <c r="G15" s="344">
        <f t="shared" si="0"/>
        <v>0</v>
      </c>
      <c r="H15" s="132">
        <v>125</v>
      </c>
      <c r="I15" s="542">
        <f t="shared" si="1"/>
        <v>0.07001486681908091</v>
      </c>
      <c r="J15" s="543">
        <f t="shared" si="2"/>
        <v>0</v>
      </c>
      <c r="K15" s="377"/>
    </row>
    <row r="16" spans="1:11" s="16" customFormat="1" ht="15" customHeight="1">
      <c r="A16" s="453">
        <f>'SCC List'!A12:B12</f>
        <v>10.09</v>
      </c>
      <c r="B16" s="116" t="str">
        <f>'SCC List'!B12</f>
        <v>Track:  Direct fixation</v>
      </c>
      <c r="C16" s="532"/>
      <c r="D16" s="561">
        <f>'BASELINE Main'!F16</f>
        <v>0</v>
      </c>
      <c r="E16" s="562">
        <f t="shared" si="3"/>
        <v>0</v>
      </c>
      <c r="F16" s="204"/>
      <c r="G16" s="344">
        <f t="shared" si="0"/>
        <v>0</v>
      </c>
      <c r="H16" s="344">
        <v>30</v>
      </c>
      <c r="I16" s="542">
        <f t="shared" si="1"/>
        <v>0.0805864035111112</v>
      </c>
      <c r="J16" s="543">
        <f t="shared" si="2"/>
        <v>0</v>
      </c>
      <c r="K16" s="377"/>
    </row>
    <row r="17" spans="1:11" s="16" customFormat="1" ht="15" customHeight="1">
      <c r="A17" s="453">
        <f>'SCC List'!A13:B13</f>
        <v>10.1</v>
      </c>
      <c r="B17" s="116" t="str">
        <f>'SCC List'!B13</f>
        <v>Track:  Embedded</v>
      </c>
      <c r="C17" s="533"/>
      <c r="D17" s="561">
        <f>'BASELINE Main'!F17</f>
        <v>0</v>
      </c>
      <c r="E17" s="562">
        <f t="shared" si="3"/>
        <v>0</v>
      </c>
      <c r="F17" s="204"/>
      <c r="G17" s="344">
        <f t="shared" si="0"/>
        <v>0</v>
      </c>
      <c r="H17" s="344">
        <v>20</v>
      </c>
      <c r="I17" s="542">
        <f t="shared" si="1"/>
        <v>0.0943929257432557</v>
      </c>
      <c r="J17" s="543">
        <f t="shared" si="2"/>
        <v>0</v>
      </c>
      <c r="K17" s="377"/>
    </row>
    <row r="18" spans="1:11" s="16" customFormat="1" ht="15" customHeight="1">
      <c r="A18" s="453">
        <f>'SCC List'!A14:B14</f>
        <v>10.11</v>
      </c>
      <c r="B18" s="116" t="str">
        <f>'SCC List'!B14</f>
        <v>Track:  Ballasted</v>
      </c>
      <c r="C18" s="533"/>
      <c r="D18" s="561">
        <f>'BASELINE Main'!F18</f>
        <v>0</v>
      </c>
      <c r="E18" s="562">
        <f t="shared" si="3"/>
        <v>0</v>
      </c>
      <c r="F18" s="204"/>
      <c r="G18" s="344">
        <f t="shared" si="0"/>
        <v>0</v>
      </c>
      <c r="H18" s="344">
        <v>35</v>
      </c>
      <c r="I18" s="542">
        <f t="shared" si="1"/>
        <v>0.07723395964900326</v>
      </c>
      <c r="J18" s="543">
        <f t="shared" si="2"/>
        <v>0</v>
      </c>
      <c r="K18" s="377"/>
    </row>
    <row r="19" spans="1:11" s="16" customFormat="1" ht="15" customHeight="1">
      <c r="A19" s="453">
        <f>'SCC List'!A15:B15</f>
        <v>10.12</v>
      </c>
      <c r="B19" s="116" t="str">
        <f>'SCC List'!B15</f>
        <v>Track:  Special (switches, turnouts)</v>
      </c>
      <c r="C19" s="533"/>
      <c r="D19" s="561">
        <f>'BASELINE Main'!F19</f>
        <v>0</v>
      </c>
      <c r="E19" s="562">
        <f t="shared" si="3"/>
        <v>0</v>
      </c>
      <c r="F19" s="204"/>
      <c r="G19" s="344">
        <f t="shared" si="0"/>
        <v>0</v>
      </c>
      <c r="H19" s="344">
        <v>30</v>
      </c>
      <c r="I19" s="542">
        <f t="shared" si="1"/>
        <v>0.0805864035111112</v>
      </c>
      <c r="J19" s="543">
        <f t="shared" si="2"/>
        <v>0</v>
      </c>
      <c r="K19" s="377"/>
    </row>
    <row r="20" spans="1:11" s="16" customFormat="1" ht="15" customHeight="1">
      <c r="A20" s="453">
        <f>'SCC List'!A16:B16</f>
        <v>10.13</v>
      </c>
      <c r="B20" s="116" t="str">
        <f>'SCC List'!B16</f>
        <v>Track:  Vibration and noise dampening</v>
      </c>
      <c r="C20" s="534"/>
      <c r="D20" s="561">
        <f>'BASELINE Main'!F20</f>
        <v>0</v>
      </c>
      <c r="E20" s="562">
        <f t="shared" si="3"/>
        <v>0</v>
      </c>
      <c r="F20" s="204"/>
      <c r="G20" s="344">
        <f t="shared" si="0"/>
        <v>0</v>
      </c>
      <c r="H20" s="344">
        <v>30</v>
      </c>
      <c r="I20" s="542">
        <f t="shared" si="1"/>
        <v>0.0805864035111112</v>
      </c>
      <c r="J20" s="543">
        <f t="shared" si="2"/>
        <v>0</v>
      </c>
      <c r="K20" s="377"/>
    </row>
    <row r="21" spans="1:11" s="15" customFormat="1" ht="15" customHeight="1">
      <c r="A21" s="12" t="str">
        <f>'SCC List'!A17:B17</f>
        <v>20 STATIONS, STOPS, TERMINALS, INTERMODAL (number)</v>
      </c>
      <c r="B21" s="13"/>
      <c r="C21" s="523">
        <f>'BASELINE Main'!C21</f>
        <v>36</v>
      </c>
      <c r="D21" s="560">
        <f>'BASELINE Main'!F21</f>
        <v>7000</v>
      </c>
      <c r="E21" s="535">
        <f>SUM(E22:E28)</f>
        <v>2029.7659555581854</v>
      </c>
      <c r="F21" s="200">
        <f>SUM(F22:F28)</f>
        <v>1000</v>
      </c>
      <c r="G21" s="124">
        <f t="shared" si="0"/>
        <v>10029.765955558185</v>
      </c>
      <c r="H21" s="124"/>
      <c r="I21" s="124"/>
      <c r="J21" s="256">
        <f>SUM(J22:J28)</f>
        <v>708.2973295503557</v>
      </c>
      <c r="K21" s="376"/>
    </row>
    <row r="22" spans="1:11" s="16" customFormat="1" ht="15" customHeight="1">
      <c r="A22" s="61">
        <f>'SCC List'!A18</f>
        <v>20.01</v>
      </c>
      <c r="B22" s="60" t="str">
        <f>'SCC List'!B18</f>
        <v>At-grade station, stop, shelter, mall, terminal, platform</v>
      </c>
      <c r="C22" s="514">
        <f>'BASELINE Main'!C22</f>
        <v>36</v>
      </c>
      <c r="D22" s="561">
        <f>'BASELINE Main'!F22</f>
        <v>7000</v>
      </c>
      <c r="E22" s="562">
        <f aca="true" t="shared" si="4" ref="E22:E28">SUM(D22*($D$64/$D$52))</f>
        <v>2029.7659555581854</v>
      </c>
      <c r="F22" s="204">
        <v>1000</v>
      </c>
      <c r="G22" s="344">
        <f t="shared" si="0"/>
        <v>10029.765955558185</v>
      </c>
      <c r="H22" s="344">
        <v>70</v>
      </c>
      <c r="I22" s="542">
        <f aca="true" t="shared" si="5" ref="I22:I28">0.07/(1-(1+0.07)^-H22)</f>
        <v>0.07061952718426488</v>
      </c>
      <c r="J22" s="543">
        <f aca="true" t="shared" si="6" ref="J22:J28">SUM(G22*I22)</f>
        <v>708.2973295503557</v>
      </c>
      <c r="K22" s="377"/>
    </row>
    <row r="23" spans="1:11" s="16" customFormat="1" ht="15" customHeight="1">
      <c r="A23" s="61">
        <f>'SCC List'!A19</f>
        <v>20.02</v>
      </c>
      <c r="B23" s="60" t="str">
        <f>'SCC List'!B19</f>
        <v>Aerial station, stop, shelter, mall, terminal, platform</v>
      </c>
      <c r="C23" s="514">
        <f>'BASELINE Main'!C23</f>
        <v>0</v>
      </c>
      <c r="D23" s="561">
        <f>'BASELINE Main'!F23</f>
        <v>0</v>
      </c>
      <c r="E23" s="562">
        <f t="shared" si="4"/>
        <v>0</v>
      </c>
      <c r="F23" s="204"/>
      <c r="G23" s="344">
        <f t="shared" si="0"/>
        <v>0</v>
      </c>
      <c r="H23" s="344">
        <v>70</v>
      </c>
      <c r="I23" s="542">
        <f t="shared" si="5"/>
        <v>0.07061952718426488</v>
      </c>
      <c r="J23" s="543">
        <f t="shared" si="6"/>
        <v>0</v>
      </c>
      <c r="K23" s="377"/>
    </row>
    <row r="24" spans="1:11" s="16" customFormat="1" ht="15" customHeight="1">
      <c r="A24" s="61">
        <f>'SCC List'!A20</f>
        <v>20.03</v>
      </c>
      <c r="B24" s="60" t="str">
        <f>'SCC List'!B20</f>
        <v>Underground station, stop, shelter, mall, terminal, platform </v>
      </c>
      <c r="C24" s="514">
        <f>'BASELINE Main'!C24</f>
        <v>0</v>
      </c>
      <c r="D24" s="561">
        <f>'BASELINE Main'!F24</f>
        <v>0</v>
      </c>
      <c r="E24" s="562">
        <f t="shared" si="4"/>
        <v>0</v>
      </c>
      <c r="F24" s="204"/>
      <c r="G24" s="344">
        <f t="shared" si="0"/>
        <v>0</v>
      </c>
      <c r="H24" s="132">
        <v>125</v>
      </c>
      <c r="I24" s="542">
        <f t="shared" si="5"/>
        <v>0.07001486681908091</v>
      </c>
      <c r="J24" s="543">
        <f t="shared" si="6"/>
        <v>0</v>
      </c>
      <c r="K24" s="377"/>
    </row>
    <row r="25" spans="1:11" s="16" customFormat="1" ht="15" customHeight="1">
      <c r="A25" s="61">
        <f>'SCC List'!A21</f>
        <v>20.04</v>
      </c>
      <c r="B25" s="60" t="str">
        <f>'SCC List'!B21</f>
        <v>Other stations, landings, terminals:  Intermodal, ferry, trolley, etc. </v>
      </c>
      <c r="C25" s="521">
        <f>'BASELINE Main'!C25</f>
        <v>0</v>
      </c>
      <c r="D25" s="561">
        <f>'BASELINE Main'!F25</f>
        <v>0</v>
      </c>
      <c r="E25" s="562">
        <f t="shared" si="4"/>
        <v>0</v>
      </c>
      <c r="F25" s="204"/>
      <c r="G25" s="344">
        <f t="shared" si="0"/>
        <v>0</v>
      </c>
      <c r="H25" s="344">
        <v>70</v>
      </c>
      <c r="I25" s="542">
        <f t="shared" si="5"/>
        <v>0.07061952718426488</v>
      </c>
      <c r="J25" s="543">
        <f t="shared" si="6"/>
        <v>0</v>
      </c>
      <c r="K25" s="377"/>
    </row>
    <row r="26" spans="1:11" s="16" customFormat="1" ht="15" customHeight="1">
      <c r="A26" s="61">
        <f>'SCC List'!A22</f>
        <v>20.05</v>
      </c>
      <c r="B26" s="60" t="str">
        <f>'SCC List'!B22</f>
        <v>Joint development </v>
      </c>
      <c r="C26" s="521"/>
      <c r="D26" s="846">
        <f>'BASELINE Main'!F26</f>
        <v>0</v>
      </c>
      <c r="E26" s="562">
        <f t="shared" si="4"/>
        <v>0</v>
      </c>
      <c r="F26" s="204"/>
      <c r="G26" s="344">
        <f t="shared" si="0"/>
        <v>0</v>
      </c>
      <c r="H26" s="344">
        <v>70</v>
      </c>
      <c r="I26" s="542">
        <f t="shared" si="5"/>
        <v>0.07061952718426488</v>
      </c>
      <c r="J26" s="543">
        <f t="shared" si="6"/>
        <v>0</v>
      </c>
      <c r="K26" s="377"/>
    </row>
    <row r="27" spans="1:11" s="16" customFormat="1" ht="15" customHeight="1">
      <c r="A27" s="61">
        <f>'SCC List'!A23</f>
        <v>20.06</v>
      </c>
      <c r="B27" s="60" t="str">
        <f>'SCC List'!B23</f>
        <v>Automobile parking multi-story structure</v>
      </c>
      <c r="C27" s="537"/>
      <c r="D27" s="846">
        <f>'BASELINE Main'!F27</f>
        <v>0</v>
      </c>
      <c r="E27" s="562">
        <f t="shared" si="4"/>
        <v>0</v>
      </c>
      <c r="F27" s="204"/>
      <c r="G27" s="344">
        <f t="shared" si="0"/>
        <v>0</v>
      </c>
      <c r="H27" s="344">
        <v>50</v>
      </c>
      <c r="I27" s="542">
        <f t="shared" si="5"/>
        <v>0.07245984953960767</v>
      </c>
      <c r="J27" s="543">
        <f t="shared" si="6"/>
        <v>0</v>
      </c>
      <c r="K27" s="377"/>
    </row>
    <row r="28" spans="1:11" s="16" customFormat="1" ht="15" customHeight="1">
      <c r="A28" s="61">
        <f>'SCC List'!A24</f>
        <v>20.07</v>
      </c>
      <c r="B28" s="60" t="str">
        <f>'SCC List'!B24</f>
        <v>Elevators, escalators</v>
      </c>
      <c r="C28" s="513"/>
      <c r="D28" s="846">
        <f>'BASELINE Main'!F28</f>
        <v>0</v>
      </c>
      <c r="E28" s="562">
        <f t="shared" si="4"/>
        <v>0</v>
      </c>
      <c r="F28" s="204"/>
      <c r="G28" s="344">
        <f t="shared" si="0"/>
        <v>0</v>
      </c>
      <c r="H28" s="344">
        <v>30</v>
      </c>
      <c r="I28" s="542">
        <f t="shared" si="5"/>
        <v>0.0805864035111112</v>
      </c>
      <c r="J28" s="543">
        <f t="shared" si="6"/>
        <v>0</v>
      </c>
      <c r="K28" s="377"/>
    </row>
    <row r="29" spans="1:11" s="15" customFormat="1" ht="15" customHeight="1">
      <c r="A29" s="12" t="str">
        <f>'SCC List'!A25</f>
        <v>30 SUPPORT FACILITIES: YARDS, SHOPS, ADMIN. BLDGS</v>
      </c>
      <c r="B29" s="13"/>
      <c r="C29" s="403"/>
      <c r="D29" s="560">
        <f>'BASELINE Main'!F29</f>
        <v>5000</v>
      </c>
      <c r="E29" s="535">
        <f>SUM(E30:E34)</f>
        <v>1449.8328253987038</v>
      </c>
      <c r="F29" s="200">
        <f>SUM(F30:F34)</f>
        <v>200</v>
      </c>
      <c r="G29" s="124">
        <f t="shared" si="0"/>
        <v>6649.832825398704</v>
      </c>
      <c r="H29" s="124"/>
      <c r="I29" s="124"/>
      <c r="J29" s="256">
        <f>SUM(J30:J34)</f>
        <v>481.84588599193427</v>
      </c>
      <c r="K29" s="376"/>
    </row>
    <row r="30" spans="1:11" s="16" customFormat="1" ht="15" customHeight="1">
      <c r="A30" s="61">
        <f>'SCC List'!A26</f>
        <v>30.01</v>
      </c>
      <c r="B30" s="60" t="str">
        <f>'SCC List'!B26</f>
        <v>Administration Building:  Office, sales, storage, revenue counting</v>
      </c>
      <c r="C30" s="537"/>
      <c r="D30" s="561">
        <f>'BASELINE Main'!F30</f>
        <v>0</v>
      </c>
      <c r="E30" s="562">
        <f>SUM(D30*($D$64/$D$52))</f>
        <v>0</v>
      </c>
      <c r="F30" s="204"/>
      <c r="G30" s="344">
        <f t="shared" si="0"/>
        <v>0</v>
      </c>
      <c r="H30" s="344">
        <v>50</v>
      </c>
      <c r="I30" s="542">
        <f>0.07/(1-(1+0.07)^-H30)</f>
        <v>0.07245984953960767</v>
      </c>
      <c r="J30" s="543">
        <f>SUM(G30*I30)</f>
        <v>0</v>
      </c>
      <c r="K30" s="377"/>
    </row>
    <row r="31" spans="1:11" s="16" customFormat="1" ht="15" customHeight="1">
      <c r="A31" s="61">
        <f>'SCC List'!A27</f>
        <v>30.02</v>
      </c>
      <c r="B31" s="466" t="str">
        <f>'SCC List'!B27</f>
        <v>Light Maintenance Facility </v>
      </c>
      <c r="C31" s="537"/>
      <c r="D31" s="561">
        <f>'BASELINE Main'!F31</f>
        <v>5000</v>
      </c>
      <c r="E31" s="562">
        <f>SUM(D31*($D$64/$D$52))</f>
        <v>1449.8328253987038</v>
      </c>
      <c r="F31" s="204">
        <v>200</v>
      </c>
      <c r="G31" s="344">
        <f t="shared" si="0"/>
        <v>6649.832825398704</v>
      </c>
      <c r="H31" s="344">
        <v>50</v>
      </c>
      <c r="I31" s="542">
        <f>0.07/(1-(1+0.07)^-H31)</f>
        <v>0.07245984953960767</v>
      </c>
      <c r="J31" s="543">
        <f>SUM(G31*I31)</f>
        <v>481.84588599193427</v>
      </c>
      <c r="K31" s="377"/>
    </row>
    <row r="32" spans="1:11" s="16" customFormat="1" ht="15" customHeight="1">
      <c r="A32" s="61">
        <f>'SCC List'!A28</f>
        <v>30.03</v>
      </c>
      <c r="B32" s="466" t="str">
        <f>'SCC List'!B28</f>
        <v>Heavy Maintenance Facility</v>
      </c>
      <c r="C32" s="537"/>
      <c r="D32" s="561">
        <f>'BASELINE Main'!F32</f>
        <v>0</v>
      </c>
      <c r="E32" s="562">
        <f>SUM(D32*($D$64/$D$52))</f>
        <v>0</v>
      </c>
      <c r="F32" s="204"/>
      <c r="G32" s="344">
        <f t="shared" si="0"/>
        <v>0</v>
      </c>
      <c r="H32" s="344">
        <v>50</v>
      </c>
      <c r="I32" s="542">
        <f>0.07/(1-(1+0.07)^-H32)</f>
        <v>0.07245984953960767</v>
      </c>
      <c r="J32" s="543">
        <f>SUM(G32*I32)</f>
        <v>0</v>
      </c>
      <c r="K32" s="377"/>
    </row>
    <row r="33" spans="1:11" s="16" customFormat="1" ht="15" customHeight="1">
      <c r="A33" s="61">
        <f>'SCC List'!A29</f>
        <v>30.04</v>
      </c>
      <c r="B33" s="466" t="str">
        <f>'SCC List'!B29</f>
        <v>Storage or Maintenance of Way Building</v>
      </c>
      <c r="C33" s="537"/>
      <c r="D33" s="561">
        <f>'BASELINE Main'!F33</f>
        <v>0</v>
      </c>
      <c r="E33" s="562">
        <f>SUM(D33*($D$64/$D$52))</f>
        <v>0</v>
      </c>
      <c r="F33" s="204"/>
      <c r="G33" s="344">
        <f t="shared" si="0"/>
        <v>0</v>
      </c>
      <c r="H33" s="344">
        <v>50</v>
      </c>
      <c r="I33" s="542">
        <f>0.07/(1-(1+0.07)^-H33)</f>
        <v>0.07245984953960767</v>
      </c>
      <c r="J33" s="543">
        <f>SUM(G33*I33)</f>
        <v>0</v>
      </c>
      <c r="K33" s="377"/>
    </row>
    <row r="34" spans="1:11" s="16" customFormat="1" ht="15" customHeight="1">
      <c r="A34" s="61">
        <f>'SCC List'!A30</f>
        <v>30.05</v>
      </c>
      <c r="B34" s="466" t="str">
        <f>'SCC List'!B30</f>
        <v>Yard and Yard Track</v>
      </c>
      <c r="C34" s="537"/>
      <c r="D34" s="561">
        <f>'BASELINE Main'!F34</f>
        <v>0</v>
      </c>
      <c r="E34" s="562">
        <f>SUM(D34*($D$64/$D$52))</f>
        <v>0</v>
      </c>
      <c r="F34" s="204"/>
      <c r="G34" s="344">
        <f t="shared" si="0"/>
        <v>0</v>
      </c>
      <c r="H34" s="344">
        <v>80</v>
      </c>
      <c r="I34" s="542">
        <f>0.07/(1-(1+0.07)^-H34)</f>
        <v>0.07031357176087168</v>
      </c>
      <c r="J34" s="543">
        <f>SUM(G34*I34)</f>
        <v>0</v>
      </c>
      <c r="K34" s="377"/>
    </row>
    <row r="35" spans="1:11" s="15" customFormat="1" ht="15" customHeight="1">
      <c r="A35" s="12" t="str">
        <f>'SCC List'!A31</f>
        <v>40 SITEWORK &amp; SPECIAL CONDITIONS</v>
      </c>
      <c r="B35" s="47"/>
      <c r="C35" s="403"/>
      <c r="D35" s="560">
        <f>'BASELINE Main'!F35</f>
        <v>10100</v>
      </c>
      <c r="E35" s="535">
        <f>SUM(E36:E43)</f>
        <v>2928.6623073053815</v>
      </c>
      <c r="F35" s="717">
        <f>SUM(F36:F43)</f>
        <v>200</v>
      </c>
      <c r="G35" s="124">
        <f t="shared" si="0"/>
        <v>13228.662307305382</v>
      </c>
      <c r="H35" s="124"/>
      <c r="I35" s="124"/>
      <c r="J35" s="256">
        <f>SUM(J36:J43)</f>
        <v>995.3946682885909</v>
      </c>
      <c r="K35" s="376"/>
    </row>
    <row r="36" spans="1:11" s="16" customFormat="1" ht="15" customHeight="1">
      <c r="A36" s="61">
        <f>'SCC List'!A32</f>
        <v>40.01</v>
      </c>
      <c r="B36" s="60" t="str">
        <f>'SCC List'!B32</f>
        <v>Demolition, Clearing, Earthwork</v>
      </c>
      <c r="C36" s="538"/>
      <c r="D36" s="561">
        <f>'BASELINE Main'!F36</f>
        <v>5100</v>
      </c>
      <c r="E36" s="562">
        <f aca="true" t="shared" si="7" ref="E36:E43">SUM(D36*($D$64/$D$52))</f>
        <v>1478.829481906678</v>
      </c>
      <c r="F36" s="204">
        <v>200</v>
      </c>
      <c r="G36" s="344">
        <f t="shared" si="0"/>
        <v>6778.829481906678</v>
      </c>
      <c r="H36" s="132">
        <v>125</v>
      </c>
      <c r="I36" s="542">
        <f aca="true" t="shared" si="8" ref="I36:I43">0.07/(1-(1+0.07)^-H36)</f>
        <v>0.07001486681908091</v>
      </c>
      <c r="J36" s="543">
        <f aca="true" t="shared" si="9" ref="J36:J43">SUM(G36*I36)</f>
        <v>474.6188433649553</v>
      </c>
      <c r="K36" s="377"/>
    </row>
    <row r="37" spans="1:11" s="16" customFormat="1" ht="15" customHeight="1">
      <c r="A37" s="61">
        <f>'SCC List'!A33</f>
        <v>40.02</v>
      </c>
      <c r="B37" s="60" t="str">
        <f>'SCC List'!B33</f>
        <v>Site Utilities, Utility Relocation</v>
      </c>
      <c r="C37" s="538"/>
      <c r="D37" s="561">
        <f>'BASELINE Main'!F37</f>
        <v>1500</v>
      </c>
      <c r="E37" s="562">
        <f t="shared" si="7"/>
        <v>434.94984761961115</v>
      </c>
      <c r="F37" s="204"/>
      <c r="G37" s="344">
        <f t="shared" si="0"/>
        <v>1934.949847619611</v>
      </c>
      <c r="H37" s="132">
        <v>125</v>
      </c>
      <c r="I37" s="542">
        <f t="shared" si="8"/>
        <v>0.07001486681908091</v>
      </c>
      <c r="J37" s="543">
        <f t="shared" si="9"/>
        <v>135.47525588268797</v>
      </c>
      <c r="K37" s="377"/>
    </row>
    <row r="38" spans="1:11" s="16" customFormat="1" ht="12.75">
      <c r="A38" s="61">
        <f>'SCC List'!A34</f>
        <v>40.03</v>
      </c>
      <c r="B38" s="60" t="str">
        <f>'SCC List'!B34</f>
        <v>Haz. mat'l, contam'd soil removal/mitigation, ground water treatments</v>
      </c>
      <c r="C38" s="538"/>
      <c r="D38" s="561">
        <f>'BASELINE Main'!F38</f>
        <v>0</v>
      </c>
      <c r="E38" s="562">
        <f t="shared" si="7"/>
        <v>0</v>
      </c>
      <c r="F38" s="204"/>
      <c r="G38" s="344">
        <f t="shared" si="0"/>
        <v>0</v>
      </c>
      <c r="H38" s="132">
        <v>125</v>
      </c>
      <c r="I38" s="542">
        <f t="shared" si="8"/>
        <v>0.07001486681908091</v>
      </c>
      <c r="J38" s="543">
        <f t="shared" si="9"/>
        <v>0</v>
      </c>
      <c r="K38" s="377"/>
    </row>
    <row r="39" spans="1:11" s="16" customFormat="1" ht="12.75" customHeight="1">
      <c r="A39" s="61">
        <f>'SCC List'!A35</f>
        <v>40.04</v>
      </c>
      <c r="B39" s="60" t="str">
        <f>'SCC List'!B35</f>
        <v>Environmental mitigation, e.g. wetlands, historic/archeologic, parks</v>
      </c>
      <c r="C39" s="538"/>
      <c r="D39" s="561">
        <f>'BASELINE Main'!F39</f>
        <v>1200</v>
      </c>
      <c r="E39" s="562">
        <f t="shared" si="7"/>
        <v>347.9598780956889</v>
      </c>
      <c r="F39" s="204"/>
      <c r="G39" s="344">
        <f t="shared" si="0"/>
        <v>1547.959878095689</v>
      </c>
      <c r="H39" s="132">
        <v>125</v>
      </c>
      <c r="I39" s="542">
        <f t="shared" si="8"/>
        <v>0.07001486681908091</v>
      </c>
      <c r="J39" s="543">
        <f t="shared" si="9"/>
        <v>108.38020470615038</v>
      </c>
      <c r="K39" s="377"/>
    </row>
    <row r="40" spans="1:11" s="16" customFormat="1" ht="12.75">
      <c r="A40" s="61">
        <f>'SCC List'!A36</f>
        <v>40.05</v>
      </c>
      <c r="B40" s="60" t="str">
        <f>'SCC List'!B36</f>
        <v>Site structures including retaining walls, sound walls</v>
      </c>
      <c r="C40" s="538"/>
      <c r="D40" s="561">
        <f>'BASELINE Main'!F40</f>
        <v>0</v>
      </c>
      <c r="E40" s="562">
        <f t="shared" si="7"/>
        <v>0</v>
      </c>
      <c r="F40" s="204"/>
      <c r="G40" s="344">
        <f t="shared" si="0"/>
        <v>0</v>
      </c>
      <c r="H40" s="344">
        <v>80</v>
      </c>
      <c r="I40" s="542">
        <f t="shared" si="8"/>
        <v>0.07031357176087168</v>
      </c>
      <c r="J40" s="543">
        <f t="shared" si="9"/>
        <v>0</v>
      </c>
      <c r="K40" s="377"/>
    </row>
    <row r="41" spans="1:11" s="16" customFormat="1" ht="12.75" customHeight="1">
      <c r="A41" s="61">
        <f>'SCC List'!A37</f>
        <v>40.06</v>
      </c>
      <c r="B41" s="62" t="str">
        <f>'SCC List'!B37</f>
        <v>Pedestrian / bike access and accommodation, landscaping</v>
      </c>
      <c r="C41" s="538"/>
      <c r="D41" s="561">
        <f>'BASELINE Main'!F41</f>
        <v>2000</v>
      </c>
      <c r="E41" s="562">
        <f t="shared" si="7"/>
        <v>579.9331301594816</v>
      </c>
      <c r="F41" s="204"/>
      <c r="G41" s="344">
        <f t="shared" si="0"/>
        <v>2579.9331301594816</v>
      </c>
      <c r="H41" s="344">
        <v>20</v>
      </c>
      <c r="I41" s="542">
        <f t="shared" si="8"/>
        <v>0.0943929257432557</v>
      </c>
      <c r="J41" s="543">
        <f t="shared" si="9"/>
        <v>243.52743637770917</v>
      </c>
      <c r="K41" s="377"/>
    </row>
    <row r="42" spans="1:11" s="16" customFormat="1" ht="12.75" customHeight="1">
      <c r="A42" s="61">
        <f>'SCC List'!A38</f>
        <v>40.07</v>
      </c>
      <c r="B42" s="62" t="str">
        <f>'SCC List'!B38</f>
        <v>Automobile, bus, van accessways including roads, parking lots</v>
      </c>
      <c r="C42" s="538"/>
      <c r="D42" s="561">
        <f>'BASELINE Main'!F42</f>
        <v>200</v>
      </c>
      <c r="E42" s="562">
        <f t="shared" si="7"/>
        <v>57.993313015948154</v>
      </c>
      <c r="F42" s="204"/>
      <c r="G42" s="344">
        <f t="shared" si="0"/>
        <v>257.99331301594816</v>
      </c>
      <c r="H42" s="344">
        <v>20</v>
      </c>
      <c r="I42" s="542">
        <f t="shared" si="8"/>
        <v>0.0943929257432557</v>
      </c>
      <c r="J42" s="543">
        <f t="shared" si="9"/>
        <v>24.352743637770917</v>
      </c>
      <c r="K42" s="377"/>
    </row>
    <row r="43" spans="1:11" s="16" customFormat="1" ht="12.75">
      <c r="A43" s="61">
        <f>'SCC List'!A39</f>
        <v>40.08</v>
      </c>
      <c r="B43" s="60" t="str">
        <f>'SCC List'!B39</f>
        <v>Temporary Facilities and other indirect costs during construction</v>
      </c>
      <c r="C43" s="538"/>
      <c r="D43" s="561">
        <f>'BASELINE Main'!F43</f>
        <v>100</v>
      </c>
      <c r="E43" s="562">
        <f t="shared" si="7"/>
        <v>28.996656507974077</v>
      </c>
      <c r="F43" s="204"/>
      <c r="G43" s="344">
        <f t="shared" si="0"/>
        <v>128.99665650797408</v>
      </c>
      <c r="H43" s="344">
        <v>100</v>
      </c>
      <c r="I43" s="542">
        <f t="shared" si="8"/>
        <v>0.07008076460306002</v>
      </c>
      <c r="J43" s="543">
        <f t="shared" si="9"/>
        <v>9.040184319317122</v>
      </c>
      <c r="K43" s="377"/>
    </row>
    <row r="44" spans="1:11" s="15" customFormat="1" ht="15" customHeight="1">
      <c r="A44" s="12" t="str">
        <f>'SCC List'!A40</f>
        <v>50  SYSTEMS</v>
      </c>
      <c r="B44" s="13"/>
      <c r="C44" s="403"/>
      <c r="D44" s="560">
        <f>'BASELINE Main'!F44</f>
        <v>2697</v>
      </c>
      <c r="E44" s="535">
        <f>SUM(E45:E51)</f>
        <v>782.0398260200609</v>
      </c>
      <c r="F44" s="200">
        <f>SUM(F45:F51)</f>
        <v>0</v>
      </c>
      <c r="G44" s="124">
        <f t="shared" si="0"/>
        <v>3479.039826020061</v>
      </c>
      <c r="H44" s="124"/>
      <c r="I44" s="124"/>
      <c r="J44" s="256">
        <f>SUM(J45:J51)</f>
        <v>293.67938143836034</v>
      </c>
      <c r="K44" s="376"/>
    </row>
    <row r="45" spans="1:11" s="16" customFormat="1" ht="15" customHeight="1">
      <c r="A45" s="61">
        <f>'SCC List'!A41</f>
        <v>50.01</v>
      </c>
      <c r="B45" s="60" t="str">
        <f>'SCC List'!B41</f>
        <v>Train control and signals</v>
      </c>
      <c r="C45" s="533"/>
      <c r="D45" s="561">
        <f>'BASELINE Main'!F45</f>
        <v>0</v>
      </c>
      <c r="E45" s="562">
        <f aca="true" t="shared" si="10" ref="E45:E51">SUM(D45*($D$64/$D$52))</f>
        <v>0</v>
      </c>
      <c r="F45" s="204"/>
      <c r="G45" s="344">
        <f t="shared" si="0"/>
        <v>0</v>
      </c>
      <c r="H45" s="344">
        <v>30</v>
      </c>
      <c r="I45" s="542">
        <f aca="true" t="shared" si="11" ref="I45:I51">0.07/(1-(1+0.07)^-H45)</f>
        <v>0.0805864035111112</v>
      </c>
      <c r="J45" s="543">
        <f aca="true" t="shared" si="12" ref="J45:J51">SUM(G45*I45)</f>
        <v>0</v>
      </c>
      <c r="K45" s="377"/>
    </row>
    <row r="46" spans="1:11" s="16" customFormat="1" ht="15" customHeight="1">
      <c r="A46" s="61">
        <f>'SCC List'!A42</f>
        <v>50.02</v>
      </c>
      <c r="B46" s="60" t="str">
        <f>'SCC List'!B42</f>
        <v>Traffic signals and crossing protection</v>
      </c>
      <c r="C46" s="538"/>
      <c r="D46" s="561">
        <f>'BASELINE Main'!F46</f>
        <v>1325</v>
      </c>
      <c r="E46" s="562">
        <f t="shared" si="10"/>
        <v>384.20569873065654</v>
      </c>
      <c r="F46" s="204"/>
      <c r="G46" s="344">
        <f aca="true" t="shared" si="13" ref="G46:G63">SUM(D46:F46)</f>
        <v>1709.2056987306564</v>
      </c>
      <c r="H46" s="344">
        <v>30</v>
      </c>
      <c r="I46" s="542">
        <f t="shared" si="11"/>
        <v>0.0805864035111112</v>
      </c>
      <c r="J46" s="543">
        <f t="shared" si="12"/>
        <v>137.73874012139945</v>
      </c>
      <c r="K46" s="377"/>
    </row>
    <row r="47" spans="1:11" s="16" customFormat="1" ht="15" customHeight="1">
      <c r="A47" s="61">
        <f>'SCC List'!A43</f>
        <v>50.03</v>
      </c>
      <c r="B47" s="60" t="str">
        <f>'SCC List'!B43</f>
        <v>Traction power supply:  substations </v>
      </c>
      <c r="C47" s="538"/>
      <c r="D47" s="561">
        <f>'BASELINE Main'!F47</f>
        <v>0</v>
      </c>
      <c r="E47" s="562">
        <f t="shared" si="10"/>
        <v>0</v>
      </c>
      <c r="F47" s="204"/>
      <c r="G47" s="344">
        <f t="shared" si="13"/>
        <v>0</v>
      </c>
      <c r="H47" s="132">
        <v>50</v>
      </c>
      <c r="I47" s="542">
        <f t="shared" si="11"/>
        <v>0.07245984953960767</v>
      </c>
      <c r="J47" s="543">
        <f t="shared" si="12"/>
        <v>0</v>
      </c>
      <c r="K47" s="377"/>
    </row>
    <row r="48" spans="1:11" s="16" customFormat="1" ht="15" customHeight="1">
      <c r="A48" s="61">
        <f>'SCC List'!A44</f>
        <v>50.04</v>
      </c>
      <c r="B48" s="60" t="str">
        <f>'SCC List'!B44</f>
        <v>Traction power distribution:  catenary and third rail</v>
      </c>
      <c r="C48" s="538"/>
      <c r="D48" s="561">
        <f>'BASELINE Main'!F48</f>
        <v>0</v>
      </c>
      <c r="E48" s="562">
        <f t="shared" si="10"/>
        <v>0</v>
      </c>
      <c r="F48" s="204"/>
      <c r="G48" s="344">
        <f t="shared" si="13"/>
        <v>0</v>
      </c>
      <c r="H48" s="344">
        <v>30</v>
      </c>
      <c r="I48" s="542">
        <f t="shared" si="11"/>
        <v>0.0805864035111112</v>
      </c>
      <c r="J48" s="543">
        <f t="shared" si="12"/>
        <v>0</v>
      </c>
      <c r="K48" s="377"/>
    </row>
    <row r="49" spans="1:11" s="16" customFormat="1" ht="15" customHeight="1">
      <c r="A49" s="61">
        <f>'SCC List'!A45</f>
        <v>50.05</v>
      </c>
      <c r="B49" s="60" t="str">
        <f>'SCC List'!B45</f>
        <v>Communications</v>
      </c>
      <c r="C49" s="538"/>
      <c r="D49" s="561">
        <f>'BASELINE Main'!F49</f>
        <v>672</v>
      </c>
      <c r="E49" s="562">
        <f t="shared" si="10"/>
        <v>194.8575317335858</v>
      </c>
      <c r="F49" s="204"/>
      <c r="G49" s="344">
        <f t="shared" si="13"/>
        <v>866.8575317335858</v>
      </c>
      <c r="H49" s="344">
        <v>20</v>
      </c>
      <c r="I49" s="542">
        <f t="shared" si="11"/>
        <v>0.0943929257432557</v>
      </c>
      <c r="J49" s="543">
        <f t="shared" si="12"/>
        <v>81.82521862291028</v>
      </c>
      <c r="K49" s="377"/>
    </row>
    <row r="50" spans="1:11" s="16" customFormat="1" ht="15" customHeight="1">
      <c r="A50" s="61">
        <f>'SCC List'!A46</f>
        <v>50.06</v>
      </c>
      <c r="B50" s="60" t="str">
        <f>'SCC List'!B46</f>
        <v>Fare collection system and equipment</v>
      </c>
      <c r="C50" s="538"/>
      <c r="D50" s="561">
        <f>'BASELINE Main'!F50</f>
        <v>200</v>
      </c>
      <c r="E50" s="562">
        <f t="shared" si="10"/>
        <v>57.993313015948154</v>
      </c>
      <c r="F50" s="204"/>
      <c r="G50" s="344">
        <f t="shared" si="13"/>
        <v>257.99331301594816</v>
      </c>
      <c r="H50" s="132">
        <v>25</v>
      </c>
      <c r="I50" s="542">
        <f t="shared" si="11"/>
        <v>0.08581051722066563</v>
      </c>
      <c r="J50" s="543">
        <f t="shared" si="12"/>
        <v>22.138539629371596</v>
      </c>
      <c r="K50" s="377"/>
    </row>
    <row r="51" spans="1:11" s="16" customFormat="1" ht="15" customHeight="1">
      <c r="A51" s="61">
        <f>'SCC List'!A47</f>
        <v>50.07</v>
      </c>
      <c r="B51" s="60" t="str">
        <f>'SCC List'!B47</f>
        <v>Central Control</v>
      </c>
      <c r="C51" s="539"/>
      <c r="D51" s="561">
        <f>'BASELINE Main'!F51</f>
        <v>500</v>
      </c>
      <c r="E51" s="562">
        <f t="shared" si="10"/>
        <v>144.9832825398704</v>
      </c>
      <c r="F51" s="204"/>
      <c r="G51" s="344">
        <f t="shared" si="13"/>
        <v>644.9832825398704</v>
      </c>
      <c r="H51" s="344">
        <v>30</v>
      </c>
      <c r="I51" s="542">
        <f t="shared" si="11"/>
        <v>0.0805864035111112</v>
      </c>
      <c r="J51" s="543">
        <f t="shared" si="12"/>
        <v>51.976883064679036</v>
      </c>
      <c r="K51" s="377"/>
    </row>
    <row r="52" spans="1:68" s="149" customFormat="1" ht="15.75" customHeight="1">
      <c r="A52" s="1296" t="str">
        <f>'SCC Definitions'!A51:B51</f>
        <v>Construction Subtotal (10 - 50)</v>
      </c>
      <c r="B52" s="1297"/>
      <c r="C52" s="402"/>
      <c r="D52" s="563">
        <f>'BASELINE Main'!F52</f>
        <v>33797</v>
      </c>
      <c r="E52" s="195">
        <f>SUM(E44,E35,E29,E21,E7)</f>
        <v>9800</v>
      </c>
      <c r="F52" s="196">
        <f>SUM(F44,F35,F29,F21,F7)</f>
        <v>2400</v>
      </c>
      <c r="G52" s="14">
        <f>SUM(G44,G35,G29,G21,G7)</f>
        <v>45997</v>
      </c>
      <c r="H52" s="14"/>
      <c r="I52" s="14"/>
      <c r="J52" s="255">
        <f>SUM(J44,J35,J29,J21,J7)</f>
        <v>3495.387563944575</v>
      </c>
      <c r="K52" s="376"/>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536"/>
      <c r="D53" s="560">
        <f>'BASELINE Main'!F53</f>
        <v>1200</v>
      </c>
      <c r="E53" s="199"/>
      <c r="F53" s="544">
        <f>SUM(F54:F55)</f>
        <v>0</v>
      </c>
      <c r="G53" s="124">
        <f t="shared" si="13"/>
        <v>1200</v>
      </c>
      <c r="H53" s="124"/>
      <c r="I53" s="124"/>
      <c r="J53" s="256">
        <f>SUM(J54:J55)</f>
        <v>84.01784018289709</v>
      </c>
      <c r="K53" s="376"/>
    </row>
    <row r="54" spans="1:11" s="16" customFormat="1" ht="12.75">
      <c r="A54" s="61">
        <f>'SCC List'!A49</f>
        <v>60.01</v>
      </c>
      <c r="B54" s="60" t="str">
        <f>'SCC List'!B49</f>
        <v>Purchase or lease of real estate  </v>
      </c>
      <c r="C54" s="540"/>
      <c r="D54" s="561">
        <f>'BASELINE Main'!F54</f>
        <v>1200</v>
      </c>
      <c r="E54" s="515"/>
      <c r="F54" s="205"/>
      <c r="G54" s="344">
        <f t="shared" si="13"/>
        <v>1200</v>
      </c>
      <c r="H54" s="132">
        <v>125</v>
      </c>
      <c r="I54" s="542">
        <f>0.07/(1-(1+0.07)^-H54)</f>
        <v>0.07001486681908091</v>
      </c>
      <c r="J54" s="543">
        <f>SUM(G54*I54)</f>
        <v>84.01784018289709</v>
      </c>
      <c r="K54" s="377"/>
    </row>
    <row r="55" spans="1:11" s="16" customFormat="1" ht="12.75">
      <c r="A55" s="61">
        <f>'SCC List'!A50</f>
        <v>60.02</v>
      </c>
      <c r="B55" s="60" t="str">
        <f>'SCC List'!B50</f>
        <v>Relocation of existing households and businesses</v>
      </c>
      <c r="C55" s="539"/>
      <c r="D55" s="561">
        <f>'BASELINE Main'!F55</f>
        <v>0</v>
      </c>
      <c r="E55" s="515"/>
      <c r="F55" s="205"/>
      <c r="G55" s="344">
        <f t="shared" si="13"/>
        <v>0</v>
      </c>
      <c r="H55" s="132">
        <v>125</v>
      </c>
      <c r="I55" s="542">
        <f>0.07/(1-(1+0.07)^-H55)</f>
        <v>0.07001486681908091</v>
      </c>
      <c r="J55" s="543">
        <f>SUM(G55*I55)</f>
        <v>0</v>
      </c>
      <c r="K55" s="377"/>
    </row>
    <row r="56" spans="1:11" s="15" customFormat="1" ht="15" customHeight="1">
      <c r="A56" s="30" t="str">
        <f>'SCC List'!A51</f>
        <v>70 VEHICLES (number)</v>
      </c>
      <c r="B56" s="13"/>
      <c r="C56" s="523">
        <f>'BASELINE Main'!C56</f>
        <v>20</v>
      </c>
      <c r="D56" s="560">
        <f>'BASELINE Main'!F56</f>
        <v>13000</v>
      </c>
      <c r="E56" s="541"/>
      <c r="F56" s="544">
        <f>SUM(F57:F63)</f>
        <v>490</v>
      </c>
      <c r="G56" s="124">
        <f t="shared" si="13"/>
        <v>13490</v>
      </c>
      <c r="H56" s="124"/>
      <c r="I56" s="124"/>
      <c r="J56" s="256">
        <f>SUM(J57:J63)</f>
        <v>1698.4178269562258</v>
      </c>
      <c r="K56" s="376"/>
    </row>
    <row r="57" spans="1:11" s="16" customFormat="1" ht="15" customHeight="1">
      <c r="A57" s="61">
        <f>'SCC List'!A52</f>
        <v>70.01</v>
      </c>
      <c r="B57" s="60" t="str">
        <f>'SCC List'!B52</f>
        <v>Light Rail</v>
      </c>
      <c r="C57" s="513">
        <f>'BASELINE Main'!C57</f>
        <v>0</v>
      </c>
      <c r="D57" s="561">
        <f>'BASELINE Main'!F57</f>
        <v>0</v>
      </c>
      <c r="E57" s="515"/>
      <c r="F57" s="205"/>
      <c r="G57" s="344">
        <f t="shared" si="13"/>
        <v>0</v>
      </c>
      <c r="H57" s="545">
        <v>25</v>
      </c>
      <c r="I57" s="542">
        <f aca="true" t="shared" si="14" ref="I57:I63">0.07/(1-(1+0.07)^-H57)</f>
        <v>0.08581051722066563</v>
      </c>
      <c r="J57" s="543">
        <f aca="true" t="shared" si="15" ref="J57:J63">SUM(G57*I57)</f>
        <v>0</v>
      </c>
      <c r="K57" s="377"/>
    </row>
    <row r="58" spans="1:11" s="16" customFormat="1" ht="15" customHeight="1">
      <c r="A58" s="61">
        <f>'SCC List'!A53</f>
        <v>70.02</v>
      </c>
      <c r="B58" s="60" t="str">
        <f>'SCC List'!B53</f>
        <v>Heavy Rail</v>
      </c>
      <c r="C58" s="513">
        <f>'BASELINE Main'!C58</f>
        <v>0</v>
      </c>
      <c r="D58" s="561">
        <f>'BASELINE Main'!F58</f>
        <v>0</v>
      </c>
      <c r="E58" s="515"/>
      <c r="F58" s="205"/>
      <c r="G58" s="344">
        <f t="shared" si="13"/>
        <v>0</v>
      </c>
      <c r="H58" s="344">
        <v>25</v>
      </c>
      <c r="I58" s="542">
        <f t="shared" si="14"/>
        <v>0.08581051722066563</v>
      </c>
      <c r="J58" s="543">
        <f t="shared" si="15"/>
        <v>0</v>
      </c>
      <c r="K58" s="377"/>
    </row>
    <row r="59" spans="1:11" s="16" customFormat="1" ht="15" customHeight="1">
      <c r="A59" s="61">
        <f>'SCC List'!A54</f>
        <v>70.03</v>
      </c>
      <c r="B59" s="60" t="str">
        <f>'SCC List'!B54</f>
        <v>Commuter Rail</v>
      </c>
      <c r="C59" s="513">
        <f>'BASELINE Main'!C59</f>
        <v>0</v>
      </c>
      <c r="D59" s="561">
        <f>'BASELINE Main'!F59</f>
        <v>0</v>
      </c>
      <c r="E59" s="515"/>
      <c r="F59" s="205"/>
      <c r="G59" s="344">
        <f t="shared" si="13"/>
        <v>0</v>
      </c>
      <c r="H59" s="344">
        <v>25</v>
      </c>
      <c r="I59" s="542">
        <f t="shared" si="14"/>
        <v>0.08581051722066563</v>
      </c>
      <c r="J59" s="543">
        <f t="shared" si="15"/>
        <v>0</v>
      </c>
      <c r="K59" s="377"/>
    </row>
    <row r="60" spans="1:11" s="16" customFormat="1" ht="15" customHeight="1">
      <c r="A60" s="61">
        <f>'SCC List'!A55</f>
        <v>70.04</v>
      </c>
      <c r="B60" s="60" t="str">
        <f>'SCC List'!B55</f>
        <v>Bus</v>
      </c>
      <c r="C60" s="513">
        <f>'BASELINE Main'!C60</f>
        <v>20</v>
      </c>
      <c r="D60" s="561">
        <f>'BASELINE Main'!F60</f>
        <v>13000</v>
      </c>
      <c r="E60" s="515"/>
      <c r="F60" s="205">
        <v>490</v>
      </c>
      <c r="G60" s="344">
        <f t="shared" si="13"/>
        <v>13490</v>
      </c>
      <c r="H60" s="718" t="s">
        <v>174</v>
      </c>
      <c r="I60" s="542">
        <f t="shared" si="14"/>
        <v>0.12590198865502045</v>
      </c>
      <c r="J60" s="543">
        <f t="shared" si="15"/>
        <v>1698.4178269562258</v>
      </c>
      <c r="K60" s="377"/>
    </row>
    <row r="61" spans="1:11" s="16" customFormat="1" ht="15" customHeight="1">
      <c r="A61" s="61">
        <f>'SCC List'!A56</f>
        <v>70.05</v>
      </c>
      <c r="B61" s="60" t="str">
        <f>'SCC List'!B56</f>
        <v>Other</v>
      </c>
      <c r="C61" s="513">
        <f>'BASELINE Main'!C61</f>
        <v>0</v>
      </c>
      <c r="D61" s="561">
        <f>'BASELINE Main'!F61</f>
        <v>0</v>
      </c>
      <c r="E61" s="515"/>
      <c r="F61" s="205"/>
      <c r="G61" s="344">
        <f t="shared" si="13"/>
        <v>0</v>
      </c>
      <c r="H61" s="32">
        <v>12</v>
      </c>
      <c r="I61" s="542">
        <f t="shared" si="14"/>
        <v>0.12590198865502045</v>
      </c>
      <c r="J61" s="543">
        <f t="shared" si="15"/>
        <v>0</v>
      </c>
      <c r="K61" s="377"/>
    </row>
    <row r="62" spans="1:11" s="16" customFormat="1" ht="15" customHeight="1">
      <c r="A62" s="61">
        <f>'SCC List'!A57</f>
        <v>70.06</v>
      </c>
      <c r="B62" s="60" t="str">
        <f>'SCC List'!B57</f>
        <v>Non-revenue vehicles</v>
      </c>
      <c r="C62" s="513">
        <f>'BASELINE Main'!C62</f>
        <v>0</v>
      </c>
      <c r="D62" s="561">
        <f>'BASELINE Main'!F62</f>
        <v>0</v>
      </c>
      <c r="E62" s="515"/>
      <c r="F62" s="205"/>
      <c r="G62" s="344">
        <f t="shared" si="13"/>
        <v>0</v>
      </c>
      <c r="H62" s="32">
        <v>12</v>
      </c>
      <c r="I62" s="542">
        <f t="shared" si="14"/>
        <v>0.12590198865502045</v>
      </c>
      <c r="J62" s="543">
        <f t="shared" si="15"/>
        <v>0</v>
      </c>
      <c r="K62" s="377"/>
    </row>
    <row r="63" spans="1:11" s="16" customFormat="1" ht="15" customHeight="1">
      <c r="A63" s="61">
        <f>'SCC List'!A58</f>
        <v>70.07</v>
      </c>
      <c r="B63" s="60" t="str">
        <f>'SCC List'!B58</f>
        <v>Spare parts</v>
      </c>
      <c r="C63" s="513">
        <f>'BASELINE Main'!C63</f>
        <v>0</v>
      </c>
      <c r="D63" s="561">
        <f>'BASELINE Main'!F63</f>
        <v>0</v>
      </c>
      <c r="E63" s="515"/>
      <c r="F63" s="206"/>
      <c r="G63" s="344">
        <f t="shared" si="13"/>
        <v>0</v>
      </c>
      <c r="H63" s="719">
        <v>12</v>
      </c>
      <c r="I63" s="542">
        <f t="shared" si="14"/>
        <v>0.12590198865502045</v>
      </c>
      <c r="J63" s="543">
        <f t="shared" si="15"/>
        <v>0</v>
      </c>
      <c r="K63" s="377"/>
    </row>
    <row r="64" spans="1:11" s="89" customFormat="1" ht="15" customHeight="1">
      <c r="A64" s="30" t="str">
        <f>'SCC List'!A59</f>
        <v>80 PROFESSIONAL SERVICES</v>
      </c>
      <c r="B64" s="49"/>
      <c r="C64" s="153"/>
      <c r="D64" s="560">
        <f>'BASELINE Main'!F64</f>
        <v>9800</v>
      </c>
      <c r="E64" s="528"/>
      <c r="F64" s="529"/>
      <c r="G64" s="346"/>
      <c r="H64" s="313"/>
      <c r="I64" s="427"/>
      <c r="J64" s="530"/>
      <c r="K64" s="378"/>
    </row>
    <row r="65" spans="1:11" s="16" customFormat="1" ht="15" customHeight="1">
      <c r="A65" s="114">
        <f>'SCC List'!A60</f>
        <v>80.01</v>
      </c>
      <c r="B65" s="116" t="str">
        <f>'SCC List'!B60</f>
        <v>Preliminary Engineering</v>
      </c>
      <c r="C65" s="465"/>
      <c r="D65" s="561">
        <f>'BASELINE Main'!F65</f>
        <v>2000</v>
      </c>
      <c r="E65" s="405"/>
      <c r="F65" s="516"/>
      <c r="G65" s="405"/>
      <c r="H65" s="465"/>
      <c r="I65" s="517"/>
      <c r="J65" s="518"/>
      <c r="K65" s="377"/>
    </row>
    <row r="66" spans="1:11" s="16" customFormat="1" ht="15" customHeight="1">
      <c r="A66" s="114">
        <f>'SCC List'!A61</f>
        <v>80.02</v>
      </c>
      <c r="B66" s="116" t="str">
        <f>'SCC List'!B61</f>
        <v>Final Design</v>
      </c>
      <c r="C66" s="480"/>
      <c r="D66" s="561">
        <f>'BASELINE Main'!F66</f>
        <v>3500</v>
      </c>
      <c r="E66" s="519"/>
      <c r="F66" s="516"/>
      <c r="G66" s="405"/>
      <c r="H66" s="404"/>
      <c r="I66" s="426"/>
      <c r="J66" s="518"/>
      <c r="K66" s="377"/>
    </row>
    <row r="67" spans="1:11" s="16" customFormat="1" ht="15" customHeight="1">
      <c r="A67" s="114">
        <f>'SCC List'!A62</f>
        <v>80.03</v>
      </c>
      <c r="B67" s="116" t="str">
        <f>'SCC List'!B62</f>
        <v>Project Management for Design and Construction</v>
      </c>
      <c r="C67" s="480"/>
      <c r="D67" s="561">
        <f>'BASELINE Main'!F67</f>
        <v>2000</v>
      </c>
      <c r="E67" s="519"/>
      <c r="F67" s="516"/>
      <c r="G67" s="405"/>
      <c r="H67" s="404"/>
      <c r="I67" s="426"/>
      <c r="J67" s="518"/>
      <c r="K67" s="377"/>
    </row>
    <row r="68" spans="1:11" s="16" customFormat="1" ht="15" customHeight="1">
      <c r="A68" s="114">
        <f>'SCC List'!A63</f>
        <v>80.04</v>
      </c>
      <c r="B68" s="116" t="str">
        <f>'SCC List'!B63</f>
        <v>Construction Administration &amp; Management </v>
      </c>
      <c r="C68" s="480"/>
      <c r="D68" s="561">
        <f>'BASELINE Main'!F68</f>
        <v>1500</v>
      </c>
      <c r="E68" s="520"/>
      <c r="F68" s="516"/>
      <c r="G68" s="405"/>
      <c r="H68" s="404"/>
      <c r="I68" s="426"/>
      <c r="J68" s="518"/>
      <c r="K68" s="377"/>
    </row>
    <row r="69" spans="1:11" s="16" customFormat="1" ht="15" customHeight="1">
      <c r="A69" s="114">
        <f>'SCC List'!A64</f>
        <v>80.05</v>
      </c>
      <c r="B69" s="116" t="str">
        <f>'SCC List'!B64</f>
        <v>Insurance </v>
      </c>
      <c r="C69" s="480"/>
      <c r="D69" s="561">
        <f>'BASELINE Main'!F69</f>
        <v>500</v>
      </c>
      <c r="E69" s="520"/>
      <c r="F69" s="516"/>
      <c r="G69" s="405"/>
      <c r="H69" s="404"/>
      <c r="I69" s="426"/>
      <c r="J69" s="518"/>
      <c r="K69" s="377"/>
    </row>
    <row r="70" spans="1:11" s="16" customFormat="1" ht="15" customHeight="1">
      <c r="A70" s="114">
        <f>'SCC List'!A65</f>
        <v>80.06</v>
      </c>
      <c r="B70" s="116" t="str">
        <f>'SCC List'!B65</f>
        <v>Legal; Permits; Review Fees by other agencies, cities, etc.</v>
      </c>
      <c r="C70" s="480"/>
      <c r="D70" s="561">
        <f>'BASELINE Main'!F70</f>
        <v>0</v>
      </c>
      <c r="E70" s="520"/>
      <c r="F70" s="516"/>
      <c r="G70" s="405"/>
      <c r="H70" s="404"/>
      <c r="I70" s="426"/>
      <c r="J70" s="518"/>
      <c r="K70" s="377"/>
    </row>
    <row r="71" spans="1:11" s="16" customFormat="1" ht="15" customHeight="1">
      <c r="A71" s="114">
        <f>'SCC List'!A66</f>
        <v>80.07</v>
      </c>
      <c r="B71" s="116" t="str">
        <f>'SCC List'!B66</f>
        <v>Surveys, Testing, Investigation, Inspection</v>
      </c>
      <c r="C71" s="480"/>
      <c r="D71" s="561">
        <f>'BASELINE Main'!F71</f>
        <v>150</v>
      </c>
      <c r="E71" s="520"/>
      <c r="F71" s="516"/>
      <c r="G71" s="405"/>
      <c r="H71" s="404"/>
      <c r="I71" s="426"/>
      <c r="J71" s="518"/>
      <c r="K71" s="377"/>
    </row>
    <row r="72" spans="1:11" s="16" customFormat="1" ht="15" customHeight="1">
      <c r="A72" s="114">
        <f>'SCC List'!A67</f>
        <v>80.08</v>
      </c>
      <c r="B72" s="116" t="str">
        <f>'SCC List'!B67</f>
        <v>Start up</v>
      </c>
      <c r="C72" s="480"/>
      <c r="D72" s="532">
        <f>'BASELINE Main'!F72</f>
        <v>150</v>
      </c>
      <c r="E72" s="520"/>
      <c r="F72" s="516"/>
      <c r="G72" s="405"/>
      <c r="H72" s="404"/>
      <c r="I72" s="426"/>
      <c r="J72" s="518"/>
      <c r="K72" s="377"/>
    </row>
    <row r="73" spans="1:11" s="16" customFormat="1" ht="15" customHeight="1">
      <c r="A73" s="1307" t="str">
        <f>'SCC Definitions'!A72:B72</f>
        <v>Subtotal (10 - 80)</v>
      </c>
      <c r="B73" s="1308"/>
      <c r="C73" s="512"/>
      <c r="D73" s="563">
        <f>'BASELINE Main'!F73</f>
        <v>57797</v>
      </c>
      <c r="E73" s="520"/>
      <c r="F73" s="516"/>
      <c r="G73" s="405"/>
      <c r="H73" s="404"/>
      <c r="I73" s="426"/>
      <c r="J73" s="518"/>
      <c r="K73" s="377"/>
    </row>
    <row r="74" spans="1:11" s="15" customFormat="1" ht="15" customHeight="1">
      <c r="A74" s="12" t="str">
        <f>'SCC List'!A68</f>
        <v>90 UNALLOCATED CONTINGENCY</v>
      </c>
      <c r="B74" s="129"/>
      <c r="C74" s="522"/>
      <c r="D74" s="564">
        <f>'BASELINE Main'!F74</f>
        <v>2889.8500000000004</v>
      </c>
      <c r="E74" s="524"/>
      <c r="F74" s="525"/>
      <c r="G74" s="526"/>
      <c r="H74" s="211"/>
      <c r="I74" s="488"/>
      <c r="J74" s="527"/>
      <c r="K74" s="376"/>
    </row>
    <row r="75" spans="1:11" s="15" customFormat="1" ht="15" customHeight="1">
      <c r="A75" s="1307" t="str">
        <f>'SCC Definitions'!A74:B74</f>
        <v>Subtotal (10 - 90)</v>
      </c>
      <c r="B75" s="1308"/>
      <c r="C75" s="546"/>
      <c r="D75" s="14">
        <f>'BASELINE Main'!F75</f>
        <v>60686.85</v>
      </c>
      <c r="E75" s="547">
        <f>SUM(E52)</f>
        <v>9800</v>
      </c>
      <c r="F75" s="548">
        <f>SUM(F52,F53,F56)</f>
        <v>2890</v>
      </c>
      <c r="G75" s="120">
        <f>SUM(G52,G53,G56)</f>
        <v>60687</v>
      </c>
      <c r="H75" s="120"/>
      <c r="I75" s="120"/>
      <c r="J75" s="549">
        <f>SUM(J52,J53,J56)</f>
        <v>5277.8232310836975</v>
      </c>
      <c r="K75" s="376"/>
    </row>
    <row r="76" spans="3:11" s="17" customFormat="1" ht="15" customHeight="1">
      <c r="C76" s="18"/>
      <c r="D76" s="18"/>
      <c r="E76" s="182"/>
      <c r="F76" s="182"/>
      <c r="G76" s="18"/>
      <c r="H76" s="18"/>
      <c r="I76" s="18"/>
      <c r="J76" s="18"/>
      <c r="K76" s="379"/>
    </row>
    <row r="77" spans="3:11" s="17" customFormat="1" ht="15" customHeight="1">
      <c r="C77" s="18"/>
      <c r="D77" s="18"/>
      <c r="E77" s="182"/>
      <c r="F77" s="182"/>
      <c r="G77" s="18"/>
      <c r="H77" s="18"/>
      <c r="I77" s="18"/>
      <c r="J77" s="18"/>
      <c r="K77" s="379"/>
    </row>
    <row r="78" spans="3:11" s="17" customFormat="1" ht="15" customHeight="1">
      <c r="C78" s="18"/>
      <c r="D78" s="18"/>
      <c r="E78" s="182"/>
      <c r="F78" s="182"/>
      <c r="G78" s="18"/>
      <c r="H78" s="18"/>
      <c r="I78" s="18"/>
      <c r="J78" s="18"/>
      <c r="K78" s="379"/>
    </row>
    <row r="79" spans="3:11" s="17" customFormat="1" ht="15" customHeight="1">
      <c r="C79" s="18"/>
      <c r="D79" s="18"/>
      <c r="E79" s="182"/>
      <c r="F79" s="182"/>
      <c r="G79" s="18"/>
      <c r="H79" s="18"/>
      <c r="I79" s="18"/>
      <c r="J79" s="18"/>
      <c r="K79" s="379"/>
    </row>
    <row r="80" spans="3:11" s="17" customFormat="1" ht="15" customHeight="1">
      <c r="C80" s="18"/>
      <c r="D80" s="18"/>
      <c r="E80" s="182"/>
      <c r="F80" s="182"/>
      <c r="G80" s="18"/>
      <c r="H80" s="18"/>
      <c r="I80" s="18"/>
      <c r="J80" s="18"/>
      <c r="K80" s="379"/>
    </row>
    <row r="81" spans="3:11" s="17" customFormat="1" ht="15" customHeight="1">
      <c r="C81" s="18"/>
      <c r="D81" s="18"/>
      <c r="E81" s="18"/>
      <c r="F81" s="18"/>
      <c r="G81" s="18"/>
      <c r="H81" s="18"/>
      <c r="I81" s="18"/>
      <c r="J81" s="18"/>
      <c r="K81" s="379"/>
    </row>
    <row r="82" spans="3:11" s="17" customFormat="1" ht="15" customHeight="1">
      <c r="C82" s="18"/>
      <c r="D82" s="18"/>
      <c r="E82" s="18"/>
      <c r="F82" s="18"/>
      <c r="G82" s="18"/>
      <c r="H82" s="18"/>
      <c r="I82" s="18"/>
      <c r="J82" s="18"/>
      <c r="K82" s="379"/>
    </row>
    <row r="83" spans="3:11" s="17" customFormat="1" ht="15" customHeight="1">
      <c r="C83" s="18"/>
      <c r="D83" s="18"/>
      <c r="E83" s="18"/>
      <c r="F83" s="18"/>
      <c r="G83" s="18"/>
      <c r="H83" s="18"/>
      <c r="I83" s="18"/>
      <c r="J83" s="18"/>
      <c r="K83" s="379"/>
    </row>
    <row r="84" spans="3:11" s="17" customFormat="1" ht="15" customHeight="1">
      <c r="C84" s="18"/>
      <c r="D84" s="18"/>
      <c r="E84" s="18"/>
      <c r="F84" s="18"/>
      <c r="G84" s="18"/>
      <c r="H84" s="18"/>
      <c r="I84" s="18"/>
      <c r="J84" s="18"/>
      <c r="K84" s="379"/>
    </row>
    <row r="85" spans="3:11" s="17" customFormat="1" ht="15" customHeight="1">
      <c r="C85" s="18"/>
      <c r="D85" s="18"/>
      <c r="E85" s="18"/>
      <c r="F85" s="18"/>
      <c r="G85" s="18"/>
      <c r="H85" s="18"/>
      <c r="I85" s="18"/>
      <c r="J85" s="18"/>
      <c r="K85" s="379"/>
    </row>
    <row r="86" spans="3:11" s="17" customFormat="1" ht="15" customHeight="1">
      <c r="C86" s="18"/>
      <c r="D86" s="18"/>
      <c r="E86" s="18"/>
      <c r="F86" s="18"/>
      <c r="G86" s="18"/>
      <c r="H86" s="18"/>
      <c r="I86" s="18"/>
      <c r="J86" s="18"/>
      <c r="K86" s="379"/>
    </row>
    <row r="87" spans="3:11" s="17" customFormat="1" ht="15" customHeight="1">
      <c r="C87" s="18"/>
      <c r="D87" s="18"/>
      <c r="E87" s="18"/>
      <c r="F87" s="18"/>
      <c r="G87" s="18"/>
      <c r="H87" s="18"/>
      <c r="I87" s="18"/>
      <c r="J87" s="18"/>
      <c r="K87" s="379"/>
    </row>
    <row r="88" spans="3:11" s="17" customFormat="1" ht="15" customHeight="1">
      <c r="C88" s="18"/>
      <c r="D88" s="18"/>
      <c r="E88" s="18"/>
      <c r="F88" s="18"/>
      <c r="G88" s="18"/>
      <c r="H88" s="18"/>
      <c r="I88" s="18"/>
      <c r="J88" s="18"/>
      <c r="K88" s="379"/>
    </row>
    <row r="89" spans="3:11" s="17" customFormat="1" ht="15" customHeight="1">
      <c r="C89" s="18"/>
      <c r="D89" s="18"/>
      <c r="E89" s="18"/>
      <c r="F89" s="18"/>
      <c r="G89" s="18"/>
      <c r="H89" s="18"/>
      <c r="I89" s="18"/>
      <c r="J89" s="18"/>
      <c r="K89" s="379"/>
    </row>
    <row r="90" spans="3:11" s="17" customFormat="1" ht="15" customHeight="1">
      <c r="C90" s="18"/>
      <c r="D90" s="18"/>
      <c r="E90" s="18"/>
      <c r="F90" s="18"/>
      <c r="G90" s="18"/>
      <c r="H90" s="18"/>
      <c r="I90" s="18"/>
      <c r="J90" s="18"/>
      <c r="K90" s="379"/>
    </row>
    <row r="91" spans="3:11" s="17" customFormat="1" ht="15" customHeight="1">
      <c r="C91" s="18"/>
      <c r="D91" s="18"/>
      <c r="E91" s="18"/>
      <c r="F91" s="18"/>
      <c r="G91" s="18"/>
      <c r="H91" s="18"/>
      <c r="I91" s="18"/>
      <c r="J91" s="18"/>
      <c r="K91" s="379"/>
    </row>
    <row r="92" spans="3:11" s="17" customFormat="1" ht="15" customHeight="1">
      <c r="C92" s="18"/>
      <c r="D92" s="18"/>
      <c r="E92" s="18"/>
      <c r="F92" s="18"/>
      <c r="G92" s="18"/>
      <c r="H92" s="18"/>
      <c r="I92" s="18"/>
      <c r="J92" s="18"/>
      <c r="K92" s="379"/>
    </row>
    <row r="93" spans="3:11" s="17" customFormat="1" ht="15" customHeight="1">
      <c r="C93" s="18"/>
      <c r="D93" s="18"/>
      <c r="E93" s="18"/>
      <c r="F93" s="18"/>
      <c r="G93" s="18"/>
      <c r="H93" s="18"/>
      <c r="I93" s="18"/>
      <c r="J93" s="18"/>
      <c r="K93" s="379"/>
    </row>
    <row r="94" spans="3:11" s="17" customFormat="1" ht="15" customHeight="1">
      <c r="C94" s="18"/>
      <c r="D94" s="18"/>
      <c r="E94" s="18"/>
      <c r="F94" s="18"/>
      <c r="G94" s="18"/>
      <c r="H94" s="18"/>
      <c r="I94" s="18"/>
      <c r="J94" s="18"/>
      <c r="K94" s="379"/>
    </row>
    <row r="95" spans="3:11" s="17" customFormat="1" ht="15" customHeight="1">
      <c r="C95" s="18"/>
      <c r="D95" s="18"/>
      <c r="E95" s="18"/>
      <c r="F95" s="18"/>
      <c r="G95" s="18"/>
      <c r="H95" s="18"/>
      <c r="I95" s="18"/>
      <c r="J95" s="18"/>
      <c r="K95" s="379"/>
    </row>
    <row r="96" spans="3:11" s="17" customFormat="1" ht="15" customHeight="1">
      <c r="C96" s="18"/>
      <c r="D96" s="18"/>
      <c r="E96" s="18"/>
      <c r="F96" s="18"/>
      <c r="G96" s="18"/>
      <c r="H96" s="18"/>
      <c r="I96" s="18"/>
      <c r="J96" s="18"/>
      <c r="K96" s="379"/>
    </row>
    <row r="97" spans="3:11" s="17" customFormat="1" ht="14.25">
      <c r="C97" s="18"/>
      <c r="D97" s="18"/>
      <c r="E97" s="18"/>
      <c r="F97" s="18"/>
      <c r="G97" s="18"/>
      <c r="H97" s="18"/>
      <c r="I97" s="18"/>
      <c r="J97" s="18"/>
      <c r="K97" s="379"/>
    </row>
    <row r="98" spans="3:11" s="17" customFormat="1" ht="14.25">
      <c r="C98" s="18"/>
      <c r="D98" s="18"/>
      <c r="E98" s="18"/>
      <c r="F98" s="18"/>
      <c r="G98" s="18"/>
      <c r="H98" s="18"/>
      <c r="I98" s="18"/>
      <c r="J98" s="18"/>
      <c r="K98" s="379"/>
    </row>
    <row r="99" spans="3:11" s="17" customFormat="1" ht="14.25">
      <c r="C99" s="18"/>
      <c r="D99" s="18"/>
      <c r="E99" s="18"/>
      <c r="F99" s="18"/>
      <c r="G99" s="18"/>
      <c r="H99" s="18"/>
      <c r="I99" s="18"/>
      <c r="J99" s="18"/>
      <c r="K99" s="379"/>
    </row>
    <row r="100" spans="3:11" s="17" customFormat="1" ht="14.25">
      <c r="C100" s="18"/>
      <c r="D100" s="18"/>
      <c r="E100" s="18"/>
      <c r="F100" s="18"/>
      <c r="G100" s="18"/>
      <c r="H100" s="18"/>
      <c r="I100" s="18"/>
      <c r="J100" s="18"/>
      <c r="K100" s="379"/>
    </row>
    <row r="101" spans="3:11" s="17" customFormat="1" ht="14.25">
      <c r="C101" s="18"/>
      <c r="D101" s="18"/>
      <c r="E101" s="18"/>
      <c r="F101" s="18"/>
      <c r="G101" s="18"/>
      <c r="H101" s="18"/>
      <c r="I101" s="18"/>
      <c r="J101" s="18"/>
      <c r="K101" s="379"/>
    </row>
    <row r="102" spans="3:11" s="17" customFormat="1" ht="14.25">
      <c r="C102" s="18"/>
      <c r="D102" s="18"/>
      <c r="E102" s="18"/>
      <c r="F102" s="18"/>
      <c r="G102" s="18"/>
      <c r="H102" s="18"/>
      <c r="I102" s="18"/>
      <c r="J102" s="18"/>
      <c r="K102" s="379"/>
    </row>
    <row r="103" spans="3:11" s="17" customFormat="1" ht="14.25">
      <c r="C103" s="18"/>
      <c r="D103" s="18"/>
      <c r="E103" s="18"/>
      <c r="F103" s="18"/>
      <c r="G103" s="18"/>
      <c r="H103" s="18"/>
      <c r="I103" s="18"/>
      <c r="J103" s="18"/>
      <c r="K103" s="379"/>
    </row>
    <row r="104" spans="3:11" s="17" customFormat="1" ht="14.25">
      <c r="C104" s="18"/>
      <c r="D104" s="18"/>
      <c r="E104" s="18"/>
      <c r="F104" s="18"/>
      <c r="G104" s="18"/>
      <c r="H104" s="18"/>
      <c r="I104" s="18"/>
      <c r="J104" s="18"/>
      <c r="K104" s="379"/>
    </row>
    <row r="105" spans="3:11" s="17" customFormat="1" ht="14.25">
      <c r="C105" s="18"/>
      <c r="D105" s="18"/>
      <c r="E105" s="18"/>
      <c r="F105" s="18"/>
      <c r="G105" s="18"/>
      <c r="H105" s="18"/>
      <c r="I105" s="18"/>
      <c r="J105" s="18"/>
      <c r="K105" s="379"/>
    </row>
    <row r="106" spans="3:11" s="17" customFormat="1" ht="14.25">
      <c r="C106" s="18"/>
      <c r="D106" s="18"/>
      <c r="E106" s="18"/>
      <c r="F106" s="18"/>
      <c r="G106" s="18"/>
      <c r="H106" s="18"/>
      <c r="I106" s="18"/>
      <c r="J106" s="18"/>
      <c r="K106" s="379"/>
    </row>
    <row r="107" spans="3:11" s="17" customFormat="1" ht="14.25">
      <c r="C107" s="18"/>
      <c r="D107" s="18"/>
      <c r="E107" s="18"/>
      <c r="F107" s="18"/>
      <c r="G107" s="18"/>
      <c r="H107" s="18"/>
      <c r="I107" s="18"/>
      <c r="J107" s="18"/>
      <c r="K107" s="379"/>
    </row>
    <row r="108" spans="3:11" s="17" customFormat="1" ht="14.25">
      <c r="C108" s="18"/>
      <c r="D108" s="18"/>
      <c r="E108" s="18"/>
      <c r="F108" s="18"/>
      <c r="G108" s="18"/>
      <c r="H108" s="18"/>
      <c r="I108" s="18"/>
      <c r="J108" s="18"/>
      <c r="K108" s="379"/>
    </row>
    <row r="109" spans="3:11" s="17" customFormat="1" ht="14.25">
      <c r="C109" s="18"/>
      <c r="D109" s="18"/>
      <c r="E109" s="18"/>
      <c r="F109" s="18"/>
      <c r="G109" s="18"/>
      <c r="H109" s="18"/>
      <c r="I109" s="18"/>
      <c r="J109" s="18"/>
      <c r="K109" s="379"/>
    </row>
    <row r="110" spans="3:11" s="17" customFormat="1" ht="14.25">
      <c r="C110" s="18"/>
      <c r="D110" s="18"/>
      <c r="E110" s="18"/>
      <c r="F110" s="18"/>
      <c r="G110" s="18"/>
      <c r="H110" s="18"/>
      <c r="I110" s="18"/>
      <c r="J110" s="18"/>
      <c r="K110" s="379"/>
    </row>
    <row r="111" spans="3:11" s="17" customFormat="1" ht="14.25">
      <c r="C111" s="18"/>
      <c r="D111" s="18"/>
      <c r="E111" s="18"/>
      <c r="F111" s="18"/>
      <c r="G111" s="18"/>
      <c r="H111" s="18"/>
      <c r="I111" s="18"/>
      <c r="J111" s="18"/>
      <c r="K111" s="379"/>
    </row>
    <row r="112" spans="3:11" s="17" customFormat="1" ht="14.25">
      <c r="C112" s="18"/>
      <c r="D112" s="18"/>
      <c r="E112" s="18"/>
      <c r="F112" s="18"/>
      <c r="G112" s="18"/>
      <c r="H112" s="18"/>
      <c r="I112" s="18"/>
      <c r="J112" s="18"/>
      <c r="K112" s="379"/>
    </row>
    <row r="113" spans="3:11" s="17" customFormat="1" ht="14.25">
      <c r="C113" s="18"/>
      <c r="D113" s="18"/>
      <c r="E113" s="18"/>
      <c r="F113" s="18"/>
      <c r="G113" s="18"/>
      <c r="H113" s="18"/>
      <c r="I113" s="18"/>
      <c r="J113" s="18"/>
      <c r="K113" s="379"/>
    </row>
    <row r="114" spans="3:11" s="17" customFormat="1" ht="14.25">
      <c r="C114" s="18"/>
      <c r="D114" s="18"/>
      <c r="E114" s="18"/>
      <c r="F114" s="18"/>
      <c r="G114" s="18"/>
      <c r="H114" s="18"/>
      <c r="I114" s="18"/>
      <c r="J114" s="18"/>
      <c r="K114" s="379"/>
    </row>
    <row r="115" spans="3:11" s="17" customFormat="1" ht="14.25">
      <c r="C115" s="18"/>
      <c r="D115" s="18"/>
      <c r="E115" s="18"/>
      <c r="F115" s="18"/>
      <c r="G115" s="18"/>
      <c r="H115" s="18"/>
      <c r="I115" s="18"/>
      <c r="J115" s="18"/>
      <c r="K115" s="379"/>
    </row>
    <row r="116" spans="3:11" s="17" customFormat="1" ht="14.25">
      <c r="C116" s="18"/>
      <c r="D116" s="18"/>
      <c r="E116" s="18"/>
      <c r="F116" s="18"/>
      <c r="G116" s="18"/>
      <c r="H116" s="18"/>
      <c r="I116" s="18"/>
      <c r="J116" s="18"/>
      <c r="K116" s="379"/>
    </row>
    <row r="117" spans="3:11" s="17" customFormat="1" ht="14.25">
      <c r="C117" s="18"/>
      <c r="D117" s="18"/>
      <c r="E117" s="18"/>
      <c r="F117" s="18"/>
      <c r="G117" s="18"/>
      <c r="H117" s="18"/>
      <c r="I117" s="18"/>
      <c r="J117" s="18"/>
      <c r="K117" s="379"/>
    </row>
    <row r="118" spans="3:11" s="17" customFormat="1" ht="14.25">
      <c r="C118" s="18"/>
      <c r="D118" s="18"/>
      <c r="E118" s="18"/>
      <c r="F118" s="18"/>
      <c r="G118" s="18"/>
      <c r="H118" s="18"/>
      <c r="I118" s="18"/>
      <c r="J118" s="18"/>
      <c r="K118" s="379"/>
    </row>
    <row r="119" spans="3:11" s="17" customFormat="1" ht="14.25">
      <c r="C119" s="18"/>
      <c r="D119" s="18"/>
      <c r="E119" s="18"/>
      <c r="F119" s="18"/>
      <c r="G119" s="18"/>
      <c r="H119" s="18"/>
      <c r="I119" s="18"/>
      <c r="J119" s="18"/>
      <c r="K119" s="379"/>
    </row>
    <row r="120" spans="3:11" s="17" customFormat="1" ht="14.25">
      <c r="C120" s="18"/>
      <c r="D120" s="18"/>
      <c r="E120" s="18"/>
      <c r="F120" s="18"/>
      <c r="G120" s="18"/>
      <c r="H120" s="18"/>
      <c r="I120" s="18"/>
      <c r="J120" s="18"/>
      <c r="K120" s="379"/>
    </row>
    <row r="121" spans="1:11" s="16" customFormat="1" ht="14.25">
      <c r="A121" s="17"/>
      <c r="B121" s="17"/>
      <c r="C121" s="18"/>
      <c r="D121" s="18"/>
      <c r="E121" s="18"/>
      <c r="F121" s="18"/>
      <c r="G121" s="18"/>
      <c r="H121" s="18"/>
      <c r="I121" s="18"/>
      <c r="J121" s="18"/>
      <c r="K121" s="377"/>
    </row>
    <row r="122" spans="1:11" s="16" customFormat="1" ht="14.25">
      <c r="A122" s="17"/>
      <c r="B122" s="17"/>
      <c r="C122" s="18"/>
      <c r="D122" s="18"/>
      <c r="E122" s="18"/>
      <c r="F122" s="18"/>
      <c r="G122" s="18"/>
      <c r="H122" s="18"/>
      <c r="I122" s="18"/>
      <c r="J122" s="18"/>
      <c r="K122" s="377"/>
    </row>
    <row r="123" spans="1:11" s="16" customFormat="1" ht="14.25">
      <c r="A123" s="17"/>
      <c r="B123" s="17"/>
      <c r="C123" s="18"/>
      <c r="D123" s="18"/>
      <c r="E123" s="18"/>
      <c r="F123" s="18"/>
      <c r="G123" s="18"/>
      <c r="H123" s="18"/>
      <c r="I123" s="18"/>
      <c r="J123" s="18"/>
      <c r="K123" s="377"/>
    </row>
    <row r="124" spans="1:11" s="16" customFormat="1" ht="14.25">
      <c r="A124" s="17"/>
      <c r="B124" s="17"/>
      <c r="C124" s="18"/>
      <c r="D124" s="18"/>
      <c r="E124" s="18"/>
      <c r="F124" s="18"/>
      <c r="G124" s="18"/>
      <c r="H124" s="18"/>
      <c r="I124" s="18"/>
      <c r="J124" s="18"/>
      <c r="K124" s="377"/>
    </row>
    <row r="125" spans="1:11" s="16" customFormat="1" ht="14.25">
      <c r="A125" s="17"/>
      <c r="B125" s="17"/>
      <c r="C125" s="18"/>
      <c r="D125" s="18"/>
      <c r="E125" s="18"/>
      <c r="F125" s="18"/>
      <c r="G125" s="18"/>
      <c r="H125" s="18"/>
      <c r="I125" s="18"/>
      <c r="J125" s="18"/>
      <c r="K125" s="377"/>
    </row>
    <row r="126" spans="1:11" s="16" customFormat="1" ht="14.25">
      <c r="A126" s="17"/>
      <c r="B126" s="17"/>
      <c r="C126" s="18"/>
      <c r="D126" s="18"/>
      <c r="E126" s="18"/>
      <c r="F126" s="18"/>
      <c r="G126" s="18"/>
      <c r="H126" s="18"/>
      <c r="I126" s="18"/>
      <c r="J126" s="18"/>
      <c r="K126" s="377"/>
    </row>
    <row r="127" spans="1:11" s="16" customFormat="1" ht="14.25">
      <c r="A127" s="17"/>
      <c r="B127" s="17"/>
      <c r="C127" s="18"/>
      <c r="D127" s="18"/>
      <c r="E127" s="18"/>
      <c r="F127" s="18"/>
      <c r="G127" s="18"/>
      <c r="H127" s="18"/>
      <c r="I127" s="18"/>
      <c r="J127" s="18"/>
      <c r="K127" s="377"/>
    </row>
    <row r="128" spans="1:11" s="16" customFormat="1" ht="14.25">
      <c r="A128" s="17"/>
      <c r="B128" s="17"/>
      <c r="C128" s="18"/>
      <c r="D128" s="18"/>
      <c r="E128" s="18"/>
      <c r="F128" s="18"/>
      <c r="G128" s="18"/>
      <c r="H128" s="18"/>
      <c r="I128" s="18"/>
      <c r="J128" s="18"/>
      <c r="K128" s="377"/>
    </row>
    <row r="129" spans="1:11" s="16" customFormat="1" ht="14.25">
      <c r="A129" s="17"/>
      <c r="B129" s="17"/>
      <c r="C129" s="18"/>
      <c r="D129" s="18"/>
      <c r="E129" s="18"/>
      <c r="F129" s="18"/>
      <c r="G129" s="18"/>
      <c r="H129" s="18"/>
      <c r="I129" s="18"/>
      <c r="J129" s="18"/>
      <c r="K129" s="377"/>
    </row>
    <row r="130" spans="1:11" s="16" customFormat="1" ht="14.25">
      <c r="A130" s="17"/>
      <c r="B130" s="17"/>
      <c r="C130" s="18"/>
      <c r="D130" s="18"/>
      <c r="E130" s="18"/>
      <c r="F130" s="18"/>
      <c r="G130" s="18"/>
      <c r="H130" s="18"/>
      <c r="I130" s="18"/>
      <c r="J130" s="18"/>
      <c r="K130" s="377"/>
    </row>
    <row r="131" spans="1:11" s="16" customFormat="1" ht="14.25">
      <c r="A131" s="17"/>
      <c r="B131" s="17"/>
      <c r="C131" s="18"/>
      <c r="D131" s="18"/>
      <c r="E131" s="18"/>
      <c r="F131" s="18"/>
      <c r="G131" s="18"/>
      <c r="H131" s="18"/>
      <c r="I131" s="18"/>
      <c r="J131" s="18"/>
      <c r="K131" s="377"/>
    </row>
    <row r="132" spans="1:11" s="16" customFormat="1" ht="14.25">
      <c r="A132" s="17"/>
      <c r="B132" s="17"/>
      <c r="C132" s="18"/>
      <c r="D132" s="18"/>
      <c r="E132" s="18"/>
      <c r="F132" s="18"/>
      <c r="G132" s="18"/>
      <c r="H132" s="18"/>
      <c r="I132" s="18"/>
      <c r="J132" s="18"/>
      <c r="K132" s="377"/>
    </row>
    <row r="133" spans="1:11" s="16" customFormat="1" ht="14.25">
      <c r="A133" s="17"/>
      <c r="B133" s="17"/>
      <c r="C133" s="18"/>
      <c r="D133" s="18"/>
      <c r="E133" s="18"/>
      <c r="F133" s="18"/>
      <c r="G133" s="18"/>
      <c r="H133" s="18"/>
      <c r="I133" s="18"/>
      <c r="J133" s="18"/>
      <c r="K133" s="377"/>
    </row>
    <row r="134" spans="1:11" s="16" customFormat="1" ht="14.25">
      <c r="A134" s="17"/>
      <c r="B134" s="17"/>
      <c r="C134" s="18"/>
      <c r="D134" s="18"/>
      <c r="E134" s="18"/>
      <c r="F134" s="18"/>
      <c r="G134" s="18"/>
      <c r="H134" s="18"/>
      <c r="I134" s="18"/>
      <c r="J134" s="18"/>
      <c r="K134" s="377"/>
    </row>
    <row r="135" spans="1:11" s="16" customFormat="1" ht="14.25">
      <c r="A135" s="17"/>
      <c r="B135" s="17"/>
      <c r="C135" s="18"/>
      <c r="D135" s="18"/>
      <c r="E135" s="18"/>
      <c r="F135" s="18"/>
      <c r="G135" s="18"/>
      <c r="H135" s="18"/>
      <c r="I135" s="18"/>
      <c r="J135" s="18"/>
      <c r="K135" s="377"/>
    </row>
    <row r="136" spans="1:11" s="16" customFormat="1" ht="14.25">
      <c r="A136" s="17"/>
      <c r="B136" s="17"/>
      <c r="C136" s="18"/>
      <c r="D136" s="18"/>
      <c r="E136" s="18"/>
      <c r="F136" s="18"/>
      <c r="G136" s="18"/>
      <c r="H136" s="18"/>
      <c r="I136" s="18"/>
      <c r="J136" s="18"/>
      <c r="K136" s="377"/>
    </row>
    <row r="137" spans="1:11" s="16" customFormat="1" ht="14.25">
      <c r="A137" s="17"/>
      <c r="B137" s="17"/>
      <c r="C137" s="18"/>
      <c r="D137" s="18"/>
      <c r="E137" s="18"/>
      <c r="F137" s="18"/>
      <c r="G137" s="18"/>
      <c r="H137" s="18"/>
      <c r="I137" s="18"/>
      <c r="J137" s="18"/>
      <c r="K137" s="377"/>
    </row>
    <row r="138" spans="1:11" s="16" customFormat="1" ht="14.25">
      <c r="A138" s="17"/>
      <c r="B138" s="17"/>
      <c r="C138" s="18"/>
      <c r="D138" s="18"/>
      <c r="E138" s="18"/>
      <c r="F138" s="18"/>
      <c r="G138" s="18"/>
      <c r="H138" s="18"/>
      <c r="I138" s="18"/>
      <c r="J138" s="18"/>
      <c r="K138" s="377"/>
    </row>
    <row r="139" spans="1:11" s="16" customFormat="1" ht="14.25">
      <c r="A139" s="17"/>
      <c r="B139" s="17"/>
      <c r="C139" s="18"/>
      <c r="D139" s="18"/>
      <c r="E139" s="18"/>
      <c r="F139" s="18"/>
      <c r="G139" s="18"/>
      <c r="H139" s="18"/>
      <c r="I139" s="18"/>
      <c r="J139" s="18"/>
      <c r="K139" s="377"/>
    </row>
    <row r="140" spans="1:11" s="16" customFormat="1" ht="14.25">
      <c r="A140" s="17"/>
      <c r="B140" s="17"/>
      <c r="C140" s="18"/>
      <c r="D140" s="18"/>
      <c r="E140" s="18"/>
      <c r="F140" s="18"/>
      <c r="G140" s="18"/>
      <c r="H140" s="18"/>
      <c r="I140" s="18"/>
      <c r="J140" s="18"/>
      <c r="K140" s="377"/>
    </row>
    <row r="141" spans="1:11" s="16" customFormat="1" ht="14.25">
      <c r="A141" s="17"/>
      <c r="B141" s="17"/>
      <c r="C141" s="18"/>
      <c r="D141" s="18"/>
      <c r="E141" s="18"/>
      <c r="F141" s="18"/>
      <c r="G141" s="18"/>
      <c r="H141" s="18"/>
      <c r="I141" s="18"/>
      <c r="J141" s="18"/>
      <c r="K141" s="377"/>
    </row>
    <row r="142" spans="1:11" s="16" customFormat="1" ht="14.25">
      <c r="A142" s="17"/>
      <c r="B142" s="17"/>
      <c r="C142" s="18"/>
      <c r="D142" s="18"/>
      <c r="E142" s="18"/>
      <c r="F142" s="18"/>
      <c r="G142" s="18"/>
      <c r="H142" s="18"/>
      <c r="I142" s="18"/>
      <c r="J142" s="18"/>
      <c r="K142" s="377"/>
    </row>
    <row r="143" spans="1:11" s="16" customFormat="1" ht="14.25">
      <c r="A143" s="17"/>
      <c r="B143" s="17"/>
      <c r="C143" s="18"/>
      <c r="D143" s="18"/>
      <c r="E143" s="18"/>
      <c r="F143" s="18"/>
      <c r="G143" s="18"/>
      <c r="H143" s="18"/>
      <c r="I143" s="18"/>
      <c r="J143" s="18"/>
      <c r="K143" s="377"/>
    </row>
    <row r="144" spans="1:11" s="16" customFormat="1" ht="14.25">
      <c r="A144" s="17"/>
      <c r="B144" s="17"/>
      <c r="C144" s="18"/>
      <c r="D144" s="18"/>
      <c r="E144" s="18"/>
      <c r="F144" s="18"/>
      <c r="G144" s="18"/>
      <c r="H144" s="18"/>
      <c r="I144" s="18"/>
      <c r="J144" s="18"/>
      <c r="K144" s="377"/>
    </row>
    <row r="145" spans="1:11" s="16" customFormat="1" ht="14.25">
      <c r="A145" s="17"/>
      <c r="B145" s="17"/>
      <c r="C145" s="18"/>
      <c r="D145" s="18"/>
      <c r="E145" s="18"/>
      <c r="F145" s="18"/>
      <c r="G145" s="18"/>
      <c r="H145" s="18"/>
      <c r="I145" s="18"/>
      <c r="J145" s="18"/>
      <c r="K145" s="377"/>
    </row>
    <row r="146" spans="1:11" s="16" customFormat="1" ht="14.25">
      <c r="A146" s="17"/>
      <c r="B146" s="17"/>
      <c r="C146" s="18"/>
      <c r="D146" s="18"/>
      <c r="E146" s="18"/>
      <c r="F146" s="18"/>
      <c r="G146" s="18"/>
      <c r="H146" s="18"/>
      <c r="I146" s="18"/>
      <c r="J146" s="18"/>
      <c r="K146" s="377"/>
    </row>
    <row r="147" spans="1:11" s="16" customFormat="1" ht="14.25">
      <c r="A147" s="17"/>
      <c r="B147" s="17"/>
      <c r="C147" s="18"/>
      <c r="D147" s="18"/>
      <c r="E147" s="18"/>
      <c r="F147" s="18"/>
      <c r="G147" s="18"/>
      <c r="H147" s="18"/>
      <c r="I147" s="18"/>
      <c r="J147" s="18"/>
      <c r="K147" s="377"/>
    </row>
    <row r="148" spans="1:11" s="16" customFormat="1" ht="14.25">
      <c r="A148" s="17"/>
      <c r="B148" s="17"/>
      <c r="C148" s="18"/>
      <c r="D148" s="18"/>
      <c r="E148" s="18"/>
      <c r="F148" s="18"/>
      <c r="G148" s="18"/>
      <c r="H148" s="18"/>
      <c r="I148" s="18"/>
      <c r="J148" s="18"/>
      <c r="K148" s="377"/>
    </row>
    <row r="149" spans="1:11" s="16" customFormat="1" ht="14.25">
      <c r="A149" s="17"/>
      <c r="B149" s="17"/>
      <c r="C149" s="18"/>
      <c r="D149" s="18"/>
      <c r="E149" s="18"/>
      <c r="F149" s="18"/>
      <c r="G149" s="18"/>
      <c r="H149" s="18"/>
      <c r="I149" s="18"/>
      <c r="J149" s="18"/>
      <c r="K149" s="377"/>
    </row>
    <row r="150" spans="1:11" s="16" customFormat="1" ht="14.25">
      <c r="A150" s="17"/>
      <c r="B150" s="17"/>
      <c r="C150" s="18"/>
      <c r="D150" s="18"/>
      <c r="E150" s="18"/>
      <c r="F150" s="18"/>
      <c r="G150" s="18"/>
      <c r="H150" s="18"/>
      <c r="I150" s="18"/>
      <c r="J150" s="18"/>
      <c r="K150" s="377"/>
    </row>
    <row r="151" spans="1:11" s="16" customFormat="1" ht="14.25">
      <c r="A151" s="17"/>
      <c r="B151" s="17"/>
      <c r="C151" s="18"/>
      <c r="D151" s="18"/>
      <c r="E151" s="18"/>
      <c r="F151" s="18"/>
      <c r="G151" s="18"/>
      <c r="H151" s="18"/>
      <c r="I151" s="18"/>
      <c r="J151" s="18"/>
      <c r="K151" s="377"/>
    </row>
    <row r="152" spans="1:11" s="16" customFormat="1" ht="14.25">
      <c r="A152" s="17"/>
      <c r="B152" s="17"/>
      <c r="C152" s="18"/>
      <c r="D152" s="18"/>
      <c r="E152" s="18"/>
      <c r="F152" s="18"/>
      <c r="G152" s="18"/>
      <c r="H152" s="18"/>
      <c r="I152" s="18"/>
      <c r="J152" s="18"/>
      <c r="K152" s="377"/>
    </row>
    <row r="153" spans="1:11" s="16" customFormat="1" ht="14.25">
      <c r="A153" s="17"/>
      <c r="B153" s="17"/>
      <c r="C153" s="18"/>
      <c r="D153" s="18"/>
      <c r="E153" s="18"/>
      <c r="F153" s="18"/>
      <c r="G153" s="18"/>
      <c r="H153" s="18"/>
      <c r="I153" s="18"/>
      <c r="J153" s="18"/>
      <c r="K153" s="377"/>
    </row>
    <row r="154" spans="1:11" s="16" customFormat="1" ht="14.25">
      <c r="A154" s="17"/>
      <c r="B154" s="17"/>
      <c r="C154" s="18"/>
      <c r="D154" s="18"/>
      <c r="E154" s="18"/>
      <c r="F154" s="18"/>
      <c r="G154" s="18"/>
      <c r="H154" s="18"/>
      <c r="I154" s="18"/>
      <c r="J154" s="18"/>
      <c r="K154" s="377"/>
    </row>
    <row r="155" spans="1:11" s="16" customFormat="1" ht="14.25">
      <c r="A155" s="17"/>
      <c r="B155" s="17"/>
      <c r="C155" s="18"/>
      <c r="D155" s="18"/>
      <c r="E155" s="18"/>
      <c r="F155" s="18"/>
      <c r="G155" s="18"/>
      <c r="H155" s="18"/>
      <c r="I155" s="18"/>
      <c r="J155" s="18"/>
      <c r="K155" s="377"/>
    </row>
    <row r="156" spans="1:11" s="16" customFormat="1" ht="14.25">
      <c r="A156" s="17"/>
      <c r="B156" s="17"/>
      <c r="C156" s="18"/>
      <c r="D156" s="18"/>
      <c r="E156" s="18"/>
      <c r="F156" s="18"/>
      <c r="G156" s="18"/>
      <c r="H156" s="18"/>
      <c r="I156" s="18"/>
      <c r="J156" s="18"/>
      <c r="K156" s="377"/>
    </row>
    <row r="157" spans="1:11" s="16" customFormat="1" ht="14.25">
      <c r="A157" s="17"/>
      <c r="B157" s="17"/>
      <c r="C157" s="18"/>
      <c r="D157" s="18"/>
      <c r="E157" s="18"/>
      <c r="F157" s="18"/>
      <c r="G157" s="18"/>
      <c r="H157" s="18"/>
      <c r="I157" s="18"/>
      <c r="J157" s="18"/>
      <c r="K157" s="377"/>
    </row>
    <row r="158" spans="1:11" s="16" customFormat="1" ht="14.25">
      <c r="A158" s="17"/>
      <c r="B158" s="17"/>
      <c r="C158" s="18"/>
      <c r="D158" s="18"/>
      <c r="E158" s="18"/>
      <c r="F158" s="18"/>
      <c r="G158" s="18"/>
      <c r="H158" s="18"/>
      <c r="I158" s="18"/>
      <c r="J158" s="18"/>
      <c r="K158" s="377"/>
    </row>
    <row r="159" spans="1:11" s="16" customFormat="1" ht="14.25">
      <c r="A159" s="17"/>
      <c r="B159" s="17"/>
      <c r="C159" s="18"/>
      <c r="D159" s="18"/>
      <c r="E159" s="18"/>
      <c r="F159" s="18"/>
      <c r="G159" s="18"/>
      <c r="H159" s="18"/>
      <c r="I159" s="18"/>
      <c r="J159" s="18"/>
      <c r="K159" s="377"/>
    </row>
    <row r="160" spans="1:11" s="16" customFormat="1" ht="14.25">
      <c r="A160" s="17"/>
      <c r="B160" s="17"/>
      <c r="C160" s="18"/>
      <c r="D160" s="18"/>
      <c r="E160" s="18"/>
      <c r="F160" s="18"/>
      <c r="G160" s="18"/>
      <c r="H160" s="18"/>
      <c r="I160" s="18"/>
      <c r="J160" s="18"/>
      <c r="K160" s="377"/>
    </row>
    <row r="161" spans="1:2" ht="14.25">
      <c r="A161" s="9"/>
      <c r="B161" s="9"/>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11"/>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sheetData>
  <sheetProtection password="CF0F" sheet="1" objects="1" scenarios="1"/>
  <mergeCells count="11">
    <mergeCell ref="A52:B52"/>
    <mergeCell ref="A75:B75"/>
    <mergeCell ref="A73:B73"/>
    <mergeCell ref="H2:I2"/>
    <mergeCell ref="A6:B6"/>
    <mergeCell ref="A5:J5"/>
    <mergeCell ref="C2:G2"/>
    <mergeCell ref="C3:G3"/>
    <mergeCell ref="C4:G4"/>
    <mergeCell ref="H3:I3"/>
    <mergeCell ref="H4:I4"/>
  </mergeCells>
  <printOptions/>
  <pageMargins left="0.68" right="0.43" top="0.56" bottom="0.99" header="0.5" footer="0.5"/>
  <pageSetup fitToHeight="1" fitToWidth="1" horizontalDpi="600" verticalDpi="600" orientation="portrait" scale="55"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J56"/>
  <sheetViews>
    <sheetView zoomScale="75" zoomScaleNormal="75" workbookViewId="0" topLeftCell="A1">
      <selection activeCell="E24" sqref="E24"/>
    </sheetView>
  </sheetViews>
  <sheetFormatPr defaultColWidth="9.140625" defaultRowHeight="12.75"/>
  <cols>
    <col min="1" max="1" width="9.28125" style="274" bestFit="1" customWidth="1"/>
    <col min="2" max="2" width="73.8515625" style="37" customWidth="1"/>
    <col min="3" max="3" width="18.140625" style="37" customWidth="1"/>
    <col min="4" max="4" width="20.28125" style="37" customWidth="1"/>
    <col min="5" max="5" width="18.140625" style="37" customWidth="1"/>
    <col min="6" max="6" width="90.7109375" style="37" customWidth="1"/>
    <col min="7" max="16384" width="9.140625" style="37" customWidth="1"/>
  </cols>
  <sheetData>
    <row r="1" spans="1:6" ht="24" customHeight="1">
      <c r="A1" s="326" t="s">
        <v>179</v>
      </c>
      <c r="B1" s="327"/>
      <c r="C1" s="327"/>
      <c r="D1" s="329" t="str">
        <f>'SCC List'!A2</f>
        <v>(Rev.9, Feb. 6, 2007)</v>
      </c>
      <c r="E1" s="328"/>
      <c r="F1" s="41"/>
    </row>
    <row r="2" spans="1:5" ht="24" customHeight="1">
      <c r="A2" s="271" t="s">
        <v>63</v>
      </c>
      <c r="B2" s="1314" t="s">
        <v>90</v>
      </c>
      <c r="C2" s="1315"/>
      <c r="D2" s="65" t="s">
        <v>64</v>
      </c>
      <c r="E2" s="98"/>
    </row>
    <row r="3" spans="1:5" ht="24" customHeight="1">
      <c r="A3" s="272" t="s">
        <v>65</v>
      </c>
      <c r="B3" s="1314" t="s">
        <v>91</v>
      </c>
      <c r="C3" s="1315"/>
      <c r="D3" s="66" t="s">
        <v>124</v>
      </c>
      <c r="E3" s="99"/>
    </row>
    <row r="4" spans="1:5" ht="24" customHeight="1">
      <c r="A4" s="1312" t="s">
        <v>122</v>
      </c>
      <c r="B4" s="1313"/>
      <c r="C4" s="101"/>
      <c r="D4" s="76" t="s">
        <v>67</v>
      </c>
      <c r="E4" s="100"/>
    </row>
    <row r="5" spans="1:6" ht="15.75" customHeight="1">
      <c r="A5" s="1316" t="s">
        <v>168</v>
      </c>
      <c r="B5" s="1317"/>
      <c r="C5" s="1317"/>
      <c r="D5" s="1317"/>
      <c r="E5" s="1318"/>
      <c r="F5" s="73"/>
    </row>
    <row r="6" spans="1:6" ht="12.75" customHeight="1">
      <c r="A6" s="1319"/>
      <c r="B6" s="1320"/>
      <c r="C6" s="1320"/>
      <c r="D6" s="1320"/>
      <c r="E6" s="1321"/>
      <c r="F6" s="73"/>
    </row>
    <row r="7" spans="1:6" ht="12.75" customHeight="1">
      <c r="A7" s="1322"/>
      <c r="B7" s="1323"/>
      <c r="C7" s="1323"/>
      <c r="D7" s="1323"/>
      <c r="E7" s="1324"/>
      <c r="F7" s="74"/>
    </row>
    <row r="8" spans="1:6" ht="8.25" customHeight="1">
      <c r="A8" s="1309"/>
      <c r="B8" s="1310"/>
      <c r="C8" s="1311"/>
      <c r="D8" s="1311"/>
      <c r="E8" s="1311"/>
      <c r="F8" s="72"/>
    </row>
    <row r="9" spans="1:5" ht="123" customHeight="1">
      <c r="A9" s="1344"/>
      <c r="B9" s="1345"/>
      <c r="C9" s="102" t="s">
        <v>129</v>
      </c>
      <c r="D9" s="103" t="s">
        <v>130</v>
      </c>
      <c r="E9" s="102" t="s">
        <v>131</v>
      </c>
    </row>
    <row r="10" spans="1:6" ht="15.75" customHeight="1">
      <c r="A10" s="12" t="str">
        <f>'SCC List'!A3</f>
        <v>10 GUIDEWAY &amp; TRACK ELEMENTS (route miles)</v>
      </c>
      <c r="B10" s="13"/>
      <c r="C10" s="121">
        <f>SUM(C11:C23)</f>
        <v>0</v>
      </c>
      <c r="D10" s="67">
        <f>SUM(D11:D23)</f>
        <v>0</v>
      </c>
      <c r="E10" s="121">
        <f>SUM(E11:E23)</f>
        <v>0</v>
      </c>
      <c r="F10" s="75"/>
    </row>
    <row r="11" spans="1:6" ht="15.75" customHeight="1">
      <c r="A11" s="270">
        <f>'SCC List'!A4</f>
        <v>10.01</v>
      </c>
      <c r="B11" s="60" t="str">
        <f>'SCC List'!B4</f>
        <v>Guideway: At-grade exclusive right-of-way</v>
      </c>
      <c r="C11" s="59"/>
      <c r="D11" s="56"/>
      <c r="E11" s="59"/>
      <c r="F11" s="75"/>
    </row>
    <row r="12" spans="1:6" ht="15.75" customHeight="1">
      <c r="A12" s="270">
        <f>'SCC List'!A5</f>
        <v>10.02</v>
      </c>
      <c r="B12" s="60" t="str">
        <f>'SCC List'!B5</f>
        <v>Guideway: At-grade semi-exclusive (allows cross-traffic)</v>
      </c>
      <c r="C12" s="59"/>
      <c r="D12" s="56"/>
      <c r="E12" s="59"/>
      <c r="F12" s="70"/>
    </row>
    <row r="13" spans="1:6" ht="15.75" customHeight="1">
      <c r="A13" s="270">
        <f>'SCC List'!A6</f>
        <v>10.03</v>
      </c>
      <c r="B13" s="60" t="str">
        <f>'SCC List'!B6</f>
        <v>Guideway: At-grade in mixed traffic</v>
      </c>
      <c r="C13" s="59"/>
      <c r="D13" s="56"/>
      <c r="E13" s="59"/>
      <c r="F13" s="70"/>
    </row>
    <row r="14" spans="1:6" ht="15.75" customHeight="1">
      <c r="A14" s="270">
        <f>'SCC List'!A7</f>
        <v>10.04</v>
      </c>
      <c r="B14" s="60" t="str">
        <f>'SCC List'!B7</f>
        <v>Guideway: Aerial structure</v>
      </c>
      <c r="C14" s="59"/>
      <c r="D14" s="56"/>
      <c r="E14" s="59"/>
      <c r="F14" s="70"/>
    </row>
    <row r="15" spans="1:6" ht="15.75" customHeight="1">
      <c r="A15" s="270">
        <f>'SCC List'!A8</f>
        <v>10.05</v>
      </c>
      <c r="B15" s="60" t="str">
        <f>'SCC List'!B8</f>
        <v>Guideway: Built-up fill</v>
      </c>
      <c r="C15" s="59"/>
      <c r="D15" s="56"/>
      <c r="E15" s="59"/>
      <c r="F15" s="70"/>
    </row>
    <row r="16" spans="1:6" ht="15.75" customHeight="1">
      <c r="A16" s="270">
        <f>'SCC List'!A9</f>
        <v>10.06</v>
      </c>
      <c r="B16" s="60" t="str">
        <f>'SCC List'!B9</f>
        <v>Guideway: Underground cut &amp; cover</v>
      </c>
      <c r="C16" s="59"/>
      <c r="D16" s="56"/>
      <c r="E16" s="59"/>
      <c r="F16" s="70"/>
    </row>
    <row r="17" spans="1:6" ht="15.75" customHeight="1">
      <c r="A17" s="270">
        <f>'SCC List'!A10</f>
        <v>10.07</v>
      </c>
      <c r="B17" s="60" t="str">
        <f>'SCC List'!B10</f>
        <v>Guideway: Underground tunnel</v>
      </c>
      <c r="C17" s="59"/>
      <c r="D17" s="56"/>
      <c r="E17" s="59"/>
      <c r="F17" s="70"/>
    </row>
    <row r="18" spans="1:6" ht="15.75" customHeight="1">
      <c r="A18" s="270">
        <f>'SCC List'!A11</f>
        <v>10.08</v>
      </c>
      <c r="B18" s="60" t="str">
        <f>'SCC List'!B11</f>
        <v>Guideway: Retained cut or fill</v>
      </c>
      <c r="C18" s="59"/>
      <c r="D18" s="56"/>
      <c r="E18" s="59"/>
      <c r="F18" s="70"/>
    </row>
    <row r="19" spans="1:6" ht="15.75" customHeight="1">
      <c r="A19" s="270">
        <f>'SCC List'!A12</f>
        <v>10.09</v>
      </c>
      <c r="B19" s="60" t="str">
        <f>'SCC List'!B12</f>
        <v>Track:  Direct fixation</v>
      </c>
      <c r="C19" s="59"/>
      <c r="D19" s="56"/>
      <c r="E19" s="59"/>
      <c r="F19" s="70"/>
    </row>
    <row r="20" spans="1:6" ht="15.75" customHeight="1">
      <c r="A20" s="270">
        <f>'SCC List'!A13</f>
        <v>10.1</v>
      </c>
      <c r="B20" s="60" t="str">
        <f>'SCC List'!B13</f>
        <v>Track:  Embedded</v>
      </c>
      <c r="C20" s="59"/>
      <c r="D20" s="56"/>
      <c r="E20" s="59"/>
      <c r="F20" s="70"/>
    </row>
    <row r="21" spans="1:6" ht="15.75" customHeight="1">
      <c r="A21" s="270">
        <f>'SCC List'!A14</f>
        <v>10.11</v>
      </c>
      <c r="B21" s="60" t="str">
        <f>'SCC List'!B14</f>
        <v>Track:  Ballasted</v>
      </c>
      <c r="C21" s="59"/>
      <c r="D21" s="56"/>
      <c r="E21" s="59"/>
      <c r="F21" s="70"/>
    </row>
    <row r="22" spans="1:6" ht="15.75" customHeight="1">
      <c r="A22" s="270">
        <f>'SCC List'!A15</f>
        <v>10.12</v>
      </c>
      <c r="B22" s="60" t="str">
        <f>'SCC List'!B15</f>
        <v>Track:  Special (switches, turnouts)</v>
      </c>
      <c r="C22" s="59"/>
      <c r="D22" s="56"/>
      <c r="E22" s="59"/>
      <c r="F22" s="70"/>
    </row>
    <row r="23" spans="1:6" ht="15.75" customHeight="1">
      <c r="A23" s="270">
        <f>'SCC List'!A16</f>
        <v>10.13</v>
      </c>
      <c r="B23" s="60" t="str">
        <f>'SCC List'!B16</f>
        <v>Track:  Vibration and noise dampening</v>
      </c>
      <c r="C23" s="59"/>
      <c r="D23" s="56"/>
      <c r="E23" s="59"/>
      <c r="F23" s="70"/>
    </row>
    <row r="24" spans="1:6" ht="15.75" customHeight="1">
      <c r="A24" s="12" t="str">
        <f>'SCC List'!A17</f>
        <v>20 STATIONS, STOPS, TERMINALS, INTERMODAL (number)</v>
      </c>
      <c r="B24" s="13"/>
      <c r="C24" s="121">
        <f>SUM(C25:C31)</f>
        <v>0</v>
      </c>
      <c r="D24" s="67">
        <f>SUM(D25:D31)</f>
        <v>0</v>
      </c>
      <c r="E24" s="121">
        <f>SUM(E25:E31)</f>
        <v>0</v>
      </c>
      <c r="F24" s="70"/>
    </row>
    <row r="25" spans="1:6" ht="15.75" customHeight="1">
      <c r="A25" s="270">
        <f>'SCC List'!A18</f>
        <v>20.01</v>
      </c>
      <c r="B25" s="60" t="str">
        <f>'SCC List'!B18</f>
        <v>At-grade station, stop, shelter, mall, terminal, platform</v>
      </c>
      <c r="C25" s="59"/>
      <c r="D25" s="56"/>
      <c r="E25" s="59"/>
      <c r="F25" s="70"/>
    </row>
    <row r="26" spans="1:6" ht="15.75" customHeight="1">
      <c r="A26" s="270">
        <f>'SCC List'!A19</f>
        <v>20.02</v>
      </c>
      <c r="B26" s="60" t="str">
        <f>'SCC List'!B19</f>
        <v>Aerial station, stop, shelter, mall, terminal, platform</v>
      </c>
      <c r="C26" s="59"/>
      <c r="D26" s="56"/>
      <c r="E26" s="59"/>
      <c r="F26" s="70"/>
    </row>
    <row r="27" spans="1:6" ht="15.75" customHeight="1">
      <c r="A27" s="270">
        <f>'SCC List'!A20</f>
        <v>20.03</v>
      </c>
      <c r="B27" s="60" t="str">
        <f>'SCC List'!B20</f>
        <v>Underground station, stop, shelter, mall, terminal, platform </v>
      </c>
      <c r="C27" s="59"/>
      <c r="D27" s="56"/>
      <c r="E27" s="59"/>
      <c r="F27" s="70"/>
    </row>
    <row r="28" spans="1:6" ht="15.75" customHeight="1">
      <c r="A28" s="270">
        <f>'SCC List'!A21</f>
        <v>20.04</v>
      </c>
      <c r="B28" s="60" t="str">
        <f>'SCC List'!B21</f>
        <v>Other stations, landings, terminals:  Intermodal, ferry, trolley, etc. </v>
      </c>
      <c r="C28" s="59"/>
      <c r="D28" s="56"/>
      <c r="E28" s="59"/>
      <c r="F28" s="70"/>
    </row>
    <row r="29" spans="1:6" ht="15.75" customHeight="1">
      <c r="A29" s="270">
        <f>'SCC List'!A22</f>
        <v>20.05</v>
      </c>
      <c r="B29" s="60" t="str">
        <f>'SCC List'!B22</f>
        <v>Joint development </v>
      </c>
      <c r="C29" s="59"/>
      <c r="D29" s="56"/>
      <c r="E29" s="59"/>
      <c r="F29" s="70"/>
    </row>
    <row r="30" spans="1:6" ht="15.75" customHeight="1">
      <c r="A30" s="270">
        <f>'SCC List'!A23</f>
        <v>20.06</v>
      </c>
      <c r="B30" s="60" t="str">
        <f>'SCC List'!B23</f>
        <v>Automobile parking multi-story structure</v>
      </c>
      <c r="C30" s="59"/>
      <c r="D30" s="56"/>
      <c r="E30" s="59"/>
      <c r="F30" s="70"/>
    </row>
    <row r="31" spans="1:6" ht="15.75" customHeight="1">
      <c r="A31" s="270">
        <f>'SCC List'!A24</f>
        <v>20.07</v>
      </c>
      <c r="B31" s="60" t="str">
        <f>'SCC List'!B24</f>
        <v>Elevators, escalators</v>
      </c>
      <c r="C31" s="59"/>
      <c r="D31" s="56"/>
      <c r="E31" s="59"/>
      <c r="F31" s="70"/>
    </row>
    <row r="32" spans="1:10" ht="15.75" customHeight="1">
      <c r="A32" s="12" t="str">
        <f>'SCC List'!A25</f>
        <v>30 SUPPORT FACILITIES: YARDS, SHOPS, ADMIN. BLDGS</v>
      </c>
      <c r="B32" s="13"/>
      <c r="C32" s="121">
        <f>SUM(C33:C37)</f>
        <v>0</v>
      </c>
      <c r="D32" s="67">
        <f>SUM(D33:D37)</f>
        <v>0</v>
      </c>
      <c r="E32" s="121">
        <f>SUM(E33:E37)</f>
        <v>0</v>
      </c>
      <c r="F32" s="70"/>
      <c r="J32" s="68"/>
    </row>
    <row r="33" spans="1:10" ht="15.75" customHeight="1">
      <c r="A33" s="275">
        <f>'SCC List'!A26</f>
        <v>30.01</v>
      </c>
      <c r="B33" s="107" t="str">
        <f>'SCC List'!B26</f>
        <v>Administration Building:  Office, sales, storage, revenue counting</v>
      </c>
      <c r="C33" s="59"/>
      <c r="D33" s="56"/>
      <c r="E33" s="59"/>
      <c r="F33" s="70"/>
      <c r="J33" s="68"/>
    </row>
    <row r="34" spans="1:6" ht="15.75" customHeight="1">
      <c r="A34" s="275">
        <f>'SCC List'!A27</f>
        <v>30.02</v>
      </c>
      <c r="B34" s="108" t="str">
        <f>'SCC List'!B27</f>
        <v>Light Maintenance Facility </v>
      </c>
      <c r="C34" s="59"/>
      <c r="D34" s="56"/>
      <c r="E34" s="59"/>
      <c r="F34" s="70"/>
    </row>
    <row r="35" spans="1:6" ht="15.75" customHeight="1">
      <c r="A35" s="275">
        <f>'SCC List'!A28</f>
        <v>30.03</v>
      </c>
      <c r="B35" s="108" t="str">
        <f>'SCC List'!B28</f>
        <v>Heavy Maintenance Facility</v>
      </c>
      <c r="C35" s="59"/>
      <c r="D35" s="56"/>
      <c r="E35" s="59"/>
      <c r="F35" s="70"/>
    </row>
    <row r="36" spans="1:6" ht="15.75" customHeight="1">
      <c r="A36" s="275">
        <f>'SCC List'!A29</f>
        <v>30.04</v>
      </c>
      <c r="B36" s="108" t="str">
        <f>'SCC List'!B29</f>
        <v>Storage or Maintenance of Way Building</v>
      </c>
      <c r="C36" s="59"/>
      <c r="D36" s="56"/>
      <c r="E36" s="59"/>
      <c r="F36" s="70"/>
    </row>
    <row r="37" spans="1:6" ht="15.75" customHeight="1">
      <c r="A37" s="275">
        <f>'SCC List'!A30</f>
        <v>30.05</v>
      </c>
      <c r="B37" s="108" t="str">
        <f>'SCC List'!B30</f>
        <v>Yard and Yard Track</v>
      </c>
      <c r="C37" s="59"/>
      <c r="D37" s="56"/>
      <c r="E37" s="59"/>
      <c r="F37" s="70"/>
    </row>
    <row r="38" spans="1:6" ht="15.75" customHeight="1">
      <c r="A38" s="1346" t="str">
        <f>'SCC List'!A31:B31</f>
        <v>40 SITEWORK &amp; SPECIAL CONDITIONS</v>
      </c>
      <c r="B38" s="1347"/>
      <c r="C38" s="121">
        <f>SUM(C39:C46)</f>
        <v>0</v>
      </c>
      <c r="D38" s="67">
        <f>SUM(D39:D46)</f>
        <v>0</v>
      </c>
      <c r="E38" s="121">
        <f>SUM(E39:E46)</f>
        <v>0</v>
      </c>
      <c r="F38" s="70"/>
    </row>
    <row r="39" spans="1:6" ht="15.75" customHeight="1">
      <c r="A39" s="270">
        <f>'SCC List'!A32</f>
        <v>40.01</v>
      </c>
      <c r="B39" s="60" t="str">
        <f>'SCC List'!B32</f>
        <v>Demolition, Clearing, Earthwork</v>
      </c>
      <c r="C39" s="59"/>
      <c r="D39" s="56"/>
      <c r="E39" s="59"/>
      <c r="F39" s="70"/>
    </row>
    <row r="40" spans="1:6" ht="15.75" customHeight="1">
      <c r="A40" s="270">
        <f>'SCC List'!A33</f>
        <v>40.02</v>
      </c>
      <c r="B40" s="60" t="str">
        <f>'SCC List'!B33</f>
        <v>Site Utilities, Utility Relocation</v>
      </c>
      <c r="C40" s="59"/>
      <c r="D40" s="56"/>
      <c r="E40" s="59"/>
      <c r="F40" s="70"/>
    </row>
    <row r="41" spans="1:6" ht="15.75" customHeight="1">
      <c r="A41" s="270">
        <f>'SCC List'!A34</f>
        <v>40.03</v>
      </c>
      <c r="B41" s="60" t="str">
        <f>'SCC List'!B34</f>
        <v>Haz. mat'l, contam'd soil removal/mitigation, ground water treatments</v>
      </c>
      <c r="C41" s="59"/>
      <c r="D41" s="56"/>
      <c r="E41" s="59"/>
      <c r="F41" s="70"/>
    </row>
    <row r="42" spans="1:6" ht="15.75" customHeight="1">
      <c r="A42" s="270">
        <f>'SCC List'!A35</f>
        <v>40.04</v>
      </c>
      <c r="B42" s="60" t="str">
        <f>'SCC List'!B35</f>
        <v>Environmental mitigation, e.g. wetlands, historic/archeologic, parks</v>
      </c>
      <c r="C42" s="59"/>
      <c r="D42" s="56"/>
      <c r="E42" s="59"/>
      <c r="F42" s="70"/>
    </row>
    <row r="43" spans="1:6" ht="15.75" customHeight="1">
      <c r="A43" s="270">
        <f>'SCC List'!A36</f>
        <v>40.05</v>
      </c>
      <c r="B43" s="60" t="str">
        <f>'SCC List'!B36</f>
        <v>Site structures including retaining walls, sound walls</v>
      </c>
      <c r="C43" s="59"/>
      <c r="D43" s="56"/>
      <c r="E43" s="59"/>
      <c r="F43" s="70"/>
    </row>
    <row r="44" spans="1:6" ht="15.75" customHeight="1">
      <c r="A44" s="270">
        <f>'SCC List'!A37</f>
        <v>40.06</v>
      </c>
      <c r="B44" s="62" t="str">
        <f>'SCC List'!B37</f>
        <v>Pedestrian / bike access and accommodation, landscaping</v>
      </c>
      <c r="C44" s="59"/>
      <c r="D44" s="56"/>
      <c r="E44" s="59"/>
      <c r="F44" s="70"/>
    </row>
    <row r="45" spans="1:6" ht="15.75" customHeight="1">
      <c r="A45" s="270">
        <f>'SCC List'!A38</f>
        <v>40.07</v>
      </c>
      <c r="B45" s="62" t="str">
        <f>'SCC List'!B38</f>
        <v>Automobile, bus, van accessways including roads, parking lots</v>
      </c>
      <c r="C45" s="59"/>
      <c r="D45" s="56"/>
      <c r="E45" s="59"/>
      <c r="F45" s="70"/>
    </row>
    <row r="46" spans="1:6" ht="15.75" customHeight="1">
      <c r="A46" s="270">
        <f>'SCC List'!A39</f>
        <v>40.08</v>
      </c>
      <c r="B46" s="60" t="str">
        <f>'SCC List'!B39</f>
        <v>Temporary Facilities and other indirect costs during construction</v>
      </c>
      <c r="C46" s="59"/>
      <c r="D46" s="56"/>
      <c r="E46" s="59"/>
      <c r="F46" s="70"/>
    </row>
    <row r="47" spans="1:6" s="38" customFormat="1" ht="15.75" customHeight="1">
      <c r="A47" s="30" t="str">
        <f>'SCC List'!A48</f>
        <v>60 ROW, LAND, EXISTING IMPROVEMENTS</v>
      </c>
      <c r="B47" s="131"/>
      <c r="C47" s="121">
        <f>SUM(C48:C49)</f>
        <v>0</v>
      </c>
      <c r="D47" s="67">
        <f>SUM(D48:D49)</f>
        <v>0</v>
      </c>
      <c r="E47" s="121">
        <f>SUM(E48:E49)</f>
        <v>0</v>
      </c>
      <c r="F47" s="130"/>
    </row>
    <row r="48" spans="1:6" ht="15.75" customHeight="1">
      <c r="A48" s="270">
        <f>'SCC List'!A49</f>
        <v>60.01</v>
      </c>
      <c r="B48" s="60" t="str">
        <f>'SCC List'!B49</f>
        <v>Purchase or lease of real estate  </v>
      </c>
      <c r="C48" s="59"/>
      <c r="D48" s="56"/>
      <c r="E48" s="59"/>
      <c r="F48" s="70"/>
    </row>
    <row r="49" spans="1:6" ht="15.75" customHeight="1">
      <c r="A49" s="270">
        <f>'SCC List'!A50</f>
        <v>60.02</v>
      </c>
      <c r="B49" s="60" t="str">
        <f>'SCC List'!B50</f>
        <v>Relocation of existing households and businesses</v>
      </c>
      <c r="C49" s="59"/>
      <c r="D49" s="56"/>
      <c r="E49" s="59"/>
      <c r="F49" s="70"/>
    </row>
    <row r="50" spans="1:6" s="19" customFormat="1" ht="16.5" customHeight="1">
      <c r="A50" s="273" t="s">
        <v>69</v>
      </c>
      <c r="B50" s="58"/>
      <c r="C50" s="295">
        <f>SUM(C47,C38,C32,C24,C10)</f>
        <v>0</v>
      </c>
      <c r="D50" s="296">
        <f>SUM(D47,D38,D32,D24,D10)</f>
        <v>0</v>
      </c>
      <c r="E50" s="295">
        <f>SUM(E47,E38,E32,E24,E10)</f>
        <v>0</v>
      </c>
      <c r="F50" s="71"/>
    </row>
    <row r="51" spans="1:5" ht="30" customHeight="1">
      <c r="A51" s="1332" t="s">
        <v>93</v>
      </c>
      <c r="B51" s="1333"/>
      <c r="C51" s="1334"/>
      <c r="D51" s="1325" t="s">
        <v>128</v>
      </c>
      <c r="E51" s="1329"/>
    </row>
    <row r="52" spans="1:5" ht="31.5" customHeight="1">
      <c r="A52" s="1335"/>
      <c r="B52" s="1336"/>
      <c r="C52" s="1337"/>
      <c r="D52" s="1326"/>
      <c r="E52" s="1330"/>
    </row>
    <row r="53" spans="1:5" ht="31.5" customHeight="1">
      <c r="A53" s="1335"/>
      <c r="B53" s="1336"/>
      <c r="C53" s="1337"/>
      <c r="D53" s="1326"/>
      <c r="E53" s="1330"/>
    </row>
    <row r="54" spans="1:5" ht="31.5" customHeight="1">
      <c r="A54" s="1338"/>
      <c r="B54" s="1339"/>
      <c r="C54" s="1340"/>
      <c r="D54" s="1327"/>
      <c r="E54" s="1330"/>
    </row>
    <row r="55" spans="1:5" ht="31.5" customHeight="1">
      <c r="A55" s="1338"/>
      <c r="B55" s="1339"/>
      <c r="C55" s="1340"/>
      <c r="D55" s="1327"/>
      <c r="E55" s="1330"/>
    </row>
    <row r="56" spans="1:5" ht="31.5" customHeight="1">
      <c r="A56" s="1341"/>
      <c r="B56" s="1342"/>
      <c r="C56" s="1343"/>
      <c r="D56" s="1328"/>
      <c r="E56" s="1331"/>
    </row>
  </sheetData>
  <sheetProtection/>
  <mergeCells count="10">
    <mergeCell ref="D51:D56"/>
    <mergeCell ref="E51:E56"/>
    <mergeCell ref="A51:C56"/>
    <mergeCell ref="A9:B9"/>
    <mergeCell ref="A38:B38"/>
    <mergeCell ref="A8:E8"/>
    <mergeCell ref="A4:B4"/>
    <mergeCell ref="B2:C2"/>
    <mergeCell ref="A5:E7"/>
    <mergeCell ref="B3:C3"/>
  </mergeCells>
  <printOptions/>
  <pageMargins left="0.71" right="0.18" top="0.46" bottom="0.33" header="0.23" footer="0"/>
  <pageSetup fitToHeight="1" fitToWidth="1" horizontalDpi="600" verticalDpi="600" orientation="portrait" scale="66" r:id="rId1"/>
  <headerFooter alignWithMargins="0">
    <oddFooter>&amp;R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J43"/>
  <sheetViews>
    <sheetView zoomScale="75" zoomScaleNormal="75" workbookViewId="0" topLeftCell="A1">
      <selection activeCell="C10" sqref="C10"/>
    </sheetView>
  </sheetViews>
  <sheetFormatPr defaultColWidth="9.140625" defaultRowHeight="12.75"/>
  <cols>
    <col min="1" max="1" width="9.28125" style="37" bestFit="1" customWidth="1"/>
    <col min="2" max="2" width="79.140625" style="37" customWidth="1"/>
    <col min="3" max="5" width="21.7109375" style="37" customWidth="1"/>
    <col min="6" max="6" width="90.7109375" style="37" customWidth="1"/>
    <col min="7" max="16384" width="9.140625" style="37" customWidth="1"/>
  </cols>
  <sheetData>
    <row r="1" spans="1:6" ht="24" customHeight="1">
      <c r="A1" s="326" t="s">
        <v>180</v>
      </c>
      <c r="B1" s="327"/>
      <c r="C1" s="327"/>
      <c r="D1" s="329" t="str">
        <f>'SCC List'!A2</f>
        <v>(Rev.9, Feb. 6, 2007)</v>
      </c>
      <c r="E1" s="328"/>
      <c r="F1" s="41"/>
    </row>
    <row r="2" spans="1:5" ht="24" customHeight="1">
      <c r="A2" s="63" t="s">
        <v>63</v>
      </c>
      <c r="B2" s="1314" t="s">
        <v>90</v>
      </c>
      <c r="C2" s="1315"/>
      <c r="D2" s="65" t="s">
        <v>64</v>
      </c>
      <c r="E2" s="98"/>
    </row>
    <row r="3" spans="1:5" ht="24" customHeight="1">
      <c r="A3" s="64" t="s">
        <v>65</v>
      </c>
      <c r="B3" s="1314" t="s">
        <v>91</v>
      </c>
      <c r="C3" s="1315"/>
      <c r="D3" s="66" t="s">
        <v>124</v>
      </c>
      <c r="E3" s="99"/>
    </row>
    <row r="4" spans="1:5" ht="24" customHeight="1">
      <c r="A4" s="1312" t="s">
        <v>123</v>
      </c>
      <c r="B4" s="1313"/>
      <c r="C4" s="101"/>
      <c r="D4" s="76" t="s">
        <v>67</v>
      </c>
      <c r="E4" s="100"/>
    </row>
    <row r="5" spans="1:6" ht="15.75" customHeight="1">
      <c r="A5" s="1316" t="s">
        <v>114</v>
      </c>
      <c r="B5" s="1317"/>
      <c r="C5" s="1317"/>
      <c r="D5" s="1317"/>
      <c r="E5" s="1318"/>
      <c r="F5" s="73"/>
    </row>
    <row r="6" spans="1:6" ht="12.75" customHeight="1">
      <c r="A6" s="1319"/>
      <c r="B6" s="1320"/>
      <c r="C6" s="1320"/>
      <c r="D6" s="1320"/>
      <c r="E6" s="1321"/>
      <c r="F6" s="73"/>
    </row>
    <row r="7" spans="1:6" ht="12.75" customHeight="1">
      <c r="A7" s="1322"/>
      <c r="B7" s="1323"/>
      <c r="C7" s="1323"/>
      <c r="D7" s="1323"/>
      <c r="E7" s="1324"/>
      <c r="F7" s="74"/>
    </row>
    <row r="8" spans="1:6" ht="8.25" customHeight="1">
      <c r="A8" s="1309"/>
      <c r="B8" s="1310"/>
      <c r="C8" s="1311"/>
      <c r="D8" s="1311"/>
      <c r="E8" s="1311"/>
      <c r="F8" s="72"/>
    </row>
    <row r="9" spans="1:5" ht="123" customHeight="1">
      <c r="A9" s="1344"/>
      <c r="B9" s="1345"/>
      <c r="C9" s="102" t="s">
        <v>129</v>
      </c>
      <c r="D9" s="103" t="s">
        <v>132</v>
      </c>
      <c r="E9" s="102" t="s">
        <v>131</v>
      </c>
    </row>
    <row r="10" spans="1:6" ht="15.75" customHeight="1">
      <c r="A10" s="12" t="str">
        <f>'SCC List'!A40</f>
        <v>50  SYSTEMS</v>
      </c>
      <c r="B10" s="13"/>
      <c r="C10" s="67">
        <f>SUM(C11:C17)</f>
        <v>0</v>
      </c>
      <c r="D10" s="67">
        <f>SUM(D11:D17)</f>
        <v>0</v>
      </c>
      <c r="E10" s="67">
        <f>SUM(E11:E17)</f>
        <v>0</v>
      </c>
      <c r="F10" s="75"/>
    </row>
    <row r="11" spans="1:6" ht="15.75" customHeight="1">
      <c r="A11" s="61">
        <f>'SCC List'!A41</f>
        <v>50.01</v>
      </c>
      <c r="B11" s="60" t="str">
        <f>'SCC List'!B41</f>
        <v>Train control and signals</v>
      </c>
      <c r="C11" s="59"/>
      <c r="D11" s="56"/>
      <c r="E11" s="59"/>
      <c r="F11" s="75"/>
    </row>
    <row r="12" spans="1:6" ht="15.75" customHeight="1">
      <c r="A12" s="61">
        <f>'SCC List'!A42</f>
        <v>50.02</v>
      </c>
      <c r="B12" s="60" t="str">
        <f>'SCC List'!B42</f>
        <v>Traffic signals and crossing protection</v>
      </c>
      <c r="C12" s="59"/>
      <c r="D12" s="56"/>
      <c r="E12" s="59"/>
      <c r="F12" s="70"/>
    </row>
    <row r="13" spans="1:6" ht="15.75" customHeight="1">
      <c r="A13" s="61">
        <f>'SCC List'!A43</f>
        <v>50.03</v>
      </c>
      <c r="B13" s="60" t="str">
        <f>'SCC List'!B43</f>
        <v>Traction power supply:  substations </v>
      </c>
      <c r="C13" s="59"/>
      <c r="D13" s="56"/>
      <c r="E13" s="59"/>
      <c r="F13" s="70"/>
    </row>
    <row r="14" spans="1:6" ht="15.75" customHeight="1">
      <c r="A14" s="61">
        <f>'SCC List'!A44</f>
        <v>50.04</v>
      </c>
      <c r="B14" s="60" t="str">
        <f>'SCC List'!B44</f>
        <v>Traction power distribution:  catenary and third rail</v>
      </c>
      <c r="C14" s="59"/>
      <c r="D14" s="56"/>
      <c r="E14" s="59"/>
      <c r="F14" s="70"/>
    </row>
    <row r="15" spans="1:6" ht="15.75" customHeight="1">
      <c r="A15" s="61">
        <f>'SCC List'!A45</f>
        <v>50.05</v>
      </c>
      <c r="B15" s="60" t="str">
        <f>'SCC List'!B45</f>
        <v>Communications</v>
      </c>
      <c r="C15" s="59"/>
      <c r="D15" s="56"/>
      <c r="E15" s="59"/>
      <c r="F15" s="70"/>
    </row>
    <row r="16" spans="1:6" ht="15.75" customHeight="1">
      <c r="A16" s="61">
        <f>'SCC List'!A46</f>
        <v>50.06</v>
      </c>
      <c r="B16" s="60" t="str">
        <f>'SCC List'!B46</f>
        <v>Fare collection system and equipment</v>
      </c>
      <c r="C16" s="59"/>
      <c r="D16" s="56"/>
      <c r="E16" s="59"/>
      <c r="F16" s="70"/>
    </row>
    <row r="17" spans="1:6" ht="15.75" customHeight="1">
      <c r="A17" s="61">
        <f>'SCC List'!A47</f>
        <v>50.07</v>
      </c>
      <c r="B17" s="60" t="str">
        <f>'SCC List'!B47</f>
        <v>Central Control</v>
      </c>
      <c r="C17" s="59"/>
      <c r="D17" s="56"/>
      <c r="E17" s="59"/>
      <c r="F17" s="70"/>
    </row>
    <row r="18" spans="1:6" ht="15.75" customHeight="1">
      <c r="A18" s="12" t="str">
        <f>'SCC List'!A51</f>
        <v>70 VEHICLES (number)</v>
      </c>
      <c r="B18" s="13"/>
      <c r="C18" s="67">
        <f>SUM(C19:C25)</f>
        <v>0</v>
      </c>
      <c r="D18" s="67">
        <f>SUM(D19:D25)</f>
        <v>0</v>
      </c>
      <c r="E18" s="67">
        <f>SUM(E19:E25)</f>
        <v>0</v>
      </c>
      <c r="F18" s="70"/>
    </row>
    <row r="19" spans="1:6" ht="15.75" customHeight="1">
      <c r="A19" s="114">
        <f>'SCC List'!A52</f>
        <v>70.01</v>
      </c>
      <c r="B19" s="60" t="str">
        <f>'SCC List'!B52</f>
        <v>Light Rail</v>
      </c>
      <c r="C19" s="59"/>
      <c r="D19" s="56"/>
      <c r="E19" s="59"/>
      <c r="F19" s="70"/>
    </row>
    <row r="20" spans="1:6" ht="15.75" customHeight="1">
      <c r="A20" s="114">
        <f>'SCC List'!A53</f>
        <v>70.02</v>
      </c>
      <c r="B20" s="60" t="str">
        <f>'SCC List'!B53</f>
        <v>Heavy Rail</v>
      </c>
      <c r="C20" s="59"/>
      <c r="D20" s="56"/>
      <c r="E20" s="59"/>
      <c r="F20" s="70"/>
    </row>
    <row r="21" spans="1:6" ht="15.75" customHeight="1">
      <c r="A21" s="114">
        <f>'SCC List'!A54</f>
        <v>70.03</v>
      </c>
      <c r="B21" s="60" t="str">
        <f>'SCC List'!B54</f>
        <v>Commuter Rail</v>
      </c>
      <c r="C21" s="59"/>
      <c r="D21" s="56"/>
      <c r="E21" s="59"/>
      <c r="F21" s="70"/>
    </row>
    <row r="22" spans="1:6" ht="15.75" customHeight="1">
      <c r="A22" s="114">
        <f>'SCC List'!A55</f>
        <v>70.04</v>
      </c>
      <c r="B22" s="60" t="str">
        <f>'SCC List'!B55</f>
        <v>Bus</v>
      </c>
      <c r="C22" s="59"/>
      <c r="D22" s="56"/>
      <c r="E22" s="59"/>
      <c r="F22" s="70"/>
    </row>
    <row r="23" spans="1:6" ht="15.75" customHeight="1">
      <c r="A23" s="114">
        <f>'SCC List'!A56</f>
        <v>70.05</v>
      </c>
      <c r="B23" s="60" t="str">
        <f>'SCC List'!B56</f>
        <v>Other</v>
      </c>
      <c r="C23" s="59"/>
      <c r="D23" s="56"/>
      <c r="E23" s="59"/>
      <c r="F23" s="70"/>
    </row>
    <row r="24" spans="1:6" ht="15.75" customHeight="1">
      <c r="A24" s="114">
        <f>'SCC List'!A57</f>
        <v>70.06</v>
      </c>
      <c r="B24" s="60" t="str">
        <f>'SCC List'!B57</f>
        <v>Non-revenue vehicles</v>
      </c>
      <c r="C24" s="59"/>
      <c r="D24" s="56"/>
      <c r="E24" s="59"/>
      <c r="F24" s="70"/>
    </row>
    <row r="25" spans="1:6" ht="15.75" customHeight="1">
      <c r="A25" s="114">
        <f>'SCC List'!A58</f>
        <v>70.07</v>
      </c>
      <c r="B25" s="60" t="str">
        <f>'SCC List'!B58</f>
        <v>Spare parts</v>
      </c>
      <c r="C25" s="59"/>
      <c r="D25" s="56"/>
      <c r="E25" s="59"/>
      <c r="F25" s="70"/>
    </row>
    <row r="26" spans="1:10" ht="15.75" customHeight="1">
      <c r="A26" s="12" t="str">
        <f>'SCC List'!A59</f>
        <v>80 PROFESSIONAL SERVICES</v>
      </c>
      <c r="B26" s="13"/>
      <c r="C26" s="67">
        <f>SUM(C27:C34)</f>
        <v>0</v>
      </c>
      <c r="D26" s="67">
        <f>SUM(D27:D34)</f>
        <v>0</v>
      </c>
      <c r="E26" s="67">
        <f>SUM(E27:E34)</f>
        <v>0</v>
      </c>
      <c r="F26" s="70"/>
      <c r="J26" s="68"/>
    </row>
    <row r="27" spans="1:10" ht="15.75" customHeight="1">
      <c r="A27" s="114">
        <f>'SCC List'!A60</f>
        <v>80.01</v>
      </c>
      <c r="B27" s="116" t="str">
        <f>'SCC List'!B60</f>
        <v>Preliminary Engineering</v>
      </c>
      <c r="C27" s="59"/>
      <c r="D27" s="56"/>
      <c r="E27" s="59"/>
      <c r="F27" s="70"/>
      <c r="J27" s="68"/>
    </row>
    <row r="28" spans="1:6" ht="15.75" customHeight="1">
      <c r="A28" s="114">
        <f>'SCC List'!A61</f>
        <v>80.02</v>
      </c>
      <c r="B28" s="116" t="str">
        <f>'SCC List'!B61</f>
        <v>Final Design</v>
      </c>
      <c r="C28" s="59"/>
      <c r="D28" s="56"/>
      <c r="E28" s="59"/>
      <c r="F28" s="70"/>
    </row>
    <row r="29" spans="1:6" ht="15.75" customHeight="1">
      <c r="A29" s="114">
        <f>'SCC List'!A62</f>
        <v>80.03</v>
      </c>
      <c r="B29" s="116" t="str">
        <f>'SCC List'!B62</f>
        <v>Project Management for Design and Construction</v>
      </c>
      <c r="C29" s="59"/>
      <c r="D29" s="56"/>
      <c r="E29" s="59"/>
      <c r="F29" s="70"/>
    </row>
    <row r="30" spans="1:6" ht="15.75" customHeight="1">
      <c r="A30" s="114">
        <f>'SCC List'!A63</f>
        <v>80.04</v>
      </c>
      <c r="B30" s="116" t="str">
        <f>'SCC List'!B63</f>
        <v>Construction Administration &amp; Management </v>
      </c>
      <c r="C30" s="59"/>
      <c r="D30" s="56"/>
      <c r="E30" s="59"/>
      <c r="F30" s="70"/>
    </row>
    <row r="31" spans="1:6" ht="15.75" customHeight="1">
      <c r="A31" s="114">
        <f>'SCC List'!A64</f>
        <v>80.05</v>
      </c>
      <c r="B31" s="116" t="str">
        <f>'SCC List'!B64</f>
        <v>Insurance </v>
      </c>
      <c r="C31" s="59"/>
      <c r="D31" s="56"/>
      <c r="E31" s="59"/>
      <c r="F31" s="70"/>
    </row>
    <row r="32" spans="1:6" ht="15.75" customHeight="1">
      <c r="A32" s="114">
        <f>'SCC List'!A65</f>
        <v>80.06</v>
      </c>
      <c r="B32" s="116" t="str">
        <f>'SCC List'!B65</f>
        <v>Legal; Permits; Review Fees by other agencies, cities, etc.</v>
      </c>
      <c r="C32" s="59"/>
      <c r="D32" s="56"/>
      <c r="E32" s="59"/>
      <c r="F32" s="70"/>
    </row>
    <row r="33" spans="1:6" ht="15.75" customHeight="1">
      <c r="A33" s="114">
        <f>'SCC List'!A66</f>
        <v>80.07</v>
      </c>
      <c r="B33" s="116" t="str">
        <f>'SCC List'!B66</f>
        <v>Surveys, Testing, Investigation, Inspection</v>
      </c>
      <c r="C33" s="59"/>
      <c r="D33" s="56"/>
      <c r="E33" s="59"/>
      <c r="F33" s="70"/>
    </row>
    <row r="34" spans="1:6" ht="15.75" customHeight="1">
      <c r="A34" s="114">
        <f>'SCC List'!A67</f>
        <v>80.08</v>
      </c>
      <c r="B34" s="119" t="str">
        <f>'SCC List'!B67</f>
        <v>Start up</v>
      </c>
      <c r="C34" s="59"/>
      <c r="D34" s="56"/>
      <c r="E34" s="59"/>
      <c r="F34" s="70"/>
    </row>
    <row r="35" spans="1:6" ht="15.75" customHeight="1">
      <c r="A35" s="39" t="str">
        <f>'SCC List'!A68</f>
        <v>90 UNALLOCATED CONTINGENCY</v>
      </c>
      <c r="B35" s="115"/>
      <c r="C35" s="294"/>
      <c r="D35" s="294"/>
      <c r="E35" s="294"/>
      <c r="F35" s="70"/>
    </row>
    <row r="36" spans="1:6" ht="15.75" customHeight="1">
      <c r="A36" s="39" t="str">
        <f>'SCC List'!A69</f>
        <v>100  FINANCE CHARGES</v>
      </c>
      <c r="B36" s="39"/>
      <c r="C36" s="294"/>
      <c r="D36" s="294"/>
      <c r="E36" s="294"/>
      <c r="F36" s="70"/>
    </row>
    <row r="37" spans="1:6" s="19" customFormat="1" ht="19.5" customHeight="1">
      <c r="A37" s="57" t="s">
        <v>92</v>
      </c>
      <c r="B37" s="58"/>
      <c r="C37" s="117">
        <f>SUM(C36,C35,C26,C18,C10)</f>
        <v>0</v>
      </c>
      <c r="D37" s="117">
        <f>SUM(D36,D35,D26,D18,D10)</f>
        <v>0</v>
      </c>
      <c r="E37" s="117">
        <f>SUM(E36,E35,E26,E18,E10)</f>
        <v>0</v>
      </c>
      <c r="F37" s="71"/>
    </row>
    <row r="38" spans="1:5" ht="30" customHeight="1">
      <c r="A38" s="1332" t="s">
        <v>80</v>
      </c>
      <c r="B38" s="1333"/>
      <c r="C38" s="1334"/>
      <c r="D38" s="1325" t="s">
        <v>133</v>
      </c>
      <c r="E38" s="1329"/>
    </row>
    <row r="39" spans="1:5" ht="31.5" customHeight="1">
      <c r="A39" s="1335"/>
      <c r="B39" s="1336"/>
      <c r="C39" s="1337"/>
      <c r="D39" s="1326"/>
      <c r="E39" s="1330"/>
    </row>
    <row r="40" spans="1:5" ht="31.5" customHeight="1">
      <c r="A40" s="1335"/>
      <c r="B40" s="1336"/>
      <c r="C40" s="1337"/>
      <c r="D40" s="1326"/>
      <c r="E40" s="1330"/>
    </row>
    <row r="41" spans="1:5" ht="31.5" customHeight="1">
      <c r="A41" s="1338"/>
      <c r="B41" s="1339"/>
      <c r="C41" s="1340"/>
      <c r="D41" s="1327"/>
      <c r="E41" s="1330"/>
    </row>
    <row r="42" spans="1:5" ht="31.5" customHeight="1">
      <c r="A42" s="1338"/>
      <c r="B42" s="1339"/>
      <c r="C42" s="1340"/>
      <c r="D42" s="1327"/>
      <c r="E42" s="1330"/>
    </row>
    <row r="43" spans="1:5" ht="31.5" customHeight="1">
      <c r="A43" s="1341"/>
      <c r="B43" s="1342"/>
      <c r="C43" s="1343"/>
      <c r="D43" s="1328"/>
      <c r="E43" s="1331"/>
    </row>
  </sheetData>
  <sheetProtection/>
  <mergeCells count="9">
    <mergeCell ref="B2:C2"/>
    <mergeCell ref="B3:C3"/>
    <mergeCell ref="E38:E43"/>
    <mergeCell ref="A38:C43"/>
    <mergeCell ref="D38:D43"/>
    <mergeCell ref="A4:B4"/>
    <mergeCell ref="A5:E7"/>
    <mergeCell ref="A8:E8"/>
    <mergeCell ref="A9:B9"/>
  </mergeCells>
  <printOptions/>
  <pageMargins left="0.7" right="0.42" top="0.68" bottom="1" header="0.25" footer="0.5"/>
  <pageSetup fitToHeight="1" fitToWidth="1" horizontalDpi="600" verticalDpi="600" orientation="portrait" scale="61"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BK1727"/>
  <sheetViews>
    <sheetView zoomScale="75" zoomScaleNormal="75" workbookViewId="0" topLeftCell="A1">
      <selection activeCell="E5" sqref="E5"/>
    </sheetView>
  </sheetViews>
  <sheetFormatPr defaultColWidth="9.140625" defaultRowHeight="12.75"/>
  <cols>
    <col min="1" max="1" width="10.28125" style="629" customWidth="1"/>
    <col min="2" max="2" width="54.140625" style="165" customWidth="1"/>
    <col min="3" max="3" width="11.8515625" style="816" customWidth="1"/>
    <col min="4" max="16384" width="9.140625" style="165" customWidth="1"/>
  </cols>
  <sheetData>
    <row r="1" ht="24" customHeight="1">
      <c r="A1" s="713" t="s">
        <v>260</v>
      </c>
    </row>
    <row r="2" spans="1:3" ht="50.25" customHeight="1">
      <c r="A2" s="969" t="s">
        <v>273</v>
      </c>
      <c r="B2" s="970"/>
      <c r="C2" s="971" t="s">
        <v>137</v>
      </c>
    </row>
    <row r="3" spans="1:3" s="806" customFormat="1" ht="15" customHeight="1">
      <c r="A3" s="922" t="str">
        <f>'SCC List'!A3:B3</f>
        <v>10 GUIDEWAY &amp; TRACK ELEMENTS (route miles)</v>
      </c>
      <c r="B3" s="923"/>
      <c r="C3" s="781">
        <f>'BUILD Main'!J7</f>
        <v>125759.32338729099</v>
      </c>
    </row>
    <row r="4" spans="1:3" s="808" customFormat="1" ht="15" customHeight="1">
      <c r="A4" s="924">
        <f>'SCC List'!A4:B4</f>
        <v>10.01</v>
      </c>
      <c r="B4" s="925" t="str">
        <f>'SCC List'!B4</f>
        <v>Guideway: At-grade exclusive right-of-way</v>
      </c>
      <c r="C4" s="801">
        <f>'BUILD Main'!J8</f>
        <v>125759.32338729099</v>
      </c>
    </row>
    <row r="5" spans="1:3" s="808" customFormat="1" ht="15" customHeight="1">
      <c r="A5" s="924">
        <f>'SCC List'!A5:B5</f>
        <v>10.02</v>
      </c>
      <c r="B5" s="925" t="str">
        <f>'SCC List'!B5</f>
        <v>Guideway: At-grade semi-exclusive (allows cross-traffic)</v>
      </c>
      <c r="C5" s="801">
        <f>'BUILD Main'!J9</f>
        <v>0</v>
      </c>
    </row>
    <row r="6" spans="1:3" s="808" customFormat="1" ht="15" customHeight="1">
      <c r="A6" s="924">
        <f>'SCC List'!A6:B6</f>
        <v>10.03</v>
      </c>
      <c r="B6" s="925" t="str">
        <f>'SCC List'!B6</f>
        <v>Guideway: At-grade in mixed traffic</v>
      </c>
      <c r="C6" s="801">
        <f>'BUILD Main'!J10</f>
        <v>0</v>
      </c>
    </row>
    <row r="7" spans="1:3" s="808" customFormat="1" ht="15" customHeight="1">
      <c r="A7" s="924">
        <f>'SCC List'!A7:B7</f>
        <v>10.04</v>
      </c>
      <c r="B7" s="925" t="str">
        <f>'SCC List'!B7</f>
        <v>Guideway: Aerial structure</v>
      </c>
      <c r="C7" s="801">
        <f>'BUILD Main'!J11</f>
        <v>0</v>
      </c>
    </row>
    <row r="8" spans="1:3" s="808" customFormat="1" ht="15" customHeight="1">
      <c r="A8" s="924">
        <f>'SCC List'!A8:B8</f>
        <v>10.05</v>
      </c>
      <c r="B8" s="925" t="str">
        <f>'SCC List'!B8</f>
        <v>Guideway: Built-up fill</v>
      </c>
      <c r="C8" s="801">
        <f>'BUILD Main'!J12</f>
        <v>0</v>
      </c>
    </row>
    <row r="9" spans="1:3" s="808" customFormat="1" ht="15" customHeight="1">
      <c r="A9" s="924">
        <f>'SCC List'!A9:B9</f>
        <v>10.06</v>
      </c>
      <c r="B9" s="925" t="str">
        <f>'SCC List'!B9</f>
        <v>Guideway: Underground cut &amp; cover</v>
      </c>
      <c r="C9" s="801">
        <f>'BUILD Main'!J13</f>
        <v>0</v>
      </c>
    </row>
    <row r="10" spans="1:3" s="808" customFormat="1" ht="15" customHeight="1">
      <c r="A10" s="924">
        <f>'SCC List'!A10:B10</f>
        <v>10.07</v>
      </c>
      <c r="B10" s="925" t="str">
        <f>'SCC List'!B10</f>
        <v>Guideway: Underground tunnel</v>
      </c>
      <c r="C10" s="801">
        <f>'BUILD Main'!J14</f>
        <v>0</v>
      </c>
    </row>
    <row r="11" spans="1:3" s="808" customFormat="1" ht="15" customHeight="1">
      <c r="A11" s="924">
        <f>'SCC List'!A11:B11</f>
        <v>10.08</v>
      </c>
      <c r="B11" s="925" t="str">
        <f>'SCC List'!B11</f>
        <v>Guideway: Retained cut or fill</v>
      </c>
      <c r="C11" s="801">
        <f>'BUILD Main'!J15</f>
        <v>0</v>
      </c>
    </row>
    <row r="12" spans="1:3" s="808" customFormat="1" ht="15" customHeight="1">
      <c r="A12" s="924">
        <f>'SCC List'!A12:B12</f>
        <v>10.09</v>
      </c>
      <c r="B12" s="925" t="str">
        <f>'SCC List'!B12</f>
        <v>Track:  Direct fixation</v>
      </c>
      <c r="C12" s="801">
        <f>'BUILD Main'!J16</f>
        <v>0</v>
      </c>
    </row>
    <row r="13" spans="1:3" s="808" customFormat="1" ht="15" customHeight="1">
      <c r="A13" s="924">
        <f>'SCC List'!A13:B13</f>
        <v>10.1</v>
      </c>
      <c r="B13" s="925" t="str">
        <f>'SCC List'!B13</f>
        <v>Track:  Embedded</v>
      </c>
      <c r="C13" s="801">
        <f>'BUILD Main'!J17</f>
        <v>0</v>
      </c>
    </row>
    <row r="14" spans="1:3" s="808" customFormat="1" ht="15" customHeight="1">
      <c r="A14" s="924">
        <f>'SCC List'!A14:B14</f>
        <v>10.11</v>
      </c>
      <c r="B14" s="925" t="str">
        <f>'SCC List'!B14</f>
        <v>Track:  Ballasted</v>
      </c>
      <c r="C14" s="801">
        <f>'BUILD Main'!J18</f>
        <v>0</v>
      </c>
    </row>
    <row r="15" spans="1:3" s="808" customFormat="1" ht="15" customHeight="1">
      <c r="A15" s="924">
        <f>'SCC List'!A15:B15</f>
        <v>10.12</v>
      </c>
      <c r="B15" s="925" t="str">
        <f>'SCC List'!B15</f>
        <v>Track:  Special (switches, turnouts)</v>
      </c>
      <c r="C15" s="801">
        <f>'BUILD Main'!J19</f>
        <v>0</v>
      </c>
    </row>
    <row r="16" spans="1:3" s="808" customFormat="1" ht="15" customHeight="1">
      <c r="A16" s="924">
        <f>'SCC List'!A16:B16</f>
        <v>10.13</v>
      </c>
      <c r="B16" s="925" t="str">
        <f>'SCC List'!B16</f>
        <v>Track:  Vibration and noise dampening</v>
      </c>
      <c r="C16" s="801">
        <f>'BUILD Main'!J20</f>
        <v>0</v>
      </c>
    </row>
    <row r="17" spans="1:3" s="806" customFormat="1" ht="15" customHeight="1">
      <c r="A17" s="922" t="str">
        <f>'SCC List'!A17:B17</f>
        <v>20 STATIONS, STOPS, TERMINALS, INTERMODAL (number)</v>
      </c>
      <c r="B17" s="923"/>
      <c r="C17" s="781">
        <f>'BUILD Main'!J21</f>
        <v>136781.34458512889</v>
      </c>
    </row>
    <row r="18" spans="1:3" s="808" customFormat="1" ht="15" customHeight="1">
      <c r="A18" s="926">
        <f>'SCC List'!A18</f>
        <v>20.01</v>
      </c>
      <c r="B18" s="927" t="str">
        <f>'SCC List'!B18</f>
        <v>At-grade station, stop, shelter, mall, terminal, platform</v>
      </c>
      <c r="C18" s="801">
        <f>'BUILD Main'!J22</f>
        <v>136781.34458512889</v>
      </c>
    </row>
    <row r="19" spans="1:3" s="808" customFormat="1" ht="15" customHeight="1">
      <c r="A19" s="926">
        <f>'SCC List'!A19</f>
        <v>20.02</v>
      </c>
      <c r="B19" s="927" t="str">
        <f>'SCC List'!B19</f>
        <v>Aerial station, stop, shelter, mall, terminal, platform</v>
      </c>
      <c r="C19" s="801">
        <f>'BUILD Main'!J23</f>
        <v>0</v>
      </c>
    </row>
    <row r="20" spans="1:3" s="808" customFormat="1" ht="15" customHeight="1">
      <c r="A20" s="926">
        <f>'SCC List'!A20</f>
        <v>20.03</v>
      </c>
      <c r="B20" s="927" t="str">
        <f>'SCC List'!B20</f>
        <v>Underground station, stop, shelter, mall, terminal, platform </v>
      </c>
      <c r="C20" s="801">
        <f>'BUILD Main'!J24</f>
        <v>0</v>
      </c>
    </row>
    <row r="21" spans="1:3" s="808" customFormat="1" ht="15" customHeight="1">
      <c r="A21" s="926">
        <f>'SCC List'!A21</f>
        <v>20.04</v>
      </c>
      <c r="B21" s="927" t="str">
        <f>'SCC List'!B21</f>
        <v>Other stations, landings, terminals:  Intermodal, ferry, trolley, etc. </v>
      </c>
      <c r="C21" s="801">
        <f>'BUILD Main'!J25</f>
        <v>0</v>
      </c>
    </row>
    <row r="22" spans="1:3" s="808" customFormat="1" ht="15" customHeight="1">
      <c r="A22" s="926">
        <f>'SCC List'!A22</f>
        <v>20.05</v>
      </c>
      <c r="B22" s="927" t="str">
        <f>'SCC List'!B22</f>
        <v>Joint development </v>
      </c>
      <c r="C22" s="801">
        <f>'BUILD Main'!J26</f>
        <v>0</v>
      </c>
    </row>
    <row r="23" spans="1:3" s="808" customFormat="1" ht="15" customHeight="1">
      <c r="A23" s="926">
        <f>'SCC List'!A23</f>
        <v>20.06</v>
      </c>
      <c r="B23" s="927" t="str">
        <f>'SCC List'!B23</f>
        <v>Automobile parking multi-story structure</v>
      </c>
      <c r="C23" s="801">
        <f>'BUILD Main'!J27</f>
        <v>0</v>
      </c>
    </row>
    <row r="24" spans="1:3" s="808" customFormat="1" ht="15" customHeight="1">
      <c r="A24" s="926">
        <f>'SCC List'!A24</f>
        <v>20.07</v>
      </c>
      <c r="B24" s="927" t="str">
        <f>'SCC List'!B24</f>
        <v>Elevators, escalators</v>
      </c>
      <c r="C24" s="801">
        <f>'BUILD Main'!J28</f>
        <v>0</v>
      </c>
    </row>
    <row r="25" spans="1:3" s="806" customFormat="1" ht="15" customHeight="1">
      <c r="A25" s="922" t="str">
        <f>'SCC List'!A25</f>
        <v>30 SUPPORT FACILITIES: YARDS, SHOPS, ADMIN. BLDGS</v>
      </c>
      <c r="B25" s="923"/>
      <c r="C25" s="781">
        <f>'BUILD Main'!J29</f>
        <v>13859.323943960739</v>
      </c>
    </row>
    <row r="26" spans="1:3" s="808" customFormat="1" ht="15" customHeight="1">
      <c r="A26" s="926">
        <f>'SCC List'!A26</f>
        <v>30.01</v>
      </c>
      <c r="B26" s="927" t="str">
        <f>'SCC List'!B26</f>
        <v>Administration Building:  Office, sales, storage, revenue counting</v>
      </c>
      <c r="C26" s="801">
        <f>'BUILD Main'!J30</f>
        <v>0</v>
      </c>
    </row>
    <row r="27" spans="1:3" s="808" customFormat="1" ht="15" customHeight="1">
      <c r="A27" s="926">
        <f>'SCC List'!A27</f>
        <v>30.02</v>
      </c>
      <c r="B27" s="928" t="str">
        <f>'SCC List'!B27</f>
        <v>Light Maintenance Facility </v>
      </c>
      <c r="C27" s="801">
        <f>'BUILD Main'!J31</f>
        <v>13859.323943960739</v>
      </c>
    </row>
    <row r="28" spans="1:3" s="808" customFormat="1" ht="15" customHeight="1">
      <c r="A28" s="926">
        <f>'SCC List'!A28</f>
        <v>30.03</v>
      </c>
      <c r="B28" s="928" t="str">
        <f>'SCC List'!B28</f>
        <v>Heavy Maintenance Facility</v>
      </c>
      <c r="C28" s="801">
        <f>'BUILD Main'!J32</f>
        <v>0</v>
      </c>
    </row>
    <row r="29" spans="1:3" s="808" customFormat="1" ht="15" customHeight="1">
      <c r="A29" s="926">
        <f>'SCC List'!A29</f>
        <v>30.04</v>
      </c>
      <c r="B29" s="928" t="str">
        <f>'SCC List'!B29</f>
        <v>Storage or Maintenance of Way Building</v>
      </c>
      <c r="C29" s="801">
        <f>'BUILD Main'!J33</f>
        <v>0</v>
      </c>
    </row>
    <row r="30" spans="1:3" s="808" customFormat="1" ht="15" customHeight="1">
      <c r="A30" s="926">
        <f>'SCC List'!A30</f>
        <v>30.05</v>
      </c>
      <c r="B30" s="928" t="str">
        <f>'SCC List'!B30</f>
        <v>Yard and Yard Track</v>
      </c>
      <c r="C30" s="801">
        <f>'BUILD Main'!J34</f>
        <v>0</v>
      </c>
    </row>
    <row r="31" spans="1:3" s="806" customFormat="1" ht="15" customHeight="1">
      <c r="A31" s="922" t="str">
        <f>'SCC List'!A31</f>
        <v>40 SITEWORK &amp; SPECIAL CONDITIONS</v>
      </c>
      <c r="C31" s="781">
        <f>'BUILD Main'!J35</f>
        <v>25937.74689947656</v>
      </c>
    </row>
    <row r="32" spans="1:3" s="808" customFormat="1" ht="15" customHeight="1">
      <c r="A32" s="926">
        <f>'SCC List'!A32</f>
        <v>40.01</v>
      </c>
      <c r="B32" s="927" t="str">
        <f>'SCC List'!B32</f>
        <v>Demolition, Clearing, Earthwork</v>
      </c>
      <c r="C32" s="801">
        <f>'BUILD Main'!J36</f>
        <v>1092.3411163280796</v>
      </c>
    </row>
    <row r="33" spans="1:3" s="808" customFormat="1" ht="15" customHeight="1">
      <c r="A33" s="926">
        <f>'SCC List'!A33</f>
        <v>40.02</v>
      </c>
      <c r="B33" s="927" t="str">
        <f>'SCC List'!B33</f>
        <v>Site Utilities, Utility Relocation</v>
      </c>
      <c r="C33" s="801">
        <f>'BUILD Main'!J37</f>
        <v>6425.535978400469</v>
      </c>
    </row>
    <row r="34" spans="1:3" s="808" customFormat="1" ht="12.75">
      <c r="A34" s="926">
        <f>'SCC List'!A34</f>
        <v>40.03</v>
      </c>
      <c r="B34" s="927" t="str">
        <f>'SCC List'!B34</f>
        <v>Haz. mat'l, contam'd soil removal/mitigation, ground water treatments</v>
      </c>
      <c r="C34" s="801">
        <f>'BUILD Main'!J38</f>
        <v>0</v>
      </c>
    </row>
    <row r="35" spans="1:3" s="808" customFormat="1" ht="12.75" customHeight="1">
      <c r="A35" s="926">
        <f>'SCC List'!A35</f>
        <v>40.04</v>
      </c>
      <c r="B35" s="927" t="str">
        <f>'SCC List'!B35</f>
        <v>Environmental mitigation, e.g. wetlands, historic/archeologic, parks</v>
      </c>
      <c r="C35" s="801">
        <f>'BUILD Main'!J39</f>
        <v>4497.875184880328</v>
      </c>
    </row>
    <row r="36" spans="1:3" s="808" customFormat="1" ht="12.75">
      <c r="A36" s="926">
        <f>'SCC List'!A36</f>
        <v>40.05</v>
      </c>
      <c r="B36" s="927" t="str">
        <f>'SCC List'!B36</f>
        <v>Site structures including retaining walls, sound walls</v>
      </c>
      <c r="C36" s="801">
        <f>'BUILD Main'!J40</f>
        <v>0</v>
      </c>
    </row>
    <row r="37" spans="1:3" s="808" customFormat="1" ht="12.75" customHeight="1">
      <c r="A37" s="926">
        <f>'SCC List'!A37</f>
        <v>40.06</v>
      </c>
      <c r="B37" s="929" t="str">
        <f>'SCC List'!B37</f>
        <v>Pedestrian / bike access and accommodation, landscaping</v>
      </c>
      <c r="C37" s="801">
        <f>'BUILD Main'!J41</f>
        <v>13921.994619867683</v>
      </c>
    </row>
    <row r="38" spans="1:3" s="808" customFormat="1" ht="12.75" customHeight="1">
      <c r="A38" s="926">
        <f>'SCC List'!A38</f>
        <v>40.07</v>
      </c>
      <c r="B38" s="929" t="str">
        <f>'SCC List'!B38</f>
        <v>Automobile, bus, van accessways including roads, parking lots</v>
      </c>
      <c r="C38" s="801">
        <f>'BUILD Main'!J42</f>
        <v>0</v>
      </c>
    </row>
    <row r="39" spans="1:3" s="808" customFormat="1" ht="12.75">
      <c r="A39" s="926">
        <f>'SCC List'!A39</f>
        <v>40.08</v>
      </c>
      <c r="B39" s="927" t="str">
        <f>'SCC List'!B39</f>
        <v>Temporary Facilities and other indirect costs during construction</v>
      </c>
      <c r="C39" s="801">
        <f>'BUILD Main'!J43</f>
        <v>0</v>
      </c>
    </row>
    <row r="40" spans="1:3" s="806" customFormat="1" ht="15" customHeight="1">
      <c r="A40" s="922" t="str">
        <f>'SCC List'!A40</f>
        <v>50  SYSTEMS</v>
      </c>
      <c r="B40" s="923"/>
      <c r="C40" s="781">
        <f>'BUILD Main'!J44</f>
        <v>33543.08701976229</v>
      </c>
    </row>
    <row r="41" spans="1:3" s="808" customFormat="1" ht="15" customHeight="1">
      <c r="A41" s="926">
        <f>'SCC List'!A41</f>
        <v>50.01</v>
      </c>
      <c r="B41" s="927" t="str">
        <f>'SCC List'!B41</f>
        <v>Train control and signals</v>
      </c>
      <c r="C41" s="801">
        <f>'BUILD Main'!J45</f>
        <v>11491.293943049775</v>
      </c>
    </row>
    <row r="42" spans="1:3" s="808" customFormat="1" ht="15" customHeight="1">
      <c r="A42" s="926">
        <f>'SCC List'!A42</f>
        <v>50.02</v>
      </c>
      <c r="B42" s="927" t="str">
        <f>'SCC List'!B42</f>
        <v>Traffic signals and crossing protection</v>
      </c>
      <c r="C42" s="801">
        <f>'BUILD Main'!J46</f>
        <v>3447.3881829149327</v>
      </c>
    </row>
    <row r="43" spans="1:3" s="808" customFormat="1" ht="15" customHeight="1">
      <c r="A43" s="926">
        <f>'SCC List'!A43</f>
        <v>50.03</v>
      </c>
      <c r="B43" s="927" t="str">
        <f>'SCC List'!B43</f>
        <v>Traction power supply:  substations </v>
      </c>
      <c r="C43" s="801">
        <f>'BUILD Main'!J47</f>
        <v>9193.03515443982</v>
      </c>
    </row>
    <row r="44" spans="1:3" s="808" customFormat="1" ht="15" customHeight="1">
      <c r="A44" s="926">
        <f>'SCC List'!A44</f>
        <v>50.04</v>
      </c>
      <c r="B44" s="927" t="str">
        <f>'SCC List'!B44</f>
        <v>Traction power distribution:  catenary and third rail</v>
      </c>
      <c r="C44" s="801">
        <f>'BUILD Main'!J48</f>
        <v>6894.776365829865</v>
      </c>
    </row>
    <row r="45" spans="1:3" s="808" customFormat="1" ht="15" customHeight="1">
      <c r="A45" s="926">
        <f>'SCC List'!A45</f>
        <v>50.05</v>
      </c>
      <c r="B45" s="927" t="str">
        <f>'SCC List'!B45</f>
        <v>Communications</v>
      </c>
      <c r="C45" s="801">
        <f>'BUILD Main'!J49</f>
        <v>1264.0423337354753</v>
      </c>
    </row>
    <row r="46" spans="1:3" s="808" customFormat="1" ht="15" customHeight="1">
      <c r="A46" s="926">
        <f>'SCC List'!A46</f>
        <v>50.06</v>
      </c>
      <c r="B46" s="927" t="str">
        <f>'SCC List'!B46</f>
        <v>Fare collection system and equipment</v>
      </c>
      <c r="C46" s="801">
        <f>'BUILD Main'!J50</f>
        <v>1252.5510397924256</v>
      </c>
    </row>
    <row r="47" spans="1:3" s="808" customFormat="1" ht="15" customHeight="1">
      <c r="A47" s="926">
        <f>'SCC List'!A47</f>
        <v>50.07</v>
      </c>
      <c r="B47" s="927" t="str">
        <f>'SCC List'!B47</f>
        <v>Central Control</v>
      </c>
      <c r="C47" s="801">
        <f>'BUILD Main'!J51</f>
        <v>0</v>
      </c>
    </row>
    <row r="48" spans="1:3" s="808" customFormat="1" ht="15" customHeight="1">
      <c r="A48" s="972" t="str">
        <f>'BUILD Main'!A52:B52</f>
        <v>Construction Subtotal (10 - 50)</v>
      </c>
      <c r="B48" s="973"/>
      <c r="C48" s="974">
        <f>'BUILD Main'!J52</f>
        <v>335880.8258356195</v>
      </c>
    </row>
    <row r="49" spans="1:3" s="806" customFormat="1" ht="15">
      <c r="A49" s="922" t="str">
        <f>'SCC List'!A48:B48</f>
        <v>60 ROW, LAND, EXISTING IMPROVEMENTS</v>
      </c>
      <c r="C49" s="781">
        <f>'BUILD Main'!J53</f>
        <v>23582.136926385345</v>
      </c>
    </row>
    <row r="50" spans="1:3" s="808" customFormat="1" ht="12.75">
      <c r="A50" s="926">
        <f>'SCC List'!A49</f>
        <v>60.01</v>
      </c>
      <c r="B50" s="927" t="str">
        <f>'SCC List'!B49</f>
        <v>Purchase or lease of real estate  </v>
      </c>
      <c r="C50" s="801">
        <f>'BUILD Main'!J54</f>
        <v>23582.136926385345</v>
      </c>
    </row>
    <row r="51" spans="1:3" s="808" customFormat="1" ht="12.75">
      <c r="A51" s="926">
        <f>'SCC List'!A50</f>
        <v>60.02</v>
      </c>
      <c r="B51" s="927" t="str">
        <f>'SCC List'!B50</f>
        <v>Relocation of existing households and businesses</v>
      </c>
      <c r="C51" s="801">
        <f>'BUILD Main'!J55</f>
        <v>0</v>
      </c>
    </row>
    <row r="52" spans="1:3" s="806" customFormat="1" ht="15" customHeight="1">
      <c r="A52" s="930" t="str">
        <f>'SCC List'!A51</f>
        <v>70 VEHICLES (number)</v>
      </c>
      <c r="B52" s="923"/>
      <c r="C52" s="781">
        <f>'BUILD Main'!J56</f>
        <v>37880.908841848366</v>
      </c>
    </row>
    <row r="53" spans="1:3" s="808" customFormat="1" ht="15" customHeight="1">
      <c r="A53" s="926">
        <f>'SCC List'!A52</f>
        <v>70.01</v>
      </c>
      <c r="B53" s="927" t="str">
        <f>'SCC List'!B52</f>
        <v>Light Rail</v>
      </c>
      <c r="C53" s="801">
        <f>'BUILD Main'!J57</f>
        <v>37880.908841848366</v>
      </c>
    </row>
    <row r="54" spans="1:3" s="808" customFormat="1" ht="15" customHeight="1">
      <c r="A54" s="926">
        <f>'SCC List'!A53</f>
        <v>70.02</v>
      </c>
      <c r="B54" s="927" t="str">
        <f>'SCC List'!B53</f>
        <v>Heavy Rail</v>
      </c>
      <c r="C54" s="801">
        <f>'BUILD Main'!J58</f>
        <v>0</v>
      </c>
    </row>
    <row r="55" spans="1:3" s="808" customFormat="1" ht="15" customHeight="1">
      <c r="A55" s="926">
        <f>'SCC List'!A54</f>
        <v>70.03</v>
      </c>
      <c r="B55" s="927" t="str">
        <f>'SCC List'!B54</f>
        <v>Commuter Rail</v>
      </c>
      <c r="C55" s="801">
        <f>'BUILD Main'!J59</f>
        <v>0</v>
      </c>
    </row>
    <row r="56" spans="1:3" s="808" customFormat="1" ht="15" customHeight="1">
      <c r="A56" s="926">
        <f>'SCC List'!A55</f>
        <v>70.04</v>
      </c>
      <c r="B56" s="927" t="str">
        <f>'SCC List'!B55</f>
        <v>Bus</v>
      </c>
      <c r="C56" s="801">
        <f>'BUILD Main'!J60</f>
        <v>0</v>
      </c>
    </row>
    <row r="57" spans="1:3" s="808" customFormat="1" ht="15" customHeight="1">
      <c r="A57" s="926">
        <f>'SCC List'!A56</f>
        <v>70.05</v>
      </c>
      <c r="B57" s="927" t="str">
        <f>'SCC List'!B56</f>
        <v>Other</v>
      </c>
      <c r="C57" s="801">
        <f>'BUILD Main'!J61</f>
        <v>0</v>
      </c>
    </row>
    <row r="58" spans="1:3" s="808" customFormat="1" ht="15" customHeight="1">
      <c r="A58" s="926">
        <f>'SCC List'!A57</f>
        <v>70.06</v>
      </c>
      <c r="B58" s="927" t="str">
        <f>'SCC List'!B57</f>
        <v>Non-revenue vehicles</v>
      </c>
      <c r="C58" s="801">
        <f>'BUILD Main'!J62</f>
        <v>0</v>
      </c>
    </row>
    <row r="59" spans="1:3" s="808" customFormat="1" ht="15" customHeight="1">
      <c r="A59" s="926">
        <f>'SCC List'!A58</f>
        <v>70.07</v>
      </c>
      <c r="B59" s="927" t="str">
        <f>'SCC List'!B58</f>
        <v>Spare parts</v>
      </c>
      <c r="C59" s="801">
        <f>'BUILD Main'!J63</f>
        <v>0</v>
      </c>
    </row>
    <row r="60" spans="1:3" s="811" customFormat="1" ht="15" customHeight="1">
      <c r="A60" s="930" t="str">
        <f>'SCC List'!A59</f>
        <v>80 PROFESSIONAL SERVICES</v>
      </c>
      <c r="B60" s="931"/>
      <c r="C60" s="781">
        <f>'BUILD Main'!J64</f>
        <v>90199.84850054457</v>
      </c>
    </row>
    <row r="61" spans="1:3" s="808" customFormat="1" ht="15" customHeight="1">
      <c r="A61" s="932">
        <f>'SCC List'!A60</f>
        <v>80.01</v>
      </c>
      <c r="B61" s="925" t="str">
        <f>'SCC List'!B60</f>
        <v>Preliminary Engineering</v>
      </c>
      <c r="C61" s="801">
        <f>'BUILD Main'!J65</f>
        <v>15937.307585937551</v>
      </c>
    </row>
    <row r="62" spans="1:3" s="808" customFormat="1" ht="15" customHeight="1">
      <c r="A62" s="932">
        <f>'SCC List'!A61</f>
        <v>80.02</v>
      </c>
      <c r="B62" s="925" t="str">
        <f>'SCC List'!B61</f>
        <v>Final Design</v>
      </c>
      <c r="C62" s="801">
        <f>'BUILD Main'!J66</f>
        <v>21669.425881013092</v>
      </c>
    </row>
    <row r="63" spans="1:3" s="808" customFormat="1" ht="15" customHeight="1">
      <c r="A63" s="932">
        <f>'SCC List'!A62</f>
        <v>80.03</v>
      </c>
      <c r="B63" s="925" t="str">
        <f>'SCC List'!B62</f>
        <v>Project Management for Design and Construction</v>
      </c>
      <c r="C63" s="801">
        <f>'BUILD Main'!J67</f>
        <v>12749.846068750043</v>
      </c>
    </row>
    <row r="64" spans="1:3" s="808" customFormat="1" ht="15" customHeight="1">
      <c r="A64" s="932">
        <f>'SCC List'!A63</f>
        <v>80.04</v>
      </c>
      <c r="B64" s="925" t="str">
        <f>'SCC List'!B63</f>
        <v>Construction Administration &amp; Management </v>
      </c>
      <c r="C64" s="801">
        <f>'BUILD Main'!J68</f>
        <v>12749.846068750043</v>
      </c>
    </row>
    <row r="65" spans="1:3" s="808" customFormat="1" ht="15" customHeight="1">
      <c r="A65" s="932">
        <f>'SCC List'!A64</f>
        <v>80.05</v>
      </c>
      <c r="B65" s="925" t="str">
        <f>'SCC List'!B64</f>
        <v>Insurance </v>
      </c>
      <c r="C65" s="801">
        <f>'BUILD Main'!J69</f>
        <v>4781.192275781265</v>
      </c>
    </row>
    <row r="66" spans="1:3" s="808" customFormat="1" ht="15" customHeight="1">
      <c r="A66" s="932">
        <f>'SCC List'!A65</f>
        <v>80.06</v>
      </c>
      <c r="B66" s="925" t="str">
        <f>'SCC List'!B65</f>
        <v>Legal; Permits; Review Fees by other agencies, cities, etc.</v>
      </c>
      <c r="C66" s="801">
        <f>'BUILD Main'!J70</f>
        <v>4249.948689583348</v>
      </c>
    </row>
    <row r="67" spans="1:3" s="808" customFormat="1" ht="15" customHeight="1">
      <c r="A67" s="932">
        <f>'SCC List'!A66</f>
        <v>80.07</v>
      </c>
      <c r="B67" s="925" t="str">
        <f>'SCC List'!B66</f>
        <v>Surveys, Testing, Investigation, Inspection</v>
      </c>
      <c r="C67" s="801">
        <f>'BUILD Main'!J71</f>
        <v>4249.948689583348</v>
      </c>
    </row>
    <row r="68" spans="1:3" s="808" customFormat="1" ht="15" customHeight="1">
      <c r="A68" s="932">
        <f>'SCC List'!A67</f>
        <v>80.08</v>
      </c>
      <c r="B68" s="925" t="str">
        <f>'SCC List'!B67</f>
        <v>Start up</v>
      </c>
      <c r="C68" s="801">
        <f>'BUILD Main'!J72</f>
        <v>13812.33324114588</v>
      </c>
    </row>
    <row r="69" spans="1:3" s="806" customFormat="1" ht="15" customHeight="1">
      <c r="A69" s="975" t="str">
        <f>'BUILD Main'!A73</f>
        <v>Subtotal (10 - 80)</v>
      </c>
      <c r="B69" s="976"/>
      <c r="C69" s="974">
        <f>'BUILD Main'!J73</f>
        <v>487543.72010439774</v>
      </c>
    </row>
    <row r="70" spans="1:3" s="806" customFormat="1" ht="15" customHeight="1">
      <c r="A70" s="922" t="str">
        <f>'SCC List'!A68</f>
        <v>90 UNALLOCATED CONTINGENCY</v>
      </c>
      <c r="C70" s="781">
        <f>'BUILD Main'!J74</f>
        <v>24559.049165389682</v>
      </c>
    </row>
    <row r="71" spans="1:3" s="806" customFormat="1" ht="15" customHeight="1">
      <c r="A71" s="975" t="str">
        <f>'BUILD Main'!A75</f>
        <v>Subtotal (10 - 90)</v>
      </c>
      <c r="B71" s="973"/>
      <c r="C71" s="974">
        <f>'BUILD Main'!J75</f>
        <v>512102.7692697874</v>
      </c>
    </row>
    <row r="72" spans="1:3" s="806" customFormat="1" ht="15" customHeight="1">
      <c r="A72" s="930" t="str">
        <f>'SCC List'!A69</f>
        <v>100  FINANCE CHARGES</v>
      </c>
      <c r="C72" s="781">
        <f>'BUILD Main'!J76</f>
        <v>500</v>
      </c>
    </row>
    <row r="73" spans="1:63" s="809" customFormat="1" ht="15.75" customHeight="1">
      <c r="A73" s="977" t="str">
        <f>'SCC Definitions'!A76</f>
        <v>Total Project Cost (10 - 100)</v>
      </c>
      <c r="B73" s="978"/>
      <c r="C73" s="804">
        <f>'BUILD Main'!J77</f>
        <v>512602.76926978736</v>
      </c>
      <c r="D73" s="806"/>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6"/>
      <c r="BA73" s="806"/>
      <c r="BB73" s="806"/>
      <c r="BC73" s="806"/>
      <c r="BD73" s="806"/>
      <c r="BE73" s="806"/>
      <c r="BF73" s="806"/>
      <c r="BG73" s="806"/>
      <c r="BH73" s="806"/>
      <c r="BI73" s="806"/>
      <c r="BJ73" s="806"/>
      <c r="BK73" s="806"/>
    </row>
    <row r="74" s="814" customFormat="1" ht="15" customHeight="1">
      <c r="C74" s="779"/>
    </row>
    <row r="75" s="814" customFormat="1" ht="15" customHeight="1">
      <c r="C75" s="779"/>
    </row>
    <row r="76" s="814" customFormat="1" ht="15" customHeight="1">
      <c r="C76" s="779"/>
    </row>
    <row r="77" s="814" customFormat="1" ht="15" customHeight="1">
      <c r="C77" s="779"/>
    </row>
    <row r="78" s="814" customFormat="1" ht="15" customHeight="1">
      <c r="C78" s="779"/>
    </row>
    <row r="79" s="814" customFormat="1" ht="15" customHeight="1">
      <c r="C79" s="779"/>
    </row>
    <row r="80" s="814" customFormat="1" ht="15" customHeight="1">
      <c r="C80" s="779"/>
    </row>
    <row r="81" s="814" customFormat="1" ht="15" customHeight="1">
      <c r="C81" s="779"/>
    </row>
    <row r="82" s="814" customFormat="1" ht="15" customHeight="1">
      <c r="C82" s="779"/>
    </row>
    <row r="83" s="814" customFormat="1" ht="15" customHeight="1">
      <c r="C83" s="779"/>
    </row>
    <row r="84" s="814" customFormat="1" ht="15" customHeight="1">
      <c r="C84" s="779"/>
    </row>
    <row r="85" s="814" customFormat="1" ht="15" customHeight="1">
      <c r="C85" s="779"/>
    </row>
    <row r="86" s="814" customFormat="1" ht="15" customHeight="1">
      <c r="C86" s="779"/>
    </row>
    <row r="87" s="814" customFormat="1" ht="15" customHeight="1">
      <c r="C87" s="779"/>
    </row>
    <row r="88" s="814" customFormat="1" ht="15" customHeight="1">
      <c r="C88" s="779"/>
    </row>
    <row r="89" s="814" customFormat="1" ht="15" customHeight="1">
      <c r="C89" s="779"/>
    </row>
    <row r="90" s="814" customFormat="1" ht="15" customHeight="1">
      <c r="C90" s="779"/>
    </row>
    <row r="91" s="814" customFormat="1" ht="15" customHeight="1">
      <c r="C91" s="779"/>
    </row>
    <row r="92" s="814" customFormat="1" ht="15" customHeight="1">
      <c r="C92" s="779"/>
    </row>
    <row r="93" s="814" customFormat="1" ht="15" customHeight="1">
      <c r="C93" s="779"/>
    </row>
    <row r="94" s="814" customFormat="1" ht="15" customHeight="1">
      <c r="C94" s="779"/>
    </row>
    <row r="95" s="814" customFormat="1" ht="14.25">
      <c r="C95" s="779"/>
    </row>
    <row r="96" s="814" customFormat="1" ht="14.25">
      <c r="C96" s="779"/>
    </row>
    <row r="97" s="814" customFormat="1" ht="14.25">
      <c r="C97" s="779"/>
    </row>
    <row r="98" s="814" customFormat="1" ht="14.25">
      <c r="C98" s="779"/>
    </row>
    <row r="99" s="814" customFormat="1" ht="14.25">
      <c r="C99" s="779"/>
    </row>
    <row r="100" s="814" customFormat="1" ht="14.25">
      <c r="C100" s="779"/>
    </row>
    <row r="101" s="814" customFormat="1" ht="14.25">
      <c r="C101" s="779"/>
    </row>
    <row r="102" s="814" customFormat="1" ht="14.25">
      <c r="C102" s="779"/>
    </row>
    <row r="103" s="814" customFormat="1" ht="14.25">
      <c r="C103" s="779"/>
    </row>
    <row r="104" s="814" customFormat="1" ht="14.25">
      <c r="C104" s="779"/>
    </row>
    <row r="105" s="814" customFormat="1" ht="14.25">
      <c r="C105" s="779"/>
    </row>
    <row r="106" s="814" customFormat="1" ht="14.25">
      <c r="C106" s="779"/>
    </row>
    <row r="107" s="814" customFormat="1" ht="14.25">
      <c r="C107" s="779"/>
    </row>
    <row r="108" s="814" customFormat="1" ht="14.25">
      <c r="C108" s="779"/>
    </row>
    <row r="109" s="814" customFormat="1" ht="14.25">
      <c r="C109" s="779"/>
    </row>
    <row r="110" s="814" customFormat="1" ht="14.25">
      <c r="C110" s="779"/>
    </row>
    <row r="111" s="814" customFormat="1" ht="14.25">
      <c r="C111" s="779"/>
    </row>
    <row r="112" s="814" customFormat="1" ht="14.25">
      <c r="C112" s="779"/>
    </row>
    <row r="113" s="814" customFormat="1" ht="14.25">
      <c r="C113" s="779"/>
    </row>
    <row r="114" s="814" customFormat="1" ht="14.25">
      <c r="C114" s="779"/>
    </row>
    <row r="115" s="814" customFormat="1" ht="14.25">
      <c r="C115" s="779"/>
    </row>
    <row r="116" s="814" customFormat="1" ht="14.25">
      <c r="C116" s="779"/>
    </row>
    <row r="117" s="814" customFormat="1" ht="14.25">
      <c r="C117" s="779"/>
    </row>
    <row r="118" s="814" customFormat="1" ht="14.25">
      <c r="C118" s="779"/>
    </row>
    <row r="119" spans="1:3" s="808" customFormat="1" ht="14.25">
      <c r="A119" s="814"/>
      <c r="B119" s="814"/>
      <c r="C119" s="779"/>
    </row>
    <row r="120" spans="1:3" s="808" customFormat="1" ht="14.25">
      <c r="A120" s="814"/>
      <c r="B120" s="814"/>
      <c r="C120" s="779"/>
    </row>
    <row r="121" spans="1:3" s="808" customFormat="1" ht="14.25">
      <c r="A121" s="814"/>
      <c r="B121" s="814"/>
      <c r="C121" s="779"/>
    </row>
    <row r="122" spans="1:3" s="808" customFormat="1" ht="14.25">
      <c r="A122" s="814"/>
      <c r="B122" s="814"/>
      <c r="C122" s="779"/>
    </row>
    <row r="123" spans="1:3" s="808" customFormat="1" ht="14.25">
      <c r="A123" s="814"/>
      <c r="B123" s="814"/>
      <c r="C123" s="779"/>
    </row>
    <row r="124" spans="1:3" s="808" customFormat="1" ht="14.25">
      <c r="A124" s="814"/>
      <c r="B124" s="814"/>
      <c r="C124" s="779"/>
    </row>
    <row r="125" spans="1:3" s="808" customFormat="1" ht="14.25">
      <c r="A125" s="814"/>
      <c r="B125" s="814"/>
      <c r="C125" s="779"/>
    </row>
    <row r="126" spans="1:3" s="808" customFormat="1" ht="14.25">
      <c r="A126" s="814"/>
      <c r="B126" s="814"/>
      <c r="C126" s="779"/>
    </row>
    <row r="127" spans="1:3" s="808" customFormat="1" ht="14.25">
      <c r="A127" s="814"/>
      <c r="B127" s="814"/>
      <c r="C127" s="779"/>
    </row>
    <row r="128" spans="1:3" s="808" customFormat="1" ht="14.25">
      <c r="A128" s="814"/>
      <c r="B128" s="814"/>
      <c r="C128" s="779"/>
    </row>
    <row r="129" spans="1:3" s="808" customFormat="1" ht="14.25">
      <c r="A129" s="814"/>
      <c r="B129" s="814"/>
      <c r="C129" s="779"/>
    </row>
    <row r="130" spans="1:3" s="808" customFormat="1" ht="14.25">
      <c r="A130" s="814"/>
      <c r="B130" s="814"/>
      <c r="C130" s="779"/>
    </row>
    <row r="131" spans="1:3" s="808" customFormat="1" ht="14.25">
      <c r="A131" s="814"/>
      <c r="B131" s="814"/>
      <c r="C131" s="779"/>
    </row>
    <row r="132" spans="1:3" s="808" customFormat="1" ht="14.25">
      <c r="A132" s="814"/>
      <c r="B132" s="814"/>
      <c r="C132" s="779"/>
    </row>
    <row r="133" spans="1:3" s="808" customFormat="1" ht="14.25">
      <c r="A133" s="814"/>
      <c r="B133" s="814"/>
      <c r="C133" s="779"/>
    </row>
    <row r="134" spans="1:3" s="808" customFormat="1" ht="14.25">
      <c r="A134" s="814"/>
      <c r="B134" s="814"/>
      <c r="C134" s="779"/>
    </row>
    <row r="135" spans="1:3" s="808" customFormat="1" ht="14.25">
      <c r="A135" s="814"/>
      <c r="B135" s="814"/>
      <c r="C135" s="779"/>
    </row>
    <row r="136" spans="1:3" s="808" customFormat="1" ht="14.25">
      <c r="A136" s="814"/>
      <c r="B136" s="814"/>
      <c r="C136" s="779"/>
    </row>
    <row r="137" spans="1:3" s="808" customFormat="1" ht="14.25">
      <c r="A137" s="814"/>
      <c r="B137" s="814"/>
      <c r="C137" s="779"/>
    </row>
    <row r="138" spans="1:3" s="808" customFormat="1" ht="14.25">
      <c r="A138" s="814"/>
      <c r="B138" s="814"/>
      <c r="C138" s="779"/>
    </row>
    <row r="139" spans="1:3" s="808" customFormat="1" ht="14.25">
      <c r="A139" s="814"/>
      <c r="B139" s="814"/>
      <c r="C139" s="779"/>
    </row>
    <row r="140" spans="1:3" s="808" customFormat="1" ht="14.25">
      <c r="A140" s="814"/>
      <c r="B140" s="814"/>
      <c r="C140" s="779"/>
    </row>
    <row r="141" spans="1:3" s="808" customFormat="1" ht="14.25">
      <c r="A141" s="814"/>
      <c r="B141" s="814"/>
      <c r="C141" s="779"/>
    </row>
    <row r="142" spans="1:3" s="808" customFormat="1" ht="14.25">
      <c r="A142" s="814"/>
      <c r="B142" s="814"/>
      <c r="C142" s="779"/>
    </row>
    <row r="143" spans="1:3" s="808" customFormat="1" ht="14.25">
      <c r="A143" s="814"/>
      <c r="B143" s="814"/>
      <c r="C143" s="779"/>
    </row>
    <row r="144" spans="1:3" s="808" customFormat="1" ht="14.25">
      <c r="A144" s="814"/>
      <c r="B144" s="814"/>
      <c r="C144" s="779"/>
    </row>
    <row r="145" spans="1:3" s="808" customFormat="1" ht="14.25">
      <c r="A145" s="814"/>
      <c r="B145" s="814"/>
      <c r="C145" s="779"/>
    </row>
    <row r="146" spans="1:3" s="808" customFormat="1" ht="14.25">
      <c r="A146" s="814"/>
      <c r="B146" s="814"/>
      <c r="C146" s="779"/>
    </row>
    <row r="147" spans="1:3" s="808" customFormat="1" ht="14.25">
      <c r="A147" s="814"/>
      <c r="B147" s="814"/>
      <c r="C147" s="779"/>
    </row>
    <row r="148" spans="1:3" s="808" customFormat="1" ht="14.25">
      <c r="A148" s="814"/>
      <c r="B148" s="814"/>
      <c r="C148" s="779"/>
    </row>
    <row r="149" spans="1:3" s="808" customFormat="1" ht="14.25">
      <c r="A149" s="814"/>
      <c r="B149" s="814"/>
      <c r="C149" s="779"/>
    </row>
    <row r="150" spans="1:3" s="808" customFormat="1" ht="14.25">
      <c r="A150" s="814"/>
      <c r="B150" s="814"/>
      <c r="C150" s="779"/>
    </row>
    <row r="151" spans="1:3" s="808" customFormat="1" ht="14.25">
      <c r="A151" s="814"/>
      <c r="B151" s="814"/>
      <c r="C151" s="779"/>
    </row>
    <row r="152" spans="1:3" s="808" customFormat="1" ht="14.25">
      <c r="A152" s="814"/>
      <c r="B152" s="814"/>
      <c r="C152" s="779"/>
    </row>
    <row r="153" spans="1:3" s="808" customFormat="1" ht="14.25">
      <c r="A153" s="814"/>
      <c r="B153" s="814"/>
      <c r="C153" s="779"/>
    </row>
    <row r="154" spans="1:3" s="808" customFormat="1" ht="14.25">
      <c r="A154" s="814"/>
      <c r="B154" s="814"/>
      <c r="C154" s="779"/>
    </row>
    <row r="155" spans="1:3" s="808" customFormat="1" ht="14.25">
      <c r="A155" s="814"/>
      <c r="B155" s="814"/>
      <c r="C155" s="779"/>
    </row>
    <row r="156" spans="1:3" s="808" customFormat="1" ht="14.25">
      <c r="A156" s="814"/>
      <c r="B156" s="814"/>
      <c r="C156" s="779"/>
    </row>
    <row r="157" spans="1:3" s="808" customFormat="1" ht="14.25">
      <c r="A157" s="814"/>
      <c r="B157" s="814"/>
      <c r="C157" s="779"/>
    </row>
    <row r="158" spans="1:3" s="808" customFormat="1" ht="14.25">
      <c r="A158" s="814"/>
      <c r="B158" s="814"/>
      <c r="C158" s="779"/>
    </row>
    <row r="159" spans="1:2" ht="14.25">
      <c r="A159" s="713"/>
      <c r="B159" s="713"/>
    </row>
    <row r="160" spans="1:2" ht="14.25">
      <c r="A160" s="713"/>
      <c r="B160" s="713"/>
    </row>
    <row r="161" spans="1:2" ht="14.25">
      <c r="A161" s="713"/>
      <c r="B161" s="713"/>
    </row>
    <row r="162" spans="1:2" ht="14.25">
      <c r="A162" s="713"/>
      <c r="B162" s="713"/>
    </row>
    <row r="163" spans="1:2" ht="14.25">
      <c r="A163" s="713"/>
      <c r="B163" s="713"/>
    </row>
    <row r="164" spans="1:2" ht="14.25">
      <c r="A164" s="713"/>
      <c r="B164" s="713"/>
    </row>
    <row r="165" spans="1:2" ht="14.25">
      <c r="A165" s="713"/>
      <c r="B165" s="713"/>
    </row>
    <row r="166" spans="1:2" ht="14.25">
      <c r="A166" s="713"/>
      <c r="B166" s="713"/>
    </row>
    <row r="167" spans="1:2" ht="14.25">
      <c r="A167" s="713"/>
      <c r="B167" s="713"/>
    </row>
    <row r="168" spans="1:2" ht="14.25">
      <c r="A168" s="713"/>
      <c r="B168" s="713"/>
    </row>
    <row r="169" spans="1:2" ht="14.25">
      <c r="A169" s="713"/>
      <c r="B169" s="713"/>
    </row>
    <row r="170" spans="1:2" ht="14.25">
      <c r="A170" s="713"/>
      <c r="B170" s="713"/>
    </row>
    <row r="171" spans="1:2" ht="14.25">
      <c r="A171" s="713"/>
      <c r="B171" s="713"/>
    </row>
    <row r="172" spans="1:2" ht="14.25">
      <c r="A172" s="713"/>
      <c r="B172" s="713"/>
    </row>
    <row r="173" spans="1:2" ht="14.25">
      <c r="A173" s="713"/>
      <c r="B173" s="713"/>
    </row>
    <row r="174" spans="1:2" ht="14.25">
      <c r="A174" s="713"/>
      <c r="B174" s="713"/>
    </row>
    <row r="175" spans="1:2" ht="14.25">
      <c r="A175" s="713"/>
      <c r="B175" s="713"/>
    </row>
    <row r="176" spans="1:2" ht="14.25">
      <c r="A176" s="713"/>
      <c r="B176" s="713"/>
    </row>
    <row r="177" spans="1:2" ht="14.25">
      <c r="A177" s="713"/>
      <c r="B177" s="713"/>
    </row>
    <row r="178" spans="1:2" ht="14.25">
      <c r="A178" s="713"/>
      <c r="B178" s="713"/>
    </row>
    <row r="179" spans="1:2" ht="14.25">
      <c r="A179" s="713"/>
      <c r="B179" s="713"/>
    </row>
    <row r="180" spans="1:2" ht="14.25">
      <c r="A180" s="713"/>
      <c r="B180" s="713"/>
    </row>
    <row r="181" spans="1:2" ht="14.25">
      <c r="A181" s="713"/>
      <c r="B181" s="713"/>
    </row>
    <row r="182" spans="1:2" ht="14.25">
      <c r="A182" s="713"/>
      <c r="B182" s="713"/>
    </row>
    <row r="183" spans="1:2" ht="14.25">
      <c r="A183" s="713"/>
      <c r="B183" s="713"/>
    </row>
    <row r="184" spans="1:2" ht="14.25">
      <c r="A184" s="713"/>
      <c r="B184" s="713"/>
    </row>
    <row r="185" spans="1:2" ht="14.25">
      <c r="A185" s="713"/>
      <c r="B185" s="713"/>
    </row>
    <row r="186" spans="1:2" ht="14.25">
      <c r="A186" s="713"/>
      <c r="B186" s="713"/>
    </row>
    <row r="187" spans="1:2" ht="14.25">
      <c r="A187" s="713"/>
      <c r="B187" s="713"/>
    </row>
    <row r="188" spans="1:2" ht="14.25">
      <c r="A188" s="713"/>
      <c r="B188" s="713"/>
    </row>
    <row r="189" spans="1:2" ht="14.25">
      <c r="A189" s="713"/>
      <c r="B189" s="713"/>
    </row>
    <row r="190" spans="1:2" ht="14.25">
      <c r="A190" s="713"/>
      <c r="B190" s="713"/>
    </row>
    <row r="191" spans="1:2" ht="14.25">
      <c r="A191" s="713"/>
      <c r="B191" s="713"/>
    </row>
    <row r="192" spans="1:2" ht="14.25">
      <c r="A192" s="713"/>
      <c r="B192" s="713"/>
    </row>
    <row r="193" spans="1:2" ht="14.25">
      <c r="A193" s="713"/>
      <c r="B193" s="713"/>
    </row>
    <row r="194" spans="1:2" ht="14.25">
      <c r="A194" s="713"/>
      <c r="B194" s="713"/>
    </row>
    <row r="195" spans="1:2" ht="14.25">
      <c r="A195" s="713"/>
      <c r="B195" s="713"/>
    </row>
    <row r="196" spans="1:2" ht="14.25">
      <c r="A196" s="713"/>
      <c r="B196" s="713"/>
    </row>
    <row r="197" spans="1:2" ht="14.25">
      <c r="A197" s="713"/>
      <c r="B197" s="713"/>
    </row>
    <row r="198" spans="1:2" ht="14.25">
      <c r="A198" s="713"/>
      <c r="B198" s="713"/>
    </row>
    <row r="199" spans="1:2" ht="14.25">
      <c r="A199" s="713"/>
      <c r="B199" s="713"/>
    </row>
    <row r="200" spans="1:2" ht="14.25">
      <c r="A200" s="713"/>
      <c r="B200" s="713"/>
    </row>
    <row r="201" spans="1:2" ht="14.25">
      <c r="A201" s="713"/>
      <c r="B201" s="713"/>
    </row>
    <row r="202" spans="1:2" ht="14.25">
      <c r="A202" s="713"/>
      <c r="B202" s="713"/>
    </row>
    <row r="203" spans="1:2" ht="14.25">
      <c r="A203" s="713"/>
      <c r="B203" s="713"/>
    </row>
    <row r="204" spans="1:2" ht="14.25">
      <c r="A204" s="713"/>
      <c r="B204" s="713"/>
    </row>
    <row r="205" spans="1:2" ht="14.25">
      <c r="A205" s="713"/>
      <c r="B205" s="713"/>
    </row>
    <row r="206" spans="1:2" ht="14.25">
      <c r="A206" s="713"/>
      <c r="B206" s="713"/>
    </row>
    <row r="207" spans="1:2" ht="14.25">
      <c r="A207" s="713"/>
      <c r="B207" s="713"/>
    </row>
    <row r="208" spans="1:2" ht="14.25">
      <c r="A208" s="713"/>
      <c r="B208" s="713"/>
    </row>
    <row r="209" spans="1:2" ht="14.25">
      <c r="A209" s="713"/>
      <c r="B209" s="713"/>
    </row>
    <row r="210" spans="1:2" ht="14.25">
      <c r="A210" s="713"/>
      <c r="B210" s="713"/>
    </row>
    <row r="211" spans="1:2" ht="14.25">
      <c r="A211" s="713"/>
      <c r="B211" s="713"/>
    </row>
    <row r="212" spans="1:2" ht="14.25">
      <c r="A212" s="713"/>
      <c r="B212" s="713"/>
    </row>
    <row r="213" spans="1:2" ht="14.25">
      <c r="A213" s="713"/>
      <c r="B213" s="713"/>
    </row>
    <row r="214" spans="1:2" ht="14.25">
      <c r="A214" s="713"/>
      <c r="B214" s="713"/>
    </row>
    <row r="215" spans="1:2" ht="14.25">
      <c r="A215" s="713"/>
      <c r="B215" s="713"/>
    </row>
    <row r="216" spans="1:2" ht="14.25">
      <c r="A216" s="713"/>
      <c r="B216" s="713"/>
    </row>
    <row r="217" spans="1:2" ht="14.25">
      <c r="A217" s="713"/>
      <c r="B217" s="713"/>
    </row>
    <row r="218" spans="1:2" ht="14.25">
      <c r="A218" s="713"/>
      <c r="B218" s="713"/>
    </row>
    <row r="219" spans="1:2" ht="14.25">
      <c r="A219" s="713"/>
      <c r="B219" s="713"/>
    </row>
    <row r="220" spans="1:2" ht="14.25">
      <c r="A220" s="713"/>
      <c r="B220" s="713"/>
    </row>
    <row r="221" spans="1:2" ht="14.25">
      <c r="A221" s="713"/>
      <c r="B221" s="713"/>
    </row>
    <row r="222" spans="1:2" ht="14.25">
      <c r="A222" s="713"/>
      <c r="B222" s="713"/>
    </row>
    <row r="223" spans="1:2" ht="14.25">
      <c r="A223" s="713"/>
      <c r="B223" s="713"/>
    </row>
    <row r="224" spans="1:2" ht="14.25">
      <c r="A224" s="713"/>
      <c r="B224" s="713"/>
    </row>
    <row r="225" spans="1:2" ht="14.25">
      <c r="A225" s="713"/>
      <c r="B225" s="713"/>
    </row>
    <row r="226" spans="1:2" ht="14.25">
      <c r="A226" s="713"/>
      <c r="B226" s="713"/>
    </row>
    <row r="227" spans="1:2" ht="14.25">
      <c r="A227" s="713"/>
      <c r="B227" s="713"/>
    </row>
    <row r="228" spans="1:2" ht="14.25">
      <c r="A228" s="713"/>
      <c r="B228" s="713"/>
    </row>
    <row r="229" spans="1:2" ht="14.25">
      <c r="A229" s="713"/>
      <c r="B229" s="713"/>
    </row>
    <row r="230" spans="1:2" ht="14.25">
      <c r="A230" s="713"/>
      <c r="B230" s="713"/>
    </row>
    <row r="231" spans="1:2" ht="14.25">
      <c r="A231" s="713"/>
      <c r="B231" s="713"/>
    </row>
    <row r="232" spans="1:2" ht="14.25">
      <c r="A232" s="713"/>
      <c r="B232" s="713"/>
    </row>
    <row r="233" spans="1:2" ht="14.25">
      <c r="A233" s="713"/>
      <c r="B233" s="713"/>
    </row>
    <row r="234" spans="1:2" ht="14.25">
      <c r="A234" s="713"/>
      <c r="B234" s="713"/>
    </row>
    <row r="235" spans="1:2" ht="14.25">
      <c r="A235" s="713"/>
      <c r="B235" s="713"/>
    </row>
    <row r="236" spans="1:2" ht="14.25">
      <c r="A236" s="713"/>
      <c r="B236" s="713"/>
    </row>
    <row r="237" spans="1:2" ht="14.25">
      <c r="A237" s="713"/>
      <c r="B237" s="713"/>
    </row>
    <row r="238" spans="1:2" ht="14.25">
      <c r="A238" s="713"/>
      <c r="B238" s="713"/>
    </row>
    <row r="239" spans="1:2" ht="14.25">
      <c r="A239" s="713"/>
      <c r="B239" s="713"/>
    </row>
    <row r="240" spans="1:2" ht="14.25">
      <c r="A240" s="713"/>
      <c r="B240" s="713"/>
    </row>
    <row r="241" spans="1:2" ht="14.25">
      <c r="A241" s="817"/>
      <c r="B241" s="713"/>
    </row>
    <row r="242" spans="1:2" ht="14.25">
      <c r="A242" s="817"/>
      <c r="B242" s="713"/>
    </row>
    <row r="243" spans="1:2" ht="14.25">
      <c r="A243" s="817"/>
      <c r="B243" s="713"/>
    </row>
    <row r="244" spans="1:2" ht="14.25">
      <c r="A244" s="817"/>
      <c r="B244" s="713"/>
    </row>
    <row r="245" spans="1:2" ht="14.25">
      <c r="A245" s="817"/>
      <c r="B245" s="713"/>
    </row>
    <row r="246" spans="1:2" ht="14.25">
      <c r="A246" s="817"/>
      <c r="B246" s="713"/>
    </row>
    <row r="247" spans="1:2" ht="14.25">
      <c r="A247" s="817"/>
      <c r="B247" s="713"/>
    </row>
    <row r="248" spans="1:2" ht="14.25">
      <c r="A248" s="817"/>
      <c r="B248" s="713"/>
    </row>
    <row r="249" spans="1:2" ht="14.25">
      <c r="A249" s="817"/>
      <c r="B249" s="713"/>
    </row>
    <row r="250" spans="1:2" ht="14.25">
      <c r="A250" s="817"/>
      <c r="B250" s="713"/>
    </row>
    <row r="251" spans="1:2" ht="14.25">
      <c r="A251" s="817"/>
      <c r="B251" s="713"/>
    </row>
    <row r="252" spans="1:2" ht="14.25">
      <c r="A252" s="817"/>
      <c r="B252" s="713"/>
    </row>
    <row r="253" spans="1:2" ht="14.25">
      <c r="A253" s="817"/>
      <c r="B253" s="713"/>
    </row>
    <row r="254" spans="1:2" ht="14.25">
      <c r="A254" s="817"/>
      <c r="B254" s="713"/>
    </row>
    <row r="255" spans="1:2" ht="14.25">
      <c r="A255" s="817"/>
      <c r="B255" s="713"/>
    </row>
    <row r="256" spans="1:2" ht="14.25">
      <c r="A256" s="817"/>
      <c r="B256" s="713"/>
    </row>
    <row r="257" spans="1:2" ht="14.25">
      <c r="A257" s="817"/>
      <c r="B257" s="713"/>
    </row>
    <row r="258" spans="1:2" ht="14.25">
      <c r="A258" s="817"/>
      <c r="B258" s="713"/>
    </row>
    <row r="259" spans="1:2" ht="14.25">
      <c r="A259" s="817"/>
      <c r="B259" s="713"/>
    </row>
    <row r="260" spans="1:2" ht="14.25">
      <c r="A260" s="817"/>
      <c r="B260" s="713"/>
    </row>
    <row r="261" spans="1:2" ht="14.25">
      <c r="A261" s="817"/>
      <c r="B261" s="713"/>
    </row>
    <row r="262" spans="1:2" ht="14.25">
      <c r="A262" s="817"/>
      <c r="B262" s="713"/>
    </row>
    <row r="263" spans="1:2" ht="14.25">
      <c r="A263" s="817"/>
      <c r="B263" s="713"/>
    </row>
    <row r="264" spans="1:2" ht="14.25">
      <c r="A264" s="817"/>
      <c r="B264" s="713"/>
    </row>
    <row r="265" spans="1:2" ht="14.25">
      <c r="A265" s="817"/>
      <c r="B265" s="713"/>
    </row>
    <row r="266" spans="1:2" ht="14.25">
      <c r="A266" s="817"/>
      <c r="B266" s="713"/>
    </row>
    <row r="267" spans="1:2" ht="14.25">
      <c r="A267" s="817"/>
      <c r="B267" s="713"/>
    </row>
    <row r="268" spans="1:2" ht="14.25">
      <c r="A268" s="817"/>
      <c r="B268" s="713"/>
    </row>
    <row r="269" spans="1:2" ht="14.25">
      <c r="A269" s="817"/>
      <c r="B269" s="713"/>
    </row>
    <row r="270" spans="1:2" ht="14.25">
      <c r="A270" s="817"/>
      <c r="B270" s="713"/>
    </row>
    <row r="271" spans="1:2" ht="14.25">
      <c r="A271" s="817"/>
      <c r="B271" s="713"/>
    </row>
    <row r="272" spans="1:2" ht="14.25">
      <c r="A272" s="817"/>
      <c r="B272" s="713"/>
    </row>
    <row r="273" spans="1:2" ht="14.25">
      <c r="A273" s="817"/>
      <c r="B273" s="713"/>
    </row>
    <row r="274" spans="1:2" ht="14.25">
      <c r="A274" s="817"/>
      <c r="B274" s="713"/>
    </row>
    <row r="275" spans="1:2" ht="14.25">
      <c r="A275" s="817"/>
      <c r="B275" s="713"/>
    </row>
    <row r="276" spans="1:2" ht="14.25">
      <c r="A276" s="817"/>
      <c r="B276" s="713"/>
    </row>
    <row r="277" spans="1:2" ht="14.25">
      <c r="A277" s="817"/>
      <c r="B277" s="713"/>
    </row>
    <row r="278" spans="1:2" ht="14.25">
      <c r="A278" s="817"/>
      <c r="B278" s="713"/>
    </row>
    <row r="279" spans="1:2" ht="14.25">
      <c r="A279" s="817"/>
      <c r="B279" s="713"/>
    </row>
    <row r="280" spans="1:2" ht="14.25">
      <c r="A280" s="817"/>
      <c r="B280" s="713"/>
    </row>
    <row r="281" spans="1:2" ht="14.25">
      <c r="A281" s="817"/>
      <c r="B281" s="713"/>
    </row>
    <row r="282" spans="1:2" ht="14.25">
      <c r="A282" s="817"/>
      <c r="B282" s="713"/>
    </row>
    <row r="283" spans="1:2" ht="14.25">
      <c r="A283" s="817"/>
      <c r="B283" s="713"/>
    </row>
    <row r="284" spans="1:2" ht="14.25">
      <c r="A284" s="817"/>
      <c r="B284" s="713"/>
    </row>
    <row r="285" spans="1:2" ht="14.25">
      <c r="A285" s="817"/>
      <c r="B285" s="713"/>
    </row>
    <row r="286" spans="1:2" ht="14.25">
      <c r="A286" s="817"/>
      <c r="B286" s="713"/>
    </row>
    <row r="287" spans="1:2" ht="14.25">
      <c r="A287" s="817"/>
      <c r="B287" s="713"/>
    </row>
    <row r="288" spans="1:2" ht="14.25">
      <c r="A288" s="817"/>
      <c r="B288" s="713"/>
    </row>
    <row r="289" spans="1:2" ht="14.25">
      <c r="A289" s="817"/>
      <c r="B289" s="713"/>
    </row>
    <row r="290" spans="1:2" ht="14.25">
      <c r="A290" s="817"/>
      <c r="B290" s="713"/>
    </row>
    <row r="291" spans="1:2" ht="14.25">
      <c r="A291" s="817"/>
      <c r="B291" s="713"/>
    </row>
    <row r="292" spans="1:2" ht="14.25">
      <c r="A292" s="817"/>
      <c r="B292" s="713"/>
    </row>
    <row r="293" spans="1:2" ht="14.25">
      <c r="A293" s="817"/>
      <c r="B293" s="713"/>
    </row>
    <row r="294" spans="1:2" ht="14.25">
      <c r="A294" s="817"/>
      <c r="B294" s="713"/>
    </row>
    <row r="295" spans="1:2" ht="14.25">
      <c r="A295" s="817"/>
      <c r="B295" s="713"/>
    </row>
    <row r="296" spans="1:2" ht="14.25">
      <c r="A296" s="817"/>
      <c r="B296" s="713"/>
    </row>
    <row r="297" spans="1:2" ht="14.25">
      <c r="A297" s="817"/>
      <c r="B297" s="713"/>
    </row>
    <row r="298" spans="1:2" ht="14.25">
      <c r="A298" s="817"/>
      <c r="B298" s="713"/>
    </row>
    <row r="299" spans="1:2" ht="14.25">
      <c r="A299" s="817"/>
      <c r="B299" s="713"/>
    </row>
    <row r="300" spans="1:2" ht="14.25">
      <c r="A300" s="817"/>
      <c r="B300" s="713"/>
    </row>
    <row r="301" spans="1:2" ht="14.25">
      <c r="A301" s="817"/>
      <c r="B301" s="713"/>
    </row>
    <row r="302" spans="1:2" ht="14.25">
      <c r="A302" s="817"/>
      <c r="B302" s="713"/>
    </row>
    <row r="303" spans="1:2" ht="14.25">
      <c r="A303" s="817"/>
      <c r="B303" s="713"/>
    </row>
    <row r="304" spans="1:2" ht="14.25">
      <c r="A304" s="817"/>
      <c r="B304" s="713"/>
    </row>
    <row r="305" spans="1:2" ht="14.25">
      <c r="A305" s="817"/>
      <c r="B305" s="713"/>
    </row>
    <row r="306" spans="1:2" ht="14.25">
      <c r="A306" s="817"/>
      <c r="B306" s="713"/>
    </row>
    <row r="307" spans="1:2" ht="14.25">
      <c r="A307" s="817"/>
      <c r="B307" s="713"/>
    </row>
    <row r="308" spans="1:2" ht="14.25">
      <c r="A308" s="817"/>
      <c r="B308" s="713"/>
    </row>
    <row r="309" spans="1:2" ht="14.25">
      <c r="A309" s="817"/>
      <c r="B309" s="713"/>
    </row>
    <row r="310" spans="1:2" ht="14.25">
      <c r="A310" s="817"/>
      <c r="B310" s="713"/>
    </row>
    <row r="311" spans="1:2" ht="14.25">
      <c r="A311" s="817"/>
      <c r="B311" s="713"/>
    </row>
    <row r="312" spans="1:2" ht="14.25">
      <c r="A312" s="817"/>
      <c r="B312" s="713"/>
    </row>
    <row r="313" spans="1:2" ht="14.25">
      <c r="A313" s="817"/>
      <c r="B313" s="713"/>
    </row>
    <row r="314" spans="1:2" ht="14.25">
      <c r="A314" s="817"/>
      <c r="B314" s="713"/>
    </row>
    <row r="315" spans="1:2" ht="14.25">
      <c r="A315" s="817"/>
      <c r="B315" s="713"/>
    </row>
    <row r="316" spans="1:2" ht="14.25">
      <c r="A316" s="817"/>
      <c r="B316" s="713"/>
    </row>
    <row r="317" spans="1:2" ht="14.25">
      <c r="A317" s="817"/>
      <c r="B317" s="713"/>
    </row>
    <row r="318" spans="1:2" ht="14.25">
      <c r="A318" s="817"/>
      <c r="B318" s="713"/>
    </row>
    <row r="319" spans="1:2" ht="14.25">
      <c r="A319" s="817"/>
      <c r="B319" s="713"/>
    </row>
    <row r="320" spans="1:2" ht="14.25">
      <c r="A320" s="817"/>
      <c r="B320" s="713"/>
    </row>
    <row r="321" spans="1:2" ht="14.25">
      <c r="A321" s="817"/>
      <c r="B321" s="713"/>
    </row>
    <row r="322" spans="1:2" ht="14.25">
      <c r="A322" s="817"/>
      <c r="B322" s="713"/>
    </row>
    <row r="323" spans="1:2" ht="14.25">
      <c r="A323" s="817"/>
      <c r="B323" s="713"/>
    </row>
    <row r="324" spans="1:2" ht="14.25">
      <c r="A324" s="817"/>
      <c r="B324" s="713"/>
    </row>
    <row r="325" spans="1:2" ht="14.25">
      <c r="A325" s="817"/>
      <c r="B325" s="713"/>
    </row>
    <row r="326" spans="1:2" ht="14.25">
      <c r="A326" s="817"/>
      <c r="B326" s="713"/>
    </row>
    <row r="327" spans="1:2" ht="14.25">
      <c r="A327" s="817"/>
      <c r="B327" s="713"/>
    </row>
    <row r="328" spans="1:2" ht="14.25">
      <c r="A328" s="817"/>
      <c r="B328" s="713"/>
    </row>
    <row r="329" spans="1:2" ht="14.25">
      <c r="A329" s="817"/>
      <c r="B329" s="713"/>
    </row>
    <row r="330" spans="1:2" ht="14.25">
      <c r="A330" s="817"/>
      <c r="B330" s="713"/>
    </row>
    <row r="331" spans="1:2" ht="14.25">
      <c r="A331" s="817"/>
      <c r="B331" s="713"/>
    </row>
    <row r="332" spans="1:2" ht="14.25">
      <c r="A332" s="817"/>
      <c r="B332" s="713"/>
    </row>
    <row r="333" spans="1:2" ht="14.25">
      <c r="A333" s="817"/>
      <c r="B333" s="713"/>
    </row>
    <row r="334" spans="1:2" ht="14.25">
      <c r="A334" s="817"/>
      <c r="B334" s="713"/>
    </row>
    <row r="335" spans="1:2" ht="14.25">
      <c r="A335" s="817"/>
      <c r="B335" s="713"/>
    </row>
    <row r="336" spans="1:2" ht="14.25">
      <c r="A336" s="817"/>
      <c r="B336" s="713"/>
    </row>
    <row r="337" spans="1:2" ht="14.25">
      <c r="A337" s="817"/>
      <c r="B337" s="713"/>
    </row>
    <row r="338" spans="1:2" ht="14.25">
      <c r="A338" s="817"/>
      <c r="B338" s="713"/>
    </row>
    <row r="339" spans="1:2" ht="14.25">
      <c r="A339" s="817"/>
      <c r="B339" s="713"/>
    </row>
    <row r="340" spans="1:2" ht="14.25">
      <c r="A340" s="817"/>
      <c r="B340" s="713"/>
    </row>
    <row r="341" spans="1:2" ht="14.25">
      <c r="A341" s="817"/>
      <c r="B341" s="713"/>
    </row>
    <row r="342" spans="1:2" ht="14.25">
      <c r="A342" s="817"/>
      <c r="B342" s="713"/>
    </row>
    <row r="343" spans="1:2" ht="14.25">
      <c r="A343" s="817"/>
      <c r="B343" s="713"/>
    </row>
    <row r="344" spans="1:2" ht="14.25">
      <c r="A344" s="817"/>
      <c r="B344" s="713"/>
    </row>
    <row r="345" spans="1:2" ht="14.25">
      <c r="A345" s="817"/>
      <c r="B345" s="713"/>
    </row>
    <row r="346" spans="1:2" ht="14.25">
      <c r="A346" s="817"/>
      <c r="B346" s="713"/>
    </row>
    <row r="347" spans="1:2" ht="14.25">
      <c r="A347" s="817"/>
      <c r="B347" s="713"/>
    </row>
    <row r="348" spans="1:2" ht="14.25">
      <c r="A348" s="817"/>
      <c r="B348" s="713"/>
    </row>
    <row r="349" spans="1:2" ht="14.25">
      <c r="A349" s="817"/>
      <c r="B349" s="713"/>
    </row>
    <row r="350" spans="1:2" ht="14.25">
      <c r="A350" s="817"/>
      <c r="B350" s="713"/>
    </row>
    <row r="351" spans="1:2" ht="14.25">
      <c r="A351" s="817"/>
      <c r="B351" s="713"/>
    </row>
    <row r="352" spans="1:2" ht="14.25">
      <c r="A352" s="817"/>
      <c r="B352" s="713"/>
    </row>
    <row r="353" spans="1:2" ht="14.25">
      <c r="A353" s="817"/>
      <c r="B353" s="713"/>
    </row>
    <row r="354" spans="1:2" ht="14.25">
      <c r="A354" s="817"/>
      <c r="B354" s="713"/>
    </row>
    <row r="355" spans="1:2" ht="14.25">
      <c r="A355" s="817"/>
      <c r="B355" s="713"/>
    </row>
    <row r="356" spans="1:2" ht="14.25">
      <c r="A356" s="817"/>
      <c r="B356" s="713"/>
    </row>
    <row r="357" spans="1:2" ht="14.25">
      <c r="A357" s="817"/>
      <c r="B357" s="713"/>
    </row>
    <row r="358" spans="1:2" ht="14.25">
      <c r="A358" s="817"/>
      <c r="B358" s="713"/>
    </row>
    <row r="359" spans="1:2" ht="14.25">
      <c r="A359" s="817"/>
      <c r="B359" s="713"/>
    </row>
    <row r="360" spans="1:2" ht="14.25">
      <c r="A360" s="817"/>
      <c r="B360" s="713"/>
    </row>
    <row r="361" spans="1:2" ht="14.25">
      <c r="A361" s="817"/>
      <c r="B361" s="713"/>
    </row>
    <row r="362" spans="1:2" ht="14.25">
      <c r="A362" s="817"/>
      <c r="B362" s="713"/>
    </row>
    <row r="363" spans="1:2" ht="14.25">
      <c r="A363" s="817"/>
      <c r="B363" s="713"/>
    </row>
    <row r="364" spans="1:2" ht="14.25">
      <c r="A364" s="817"/>
      <c r="B364" s="713"/>
    </row>
    <row r="365" spans="1:2" ht="14.25">
      <c r="A365" s="817"/>
      <c r="B365" s="713"/>
    </row>
    <row r="366" spans="1:2" ht="14.25">
      <c r="A366" s="817"/>
      <c r="B366" s="713"/>
    </row>
    <row r="367" spans="1:2" ht="14.25">
      <c r="A367" s="817"/>
      <c r="B367" s="713"/>
    </row>
    <row r="368" spans="1:2" ht="14.25">
      <c r="A368" s="817"/>
      <c r="B368" s="713"/>
    </row>
    <row r="369" spans="1:2" ht="14.25">
      <c r="A369" s="817"/>
      <c r="B369" s="713"/>
    </row>
    <row r="370" spans="1:2" ht="14.25">
      <c r="A370" s="817"/>
      <c r="B370" s="713"/>
    </row>
    <row r="371" spans="1:2" ht="14.25">
      <c r="A371" s="817"/>
      <c r="B371" s="713"/>
    </row>
    <row r="372" spans="1:2" ht="14.25">
      <c r="A372" s="817"/>
      <c r="B372" s="713"/>
    </row>
    <row r="373" spans="1:2" ht="14.25">
      <c r="A373" s="817"/>
      <c r="B373" s="713"/>
    </row>
    <row r="374" spans="1:2" ht="14.25">
      <c r="A374" s="817"/>
      <c r="B374" s="713"/>
    </row>
    <row r="375" spans="1:2" ht="14.25">
      <c r="A375" s="817"/>
      <c r="B375" s="713"/>
    </row>
    <row r="376" spans="1:2" ht="14.25">
      <c r="A376" s="817"/>
      <c r="B376" s="713"/>
    </row>
    <row r="377" spans="1:2" ht="14.25">
      <c r="A377" s="817"/>
      <c r="B377" s="713"/>
    </row>
    <row r="378" spans="1:2" ht="14.25">
      <c r="A378" s="817"/>
      <c r="B378" s="713"/>
    </row>
    <row r="379" spans="1:2" ht="14.25">
      <c r="A379" s="817"/>
      <c r="B379" s="713"/>
    </row>
    <row r="380" spans="1:2" ht="14.25">
      <c r="A380" s="817"/>
      <c r="B380" s="713"/>
    </row>
    <row r="381" spans="1:2" ht="14.25">
      <c r="A381" s="817"/>
      <c r="B381" s="713"/>
    </row>
    <row r="382" spans="1:2" ht="14.25">
      <c r="A382" s="817"/>
      <c r="B382" s="713"/>
    </row>
    <row r="383" spans="1:2" ht="14.25">
      <c r="A383" s="817"/>
      <c r="B383" s="713"/>
    </row>
    <row r="384" spans="1:2" ht="14.25">
      <c r="A384" s="817"/>
      <c r="B384" s="713"/>
    </row>
    <row r="385" spans="1:2" ht="14.25">
      <c r="A385" s="817"/>
      <c r="B385" s="713"/>
    </row>
    <row r="386" spans="1:2" ht="14.25">
      <c r="A386" s="817"/>
      <c r="B386" s="713"/>
    </row>
    <row r="387" spans="1:2" ht="14.25">
      <c r="A387" s="817"/>
      <c r="B387" s="713"/>
    </row>
    <row r="388" spans="1:2" ht="14.25">
      <c r="A388" s="817"/>
      <c r="B388" s="713"/>
    </row>
    <row r="389" spans="1:2" ht="14.25">
      <c r="A389" s="817"/>
      <c r="B389" s="713"/>
    </row>
    <row r="390" spans="1:2" ht="14.25">
      <c r="A390" s="817"/>
      <c r="B390" s="713"/>
    </row>
    <row r="391" spans="1:2" ht="14.25">
      <c r="A391" s="817"/>
      <c r="B391" s="713"/>
    </row>
    <row r="392" spans="1:2" ht="14.25">
      <c r="A392" s="817"/>
      <c r="B392" s="713"/>
    </row>
    <row r="393" spans="1:2" ht="14.25">
      <c r="A393" s="817"/>
      <c r="B393" s="713"/>
    </row>
    <row r="394" spans="1:2" ht="14.25">
      <c r="A394" s="817"/>
      <c r="B394" s="713"/>
    </row>
    <row r="395" spans="1:2" ht="14.25">
      <c r="A395" s="817"/>
      <c r="B395" s="713"/>
    </row>
    <row r="396" spans="1:2" ht="14.25">
      <c r="A396" s="817"/>
      <c r="B396" s="713"/>
    </row>
    <row r="397" spans="1:2" ht="14.25">
      <c r="A397" s="817"/>
      <c r="B397" s="713"/>
    </row>
    <row r="398" spans="1:2" ht="14.25">
      <c r="A398" s="817"/>
      <c r="B398" s="713"/>
    </row>
    <row r="399" spans="1:2" ht="14.25">
      <c r="A399" s="817"/>
      <c r="B399" s="713"/>
    </row>
    <row r="400" spans="1:2" ht="14.25">
      <c r="A400" s="817"/>
      <c r="B400" s="713"/>
    </row>
    <row r="401" spans="1:2" ht="14.25">
      <c r="A401" s="817"/>
      <c r="B401" s="713"/>
    </row>
    <row r="402" spans="1:2" ht="14.25">
      <c r="A402" s="817"/>
      <c r="B402" s="713"/>
    </row>
    <row r="403" spans="1:2" ht="14.25">
      <c r="A403" s="817"/>
      <c r="B403" s="713"/>
    </row>
    <row r="404" spans="1:2" ht="14.25">
      <c r="A404" s="817"/>
      <c r="B404" s="713"/>
    </row>
    <row r="405" spans="1:2" ht="14.25">
      <c r="A405" s="817"/>
      <c r="B405" s="713"/>
    </row>
    <row r="406" spans="1:2" ht="14.25">
      <c r="A406" s="817"/>
      <c r="B406" s="713"/>
    </row>
    <row r="407" spans="1:2" ht="14.25">
      <c r="A407" s="817"/>
      <c r="B407" s="713"/>
    </row>
    <row r="408" spans="1:2" ht="14.25">
      <c r="A408" s="817"/>
      <c r="B408" s="713"/>
    </row>
    <row r="409" spans="1:2" ht="14.25">
      <c r="A409" s="817"/>
      <c r="B409" s="713"/>
    </row>
    <row r="410" spans="1:2" ht="14.25">
      <c r="A410" s="817"/>
      <c r="B410" s="713"/>
    </row>
    <row r="411" spans="1:2" ht="14.25">
      <c r="A411" s="817"/>
      <c r="B411" s="713"/>
    </row>
    <row r="412" spans="1:2" ht="14.25">
      <c r="A412" s="817"/>
      <c r="B412" s="713"/>
    </row>
    <row r="413" spans="1:2" ht="14.25">
      <c r="A413" s="817"/>
      <c r="B413" s="713"/>
    </row>
    <row r="414" spans="1:2" ht="14.25">
      <c r="A414" s="817"/>
      <c r="B414" s="713"/>
    </row>
    <row r="415" spans="1:2" ht="14.25">
      <c r="A415" s="817"/>
      <c r="B415" s="713"/>
    </row>
    <row r="416" spans="1:2" ht="14.25">
      <c r="A416" s="817"/>
      <c r="B416" s="713"/>
    </row>
    <row r="417" spans="1:2" ht="14.25">
      <c r="A417" s="817"/>
      <c r="B417" s="713"/>
    </row>
    <row r="418" spans="1:2" ht="14.25">
      <c r="A418" s="817"/>
      <c r="B418" s="713"/>
    </row>
    <row r="419" spans="1:2" ht="14.25">
      <c r="A419" s="817"/>
      <c r="B419" s="713"/>
    </row>
    <row r="420" spans="1:2" ht="14.25">
      <c r="A420" s="817"/>
      <c r="B420" s="713"/>
    </row>
    <row r="421" spans="1:2" ht="14.25">
      <c r="A421" s="817"/>
      <c r="B421" s="713"/>
    </row>
    <row r="422" spans="1:2" ht="14.25">
      <c r="A422" s="817"/>
      <c r="B422" s="713"/>
    </row>
    <row r="423" spans="1:2" ht="14.25">
      <c r="A423" s="817"/>
      <c r="B423" s="713"/>
    </row>
    <row r="424" spans="1:2" ht="14.25">
      <c r="A424" s="817"/>
      <c r="B424" s="713"/>
    </row>
    <row r="425" spans="1:2" ht="14.25">
      <c r="A425" s="817"/>
      <c r="B425" s="713"/>
    </row>
    <row r="426" spans="1:2" ht="14.25">
      <c r="A426" s="817"/>
      <c r="B426" s="713"/>
    </row>
    <row r="427" spans="1:2" ht="14.25">
      <c r="A427" s="817"/>
      <c r="B427" s="713"/>
    </row>
    <row r="428" spans="1:2" ht="14.25">
      <c r="A428" s="817"/>
      <c r="B428" s="713"/>
    </row>
    <row r="429" spans="1:2" ht="14.25">
      <c r="A429" s="817"/>
      <c r="B429" s="713"/>
    </row>
    <row r="430" spans="1:2" ht="14.25">
      <c r="A430" s="817"/>
      <c r="B430" s="713"/>
    </row>
    <row r="431" spans="1:2" ht="14.25">
      <c r="A431" s="817"/>
      <c r="B431" s="713"/>
    </row>
    <row r="432" spans="1:2" ht="14.25">
      <c r="A432" s="817"/>
      <c r="B432" s="713"/>
    </row>
    <row r="433" spans="1:2" ht="14.25">
      <c r="A433" s="817"/>
      <c r="B433" s="713"/>
    </row>
    <row r="434" spans="1:2" ht="14.25">
      <c r="A434" s="817"/>
      <c r="B434" s="713"/>
    </row>
    <row r="435" spans="1:2" ht="14.25">
      <c r="A435" s="817"/>
      <c r="B435" s="713"/>
    </row>
    <row r="436" spans="1:2" ht="14.25">
      <c r="A436" s="817"/>
      <c r="B436" s="713"/>
    </row>
    <row r="437" spans="1:2" ht="14.25">
      <c r="A437" s="817"/>
      <c r="B437" s="713"/>
    </row>
    <row r="438" spans="1:2" ht="14.25">
      <c r="A438" s="817"/>
      <c r="B438" s="713"/>
    </row>
    <row r="439" spans="1:2" ht="14.25">
      <c r="A439" s="817"/>
      <c r="B439" s="713"/>
    </row>
    <row r="440" spans="1:2" ht="14.25">
      <c r="A440" s="817"/>
      <c r="B440" s="713"/>
    </row>
    <row r="441" spans="1:2" ht="14.25">
      <c r="A441" s="817"/>
      <c r="B441" s="713"/>
    </row>
    <row r="442" spans="1:2" ht="14.25">
      <c r="A442" s="817"/>
      <c r="B442" s="713"/>
    </row>
    <row r="443" spans="1:2" ht="14.25">
      <c r="A443" s="817"/>
      <c r="B443" s="713"/>
    </row>
    <row r="444" spans="1:2" ht="14.25">
      <c r="A444" s="817"/>
      <c r="B444" s="713"/>
    </row>
    <row r="445" spans="1:2" ht="14.25">
      <c r="A445" s="817"/>
      <c r="B445" s="713"/>
    </row>
    <row r="446" spans="1:2" ht="14.25">
      <c r="A446" s="817"/>
      <c r="B446" s="713"/>
    </row>
    <row r="447" spans="1:2" ht="14.25">
      <c r="A447" s="817"/>
      <c r="B447" s="713"/>
    </row>
    <row r="448" spans="1:2" ht="14.25">
      <c r="A448" s="817"/>
      <c r="B448" s="713"/>
    </row>
    <row r="449" spans="1:2" ht="14.25">
      <c r="A449" s="817"/>
      <c r="B449" s="713"/>
    </row>
    <row r="450" spans="1:2" ht="14.25">
      <c r="A450" s="817"/>
      <c r="B450" s="713"/>
    </row>
    <row r="451" spans="1:2" ht="14.25">
      <c r="A451" s="817"/>
      <c r="B451" s="713"/>
    </row>
    <row r="452" spans="1:2" ht="14.25">
      <c r="A452" s="817"/>
      <c r="B452" s="713"/>
    </row>
    <row r="453" spans="1:2" ht="14.25">
      <c r="A453" s="817"/>
      <c r="B453" s="713"/>
    </row>
    <row r="454" spans="1:2" ht="14.25">
      <c r="A454" s="817"/>
      <c r="B454" s="713"/>
    </row>
    <row r="455" spans="1:2" ht="14.25">
      <c r="A455" s="817"/>
      <c r="B455" s="713"/>
    </row>
    <row r="456" spans="1:2" ht="14.25">
      <c r="A456" s="817"/>
      <c r="B456" s="713"/>
    </row>
    <row r="457" spans="1:2" ht="14.25">
      <c r="A457" s="817"/>
      <c r="B457" s="713"/>
    </row>
    <row r="458" spans="1:2" ht="14.25">
      <c r="A458" s="817"/>
      <c r="B458" s="713"/>
    </row>
    <row r="459" spans="1:2" ht="14.25">
      <c r="A459" s="817"/>
      <c r="B459" s="713"/>
    </row>
    <row r="460" spans="1:2" ht="14.25">
      <c r="A460" s="817"/>
      <c r="B460" s="713"/>
    </row>
    <row r="461" spans="1:2" ht="14.25">
      <c r="A461" s="817"/>
      <c r="B461" s="713"/>
    </row>
    <row r="462" spans="1:2" ht="14.25">
      <c r="A462" s="817"/>
      <c r="B462" s="713"/>
    </row>
    <row r="463" spans="1:2" ht="14.25">
      <c r="A463" s="817"/>
      <c r="B463" s="713"/>
    </row>
    <row r="464" spans="1:2" ht="14.25">
      <c r="A464" s="817"/>
      <c r="B464" s="713"/>
    </row>
    <row r="465" spans="1:2" ht="14.25">
      <c r="A465" s="817"/>
      <c r="B465" s="713"/>
    </row>
    <row r="466" spans="1:2" ht="14.25">
      <c r="A466" s="817"/>
      <c r="B466" s="713"/>
    </row>
    <row r="467" spans="1:2" ht="14.25">
      <c r="A467" s="817"/>
      <c r="B467" s="713"/>
    </row>
    <row r="468" spans="1:2" ht="14.25">
      <c r="A468" s="817"/>
      <c r="B468" s="713"/>
    </row>
    <row r="469" spans="1:2" ht="14.25">
      <c r="A469" s="817"/>
      <c r="B469" s="713"/>
    </row>
    <row r="470" spans="1:2" ht="14.25">
      <c r="A470" s="817"/>
      <c r="B470" s="713"/>
    </row>
    <row r="471" spans="1:2" ht="14.25">
      <c r="A471" s="817"/>
      <c r="B471" s="713"/>
    </row>
    <row r="472" spans="1:2" ht="14.25">
      <c r="A472" s="817"/>
      <c r="B472" s="713"/>
    </row>
    <row r="473" spans="1:2" ht="14.25">
      <c r="A473" s="817"/>
      <c r="B473" s="713"/>
    </row>
    <row r="474" spans="1:2" ht="14.25">
      <c r="A474" s="817"/>
      <c r="B474" s="713"/>
    </row>
    <row r="475" spans="1:2" ht="14.25">
      <c r="A475" s="817"/>
      <c r="B475" s="713"/>
    </row>
    <row r="476" spans="1:2" ht="14.25">
      <c r="A476" s="817"/>
      <c r="B476" s="713"/>
    </row>
    <row r="477" spans="1:2" ht="14.25">
      <c r="A477" s="817"/>
      <c r="B477" s="713"/>
    </row>
    <row r="478" spans="1:2" ht="14.25">
      <c r="A478" s="817"/>
      <c r="B478" s="713"/>
    </row>
    <row r="479" spans="1:2" ht="14.25">
      <c r="A479" s="817"/>
      <c r="B479" s="713"/>
    </row>
    <row r="480" spans="1:2" ht="14.25">
      <c r="A480" s="817"/>
      <c r="B480" s="713"/>
    </row>
    <row r="481" spans="1:2" ht="14.25">
      <c r="A481" s="817"/>
      <c r="B481" s="713"/>
    </row>
    <row r="482" spans="1:2" ht="14.25">
      <c r="A482" s="817"/>
      <c r="B482" s="713"/>
    </row>
    <row r="483" spans="1:2" ht="14.25">
      <c r="A483" s="817"/>
      <c r="B483" s="713"/>
    </row>
    <row r="484" spans="1:2" ht="14.25">
      <c r="A484" s="817"/>
      <c r="B484" s="713"/>
    </row>
    <row r="485" spans="1:2" ht="14.25">
      <c r="A485" s="817"/>
      <c r="B485" s="713"/>
    </row>
    <row r="486" spans="1:2" ht="14.25">
      <c r="A486" s="817"/>
      <c r="B486" s="713"/>
    </row>
    <row r="487" spans="1:2" ht="14.25">
      <c r="A487" s="817"/>
      <c r="B487" s="713"/>
    </row>
    <row r="488" spans="1:2" ht="14.25">
      <c r="A488" s="817"/>
      <c r="B488" s="713"/>
    </row>
    <row r="489" spans="1:2" ht="14.25">
      <c r="A489" s="817"/>
      <c r="B489" s="713"/>
    </row>
    <row r="490" spans="1:2" ht="14.25">
      <c r="A490" s="817"/>
      <c r="B490" s="713"/>
    </row>
    <row r="491" spans="1:2" ht="14.25">
      <c r="A491" s="817"/>
      <c r="B491" s="713"/>
    </row>
    <row r="492" spans="1:2" ht="14.25">
      <c r="A492" s="817"/>
      <c r="B492" s="713"/>
    </row>
    <row r="493" spans="1:2" ht="14.25">
      <c r="A493" s="817"/>
      <c r="B493" s="713"/>
    </row>
    <row r="494" spans="1:2" ht="14.25">
      <c r="A494" s="817"/>
      <c r="B494" s="713"/>
    </row>
    <row r="495" spans="1:2" ht="14.25">
      <c r="A495" s="817"/>
      <c r="B495" s="713"/>
    </row>
    <row r="496" spans="1:2" ht="14.25">
      <c r="A496" s="817"/>
      <c r="B496" s="713"/>
    </row>
    <row r="497" spans="1:2" ht="14.25">
      <c r="A497" s="817"/>
      <c r="B497" s="713"/>
    </row>
    <row r="498" spans="1:2" ht="14.25">
      <c r="A498" s="817"/>
      <c r="B498" s="713"/>
    </row>
    <row r="499" spans="1:2" ht="14.25">
      <c r="A499" s="817"/>
      <c r="B499" s="713"/>
    </row>
    <row r="500" spans="1:2" ht="14.25">
      <c r="A500" s="817"/>
      <c r="B500" s="713"/>
    </row>
    <row r="501" spans="1:2" ht="14.25">
      <c r="A501" s="817"/>
      <c r="B501" s="713"/>
    </row>
    <row r="502" spans="1:2" ht="14.25">
      <c r="A502" s="817"/>
      <c r="B502" s="713"/>
    </row>
    <row r="503" spans="1:2" ht="14.25">
      <c r="A503" s="817"/>
      <c r="B503" s="713"/>
    </row>
    <row r="504" spans="1:2" ht="14.25">
      <c r="A504" s="817"/>
      <c r="B504" s="713"/>
    </row>
    <row r="505" spans="1:2" ht="14.25">
      <c r="A505" s="817"/>
      <c r="B505" s="713"/>
    </row>
    <row r="506" spans="1:2" ht="14.25">
      <c r="A506" s="817"/>
      <c r="B506" s="713"/>
    </row>
    <row r="507" spans="1:2" ht="14.25">
      <c r="A507" s="817"/>
      <c r="B507" s="713"/>
    </row>
    <row r="508" spans="1:2" ht="14.25">
      <c r="A508" s="817"/>
      <c r="B508" s="713"/>
    </row>
    <row r="509" spans="1:2" ht="14.25">
      <c r="A509" s="817"/>
      <c r="B509" s="713"/>
    </row>
    <row r="510" spans="1:2" ht="14.25">
      <c r="A510" s="817"/>
      <c r="B510" s="713"/>
    </row>
    <row r="511" spans="1:2" ht="14.25">
      <c r="A511" s="817"/>
      <c r="B511" s="713"/>
    </row>
    <row r="512" spans="1:2" ht="14.25">
      <c r="A512" s="817"/>
      <c r="B512" s="713"/>
    </row>
    <row r="513" spans="1:2" ht="14.25">
      <c r="A513" s="817"/>
      <c r="B513" s="713"/>
    </row>
    <row r="514" spans="1:2" ht="14.25">
      <c r="A514" s="817"/>
      <c r="B514" s="713"/>
    </row>
    <row r="515" spans="1:2" ht="14.25">
      <c r="A515" s="817"/>
      <c r="B515" s="713"/>
    </row>
    <row r="516" spans="1:2" ht="14.25">
      <c r="A516" s="817"/>
      <c r="B516" s="713"/>
    </row>
    <row r="517" spans="1:2" ht="14.25">
      <c r="A517" s="817"/>
      <c r="B517" s="713"/>
    </row>
    <row r="518" spans="1:2" ht="14.25">
      <c r="A518" s="817"/>
      <c r="B518" s="713"/>
    </row>
    <row r="519" spans="1:2" ht="14.25">
      <c r="A519" s="817"/>
      <c r="B519" s="713"/>
    </row>
    <row r="520" spans="1:2" ht="14.25">
      <c r="A520" s="817"/>
      <c r="B520" s="713"/>
    </row>
    <row r="521" spans="1:2" ht="14.25">
      <c r="A521" s="817"/>
      <c r="B521" s="713"/>
    </row>
    <row r="522" spans="1:2" ht="14.25">
      <c r="A522" s="817"/>
      <c r="B522" s="713"/>
    </row>
    <row r="523" spans="1:2" ht="14.25">
      <c r="A523" s="817"/>
      <c r="B523" s="713"/>
    </row>
    <row r="524" spans="1:2" ht="14.25">
      <c r="A524" s="817"/>
      <c r="B524" s="713"/>
    </row>
    <row r="525" spans="1:2" ht="14.25">
      <c r="A525" s="817"/>
      <c r="B525" s="713"/>
    </row>
    <row r="526" spans="1:2" ht="14.25">
      <c r="A526" s="817"/>
      <c r="B526" s="713"/>
    </row>
    <row r="527" spans="1:2" ht="14.25">
      <c r="A527" s="817"/>
      <c r="B527" s="713"/>
    </row>
    <row r="528" spans="1:2" ht="14.25">
      <c r="A528" s="817"/>
      <c r="B528" s="713"/>
    </row>
    <row r="529" spans="1:2" ht="14.25">
      <c r="A529" s="817"/>
      <c r="B529" s="713"/>
    </row>
    <row r="530" spans="1:2" ht="14.25">
      <c r="A530" s="817"/>
      <c r="B530" s="713"/>
    </row>
    <row r="531" spans="1:2" ht="14.25">
      <c r="A531" s="817"/>
      <c r="B531" s="713"/>
    </row>
    <row r="532" spans="1:2" ht="14.25">
      <c r="A532" s="817"/>
      <c r="B532" s="713"/>
    </row>
    <row r="533" spans="1:2" ht="14.25">
      <c r="A533" s="817"/>
      <c r="B533" s="713"/>
    </row>
    <row r="534" spans="1:2" ht="14.25">
      <c r="A534" s="817"/>
      <c r="B534" s="713"/>
    </row>
    <row r="535" spans="1:2" ht="14.25">
      <c r="A535" s="817"/>
      <c r="B535" s="713"/>
    </row>
    <row r="536" spans="1:2" ht="14.25">
      <c r="A536" s="817"/>
      <c r="B536" s="713"/>
    </row>
    <row r="537" spans="1:2" ht="14.25">
      <c r="A537" s="817"/>
      <c r="B537" s="713"/>
    </row>
    <row r="538" spans="1:2" ht="14.25">
      <c r="A538" s="817"/>
      <c r="B538" s="713"/>
    </row>
    <row r="539" spans="1:2" ht="14.25">
      <c r="A539" s="817"/>
      <c r="B539" s="713"/>
    </row>
    <row r="540" spans="1:2" ht="14.25">
      <c r="A540" s="817"/>
      <c r="B540" s="713"/>
    </row>
    <row r="541" spans="1:2" ht="14.25">
      <c r="A541" s="817"/>
      <c r="B541" s="713"/>
    </row>
    <row r="542" spans="1:2" ht="14.25">
      <c r="A542" s="817"/>
      <c r="B542" s="713"/>
    </row>
    <row r="543" spans="1:2" ht="14.25">
      <c r="A543" s="817"/>
      <c r="B543" s="713"/>
    </row>
    <row r="544" spans="1:2" ht="14.25">
      <c r="A544" s="817"/>
      <c r="B544" s="713"/>
    </row>
    <row r="545" spans="1:2" ht="14.25">
      <c r="A545" s="817"/>
      <c r="B545" s="713"/>
    </row>
    <row r="546" spans="1:2" ht="14.25">
      <c r="A546" s="817"/>
      <c r="B546" s="713"/>
    </row>
    <row r="547" spans="1:2" ht="14.25">
      <c r="A547" s="817"/>
      <c r="B547" s="713"/>
    </row>
    <row r="548" spans="1:2" ht="14.25">
      <c r="A548" s="817"/>
      <c r="B548" s="713"/>
    </row>
    <row r="549" spans="1:2" ht="14.25">
      <c r="A549" s="817"/>
      <c r="B549" s="713"/>
    </row>
    <row r="550" spans="1:2" ht="14.25">
      <c r="A550" s="817"/>
      <c r="B550" s="713"/>
    </row>
    <row r="551" spans="1:2" ht="14.25">
      <c r="A551" s="817"/>
      <c r="B551" s="713"/>
    </row>
    <row r="552" spans="1:2" ht="14.25">
      <c r="A552" s="817"/>
      <c r="B552" s="713"/>
    </row>
    <row r="553" spans="1:2" ht="14.25">
      <c r="A553" s="817"/>
      <c r="B553" s="713"/>
    </row>
    <row r="554" spans="1:2" ht="14.25">
      <c r="A554" s="817"/>
      <c r="B554" s="713"/>
    </row>
    <row r="555" spans="1:2" ht="14.25">
      <c r="A555" s="817"/>
      <c r="B555" s="713"/>
    </row>
    <row r="556" spans="1:2" ht="14.25">
      <c r="A556" s="817"/>
      <c r="B556" s="713"/>
    </row>
    <row r="557" spans="1:2" ht="14.25">
      <c r="A557" s="817"/>
      <c r="B557" s="713"/>
    </row>
    <row r="558" spans="1:2" ht="14.25">
      <c r="A558" s="817"/>
      <c r="B558" s="713"/>
    </row>
    <row r="559" spans="1:2" ht="14.25">
      <c r="A559" s="817"/>
      <c r="B559" s="713"/>
    </row>
    <row r="560" spans="1:2" ht="14.25">
      <c r="A560" s="817"/>
      <c r="B560" s="713"/>
    </row>
    <row r="561" spans="1:2" ht="14.25">
      <c r="A561" s="817"/>
      <c r="B561" s="713"/>
    </row>
    <row r="562" spans="1:2" ht="14.25">
      <c r="A562" s="817"/>
      <c r="B562" s="713"/>
    </row>
    <row r="563" spans="1:2" ht="14.25">
      <c r="A563" s="817"/>
      <c r="B563" s="713"/>
    </row>
    <row r="564" spans="1:2" ht="14.25">
      <c r="A564" s="817"/>
      <c r="B564" s="713"/>
    </row>
    <row r="565" spans="1:2" ht="14.25">
      <c r="A565" s="817"/>
      <c r="B565" s="713"/>
    </row>
    <row r="566" spans="1:2" ht="14.25">
      <c r="A566" s="817"/>
      <c r="B566" s="713"/>
    </row>
    <row r="567" spans="1:2" ht="14.25">
      <c r="A567" s="817"/>
      <c r="B567" s="713"/>
    </row>
    <row r="568" spans="1:2" ht="14.25">
      <c r="A568" s="817"/>
      <c r="B568" s="713"/>
    </row>
    <row r="569" spans="1:2" ht="14.25">
      <c r="A569" s="817"/>
      <c r="B569" s="713"/>
    </row>
    <row r="570" spans="1:2" ht="14.25">
      <c r="A570" s="817"/>
      <c r="B570" s="713"/>
    </row>
    <row r="571" spans="1:2" ht="14.25">
      <c r="A571" s="817"/>
      <c r="B571" s="713"/>
    </row>
    <row r="572" spans="1:2" ht="14.25">
      <c r="A572" s="817"/>
      <c r="B572" s="713"/>
    </row>
    <row r="573" spans="1:2" ht="14.25">
      <c r="A573" s="817"/>
      <c r="B573" s="713"/>
    </row>
    <row r="574" spans="1:2" ht="14.25">
      <c r="A574" s="817"/>
      <c r="B574" s="713"/>
    </row>
    <row r="575" spans="1:2" ht="14.25">
      <c r="A575" s="817"/>
      <c r="B575" s="713"/>
    </row>
    <row r="576" spans="1:2" ht="14.25">
      <c r="A576" s="817"/>
      <c r="B576" s="713"/>
    </row>
    <row r="577" spans="1:2" ht="14.25">
      <c r="A577" s="817"/>
      <c r="B577" s="713"/>
    </row>
    <row r="578" spans="1:2" ht="14.25">
      <c r="A578" s="817"/>
      <c r="B578" s="713"/>
    </row>
    <row r="579" spans="1:2" ht="14.25">
      <c r="A579" s="817"/>
      <c r="B579" s="713"/>
    </row>
    <row r="580" spans="1:2" ht="14.25">
      <c r="A580" s="817"/>
      <c r="B580" s="713"/>
    </row>
    <row r="581" spans="1:2" ht="14.25">
      <c r="A581" s="817"/>
      <c r="B581" s="713"/>
    </row>
    <row r="582" spans="1:2" ht="14.25">
      <c r="A582" s="817"/>
      <c r="B582" s="713"/>
    </row>
    <row r="583" spans="1:2" ht="14.25">
      <c r="A583" s="817"/>
      <c r="B583" s="713"/>
    </row>
    <row r="584" spans="1:2" ht="14.25">
      <c r="A584" s="817"/>
      <c r="B584" s="713"/>
    </row>
    <row r="585" spans="1:2" ht="14.25">
      <c r="A585" s="817"/>
      <c r="B585" s="713"/>
    </row>
    <row r="586" spans="1:2" ht="14.25">
      <c r="A586" s="817"/>
      <c r="B586" s="713"/>
    </row>
    <row r="587" spans="1:2" ht="14.25">
      <c r="A587" s="817"/>
      <c r="B587" s="713"/>
    </row>
    <row r="588" spans="1:2" ht="14.25">
      <c r="A588" s="817"/>
      <c r="B588" s="713"/>
    </row>
    <row r="589" spans="1:2" ht="14.25">
      <c r="A589" s="817"/>
      <c r="B589" s="713"/>
    </row>
    <row r="590" spans="1:2" ht="14.25">
      <c r="A590" s="817"/>
      <c r="B590" s="713"/>
    </row>
    <row r="591" spans="1:2" ht="14.25">
      <c r="A591" s="817"/>
      <c r="B591" s="713"/>
    </row>
    <row r="592" spans="1:2" ht="14.25">
      <c r="A592" s="817"/>
      <c r="B592" s="713"/>
    </row>
    <row r="593" spans="1:2" ht="14.25">
      <c r="A593" s="817"/>
      <c r="B593" s="713"/>
    </row>
    <row r="594" spans="1:2" ht="14.25">
      <c r="A594" s="817"/>
      <c r="B594" s="713"/>
    </row>
    <row r="595" spans="1:2" ht="14.25">
      <c r="A595" s="817"/>
      <c r="B595" s="713"/>
    </row>
    <row r="596" spans="1:2" ht="14.25">
      <c r="A596" s="817"/>
      <c r="B596" s="713"/>
    </row>
    <row r="597" spans="1:2" ht="14.25">
      <c r="A597" s="817"/>
      <c r="B597" s="713"/>
    </row>
    <row r="598" spans="1:2" ht="14.25">
      <c r="A598" s="817"/>
      <c r="B598" s="713"/>
    </row>
    <row r="599" spans="1:2" ht="14.25">
      <c r="A599" s="817"/>
      <c r="B599" s="713"/>
    </row>
    <row r="600" spans="1:2" ht="14.25">
      <c r="A600" s="817"/>
      <c r="B600" s="713"/>
    </row>
    <row r="601" spans="1:2" ht="14.25">
      <c r="A601" s="817"/>
      <c r="B601" s="713"/>
    </row>
    <row r="602" spans="1:2" ht="14.25">
      <c r="A602" s="817"/>
      <c r="B602" s="713"/>
    </row>
    <row r="603" spans="1:2" ht="14.25">
      <c r="A603" s="817"/>
      <c r="B603" s="713"/>
    </row>
    <row r="604" spans="1:2" ht="14.25">
      <c r="A604" s="817"/>
      <c r="B604" s="713"/>
    </row>
    <row r="605" spans="1:2" ht="14.25">
      <c r="A605" s="817"/>
      <c r="B605" s="713"/>
    </row>
    <row r="606" spans="1:2" ht="14.25">
      <c r="A606" s="817"/>
      <c r="B606" s="713"/>
    </row>
    <row r="607" spans="1:2" ht="14.25">
      <c r="A607" s="817"/>
      <c r="B607" s="713"/>
    </row>
    <row r="608" spans="1:2" ht="14.25">
      <c r="A608" s="817"/>
      <c r="B608" s="713"/>
    </row>
    <row r="609" spans="1:2" ht="14.25">
      <c r="A609" s="817"/>
      <c r="B609" s="713"/>
    </row>
    <row r="610" spans="1:2" ht="14.25">
      <c r="A610" s="817"/>
      <c r="B610" s="713"/>
    </row>
    <row r="611" spans="1:2" ht="14.25">
      <c r="A611" s="817"/>
      <c r="B611" s="713"/>
    </row>
    <row r="612" spans="1:2" ht="14.25">
      <c r="A612" s="817"/>
      <c r="B612" s="713"/>
    </row>
    <row r="613" spans="1:2" ht="14.25">
      <c r="A613" s="817"/>
      <c r="B613" s="713"/>
    </row>
    <row r="614" spans="1:2" ht="14.25">
      <c r="A614" s="817"/>
      <c r="B614" s="713"/>
    </row>
    <row r="615" spans="1:2" ht="14.25">
      <c r="A615" s="817"/>
      <c r="B615" s="713"/>
    </row>
    <row r="616" spans="1:2" ht="14.25">
      <c r="A616" s="817"/>
      <c r="B616" s="713"/>
    </row>
    <row r="617" spans="1:2" ht="14.25">
      <c r="A617" s="817"/>
      <c r="B617" s="713"/>
    </row>
    <row r="618" spans="1:2" ht="14.25">
      <c r="A618" s="817"/>
      <c r="B618" s="713"/>
    </row>
    <row r="619" spans="1:2" ht="14.25">
      <c r="A619" s="817"/>
      <c r="B619" s="713"/>
    </row>
    <row r="620" spans="1:2" ht="14.25">
      <c r="A620" s="817"/>
      <c r="B620" s="713"/>
    </row>
    <row r="621" spans="1:2" ht="14.25">
      <c r="A621" s="817"/>
      <c r="B621" s="713"/>
    </row>
    <row r="622" spans="1:2" ht="14.25">
      <c r="A622" s="817"/>
      <c r="B622" s="713"/>
    </row>
    <row r="623" spans="1:2" ht="14.25">
      <c r="A623" s="817"/>
      <c r="B623" s="713"/>
    </row>
    <row r="624" spans="1:2" ht="14.25">
      <c r="A624" s="817"/>
      <c r="B624" s="713"/>
    </row>
    <row r="625" spans="1:2" ht="14.25">
      <c r="A625" s="817"/>
      <c r="B625" s="713"/>
    </row>
    <row r="626" spans="1:2" ht="14.25">
      <c r="A626" s="817"/>
      <c r="B626" s="713"/>
    </row>
    <row r="627" spans="1:2" ht="14.25">
      <c r="A627" s="817"/>
      <c r="B627" s="713"/>
    </row>
    <row r="628" spans="1:2" ht="14.25">
      <c r="A628" s="817"/>
      <c r="B628" s="713"/>
    </row>
    <row r="629" spans="1:2" ht="14.25">
      <c r="A629" s="817"/>
      <c r="B629" s="713"/>
    </row>
    <row r="630" spans="1:2" ht="14.25">
      <c r="A630" s="817"/>
      <c r="B630" s="713"/>
    </row>
    <row r="631" spans="1:2" ht="14.25">
      <c r="A631" s="817"/>
      <c r="B631" s="713"/>
    </row>
    <row r="632" spans="1:2" ht="14.25">
      <c r="A632" s="817"/>
      <c r="B632" s="713"/>
    </row>
    <row r="633" spans="1:2" ht="14.25">
      <c r="A633" s="817"/>
      <c r="B633" s="713"/>
    </row>
    <row r="634" spans="1:2" ht="14.25">
      <c r="A634" s="817"/>
      <c r="B634" s="713"/>
    </row>
    <row r="635" spans="1:2" ht="14.25">
      <c r="A635" s="817"/>
      <c r="B635" s="713"/>
    </row>
    <row r="636" spans="1:2" ht="14.25">
      <c r="A636" s="817"/>
      <c r="B636" s="713"/>
    </row>
    <row r="637" spans="1:2" ht="14.25">
      <c r="A637" s="817"/>
      <c r="B637" s="713"/>
    </row>
    <row r="638" spans="1:2" ht="14.25">
      <c r="A638" s="817"/>
      <c r="B638" s="713"/>
    </row>
    <row r="639" spans="1:2" ht="14.25">
      <c r="A639" s="817"/>
      <c r="B639" s="713"/>
    </row>
    <row r="640" spans="1:2" ht="14.25">
      <c r="A640" s="817"/>
      <c r="B640" s="713"/>
    </row>
    <row r="641" spans="1:2" ht="14.25">
      <c r="A641" s="817"/>
      <c r="B641" s="713"/>
    </row>
    <row r="642" spans="1:2" ht="14.25">
      <c r="A642" s="817"/>
      <c r="B642" s="713"/>
    </row>
    <row r="643" spans="1:2" ht="14.25">
      <c r="A643" s="817"/>
      <c r="B643" s="713"/>
    </row>
    <row r="644" spans="1:2" ht="14.25">
      <c r="A644" s="817"/>
      <c r="B644" s="713"/>
    </row>
    <row r="645" spans="1:2" ht="14.25">
      <c r="A645" s="817"/>
      <c r="B645" s="713"/>
    </row>
    <row r="646" spans="1:2" ht="14.25">
      <c r="A646" s="817"/>
      <c r="B646" s="713"/>
    </row>
    <row r="647" spans="1:2" ht="14.25">
      <c r="A647" s="817"/>
      <c r="B647" s="713"/>
    </row>
    <row r="648" spans="1:2" ht="14.25">
      <c r="A648" s="817"/>
      <c r="B648" s="713"/>
    </row>
    <row r="649" spans="1:2" ht="14.25">
      <c r="A649" s="817"/>
      <c r="B649" s="713"/>
    </row>
    <row r="650" spans="1:2" ht="14.25">
      <c r="A650" s="817"/>
      <c r="B650" s="713"/>
    </row>
    <row r="651" spans="1:2" ht="14.25">
      <c r="A651" s="817"/>
      <c r="B651" s="713"/>
    </row>
    <row r="652" spans="1:2" ht="14.25">
      <c r="A652" s="817"/>
      <c r="B652" s="713"/>
    </row>
    <row r="653" spans="1:2" ht="14.25">
      <c r="A653" s="817"/>
      <c r="B653" s="713"/>
    </row>
    <row r="654" spans="1:2" ht="14.25">
      <c r="A654" s="817"/>
      <c r="B654" s="713"/>
    </row>
    <row r="655" spans="1:2" ht="14.25">
      <c r="A655" s="817"/>
      <c r="B655" s="713"/>
    </row>
    <row r="656" spans="1:2" ht="14.25">
      <c r="A656" s="817"/>
      <c r="B656" s="713"/>
    </row>
    <row r="657" spans="1:2" ht="14.25">
      <c r="A657" s="817"/>
      <c r="B657" s="713"/>
    </row>
    <row r="658" spans="1:2" ht="14.25">
      <c r="A658" s="817"/>
      <c r="B658" s="713"/>
    </row>
    <row r="659" spans="1:2" ht="14.25">
      <c r="A659" s="817"/>
      <c r="B659" s="713"/>
    </row>
    <row r="660" spans="1:2" ht="14.25">
      <c r="A660" s="817"/>
      <c r="B660" s="713"/>
    </row>
    <row r="661" spans="1:2" ht="14.25">
      <c r="A661" s="817"/>
      <c r="B661" s="713"/>
    </row>
    <row r="662" spans="1:2" ht="14.25">
      <c r="A662" s="817"/>
      <c r="B662" s="713"/>
    </row>
    <row r="663" spans="1:2" ht="14.25">
      <c r="A663" s="817"/>
      <c r="B663" s="713"/>
    </row>
    <row r="664" spans="1:2" ht="14.25">
      <c r="A664" s="817"/>
      <c r="B664" s="713"/>
    </row>
    <row r="665" spans="1:2" ht="14.25">
      <c r="A665" s="817"/>
      <c r="B665" s="713"/>
    </row>
    <row r="666" spans="1:2" ht="14.25">
      <c r="A666" s="817"/>
      <c r="B666" s="713"/>
    </row>
    <row r="667" spans="1:2" ht="14.25">
      <c r="A667" s="817"/>
      <c r="B667" s="713"/>
    </row>
    <row r="668" spans="1:2" ht="14.25">
      <c r="A668" s="817"/>
      <c r="B668" s="713"/>
    </row>
    <row r="669" spans="1:2" ht="14.25">
      <c r="A669" s="817"/>
      <c r="B669" s="713"/>
    </row>
    <row r="670" spans="1:2" ht="14.25">
      <c r="A670" s="817"/>
      <c r="B670" s="713"/>
    </row>
    <row r="671" spans="1:2" ht="14.25">
      <c r="A671" s="817"/>
      <c r="B671" s="713"/>
    </row>
    <row r="672" spans="1:2" ht="14.25">
      <c r="A672" s="817"/>
      <c r="B672" s="713"/>
    </row>
    <row r="673" spans="1:2" ht="14.25">
      <c r="A673" s="817"/>
      <c r="B673" s="713"/>
    </row>
    <row r="674" spans="1:2" ht="14.25">
      <c r="A674" s="817"/>
      <c r="B674" s="713"/>
    </row>
    <row r="675" spans="1:2" ht="14.25">
      <c r="A675" s="817"/>
      <c r="B675" s="713"/>
    </row>
    <row r="676" spans="1:2" ht="14.25">
      <c r="A676" s="817"/>
      <c r="B676" s="713"/>
    </row>
    <row r="677" spans="1:2" ht="14.25">
      <c r="A677" s="817"/>
      <c r="B677" s="713"/>
    </row>
    <row r="678" spans="1:2" ht="14.25">
      <c r="A678" s="817"/>
      <c r="B678" s="713"/>
    </row>
    <row r="679" spans="1:2" ht="14.25">
      <c r="A679" s="817"/>
      <c r="B679" s="713"/>
    </row>
    <row r="680" spans="1:2" ht="14.25">
      <c r="A680" s="817"/>
      <c r="B680" s="713"/>
    </row>
    <row r="681" spans="1:2" ht="14.25">
      <c r="A681" s="817"/>
      <c r="B681" s="713"/>
    </row>
    <row r="682" spans="1:2" ht="14.25">
      <c r="A682" s="817"/>
      <c r="B682" s="713"/>
    </row>
    <row r="683" spans="1:2" ht="14.25">
      <c r="A683" s="817"/>
      <c r="B683" s="713"/>
    </row>
    <row r="684" spans="1:2" ht="14.25">
      <c r="A684" s="817"/>
      <c r="B684" s="713"/>
    </row>
    <row r="685" spans="1:2" ht="14.25">
      <c r="A685" s="817"/>
      <c r="B685" s="713"/>
    </row>
    <row r="686" spans="1:2" ht="14.25">
      <c r="A686" s="817"/>
      <c r="B686" s="713"/>
    </row>
    <row r="687" spans="1:2" ht="14.25">
      <c r="A687" s="817"/>
      <c r="B687" s="713"/>
    </row>
    <row r="688" spans="1:2" ht="14.25">
      <c r="A688" s="817"/>
      <c r="B688" s="713"/>
    </row>
    <row r="689" spans="1:2" ht="14.25">
      <c r="A689" s="817"/>
      <c r="B689" s="713"/>
    </row>
    <row r="690" spans="1:2" ht="14.25">
      <c r="A690" s="817"/>
      <c r="B690" s="713"/>
    </row>
    <row r="691" spans="1:2" ht="14.25">
      <c r="A691" s="817"/>
      <c r="B691" s="713"/>
    </row>
    <row r="692" spans="1:2" ht="14.25">
      <c r="A692" s="817"/>
      <c r="B692" s="713"/>
    </row>
    <row r="693" spans="1:2" ht="14.25">
      <c r="A693" s="817"/>
      <c r="B693" s="713"/>
    </row>
    <row r="694" spans="1:2" ht="14.25">
      <c r="A694" s="817"/>
      <c r="B694" s="713"/>
    </row>
    <row r="695" spans="1:2" ht="14.25">
      <c r="A695" s="817"/>
      <c r="B695" s="713"/>
    </row>
    <row r="696" spans="1:2" ht="14.25">
      <c r="A696" s="817"/>
      <c r="B696" s="713"/>
    </row>
    <row r="697" spans="1:2" ht="14.25">
      <c r="A697" s="817"/>
      <c r="B697" s="713"/>
    </row>
    <row r="698" spans="1:2" ht="14.25">
      <c r="A698" s="817"/>
      <c r="B698" s="713"/>
    </row>
    <row r="699" spans="1:2" ht="14.25">
      <c r="A699" s="817"/>
      <c r="B699" s="713"/>
    </row>
    <row r="700" spans="1:2" ht="14.25">
      <c r="A700" s="817"/>
      <c r="B700" s="713"/>
    </row>
    <row r="701" spans="1:2" ht="14.25">
      <c r="A701" s="817"/>
      <c r="B701" s="713"/>
    </row>
    <row r="702" spans="1:2" ht="14.25">
      <c r="A702" s="817"/>
      <c r="B702" s="713"/>
    </row>
    <row r="703" spans="1:2" ht="14.25">
      <c r="A703" s="817"/>
      <c r="B703" s="713"/>
    </row>
    <row r="704" spans="1:2" ht="14.25">
      <c r="A704" s="817"/>
      <c r="B704" s="713"/>
    </row>
    <row r="705" spans="1:2" ht="14.25">
      <c r="A705" s="817"/>
      <c r="B705" s="713"/>
    </row>
    <row r="706" spans="1:2" ht="14.25">
      <c r="A706" s="817"/>
      <c r="B706" s="713"/>
    </row>
    <row r="707" spans="1:2" ht="14.25">
      <c r="A707" s="817"/>
      <c r="B707" s="713"/>
    </row>
    <row r="708" spans="1:2" ht="14.25">
      <c r="A708" s="817"/>
      <c r="B708" s="713"/>
    </row>
    <row r="709" spans="1:2" ht="14.25">
      <c r="A709" s="817"/>
      <c r="B709" s="713"/>
    </row>
    <row r="710" spans="1:2" ht="14.25">
      <c r="A710" s="817"/>
      <c r="B710" s="713"/>
    </row>
    <row r="711" spans="1:2" ht="14.25">
      <c r="A711" s="817"/>
      <c r="B711" s="713"/>
    </row>
    <row r="712" spans="1:2" ht="14.25">
      <c r="A712" s="817"/>
      <c r="B712" s="713"/>
    </row>
    <row r="713" spans="1:2" ht="14.25">
      <c r="A713" s="817"/>
      <c r="B713" s="713"/>
    </row>
    <row r="714" spans="1:2" ht="14.25">
      <c r="A714" s="817"/>
      <c r="B714" s="713"/>
    </row>
    <row r="715" spans="1:2" ht="14.25">
      <c r="A715" s="817"/>
      <c r="B715" s="713"/>
    </row>
    <row r="716" spans="1:2" ht="14.25">
      <c r="A716" s="817"/>
      <c r="B716" s="713"/>
    </row>
    <row r="717" spans="1:2" ht="14.25">
      <c r="A717" s="817"/>
      <c r="B717" s="713"/>
    </row>
    <row r="718" spans="1:2" ht="14.25">
      <c r="A718" s="817"/>
      <c r="B718" s="713"/>
    </row>
    <row r="719" spans="1:2" ht="14.25">
      <c r="A719" s="817"/>
      <c r="B719" s="713"/>
    </row>
    <row r="720" spans="1:2" ht="14.25">
      <c r="A720" s="817"/>
      <c r="B720" s="713"/>
    </row>
    <row r="721" spans="1:2" ht="14.25">
      <c r="A721" s="817"/>
      <c r="B721" s="713"/>
    </row>
    <row r="722" spans="1:2" ht="14.25">
      <c r="A722" s="817"/>
      <c r="B722" s="713"/>
    </row>
    <row r="723" spans="1:2" ht="14.25">
      <c r="A723" s="817"/>
      <c r="B723" s="713"/>
    </row>
    <row r="724" spans="1:2" ht="14.25">
      <c r="A724" s="817"/>
      <c r="B724" s="713"/>
    </row>
    <row r="725" spans="1:2" ht="14.25">
      <c r="A725" s="817"/>
      <c r="B725" s="713"/>
    </row>
    <row r="726" spans="1:2" ht="14.25">
      <c r="A726" s="817"/>
      <c r="B726" s="713"/>
    </row>
    <row r="727" spans="1:2" ht="14.25">
      <c r="A727" s="817"/>
      <c r="B727" s="713"/>
    </row>
    <row r="728" spans="1:2" ht="14.25">
      <c r="A728" s="817"/>
      <c r="B728" s="713"/>
    </row>
    <row r="729" spans="1:2" ht="14.25">
      <c r="A729" s="817"/>
      <c r="B729" s="713"/>
    </row>
    <row r="730" spans="1:2" ht="14.25">
      <c r="A730" s="817"/>
      <c r="B730" s="713"/>
    </row>
    <row r="731" spans="1:2" ht="14.25">
      <c r="A731" s="817"/>
      <c r="B731" s="713"/>
    </row>
    <row r="732" spans="1:2" ht="14.25">
      <c r="A732" s="817"/>
      <c r="B732" s="713"/>
    </row>
    <row r="733" spans="1:2" ht="14.25">
      <c r="A733" s="817"/>
      <c r="B733" s="713"/>
    </row>
    <row r="734" spans="1:2" ht="14.25">
      <c r="A734" s="817"/>
      <c r="B734" s="713"/>
    </row>
    <row r="735" spans="1:2" ht="14.25">
      <c r="A735" s="817"/>
      <c r="B735" s="713"/>
    </row>
    <row r="736" spans="1:2" ht="14.25">
      <c r="A736" s="817"/>
      <c r="B736" s="713"/>
    </row>
    <row r="737" spans="1:2" ht="14.25">
      <c r="A737" s="817"/>
      <c r="B737" s="713"/>
    </row>
    <row r="738" spans="1:2" ht="14.25">
      <c r="A738" s="817"/>
      <c r="B738" s="713"/>
    </row>
    <row r="739" spans="1:2" ht="14.25">
      <c r="A739" s="817"/>
      <c r="B739" s="713"/>
    </row>
    <row r="740" spans="1:2" ht="14.25">
      <c r="A740" s="817"/>
      <c r="B740" s="713"/>
    </row>
    <row r="741" spans="1:2" ht="14.25">
      <c r="A741" s="817"/>
      <c r="B741" s="713"/>
    </row>
    <row r="742" spans="1:2" ht="14.25">
      <c r="A742" s="817"/>
      <c r="B742" s="713"/>
    </row>
    <row r="743" spans="1:2" ht="14.25">
      <c r="A743" s="817"/>
      <c r="B743" s="713"/>
    </row>
    <row r="744" spans="1:2" ht="14.25">
      <c r="A744" s="817"/>
      <c r="B744" s="713"/>
    </row>
    <row r="745" spans="1:2" ht="14.25">
      <c r="A745" s="817"/>
      <c r="B745" s="713"/>
    </row>
    <row r="746" spans="1:2" ht="14.25">
      <c r="A746" s="817"/>
      <c r="B746" s="713"/>
    </row>
    <row r="747" spans="1:2" ht="14.25">
      <c r="A747" s="817"/>
      <c r="B747" s="713"/>
    </row>
    <row r="748" spans="1:2" ht="14.25">
      <c r="A748" s="817"/>
      <c r="B748" s="713"/>
    </row>
    <row r="749" spans="1:2" ht="14.25">
      <c r="A749" s="817"/>
      <c r="B749" s="713"/>
    </row>
    <row r="750" spans="1:2" ht="14.25">
      <c r="A750" s="817"/>
      <c r="B750" s="713"/>
    </row>
    <row r="751" spans="1:2" ht="14.25">
      <c r="A751" s="817"/>
      <c r="B751" s="713"/>
    </row>
    <row r="752" spans="1:2" ht="14.25">
      <c r="A752" s="817"/>
      <c r="B752" s="713"/>
    </row>
    <row r="753" spans="1:2" ht="14.25">
      <c r="A753" s="817"/>
      <c r="B753" s="713"/>
    </row>
    <row r="754" spans="1:2" ht="14.25">
      <c r="A754" s="817"/>
      <c r="B754" s="713"/>
    </row>
    <row r="755" spans="1:2" ht="14.25">
      <c r="A755" s="817"/>
      <c r="B755" s="713"/>
    </row>
    <row r="756" spans="1:2" ht="14.25">
      <c r="A756" s="817"/>
      <c r="B756" s="713"/>
    </row>
    <row r="757" spans="1:2" ht="14.25">
      <c r="A757" s="817"/>
      <c r="B757" s="713"/>
    </row>
    <row r="758" spans="1:2" ht="14.25">
      <c r="A758" s="817"/>
      <c r="B758" s="713"/>
    </row>
    <row r="759" spans="1:2" ht="14.25">
      <c r="A759" s="817"/>
      <c r="B759" s="713"/>
    </row>
    <row r="760" spans="1:2" ht="14.25">
      <c r="A760" s="817"/>
      <c r="B760" s="713"/>
    </row>
    <row r="761" spans="1:2" ht="14.25">
      <c r="A761" s="817"/>
      <c r="B761" s="713"/>
    </row>
    <row r="762" spans="1:2" ht="14.25">
      <c r="A762" s="817"/>
      <c r="B762" s="713"/>
    </row>
    <row r="763" spans="1:2" ht="14.25">
      <c r="A763" s="817"/>
      <c r="B763" s="713"/>
    </row>
    <row r="764" spans="1:2" ht="14.25">
      <c r="A764" s="817"/>
      <c r="B764" s="713"/>
    </row>
    <row r="765" spans="1:2" ht="14.25">
      <c r="A765" s="817"/>
      <c r="B765" s="713"/>
    </row>
    <row r="766" spans="1:2" ht="14.25">
      <c r="A766" s="817"/>
      <c r="B766" s="713"/>
    </row>
    <row r="767" spans="1:2" ht="14.25">
      <c r="A767" s="817"/>
      <c r="B767" s="713"/>
    </row>
    <row r="768" spans="1:2" ht="14.25">
      <c r="A768" s="817"/>
      <c r="B768" s="713"/>
    </row>
    <row r="769" spans="1:2" ht="14.25">
      <c r="A769" s="817"/>
      <c r="B769" s="713"/>
    </row>
    <row r="770" spans="1:2" ht="14.25">
      <c r="A770" s="817"/>
      <c r="B770" s="713"/>
    </row>
    <row r="771" spans="1:2" ht="14.25">
      <c r="A771" s="817"/>
      <c r="B771" s="713"/>
    </row>
    <row r="772" spans="1:2" ht="14.25">
      <c r="A772" s="817"/>
      <c r="B772" s="713"/>
    </row>
    <row r="773" spans="1:2" ht="14.25">
      <c r="A773" s="817"/>
      <c r="B773" s="713"/>
    </row>
    <row r="774" spans="1:2" ht="14.25">
      <c r="A774" s="817"/>
      <c r="B774" s="713"/>
    </row>
    <row r="775" spans="1:2" ht="14.25">
      <c r="A775" s="817"/>
      <c r="B775" s="713"/>
    </row>
    <row r="776" spans="1:2" ht="14.25">
      <c r="A776" s="817"/>
      <c r="B776" s="713"/>
    </row>
    <row r="777" spans="1:2" ht="14.25">
      <c r="A777" s="817"/>
      <c r="B777" s="713"/>
    </row>
    <row r="778" spans="1:2" ht="14.25">
      <c r="A778" s="817"/>
      <c r="B778" s="713"/>
    </row>
    <row r="779" spans="1:2" ht="14.25">
      <c r="A779" s="817"/>
      <c r="B779" s="713"/>
    </row>
    <row r="780" spans="1:2" ht="14.25">
      <c r="A780" s="817"/>
      <c r="B780" s="713"/>
    </row>
    <row r="781" spans="1:2" ht="14.25">
      <c r="A781" s="817"/>
      <c r="B781" s="713"/>
    </row>
    <row r="782" spans="1:2" ht="14.25">
      <c r="A782" s="817"/>
      <c r="B782" s="713"/>
    </row>
    <row r="783" spans="1:2" ht="14.25">
      <c r="A783" s="817"/>
      <c r="B783" s="713"/>
    </row>
    <row r="784" spans="1:2" ht="14.25">
      <c r="A784" s="817"/>
      <c r="B784" s="713"/>
    </row>
    <row r="785" spans="1:2" ht="14.25">
      <c r="A785" s="817"/>
      <c r="B785" s="713"/>
    </row>
    <row r="786" spans="1:2" ht="14.25">
      <c r="A786" s="817"/>
      <c r="B786" s="713"/>
    </row>
    <row r="787" spans="1:2" ht="14.25">
      <c r="A787" s="817"/>
      <c r="B787" s="713"/>
    </row>
    <row r="788" spans="1:2" ht="14.25">
      <c r="A788" s="817"/>
      <c r="B788" s="713"/>
    </row>
    <row r="789" spans="1:2" ht="14.25">
      <c r="A789" s="817"/>
      <c r="B789" s="713"/>
    </row>
    <row r="790" spans="1:2" ht="14.25">
      <c r="A790" s="817"/>
      <c r="B790" s="713"/>
    </row>
    <row r="791" spans="1:2" ht="14.25">
      <c r="A791" s="817"/>
      <c r="B791" s="713"/>
    </row>
    <row r="792" spans="1:2" ht="14.25">
      <c r="A792" s="817"/>
      <c r="B792" s="713"/>
    </row>
    <row r="793" spans="1:2" ht="14.25">
      <c r="A793" s="817"/>
      <c r="B793" s="713"/>
    </row>
    <row r="794" spans="1:2" ht="14.25">
      <c r="A794" s="817"/>
      <c r="B794" s="713"/>
    </row>
    <row r="795" spans="1:2" ht="14.25">
      <c r="A795" s="817"/>
      <c r="B795" s="713"/>
    </row>
    <row r="796" spans="1:2" ht="14.25">
      <c r="A796" s="817"/>
      <c r="B796" s="713"/>
    </row>
    <row r="797" spans="1:2" ht="14.25">
      <c r="A797" s="817"/>
      <c r="B797" s="713"/>
    </row>
    <row r="798" spans="1:2" ht="14.25">
      <c r="A798" s="817"/>
      <c r="B798" s="713"/>
    </row>
    <row r="799" spans="1:2" ht="14.25">
      <c r="A799" s="817"/>
      <c r="B799" s="713"/>
    </row>
    <row r="800" spans="1:2" ht="14.25">
      <c r="A800" s="817"/>
      <c r="B800" s="713"/>
    </row>
    <row r="801" spans="1:2" ht="14.25">
      <c r="A801" s="817"/>
      <c r="B801" s="713"/>
    </row>
    <row r="802" spans="1:2" ht="14.25">
      <c r="A802" s="817"/>
      <c r="B802" s="713"/>
    </row>
    <row r="803" spans="1:2" ht="14.25">
      <c r="A803" s="817"/>
      <c r="B803" s="713"/>
    </row>
    <row r="804" spans="1:2" ht="14.25">
      <c r="A804" s="817"/>
      <c r="B804" s="713"/>
    </row>
    <row r="805" spans="1:2" ht="14.25">
      <c r="A805" s="817"/>
      <c r="B805" s="713"/>
    </row>
    <row r="806" spans="1:2" ht="14.25">
      <c r="A806" s="817"/>
      <c r="B806" s="713"/>
    </row>
    <row r="807" spans="1:2" ht="14.25">
      <c r="A807" s="817"/>
      <c r="B807" s="713"/>
    </row>
    <row r="808" spans="1:2" ht="14.25">
      <c r="A808" s="817"/>
      <c r="B808" s="713"/>
    </row>
    <row r="809" spans="1:2" ht="14.25">
      <c r="A809" s="817"/>
      <c r="B809" s="713"/>
    </row>
    <row r="810" spans="1:2" ht="14.25">
      <c r="A810" s="817"/>
      <c r="B810" s="713"/>
    </row>
    <row r="811" spans="1:2" ht="14.25">
      <c r="A811" s="817"/>
      <c r="B811" s="713"/>
    </row>
    <row r="812" spans="1:2" ht="14.25">
      <c r="A812" s="817"/>
      <c r="B812" s="713"/>
    </row>
    <row r="813" spans="1:2" ht="14.25">
      <c r="A813" s="817"/>
      <c r="B813" s="713"/>
    </row>
    <row r="814" spans="1:2" ht="14.25">
      <c r="A814" s="817"/>
      <c r="B814" s="713"/>
    </row>
    <row r="815" spans="1:2" ht="14.25">
      <c r="A815" s="817"/>
      <c r="B815" s="713"/>
    </row>
    <row r="816" spans="1:2" ht="14.25">
      <c r="A816" s="817"/>
      <c r="B816" s="713"/>
    </row>
    <row r="817" spans="1:2" ht="14.25">
      <c r="A817" s="817"/>
      <c r="B817" s="713"/>
    </row>
    <row r="818" spans="1:2" ht="14.25">
      <c r="A818" s="817"/>
      <c r="B818" s="713"/>
    </row>
    <row r="819" spans="1:2" ht="14.25">
      <c r="A819" s="817"/>
      <c r="B819" s="713"/>
    </row>
    <row r="820" spans="1:2" ht="14.25">
      <c r="A820" s="817"/>
      <c r="B820" s="713"/>
    </row>
    <row r="821" spans="1:2" ht="14.25">
      <c r="A821" s="817"/>
      <c r="B821" s="713"/>
    </row>
    <row r="822" spans="1:2" ht="14.25">
      <c r="A822" s="817"/>
      <c r="B822" s="713"/>
    </row>
    <row r="823" spans="1:2" ht="14.25">
      <c r="A823" s="817"/>
      <c r="B823" s="713"/>
    </row>
    <row r="824" spans="1:2" ht="14.25">
      <c r="A824" s="817"/>
      <c r="B824" s="713"/>
    </row>
    <row r="825" spans="1:2" ht="14.25">
      <c r="A825" s="817"/>
      <c r="B825" s="713"/>
    </row>
    <row r="826" spans="1:2" ht="14.25">
      <c r="A826" s="817"/>
      <c r="B826" s="713"/>
    </row>
    <row r="827" spans="1:2" ht="14.25">
      <c r="A827" s="817"/>
      <c r="B827" s="713"/>
    </row>
    <row r="828" spans="1:2" ht="14.25">
      <c r="A828" s="817"/>
      <c r="B828" s="713"/>
    </row>
    <row r="829" spans="1:2" ht="14.25">
      <c r="A829" s="817"/>
      <c r="B829" s="713"/>
    </row>
    <row r="830" spans="1:2" ht="14.25">
      <c r="A830" s="817"/>
      <c r="B830" s="713"/>
    </row>
    <row r="831" spans="1:2" ht="14.25">
      <c r="A831" s="817"/>
      <c r="B831" s="713"/>
    </row>
    <row r="832" spans="1:2" ht="14.25">
      <c r="A832" s="817"/>
      <c r="B832" s="713"/>
    </row>
    <row r="833" spans="1:2" ht="14.25">
      <c r="A833" s="817"/>
      <c r="B833" s="713"/>
    </row>
    <row r="834" spans="1:2" ht="14.25">
      <c r="A834" s="817"/>
      <c r="B834" s="713"/>
    </row>
    <row r="835" spans="1:2" ht="14.25">
      <c r="A835" s="817"/>
      <c r="B835" s="713"/>
    </row>
    <row r="836" spans="1:2" ht="14.25">
      <c r="A836" s="817"/>
      <c r="B836" s="713"/>
    </row>
    <row r="837" spans="1:2" ht="14.25">
      <c r="A837" s="817"/>
      <c r="B837" s="713"/>
    </row>
    <row r="838" spans="1:2" ht="14.25">
      <c r="A838" s="817"/>
      <c r="B838" s="713"/>
    </row>
    <row r="839" spans="1:2" ht="14.25">
      <c r="A839" s="817"/>
      <c r="B839" s="713"/>
    </row>
    <row r="840" spans="1:2" ht="14.25">
      <c r="A840" s="817"/>
      <c r="B840" s="713"/>
    </row>
    <row r="841" spans="1:2" ht="14.25">
      <c r="A841" s="817"/>
      <c r="B841" s="713"/>
    </row>
    <row r="842" spans="1:2" ht="14.25">
      <c r="A842" s="817"/>
      <c r="B842" s="713"/>
    </row>
    <row r="843" spans="1:2" ht="14.25">
      <c r="A843" s="817"/>
      <c r="B843" s="713"/>
    </row>
    <row r="844" spans="1:2" ht="14.25">
      <c r="A844" s="817"/>
      <c r="B844" s="713"/>
    </row>
    <row r="845" spans="1:2" ht="14.25">
      <c r="A845" s="817"/>
      <c r="B845" s="713"/>
    </row>
    <row r="846" spans="1:2" ht="14.25">
      <c r="A846" s="817"/>
      <c r="B846" s="713"/>
    </row>
    <row r="847" spans="1:2" ht="14.25">
      <c r="A847" s="817"/>
      <c r="B847" s="713"/>
    </row>
    <row r="848" spans="1:2" ht="14.25">
      <c r="A848" s="817"/>
      <c r="B848" s="713"/>
    </row>
    <row r="849" spans="1:2" ht="14.25">
      <c r="A849" s="817"/>
      <c r="B849" s="713"/>
    </row>
    <row r="850" spans="1:2" ht="14.25">
      <c r="A850" s="817"/>
      <c r="B850" s="713"/>
    </row>
    <row r="851" spans="1:2" ht="14.25">
      <c r="A851" s="817"/>
      <c r="B851" s="713"/>
    </row>
    <row r="852" spans="1:2" ht="14.25">
      <c r="A852" s="817"/>
      <c r="B852" s="713"/>
    </row>
    <row r="853" spans="1:2" ht="14.25">
      <c r="A853" s="817"/>
      <c r="B853" s="713"/>
    </row>
    <row r="854" spans="1:2" ht="14.25">
      <c r="A854" s="817"/>
      <c r="B854" s="713"/>
    </row>
    <row r="855" spans="1:2" ht="14.25">
      <c r="A855" s="817"/>
      <c r="B855" s="713"/>
    </row>
    <row r="856" spans="1:2" ht="14.25">
      <c r="A856" s="817"/>
      <c r="B856" s="713"/>
    </row>
    <row r="857" spans="1:2" ht="14.25">
      <c r="A857" s="817"/>
      <c r="B857" s="713"/>
    </row>
    <row r="858" spans="1:2" ht="14.25">
      <c r="A858" s="817"/>
      <c r="B858" s="713"/>
    </row>
    <row r="859" spans="1:2" ht="14.25">
      <c r="A859" s="817"/>
      <c r="B859" s="713"/>
    </row>
    <row r="860" spans="1:2" ht="14.25">
      <c r="A860" s="817"/>
      <c r="B860" s="713"/>
    </row>
    <row r="861" spans="1:2" ht="14.25">
      <c r="A861" s="817"/>
      <c r="B861" s="713"/>
    </row>
    <row r="862" spans="1:2" ht="14.25">
      <c r="A862" s="817"/>
      <c r="B862" s="713"/>
    </row>
    <row r="863" spans="1:2" ht="14.25">
      <c r="A863" s="817"/>
      <c r="B863" s="713"/>
    </row>
    <row r="864" spans="1:2" ht="14.25">
      <c r="A864" s="817"/>
      <c r="B864" s="713"/>
    </row>
    <row r="865" spans="1:2" ht="14.25">
      <c r="A865" s="817"/>
      <c r="B865" s="713"/>
    </row>
    <row r="866" spans="1:2" ht="14.25">
      <c r="A866" s="817"/>
      <c r="B866" s="713"/>
    </row>
    <row r="867" spans="1:2" ht="14.25">
      <c r="A867" s="817"/>
      <c r="B867" s="713"/>
    </row>
    <row r="868" spans="1:2" ht="14.25">
      <c r="A868" s="817"/>
      <c r="B868" s="713"/>
    </row>
    <row r="869" spans="1:2" ht="14.25">
      <c r="A869" s="817"/>
      <c r="B869" s="713"/>
    </row>
    <row r="870" spans="1:2" ht="14.25">
      <c r="A870" s="817"/>
      <c r="B870" s="713"/>
    </row>
    <row r="871" spans="1:2" ht="14.25">
      <c r="A871" s="817"/>
      <c r="B871" s="713"/>
    </row>
    <row r="872" spans="1:2" ht="14.25">
      <c r="A872" s="817"/>
      <c r="B872" s="713"/>
    </row>
    <row r="873" spans="1:2" ht="14.25">
      <c r="A873" s="817"/>
      <c r="B873" s="713"/>
    </row>
    <row r="874" spans="1:2" ht="14.25">
      <c r="A874" s="817"/>
      <c r="B874" s="713"/>
    </row>
    <row r="875" spans="1:2" ht="14.25">
      <c r="A875" s="817"/>
      <c r="B875" s="713"/>
    </row>
    <row r="876" spans="1:2" ht="14.25">
      <c r="A876" s="817"/>
      <c r="B876" s="713"/>
    </row>
    <row r="877" spans="1:2" ht="14.25">
      <c r="A877" s="817"/>
      <c r="B877" s="713"/>
    </row>
    <row r="878" spans="1:2" ht="14.25">
      <c r="A878" s="817"/>
      <c r="B878" s="713"/>
    </row>
    <row r="879" spans="1:2" ht="14.25">
      <c r="A879" s="817"/>
      <c r="B879" s="713"/>
    </row>
    <row r="880" spans="1:2" ht="14.25">
      <c r="A880" s="817"/>
      <c r="B880" s="713"/>
    </row>
    <row r="881" spans="1:2" ht="14.25">
      <c r="A881" s="817"/>
      <c r="B881" s="713"/>
    </row>
    <row r="882" spans="1:2" ht="14.25">
      <c r="A882" s="817"/>
      <c r="B882" s="713"/>
    </row>
    <row r="883" spans="1:2" ht="14.25">
      <c r="A883" s="817"/>
      <c r="B883" s="713"/>
    </row>
    <row r="884" spans="1:2" ht="14.25">
      <c r="A884" s="817"/>
      <c r="B884" s="713"/>
    </row>
    <row r="885" spans="1:2" ht="14.25">
      <c r="A885" s="817"/>
      <c r="B885" s="713"/>
    </row>
    <row r="886" spans="1:2" ht="14.25">
      <c r="A886" s="817"/>
      <c r="B886" s="713"/>
    </row>
    <row r="887" spans="1:2" ht="14.25">
      <c r="A887" s="817"/>
      <c r="B887" s="713"/>
    </row>
    <row r="888" spans="1:2" ht="14.25">
      <c r="A888" s="817"/>
      <c r="B888" s="713"/>
    </row>
    <row r="889" spans="1:2" ht="14.25">
      <c r="A889" s="817"/>
      <c r="B889" s="713"/>
    </row>
    <row r="890" spans="1:2" ht="14.25">
      <c r="A890" s="817"/>
      <c r="B890" s="713"/>
    </row>
    <row r="891" spans="1:2" ht="14.25">
      <c r="A891" s="817"/>
      <c r="B891" s="713"/>
    </row>
    <row r="892" spans="1:2" ht="14.25">
      <c r="A892" s="817"/>
      <c r="B892" s="713"/>
    </row>
    <row r="893" spans="1:2" ht="14.25">
      <c r="A893" s="817"/>
      <c r="B893" s="713"/>
    </row>
    <row r="894" spans="1:2" ht="14.25">
      <c r="A894" s="817"/>
      <c r="B894" s="713"/>
    </row>
    <row r="895" spans="1:2" ht="14.25">
      <c r="A895" s="817"/>
      <c r="B895" s="713"/>
    </row>
    <row r="896" spans="1:2" ht="14.25">
      <c r="A896" s="817"/>
      <c r="B896" s="713"/>
    </row>
    <row r="897" spans="1:2" ht="14.25">
      <c r="A897" s="817"/>
      <c r="B897" s="713"/>
    </row>
    <row r="898" spans="1:2" ht="14.25">
      <c r="A898" s="817"/>
      <c r="B898" s="713"/>
    </row>
    <row r="899" spans="1:2" ht="14.25">
      <c r="A899" s="817"/>
      <c r="B899" s="713"/>
    </row>
    <row r="900" spans="1:2" ht="14.25">
      <c r="A900" s="817"/>
      <c r="B900" s="713"/>
    </row>
    <row r="901" spans="1:2" ht="14.25">
      <c r="A901" s="817"/>
      <c r="B901" s="713"/>
    </row>
    <row r="902" spans="1:2" ht="14.25">
      <c r="A902" s="817"/>
      <c r="B902" s="713"/>
    </row>
    <row r="903" spans="1:2" ht="14.25">
      <c r="A903" s="817"/>
      <c r="B903" s="713"/>
    </row>
    <row r="904" spans="1:2" ht="14.25">
      <c r="A904" s="817"/>
      <c r="B904" s="713"/>
    </row>
    <row r="905" spans="1:2" ht="14.25">
      <c r="A905" s="817"/>
      <c r="B905" s="713"/>
    </row>
    <row r="906" spans="1:2" ht="14.25">
      <c r="A906" s="817"/>
      <c r="B906" s="713"/>
    </row>
    <row r="907" spans="1:2" ht="14.25">
      <c r="A907" s="817"/>
      <c r="B907" s="713"/>
    </row>
    <row r="908" spans="1:2" ht="14.25">
      <c r="A908" s="817"/>
      <c r="B908" s="713"/>
    </row>
    <row r="909" spans="1:2" ht="14.25">
      <c r="A909" s="817"/>
      <c r="B909" s="713"/>
    </row>
    <row r="910" spans="1:2" ht="14.25">
      <c r="A910" s="817"/>
      <c r="B910" s="713"/>
    </row>
    <row r="911" spans="1:2" ht="14.25">
      <c r="A911" s="817"/>
      <c r="B911" s="713"/>
    </row>
    <row r="912" spans="1:2" ht="14.25">
      <c r="A912" s="817"/>
      <c r="B912" s="713"/>
    </row>
    <row r="913" spans="1:2" ht="14.25">
      <c r="A913" s="817"/>
      <c r="B913" s="713"/>
    </row>
    <row r="914" spans="1:2" ht="14.25">
      <c r="A914" s="817"/>
      <c r="B914" s="713"/>
    </row>
    <row r="915" spans="1:2" ht="14.25">
      <c r="A915" s="817"/>
      <c r="B915" s="713"/>
    </row>
    <row r="916" spans="1:2" ht="14.25">
      <c r="A916" s="817"/>
      <c r="B916" s="713"/>
    </row>
    <row r="917" spans="1:2" ht="14.25">
      <c r="A917" s="817"/>
      <c r="B917" s="713"/>
    </row>
    <row r="918" spans="1:2" ht="14.25">
      <c r="A918" s="817"/>
      <c r="B918" s="713"/>
    </row>
    <row r="919" spans="1:2" ht="14.25">
      <c r="A919" s="817"/>
      <c r="B919" s="713"/>
    </row>
    <row r="920" spans="1:2" ht="14.25">
      <c r="A920" s="817"/>
      <c r="B920" s="713"/>
    </row>
    <row r="921" spans="1:2" ht="14.25">
      <c r="A921" s="817"/>
      <c r="B921" s="713"/>
    </row>
    <row r="922" spans="1:2" ht="14.25">
      <c r="A922" s="817"/>
      <c r="B922" s="713"/>
    </row>
    <row r="923" spans="1:2" ht="14.25">
      <c r="A923" s="817"/>
      <c r="B923" s="713"/>
    </row>
    <row r="924" spans="1:2" ht="14.25">
      <c r="A924" s="817"/>
      <c r="B924" s="713"/>
    </row>
    <row r="925" spans="1:2" ht="14.25">
      <c r="A925" s="817"/>
      <c r="B925" s="713"/>
    </row>
    <row r="926" spans="1:2" ht="14.25">
      <c r="A926" s="817"/>
      <c r="B926" s="713"/>
    </row>
    <row r="927" spans="1:2" ht="14.25">
      <c r="A927" s="817"/>
      <c r="B927" s="713"/>
    </row>
    <row r="928" spans="1:2" ht="14.25">
      <c r="A928" s="817"/>
      <c r="B928" s="713"/>
    </row>
    <row r="929" spans="1:2" ht="14.25">
      <c r="A929" s="817"/>
      <c r="B929" s="713"/>
    </row>
    <row r="930" spans="1:2" ht="14.25">
      <c r="A930" s="817"/>
      <c r="B930" s="713"/>
    </row>
    <row r="931" spans="1:2" ht="14.25">
      <c r="A931" s="817"/>
      <c r="B931" s="713"/>
    </row>
    <row r="932" spans="1:2" ht="14.25">
      <c r="A932" s="817"/>
      <c r="B932" s="713"/>
    </row>
    <row r="933" spans="1:2" ht="14.25">
      <c r="A933" s="817"/>
      <c r="B933" s="713"/>
    </row>
    <row r="934" spans="1:2" ht="14.25">
      <c r="A934" s="817"/>
      <c r="B934" s="713"/>
    </row>
    <row r="935" spans="1:2" ht="14.25">
      <c r="A935" s="817"/>
      <c r="B935" s="713"/>
    </row>
    <row r="936" spans="1:2" ht="14.25">
      <c r="A936" s="817"/>
      <c r="B936" s="713"/>
    </row>
    <row r="937" spans="1:2" ht="14.25">
      <c r="A937" s="817"/>
      <c r="B937" s="713"/>
    </row>
    <row r="938" spans="1:2" ht="14.25">
      <c r="A938" s="817"/>
      <c r="B938" s="713"/>
    </row>
    <row r="939" spans="1:2" ht="14.25">
      <c r="A939" s="817"/>
      <c r="B939" s="713"/>
    </row>
    <row r="940" spans="1:2" ht="14.25">
      <c r="A940" s="817"/>
      <c r="B940" s="713"/>
    </row>
    <row r="941" spans="1:2" ht="14.25">
      <c r="A941" s="817"/>
      <c r="B941" s="713"/>
    </row>
    <row r="942" spans="1:2" ht="14.25">
      <c r="A942" s="817"/>
      <c r="B942" s="713"/>
    </row>
    <row r="943" spans="1:2" ht="14.25">
      <c r="A943" s="817"/>
      <c r="B943" s="713"/>
    </row>
    <row r="944" spans="1:2" ht="14.25">
      <c r="A944" s="817"/>
      <c r="B944" s="713"/>
    </row>
    <row r="945" spans="1:2" ht="14.25">
      <c r="A945" s="817"/>
      <c r="B945" s="713"/>
    </row>
    <row r="946" spans="1:2" ht="14.25">
      <c r="A946" s="817"/>
      <c r="B946" s="713"/>
    </row>
    <row r="947" spans="1:2" ht="14.25">
      <c r="A947" s="817"/>
      <c r="B947" s="713"/>
    </row>
    <row r="948" spans="1:2" ht="14.25">
      <c r="A948" s="817"/>
      <c r="B948" s="713"/>
    </row>
    <row r="949" spans="1:2" ht="14.25">
      <c r="A949" s="817"/>
      <c r="B949" s="713"/>
    </row>
    <row r="950" spans="1:2" ht="14.25">
      <c r="A950" s="817"/>
      <c r="B950" s="713"/>
    </row>
    <row r="951" spans="1:2" ht="14.25">
      <c r="A951" s="817"/>
      <c r="B951" s="713"/>
    </row>
    <row r="952" spans="1:2" ht="14.25">
      <c r="A952" s="817"/>
      <c r="B952" s="713"/>
    </row>
    <row r="953" spans="1:2" ht="14.25">
      <c r="A953" s="817"/>
      <c r="B953" s="713"/>
    </row>
    <row r="954" spans="1:2" ht="14.25">
      <c r="A954" s="817"/>
      <c r="B954" s="713"/>
    </row>
    <row r="955" spans="1:2" ht="14.25">
      <c r="A955" s="817"/>
      <c r="B955" s="713"/>
    </row>
    <row r="956" spans="1:2" ht="14.25">
      <c r="A956" s="817"/>
      <c r="B956" s="713"/>
    </row>
    <row r="957" spans="1:2" ht="14.25">
      <c r="A957" s="817"/>
      <c r="B957" s="713"/>
    </row>
    <row r="958" spans="1:2" ht="14.25">
      <c r="A958" s="817"/>
      <c r="B958" s="713"/>
    </row>
    <row r="959" spans="1:2" ht="14.25">
      <c r="A959" s="817"/>
      <c r="B959" s="713"/>
    </row>
    <row r="960" spans="1:2" ht="14.25">
      <c r="A960" s="817"/>
      <c r="B960" s="713"/>
    </row>
    <row r="961" spans="1:2" ht="14.25">
      <c r="A961" s="817"/>
      <c r="B961" s="713"/>
    </row>
    <row r="962" spans="1:2" ht="14.25">
      <c r="A962" s="817"/>
      <c r="B962" s="713"/>
    </row>
    <row r="963" spans="1:2" ht="14.25">
      <c r="A963" s="817"/>
      <c r="B963" s="713"/>
    </row>
    <row r="964" spans="1:2" ht="14.25">
      <c r="A964" s="817"/>
      <c r="B964" s="713"/>
    </row>
    <row r="965" spans="1:2" ht="14.25">
      <c r="A965" s="817"/>
      <c r="B965" s="713"/>
    </row>
    <row r="966" spans="1:2" ht="14.25">
      <c r="A966" s="817"/>
      <c r="B966" s="713"/>
    </row>
    <row r="967" spans="1:2" ht="14.25">
      <c r="A967" s="817"/>
      <c r="B967" s="713"/>
    </row>
    <row r="968" spans="1:2" ht="14.25">
      <c r="A968" s="817"/>
      <c r="B968" s="713"/>
    </row>
    <row r="969" spans="1:2" ht="14.25">
      <c r="A969" s="817"/>
      <c r="B969" s="713"/>
    </row>
    <row r="970" spans="1:2" ht="14.25">
      <c r="A970" s="817"/>
      <c r="B970" s="713"/>
    </row>
    <row r="971" spans="1:2" ht="14.25">
      <c r="A971" s="817"/>
      <c r="B971" s="713"/>
    </row>
    <row r="972" spans="1:2" ht="14.25">
      <c r="A972" s="817"/>
      <c r="B972" s="713"/>
    </row>
    <row r="973" spans="1:2" ht="14.25">
      <c r="A973" s="817"/>
      <c r="B973" s="713"/>
    </row>
    <row r="974" spans="1:2" ht="14.25">
      <c r="A974" s="817"/>
      <c r="B974" s="713"/>
    </row>
    <row r="975" spans="1:2" ht="14.25">
      <c r="A975" s="817"/>
      <c r="B975" s="713"/>
    </row>
    <row r="976" spans="1:2" ht="14.25">
      <c r="A976" s="817"/>
      <c r="B976" s="713"/>
    </row>
    <row r="977" spans="1:2" ht="14.25">
      <c r="A977" s="817"/>
      <c r="B977" s="713"/>
    </row>
    <row r="978" spans="1:2" ht="14.25">
      <c r="A978" s="817"/>
      <c r="B978" s="713"/>
    </row>
    <row r="979" spans="1:2" ht="14.25">
      <c r="A979" s="817"/>
      <c r="B979" s="713"/>
    </row>
    <row r="980" spans="1:2" ht="14.25">
      <c r="A980" s="817"/>
      <c r="B980" s="713"/>
    </row>
    <row r="981" spans="1:2" ht="14.25">
      <c r="A981" s="817"/>
      <c r="B981" s="713"/>
    </row>
    <row r="982" spans="1:2" ht="14.25">
      <c r="A982" s="817"/>
      <c r="B982" s="713"/>
    </row>
    <row r="983" spans="1:2" ht="14.25">
      <c r="A983" s="817"/>
      <c r="B983" s="713"/>
    </row>
    <row r="984" spans="1:2" ht="14.25">
      <c r="A984" s="817"/>
      <c r="B984" s="713"/>
    </row>
    <row r="985" spans="1:2" ht="14.25">
      <c r="A985" s="817"/>
      <c r="B985" s="713"/>
    </row>
    <row r="986" spans="1:2" ht="14.25">
      <c r="A986" s="817"/>
      <c r="B986" s="713"/>
    </row>
    <row r="987" spans="1:2" ht="14.25">
      <c r="A987" s="817"/>
      <c r="B987" s="713"/>
    </row>
    <row r="988" spans="1:2" ht="14.25">
      <c r="A988" s="817"/>
      <c r="B988" s="713"/>
    </row>
    <row r="989" spans="1:2" ht="14.25">
      <c r="A989" s="817"/>
      <c r="B989" s="713"/>
    </row>
    <row r="990" spans="1:2" ht="14.25">
      <c r="A990" s="817"/>
      <c r="B990" s="713"/>
    </row>
    <row r="991" spans="1:2" ht="14.25">
      <c r="A991" s="817"/>
      <c r="B991" s="713"/>
    </row>
    <row r="992" spans="1:2" ht="14.25">
      <c r="A992" s="817"/>
      <c r="B992" s="713"/>
    </row>
    <row r="993" spans="1:2" ht="14.25">
      <c r="A993" s="817"/>
      <c r="B993" s="713"/>
    </row>
    <row r="994" spans="1:2" ht="14.25">
      <c r="A994" s="817"/>
      <c r="B994" s="713"/>
    </row>
    <row r="995" spans="1:2" ht="14.25">
      <c r="A995" s="817"/>
      <c r="B995" s="713"/>
    </row>
    <row r="996" spans="1:2" ht="14.25">
      <c r="A996" s="817"/>
      <c r="B996" s="713"/>
    </row>
    <row r="997" spans="1:2" ht="14.25">
      <c r="A997" s="817"/>
      <c r="B997" s="713"/>
    </row>
    <row r="998" spans="1:2" ht="14.25">
      <c r="A998" s="817"/>
      <c r="B998" s="713"/>
    </row>
    <row r="999" spans="1:2" ht="14.25">
      <c r="A999" s="817"/>
      <c r="B999" s="713"/>
    </row>
    <row r="1000" spans="1:2" ht="14.25">
      <c r="A1000" s="817"/>
      <c r="B1000" s="713"/>
    </row>
    <row r="1001" spans="1:2" ht="14.25">
      <c r="A1001" s="817"/>
      <c r="B1001" s="713"/>
    </row>
    <row r="1002" spans="1:2" ht="14.25">
      <c r="A1002" s="817"/>
      <c r="B1002" s="713"/>
    </row>
    <row r="1003" spans="1:2" ht="14.25">
      <c r="A1003" s="817"/>
      <c r="B1003" s="713"/>
    </row>
    <row r="1004" spans="1:2" ht="14.25">
      <c r="A1004" s="817"/>
      <c r="B1004" s="713"/>
    </row>
    <row r="1005" spans="1:2" ht="14.25">
      <c r="A1005" s="817"/>
      <c r="B1005" s="713"/>
    </row>
    <row r="1006" spans="1:2" ht="14.25">
      <c r="A1006" s="817"/>
      <c r="B1006" s="713"/>
    </row>
    <row r="1007" spans="1:2" ht="14.25">
      <c r="A1007" s="817"/>
      <c r="B1007" s="713"/>
    </row>
    <row r="1008" spans="1:2" ht="14.25">
      <c r="A1008" s="817"/>
      <c r="B1008" s="713"/>
    </row>
    <row r="1009" spans="1:2" ht="14.25">
      <c r="A1009" s="817"/>
      <c r="B1009" s="713"/>
    </row>
    <row r="1010" spans="1:2" ht="14.25">
      <c r="A1010" s="817"/>
      <c r="B1010" s="713"/>
    </row>
    <row r="1011" spans="1:2" ht="14.25">
      <c r="A1011" s="817"/>
      <c r="B1011" s="713"/>
    </row>
    <row r="1012" spans="1:2" ht="14.25">
      <c r="A1012" s="817"/>
      <c r="B1012" s="713"/>
    </row>
    <row r="1013" spans="1:2" ht="14.25">
      <c r="A1013" s="817"/>
      <c r="B1013" s="713"/>
    </row>
    <row r="1014" spans="1:2" ht="14.25">
      <c r="A1014" s="817"/>
      <c r="B1014" s="713"/>
    </row>
    <row r="1015" spans="1:2" ht="14.25">
      <c r="A1015" s="817"/>
      <c r="B1015" s="713"/>
    </row>
    <row r="1016" spans="1:2" ht="14.25">
      <c r="A1016" s="817"/>
      <c r="B1016" s="713"/>
    </row>
    <row r="1017" spans="1:2" ht="14.25">
      <c r="A1017" s="817"/>
      <c r="B1017" s="713"/>
    </row>
    <row r="1018" spans="1:2" ht="14.25">
      <c r="A1018" s="817"/>
      <c r="B1018" s="713"/>
    </row>
    <row r="1019" spans="1:2" ht="14.25">
      <c r="A1019" s="817"/>
      <c r="B1019" s="713"/>
    </row>
    <row r="1020" spans="1:2" ht="14.25">
      <c r="A1020" s="817"/>
      <c r="B1020" s="713"/>
    </row>
    <row r="1021" spans="1:2" ht="14.25">
      <c r="A1021" s="817"/>
      <c r="B1021" s="713"/>
    </row>
    <row r="1022" spans="1:2" ht="14.25">
      <c r="A1022" s="817"/>
      <c r="B1022" s="713"/>
    </row>
    <row r="1023" spans="1:2" ht="14.25">
      <c r="A1023" s="817"/>
      <c r="B1023" s="713"/>
    </row>
    <row r="1024" spans="1:2" ht="14.25">
      <c r="A1024" s="817"/>
      <c r="B1024" s="713"/>
    </row>
    <row r="1025" spans="1:2" ht="14.25">
      <c r="A1025" s="817"/>
      <c r="B1025" s="713"/>
    </row>
    <row r="1026" spans="1:2" ht="14.25">
      <c r="A1026" s="817"/>
      <c r="B1026" s="713"/>
    </row>
    <row r="1027" spans="1:2" ht="14.25">
      <c r="A1027" s="817"/>
      <c r="B1027" s="713"/>
    </row>
    <row r="1028" spans="1:2" ht="14.25">
      <c r="A1028" s="817"/>
      <c r="B1028" s="713"/>
    </row>
    <row r="1029" spans="1:2" ht="14.25">
      <c r="A1029" s="817"/>
      <c r="B1029" s="713"/>
    </row>
    <row r="1030" spans="1:2" ht="14.25">
      <c r="A1030" s="817"/>
      <c r="B1030" s="713"/>
    </row>
    <row r="1031" spans="1:2" ht="14.25">
      <c r="A1031" s="817"/>
      <c r="B1031" s="713"/>
    </row>
    <row r="1032" spans="1:2" ht="14.25">
      <c r="A1032" s="817"/>
      <c r="B1032" s="713"/>
    </row>
    <row r="1033" spans="1:2" ht="14.25">
      <c r="A1033" s="817"/>
      <c r="B1033" s="713"/>
    </row>
    <row r="1034" spans="1:2" ht="14.25">
      <c r="A1034" s="817"/>
      <c r="B1034" s="713"/>
    </row>
    <row r="1035" spans="1:2" ht="14.25">
      <c r="A1035" s="817"/>
      <c r="B1035" s="713"/>
    </row>
    <row r="1036" spans="1:2" ht="14.25">
      <c r="A1036" s="817"/>
      <c r="B1036" s="713"/>
    </row>
    <row r="1037" spans="1:2" ht="14.25">
      <c r="A1037" s="817"/>
      <c r="B1037" s="713"/>
    </row>
    <row r="1038" spans="1:2" ht="14.25">
      <c r="A1038" s="817"/>
      <c r="B1038" s="713"/>
    </row>
    <row r="1039" spans="1:2" ht="14.25">
      <c r="A1039" s="817"/>
      <c r="B1039" s="713"/>
    </row>
    <row r="1040" spans="1:2" ht="14.25">
      <c r="A1040" s="817"/>
      <c r="B1040" s="713"/>
    </row>
    <row r="1041" spans="1:2" ht="14.25">
      <c r="A1041" s="817"/>
      <c r="B1041" s="713"/>
    </row>
    <row r="1042" spans="1:2" ht="14.25">
      <c r="A1042" s="817"/>
      <c r="B1042" s="713"/>
    </row>
    <row r="1043" spans="1:2" ht="14.25">
      <c r="A1043" s="817"/>
      <c r="B1043" s="713"/>
    </row>
    <row r="1044" spans="1:2" ht="14.25">
      <c r="A1044" s="817"/>
      <c r="B1044" s="713"/>
    </row>
    <row r="1045" spans="1:2" ht="14.25">
      <c r="A1045" s="817"/>
      <c r="B1045" s="713"/>
    </row>
    <row r="1046" spans="1:2" ht="14.25">
      <c r="A1046" s="817"/>
      <c r="B1046" s="713"/>
    </row>
    <row r="1047" spans="1:2" ht="14.25">
      <c r="A1047" s="817"/>
      <c r="B1047" s="713"/>
    </row>
    <row r="1048" spans="1:2" ht="14.25">
      <c r="A1048" s="817"/>
      <c r="B1048" s="713"/>
    </row>
    <row r="1049" spans="1:2" ht="14.25">
      <c r="A1049" s="817"/>
      <c r="B1049" s="713"/>
    </row>
    <row r="1050" spans="1:2" ht="14.25">
      <c r="A1050" s="817"/>
      <c r="B1050" s="713"/>
    </row>
    <row r="1051" spans="1:2" ht="14.25">
      <c r="A1051" s="817"/>
      <c r="B1051" s="713"/>
    </row>
    <row r="1052" spans="1:2" ht="14.25">
      <c r="A1052" s="817"/>
      <c r="B1052" s="713"/>
    </row>
    <row r="1053" spans="1:2" ht="14.25">
      <c r="A1053" s="817"/>
      <c r="B1053" s="713"/>
    </row>
    <row r="1054" spans="1:2" ht="14.25">
      <c r="A1054" s="817"/>
      <c r="B1054" s="713"/>
    </row>
    <row r="1055" spans="1:2" ht="14.25">
      <c r="A1055" s="817"/>
      <c r="B1055" s="713"/>
    </row>
    <row r="1056" spans="1:2" ht="14.25">
      <c r="A1056" s="817"/>
      <c r="B1056" s="713"/>
    </row>
    <row r="1057" spans="1:2" ht="14.25">
      <c r="A1057" s="817"/>
      <c r="B1057" s="713"/>
    </row>
    <row r="1058" spans="1:2" ht="14.25">
      <c r="A1058" s="817"/>
      <c r="B1058" s="713"/>
    </row>
    <row r="1059" spans="1:2" ht="14.25">
      <c r="A1059" s="817"/>
      <c r="B1059" s="713"/>
    </row>
    <row r="1060" spans="1:2" ht="14.25">
      <c r="A1060" s="817"/>
      <c r="B1060" s="713"/>
    </row>
    <row r="1061" spans="1:2" ht="14.25">
      <c r="A1061" s="817"/>
      <c r="B1061" s="713"/>
    </row>
    <row r="1062" spans="1:2" ht="14.25">
      <c r="A1062" s="817"/>
      <c r="B1062" s="713"/>
    </row>
    <row r="1063" spans="1:2" ht="14.25">
      <c r="A1063" s="817"/>
      <c r="B1063" s="713"/>
    </row>
    <row r="1064" spans="1:2" ht="14.25">
      <c r="A1064" s="817"/>
      <c r="B1064" s="713"/>
    </row>
    <row r="1065" spans="1:2" ht="14.25">
      <c r="A1065" s="817"/>
      <c r="B1065" s="713"/>
    </row>
    <row r="1066" spans="1:2" ht="14.25">
      <c r="A1066" s="817"/>
      <c r="B1066" s="713"/>
    </row>
    <row r="1067" spans="1:2" ht="14.25">
      <c r="A1067" s="817"/>
      <c r="B1067" s="713"/>
    </row>
    <row r="1068" spans="1:2" ht="14.25">
      <c r="A1068" s="817"/>
      <c r="B1068" s="713"/>
    </row>
    <row r="1069" spans="1:2" ht="14.25">
      <c r="A1069" s="817"/>
      <c r="B1069" s="713"/>
    </row>
    <row r="1070" spans="1:2" ht="14.25">
      <c r="A1070" s="817"/>
      <c r="B1070" s="713"/>
    </row>
    <row r="1071" spans="1:2" ht="14.25">
      <c r="A1071" s="817"/>
      <c r="B1071" s="713"/>
    </row>
    <row r="1072" spans="1:2" ht="14.25">
      <c r="A1072" s="817"/>
      <c r="B1072" s="713"/>
    </row>
    <row r="1073" spans="1:2" ht="14.25">
      <c r="A1073" s="817"/>
      <c r="B1073" s="713"/>
    </row>
    <row r="1074" spans="1:2" ht="14.25">
      <c r="A1074" s="817"/>
      <c r="B1074" s="713"/>
    </row>
    <row r="1075" spans="1:2" ht="14.25">
      <c r="A1075" s="817"/>
      <c r="B1075" s="713"/>
    </row>
    <row r="1076" spans="1:2" ht="14.25">
      <c r="A1076" s="817"/>
      <c r="B1076" s="713"/>
    </row>
    <row r="1077" spans="1:2" ht="14.25">
      <c r="A1077" s="817"/>
      <c r="B1077" s="713"/>
    </row>
    <row r="1078" spans="1:2" ht="14.25">
      <c r="A1078" s="817"/>
      <c r="B1078" s="713"/>
    </row>
    <row r="1079" spans="1:2" ht="14.25">
      <c r="A1079" s="817"/>
      <c r="B1079" s="713"/>
    </row>
    <row r="1080" spans="1:2" ht="14.25">
      <c r="A1080" s="817"/>
      <c r="B1080" s="713"/>
    </row>
    <row r="1081" spans="1:2" ht="14.25">
      <c r="A1081" s="817"/>
      <c r="B1081" s="713"/>
    </row>
    <row r="1082" spans="1:2" ht="14.25">
      <c r="A1082" s="817"/>
      <c r="B1082" s="713"/>
    </row>
    <row r="1083" spans="1:2" ht="14.25">
      <c r="A1083" s="817"/>
      <c r="B1083" s="713"/>
    </row>
    <row r="1084" spans="1:2" ht="14.25">
      <c r="A1084" s="817"/>
      <c r="B1084" s="713"/>
    </row>
    <row r="1085" spans="1:2" ht="14.25">
      <c r="A1085" s="817"/>
      <c r="B1085" s="713"/>
    </row>
    <row r="1086" spans="1:2" ht="14.25">
      <c r="A1086" s="817"/>
      <c r="B1086" s="713"/>
    </row>
    <row r="1087" spans="1:2" ht="14.25">
      <c r="A1087" s="817"/>
      <c r="B1087" s="713"/>
    </row>
    <row r="1088" spans="1:2" ht="14.25">
      <c r="A1088" s="817"/>
      <c r="B1088" s="713"/>
    </row>
    <row r="1089" spans="1:2" ht="14.25">
      <c r="A1089" s="817"/>
      <c r="B1089" s="713"/>
    </row>
    <row r="1090" spans="1:2" ht="14.25">
      <c r="A1090" s="817"/>
      <c r="B1090" s="713"/>
    </row>
    <row r="1091" spans="1:2" ht="14.25">
      <c r="A1091" s="817"/>
      <c r="B1091" s="713"/>
    </row>
    <row r="1092" spans="1:2" ht="14.25">
      <c r="A1092" s="817"/>
      <c r="B1092" s="713"/>
    </row>
    <row r="1093" spans="1:2" ht="14.25">
      <c r="A1093" s="817"/>
      <c r="B1093" s="713"/>
    </row>
    <row r="1094" spans="1:2" ht="14.25">
      <c r="A1094" s="817"/>
      <c r="B1094" s="713"/>
    </row>
    <row r="1095" spans="1:2" ht="14.25">
      <c r="A1095" s="817"/>
      <c r="B1095" s="713"/>
    </row>
    <row r="1096" spans="1:2" ht="14.25">
      <c r="A1096" s="817"/>
      <c r="B1096" s="713"/>
    </row>
    <row r="1097" spans="1:2" ht="14.25">
      <c r="A1097" s="817"/>
      <c r="B1097" s="713"/>
    </row>
    <row r="1098" spans="1:2" ht="14.25">
      <c r="A1098" s="817"/>
      <c r="B1098" s="713"/>
    </row>
    <row r="1099" spans="1:2" ht="14.25">
      <c r="A1099" s="817"/>
      <c r="B1099" s="713"/>
    </row>
    <row r="1100" spans="1:2" ht="14.25">
      <c r="A1100" s="817"/>
      <c r="B1100" s="713"/>
    </row>
    <row r="1101" spans="1:2" ht="14.25">
      <c r="A1101" s="817"/>
      <c r="B1101" s="713"/>
    </row>
    <row r="1102" spans="1:2" ht="14.25">
      <c r="A1102" s="817"/>
      <c r="B1102" s="713"/>
    </row>
    <row r="1103" spans="1:2" ht="14.25">
      <c r="A1103" s="817"/>
      <c r="B1103" s="713"/>
    </row>
    <row r="1104" spans="1:2" ht="14.25">
      <c r="A1104" s="817"/>
      <c r="B1104" s="713"/>
    </row>
    <row r="1105" spans="1:2" ht="14.25">
      <c r="A1105" s="817"/>
      <c r="B1105" s="713"/>
    </row>
    <row r="1106" spans="1:2" ht="14.25">
      <c r="A1106" s="817"/>
      <c r="B1106" s="713"/>
    </row>
    <row r="1107" spans="1:2" ht="14.25">
      <c r="A1107" s="817"/>
      <c r="B1107" s="713"/>
    </row>
    <row r="1108" spans="1:2" ht="14.25">
      <c r="A1108" s="817"/>
      <c r="B1108" s="713"/>
    </row>
    <row r="1109" spans="1:2" ht="14.25">
      <c r="A1109" s="817"/>
      <c r="B1109" s="713"/>
    </row>
    <row r="1110" spans="1:2" ht="14.25">
      <c r="A1110" s="817"/>
      <c r="B1110" s="713"/>
    </row>
    <row r="1111" spans="1:2" ht="14.25">
      <c r="A1111" s="817"/>
      <c r="B1111" s="713"/>
    </row>
    <row r="1112" spans="1:2" ht="14.25">
      <c r="A1112" s="817"/>
      <c r="B1112" s="713"/>
    </row>
    <row r="1113" spans="1:2" ht="14.25">
      <c r="A1113" s="817"/>
      <c r="B1113" s="713"/>
    </row>
    <row r="1114" spans="1:2" ht="14.25">
      <c r="A1114" s="817"/>
      <c r="B1114" s="713"/>
    </row>
    <row r="1115" spans="1:2" ht="14.25">
      <c r="A1115" s="817"/>
      <c r="B1115" s="713"/>
    </row>
    <row r="1116" spans="1:2" ht="14.25">
      <c r="A1116" s="817"/>
      <c r="B1116" s="713"/>
    </row>
    <row r="1117" spans="1:2" ht="14.25">
      <c r="A1117" s="817"/>
      <c r="B1117" s="713"/>
    </row>
    <row r="1118" spans="1:2" ht="14.25">
      <c r="A1118" s="817"/>
      <c r="B1118" s="713"/>
    </row>
    <row r="1119" spans="1:2" ht="14.25">
      <c r="A1119" s="817"/>
      <c r="B1119" s="713"/>
    </row>
    <row r="1120" spans="1:2" ht="14.25">
      <c r="A1120" s="817"/>
      <c r="B1120" s="713"/>
    </row>
    <row r="1121" spans="1:2" ht="14.25">
      <c r="A1121" s="817"/>
      <c r="B1121" s="713"/>
    </row>
    <row r="1122" spans="1:2" ht="14.25">
      <c r="A1122" s="817"/>
      <c r="B1122" s="713"/>
    </row>
    <row r="1123" spans="1:2" ht="14.25">
      <c r="A1123" s="817"/>
      <c r="B1123" s="713"/>
    </row>
    <row r="1124" spans="1:2" ht="14.25">
      <c r="A1124" s="817"/>
      <c r="B1124" s="713"/>
    </row>
    <row r="1125" spans="1:2" ht="14.25">
      <c r="A1125" s="817"/>
      <c r="B1125" s="713"/>
    </row>
    <row r="1126" spans="1:2" ht="14.25">
      <c r="A1126" s="817"/>
      <c r="B1126" s="713"/>
    </row>
    <row r="1127" spans="1:2" ht="14.25">
      <c r="A1127" s="817"/>
      <c r="B1127" s="713"/>
    </row>
    <row r="1128" spans="1:2" ht="14.25">
      <c r="A1128" s="817"/>
      <c r="B1128" s="713"/>
    </row>
    <row r="1129" spans="1:2" ht="14.25">
      <c r="A1129" s="817"/>
      <c r="B1129" s="713"/>
    </row>
    <row r="1130" spans="1:2" ht="14.25">
      <c r="A1130" s="817"/>
      <c r="B1130" s="713"/>
    </row>
    <row r="1131" spans="1:2" ht="14.25">
      <c r="A1131" s="817"/>
      <c r="B1131" s="713"/>
    </row>
    <row r="1132" spans="1:2" ht="14.25">
      <c r="A1132" s="817"/>
      <c r="B1132" s="713"/>
    </row>
    <row r="1133" spans="1:2" ht="14.25">
      <c r="A1133" s="817"/>
      <c r="B1133" s="713"/>
    </row>
    <row r="1134" spans="1:2" ht="14.25">
      <c r="A1134" s="817"/>
      <c r="B1134" s="713"/>
    </row>
    <row r="1135" spans="1:2" ht="14.25">
      <c r="A1135" s="817"/>
      <c r="B1135" s="713"/>
    </row>
    <row r="1136" spans="1:2" ht="14.25">
      <c r="A1136" s="817"/>
      <c r="B1136" s="713"/>
    </row>
    <row r="1137" spans="1:2" ht="14.25">
      <c r="A1137" s="817"/>
      <c r="B1137" s="713"/>
    </row>
    <row r="1138" spans="1:2" ht="14.25">
      <c r="A1138" s="817"/>
      <c r="B1138" s="713"/>
    </row>
    <row r="1139" spans="1:2" ht="14.25">
      <c r="A1139" s="817"/>
      <c r="B1139" s="713"/>
    </row>
    <row r="1140" spans="1:2" ht="14.25">
      <c r="A1140" s="817"/>
      <c r="B1140" s="713"/>
    </row>
    <row r="1141" spans="1:2" ht="14.25">
      <c r="A1141" s="817"/>
      <c r="B1141" s="713"/>
    </row>
    <row r="1142" spans="1:2" ht="14.25">
      <c r="A1142" s="817"/>
      <c r="B1142" s="713"/>
    </row>
    <row r="1143" spans="1:2" ht="14.25">
      <c r="A1143" s="817"/>
      <c r="B1143" s="713"/>
    </row>
    <row r="1144" spans="1:2" ht="14.25">
      <c r="A1144" s="817"/>
      <c r="B1144" s="713"/>
    </row>
    <row r="1145" spans="1:2" ht="14.25">
      <c r="A1145" s="817"/>
      <c r="B1145" s="713"/>
    </row>
    <row r="1146" spans="1:2" ht="14.25">
      <c r="A1146" s="817"/>
      <c r="B1146" s="713"/>
    </row>
    <row r="1147" spans="1:2" ht="14.25">
      <c r="A1147" s="817"/>
      <c r="B1147" s="713"/>
    </row>
    <row r="1148" spans="1:2" ht="14.25">
      <c r="A1148" s="817"/>
      <c r="B1148" s="713"/>
    </row>
    <row r="1149" spans="1:2" ht="14.25">
      <c r="A1149" s="817"/>
      <c r="B1149" s="713"/>
    </row>
    <row r="1150" spans="1:2" ht="14.25">
      <c r="A1150" s="817"/>
      <c r="B1150" s="713"/>
    </row>
    <row r="1151" spans="1:2" ht="14.25">
      <c r="A1151" s="817"/>
      <c r="B1151" s="713"/>
    </row>
    <row r="1152" spans="1:2" ht="14.25">
      <c r="A1152" s="817"/>
      <c r="B1152" s="713"/>
    </row>
    <row r="1153" spans="1:2" ht="14.25">
      <c r="A1153" s="817"/>
      <c r="B1153" s="713"/>
    </row>
    <row r="1154" spans="1:2" ht="14.25">
      <c r="A1154" s="817"/>
      <c r="B1154" s="713"/>
    </row>
    <row r="1155" spans="1:2" ht="14.25">
      <c r="A1155" s="817"/>
      <c r="B1155" s="713"/>
    </row>
    <row r="1156" spans="1:2" ht="14.25">
      <c r="A1156" s="817"/>
      <c r="B1156" s="713"/>
    </row>
    <row r="1157" spans="1:2" ht="14.25">
      <c r="A1157" s="817"/>
      <c r="B1157" s="713"/>
    </row>
    <row r="1158" spans="1:2" ht="14.25">
      <c r="A1158" s="817"/>
      <c r="B1158" s="713"/>
    </row>
    <row r="1159" spans="1:2" ht="14.25">
      <c r="A1159" s="817"/>
      <c r="B1159" s="713"/>
    </row>
    <row r="1160" spans="1:2" ht="14.25">
      <c r="A1160" s="817"/>
      <c r="B1160" s="713"/>
    </row>
    <row r="1161" spans="1:2" ht="14.25">
      <c r="A1161" s="817"/>
      <c r="B1161" s="713"/>
    </row>
    <row r="1162" spans="1:2" ht="14.25">
      <c r="A1162" s="817"/>
      <c r="B1162" s="713"/>
    </row>
    <row r="1163" spans="1:2" ht="14.25">
      <c r="A1163" s="817"/>
      <c r="B1163" s="713"/>
    </row>
    <row r="1164" spans="1:2" ht="14.25">
      <c r="A1164" s="817"/>
      <c r="B1164" s="713"/>
    </row>
    <row r="1165" spans="1:2" ht="14.25">
      <c r="A1165" s="817"/>
      <c r="B1165" s="713"/>
    </row>
    <row r="1166" spans="1:2" ht="14.25">
      <c r="A1166" s="817"/>
      <c r="B1166" s="713"/>
    </row>
    <row r="1167" spans="1:2" ht="14.25">
      <c r="A1167" s="817"/>
      <c r="B1167" s="713"/>
    </row>
    <row r="1168" spans="1:2" ht="14.25">
      <c r="A1168" s="817"/>
      <c r="B1168" s="713"/>
    </row>
    <row r="1169" spans="1:2" ht="14.25">
      <c r="A1169" s="817"/>
      <c r="B1169" s="713"/>
    </row>
    <row r="1170" spans="1:2" ht="14.25">
      <c r="A1170" s="817"/>
      <c r="B1170" s="713"/>
    </row>
    <row r="1171" spans="1:2" ht="14.25">
      <c r="A1171" s="817"/>
      <c r="B1171" s="713"/>
    </row>
    <row r="1172" spans="1:2" ht="14.25">
      <c r="A1172" s="817"/>
      <c r="B1172" s="713"/>
    </row>
    <row r="1173" spans="1:2" ht="14.25">
      <c r="A1173" s="817"/>
      <c r="B1173" s="713"/>
    </row>
    <row r="1174" spans="1:2" ht="14.25">
      <c r="A1174" s="817"/>
      <c r="B1174" s="713"/>
    </row>
    <row r="1175" spans="1:2" ht="14.25">
      <c r="A1175" s="817"/>
      <c r="B1175" s="713"/>
    </row>
    <row r="1176" spans="1:2" ht="14.25">
      <c r="A1176" s="817"/>
      <c r="B1176" s="713"/>
    </row>
    <row r="1177" spans="1:2" ht="14.25">
      <c r="A1177" s="817"/>
      <c r="B1177" s="713"/>
    </row>
    <row r="1178" spans="1:2" ht="14.25">
      <c r="A1178" s="817"/>
      <c r="B1178" s="713"/>
    </row>
    <row r="1179" spans="1:2" ht="14.25">
      <c r="A1179" s="817"/>
      <c r="B1179" s="713"/>
    </row>
    <row r="1180" spans="1:2" ht="14.25">
      <c r="A1180" s="817"/>
      <c r="B1180" s="713"/>
    </row>
    <row r="1181" spans="1:2" ht="14.25">
      <c r="A1181" s="817"/>
      <c r="B1181" s="713"/>
    </row>
    <row r="1182" spans="1:2" ht="14.25">
      <c r="A1182" s="817"/>
      <c r="B1182" s="713"/>
    </row>
    <row r="1183" spans="1:2" ht="14.25">
      <c r="A1183" s="817"/>
      <c r="B1183" s="713"/>
    </row>
    <row r="1184" spans="1:2" ht="14.25">
      <c r="A1184" s="817"/>
      <c r="B1184" s="713"/>
    </row>
    <row r="1185" spans="1:2" ht="14.25">
      <c r="A1185" s="817"/>
      <c r="B1185" s="713"/>
    </row>
    <row r="1186" spans="1:2" ht="14.25">
      <c r="A1186" s="817"/>
      <c r="B1186" s="713"/>
    </row>
    <row r="1187" spans="1:2" ht="14.25">
      <c r="A1187" s="817"/>
      <c r="B1187" s="713"/>
    </row>
    <row r="1188" spans="1:2" ht="14.25">
      <c r="A1188" s="817"/>
      <c r="B1188" s="713"/>
    </row>
    <row r="1189" spans="1:2" ht="14.25">
      <c r="A1189" s="817"/>
      <c r="B1189" s="713"/>
    </row>
    <row r="1190" spans="1:2" ht="14.25">
      <c r="A1190" s="817"/>
      <c r="B1190" s="713"/>
    </row>
    <row r="1191" spans="1:2" ht="14.25">
      <c r="A1191" s="817"/>
      <c r="B1191" s="713"/>
    </row>
    <row r="1192" spans="1:2" ht="14.25">
      <c r="A1192" s="817"/>
      <c r="B1192" s="713"/>
    </row>
    <row r="1193" spans="1:2" ht="14.25">
      <c r="A1193" s="817"/>
      <c r="B1193" s="713"/>
    </row>
    <row r="1194" spans="1:2" ht="14.25">
      <c r="A1194" s="817"/>
      <c r="B1194" s="713"/>
    </row>
    <row r="1195" spans="1:2" ht="14.25">
      <c r="A1195" s="817"/>
      <c r="B1195" s="713"/>
    </row>
    <row r="1196" spans="1:2" ht="14.25">
      <c r="A1196" s="817"/>
      <c r="B1196" s="713"/>
    </row>
    <row r="1197" spans="1:2" ht="14.25">
      <c r="A1197" s="817"/>
      <c r="B1197" s="713"/>
    </row>
    <row r="1198" spans="1:2" ht="14.25">
      <c r="A1198" s="817"/>
      <c r="B1198" s="713"/>
    </row>
    <row r="1199" spans="1:2" ht="14.25">
      <c r="A1199" s="817"/>
      <c r="B1199" s="713"/>
    </row>
    <row r="1200" spans="1:2" ht="14.25">
      <c r="A1200" s="817"/>
      <c r="B1200" s="713"/>
    </row>
    <row r="1201" spans="1:2" ht="14.25">
      <c r="A1201" s="817"/>
      <c r="B1201" s="713"/>
    </row>
    <row r="1202" spans="1:2" ht="14.25">
      <c r="A1202" s="817"/>
      <c r="B1202" s="713"/>
    </row>
    <row r="1203" spans="1:2" ht="14.25">
      <c r="A1203" s="817"/>
      <c r="B1203" s="713"/>
    </row>
    <row r="1204" spans="1:2" ht="14.25">
      <c r="A1204" s="817"/>
      <c r="B1204" s="713"/>
    </row>
    <row r="1205" spans="1:2" ht="14.25">
      <c r="A1205" s="817"/>
      <c r="B1205" s="713"/>
    </row>
    <row r="1206" spans="1:2" ht="14.25">
      <c r="A1206" s="817"/>
      <c r="B1206" s="713"/>
    </row>
    <row r="1207" spans="1:2" ht="14.25">
      <c r="A1207" s="817"/>
      <c r="B1207" s="713"/>
    </row>
    <row r="1208" spans="1:2" ht="14.25">
      <c r="A1208" s="817"/>
      <c r="B1208" s="713"/>
    </row>
    <row r="1209" spans="1:2" ht="14.25">
      <c r="A1209" s="817"/>
      <c r="B1209" s="713"/>
    </row>
    <row r="1210" spans="1:2" ht="14.25">
      <c r="A1210" s="817"/>
      <c r="B1210" s="713"/>
    </row>
    <row r="1211" spans="1:2" ht="14.25">
      <c r="A1211" s="817"/>
      <c r="B1211" s="713"/>
    </row>
    <row r="1212" spans="1:2" ht="14.25">
      <c r="A1212" s="817"/>
      <c r="B1212" s="713"/>
    </row>
    <row r="1213" spans="1:2" ht="14.25">
      <c r="A1213" s="817"/>
      <c r="B1213" s="713"/>
    </row>
    <row r="1214" spans="1:2" ht="14.25">
      <c r="A1214" s="817"/>
      <c r="B1214" s="713"/>
    </row>
    <row r="1215" spans="1:2" ht="14.25">
      <c r="A1215" s="817"/>
      <c r="B1215" s="713"/>
    </row>
    <row r="1216" spans="1:2" ht="14.25">
      <c r="A1216" s="817"/>
      <c r="B1216" s="713"/>
    </row>
    <row r="1217" spans="1:2" ht="14.25">
      <c r="A1217" s="817"/>
      <c r="B1217" s="713"/>
    </row>
    <row r="1218" spans="1:2" ht="14.25">
      <c r="A1218" s="817"/>
      <c r="B1218" s="713"/>
    </row>
    <row r="1219" spans="1:2" ht="14.25">
      <c r="A1219" s="817"/>
      <c r="B1219" s="713"/>
    </row>
    <row r="1220" spans="1:2" ht="14.25">
      <c r="A1220" s="817"/>
      <c r="B1220" s="713"/>
    </row>
    <row r="1221" spans="1:2" ht="14.25">
      <c r="A1221" s="817"/>
      <c r="B1221" s="713"/>
    </row>
    <row r="1222" spans="1:2" ht="14.25">
      <c r="A1222" s="817"/>
      <c r="B1222" s="713"/>
    </row>
    <row r="1223" spans="1:2" ht="14.25">
      <c r="A1223" s="817"/>
      <c r="B1223" s="713"/>
    </row>
    <row r="1224" spans="1:2" ht="14.25">
      <c r="A1224" s="817"/>
      <c r="B1224" s="713"/>
    </row>
    <row r="1225" spans="1:2" ht="14.25">
      <c r="A1225" s="817"/>
      <c r="B1225" s="713"/>
    </row>
    <row r="1226" spans="1:2" ht="14.25">
      <c r="A1226" s="817"/>
      <c r="B1226" s="713"/>
    </row>
    <row r="1227" spans="1:2" ht="14.25">
      <c r="A1227" s="817"/>
      <c r="B1227" s="713"/>
    </row>
    <row r="1228" spans="1:2" ht="14.25">
      <c r="A1228" s="817"/>
      <c r="B1228" s="713"/>
    </row>
    <row r="1229" spans="1:2" ht="14.25">
      <c r="A1229" s="817"/>
      <c r="B1229" s="713"/>
    </row>
    <row r="1230" spans="1:2" ht="14.25">
      <c r="A1230" s="817"/>
      <c r="B1230" s="713"/>
    </row>
    <row r="1231" spans="1:2" ht="14.25">
      <c r="A1231" s="817"/>
      <c r="B1231" s="713"/>
    </row>
    <row r="1232" spans="1:2" ht="14.25">
      <c r="A1232" s="817"/>
      <c r="B1232" s="713"/>
    </row>
    <row r="1233" spans="1:2" ht="14.25">
      <c r="A1233" s="817"/>
      <c r="B1233" s="713"/>
    </row>
    <row r="1234" spans="1:2" ht="14.25">
      <c r="A1234" s="817"/>
      <c r="B1234" s="713"/>
    </row>
    <row r="1235" spans="1:2" ht="14.25">
      <c r="A1235" s="817"/>
      <c r="B1235" s="713"/>
    </row>
    <row r="1236" spans="1:2" ht="14.25">
      <c r="A1236" s="817"/>
      <c r="B1236" s="713"/>
    </row>
    <row r="1237" spans="1:2" ht="14.25">
      <c r="A1237" s="817"/>
      <c r="B1237" s="713"/>
    </row>
    <row r="1238" spans="1:2" ht="14.25">
      <c r="A1238" s="817"/>
      <c r="B1238" s="713"/>
    </row>
    <row r="1239" spans="1:2" ht="14.25">
      <c r="A1239" s="817"/>
      <c r="B1239" s="713"/>
    </row>
    <row r="1240" spans="1:2" ht="14.25">
      <c r="A1240" s="817"/>
      <c r="B1240" s="713"/>
    </row>
    <row r="1241" spans="1:2" ht="14.25">
      <c r="A1241" s="817"/>
      <c r="B1241" s="713"/>
    </row>
    <row r="1242" spans="1:2" ht="14.25">
      <c r="A1242" s="817"/>
      <c r="B1242" s="713"/>
    </row>
    <row r="1243" spans="1:2" ht="14.25">
      <c r="A1243" s="817"/>
      <c r="B1243" s="713"/>
    </row>
    <row r="1244" spans="1:2" ht="14.25">
      <c r="A1244" s="817"/>
      <c r="B1244" s="713"/>
    </row>
    <row r="1245" spans="1:2" ht="14.25">
      <c r="A1245" s="817"/>
      <c r="B1245" s="713"/>
    </row>
    <row r="1246" spans="1:2" ht="14.25">
      <c r="A1246" s="817"/>
      <c r="B1246" s="713"/>
    </row>
    <row r="1247" spans="1:2" ht="14.25">
      <c r="A1247" s="817"/>
      <c r="B1247" s="713"/>
    </row>
    <row r="1248" spans="1:2" ht="14.25">
      <c r="A1248" s="817"/>
      <c r="B1248" s="713"/>
    </row>
    <row r="1249" spans="1:2" ht="14.25">
      <c r="A1249" s="817"/>
      <c r="B1249" s="713"/>
    </row>
    <row r="1250" spans="1:2" ht="14.25">
      <c r="A1250" s="817"/>
      <c r="B1250" s="713"/>
    </row>
    <row r="1251" spans="1:2" ht="14.25">
      <c r="A1251" s="817"/>
      <c r="B1251" s="713"/>
    </row>
    <row r="1252" spans="1:2" ht="14.25">
      <c r="A1252" s="817"/>
      <c r="B1252" s="713"/>
    </row>
    <row r="1253" spans="1:2" ht="14.25">
      <c r="A1253" s="817"/>
      <c r="B1253" s="713"/>
    </row>
    <row r="1254" spans="1:2" ht="14.25">
      <c r="A1254" s="817"/>
      <c r="B1254" s="713"/>
    </row>
    <row r="1255" spans="1:2" ht="14.25">
      <c r="A1255" s="817"/>
      <c r="B1255" s="713"/>
    </row>
    <row r="1256" spans="1:2" ht="14.25">
      <c r="A1256" s="817"/>
      <c r="B1256" s="713"/>
    </row>
    <row r="1257" spans="1:2" ht="14.25">
      <c r="A1257" s="817"/>
      <c r="B1257" s="713"/>
    </row>
    <row r="1258" spans="1:2" ht="14.25">
      <c r="A1258" s="817"/>
      <c r="B1258" s="713"/>
    </row>
    <row r="1259" spans="1:2" ht="14.25">
      <c r="A1259" s="817"/>
      <c r="B1259" s="713"/>
    </row>
    <row r="1260" spans="1:2" ht="14.25">
      <c r="A1260" s="817"/>
      <c r="B1260" s="713"/>
    </row>
    <row r="1261" spans="1:2" ht="14.25">
      <c r="A1261" s="817"/>
      <c r="B1261" s="713"/>
    </row>
    <row r="1262" spans="1:2" ht="14.25">
      <c r="A1262" s="817"/>
      <c r="B1262" s="713"/>
    </row>
    <row r="1263" spans="1:2" ht="14.25">
      <c r="A1263" s="817"/>
      <c r="B1263" s="713"/>
    </row>
    <row r="1264" spans="1:2" ht="14.25">
      <c r="A1264" s="817"/>
      <c r="B1264" s="713"/>
    </row>
    <row r="1265" spans="1:2" ht="14.25">
      <c r="A1265" s="817"/>
      <c r="B1265" s="713"/>
    </row>
    <row r="1266" spans="1:2" ht="14.25">
      <c r="A1266" s="817"/>
      <c r="B1266" s="713"/>
    </row>
    <row r="1267" spans="1:2" ht="14.25">
      <c r="A1267" s="817"/>
      <c r="B1267" s="713"/>
    </row>
    <row r="1268" spans="1:2" ht="14.25">
      <c r="A1268" s="817"/>
      <c r="B1268" s="713"/>
    </row>
    <row r="1269" spans="1:2" ht="14.25">
      <c r="A1269" s="817"/>
      <c r="B1269" s="713"/>
    </row>
    <row r="1270" spans="1:2" ht="14.25">
      <c r="A1270" s="817"/>
      <c r="B1270" s="713"/>
    </row>
    <row r="1271" spans="1:2" ht="14.25">
      <c r="A1271" s="817"/>
      <c r="B1271" s="713"/>
    </row>
    <row r="1272" spans="1:2" ht="14.25">
      <c r="A1272" s="817"/>
      <c r="B1272" s="713"/>
    </row>
    <row r="1273" spans="1:2" ht="14.25">
      <c r="A1273" s="817"/>
      <c r="B1273" s="713"/>
    </row>
    <row r="1274" spans="1:2" ht="14.25">
      <c r="A1274" s="817"/>
      <c r="B1274" s="713"/>
    </row>
    <row r="1275" spans="1:2" ht="14.25">
      <c r="A1275" s="817"/>
      <c r="B1275" s="713"/>
    </row>
    <row r="1276" spans="1:2" ht="14.25">
      <c r="A1276" s="817"/>
      <c r="B1276" s="713"/>
    </row>
    <row r="1277" spans="1:2" ht="14.25">
      <c r="A1277" s="817"/>
      <c r="B1277" s="713"/>
    </row>
    <row r="1278" spans="1:2" ht="14.25">
      <c r="A1278" s="817"/>
      <c r="B1278" s="713"/>
    </row>
    <row r="1279" spans="1:2" ht="14.25">
      <c r="A1279" s="817"/>
      <c r="B1279" s="713"/>
    </row>
    <row r="1280" spans="1:2" ht="14.25">
      <c r="A1280" s="817"/>
      <c r="B1280" s="713"/>
    </row>
    <row r="1281" spans="1:2" ht="14.25">
      <c r="A1281" s="817"/>
      <c r="B1281" s="713"/>
    </row>
    <row r="1282" spans="1:2" ht="14.25">
      <c r="A1282" s="817"/>
      <c r="B1282" s="713"/>
    </row>
    <row r="1283" spans="1:2" ht="14.25">
      <c r="A1283" s="817"/>
      <c r="B1283" s="713"/>
    </row>
    <row r="1284" spans="1:2" ht="14.25">
      <c r="A1284" s="817"/>
      <c r="B1284" s="713"/>
    </row>
    <row r="1285" spans="1:2" ht="14.25">
      <c r="A1285" s="817"/>
      <c r="B1285" s="713"/>
    </row>
    <row r="1286" spans="1:2" ht="14.25">
      <c r="A1286" s="817"/>
      <c r="B1286" s="713"/>
    </row>
    <row r="1287" spans="1:2" ht="14.25">
      <c r="A1287" s="817"/>
      <c r="B1287" s="713"/>
    </row>
    <row r="1288" spans="1:2" ht="14.25">
      <c r="A1288" s="817"/>
      <c r="B1288" s="713"/>
    </row>
    <row r="1289" spans="1:2" ht="14.25">
      <c r="A1289" s="817"/>
      <c r="B1289" s="713"/>
    </row>
    <row r="1290" spans="1:2" ht="14.25">
      <c r="A1290" s="817"/>
      <c r="B1290" s="713"/>
    </row>
    <row r="1291" spans="1:2" ht="14.25">
      <c r="A1291" s="817"/>
      <c r="B1291" s="713"/>
    </row>
    <row r="1292" spans="1:2" ht="14.25">
      <c r="A1292" s="817"/>
      <c r="B1292" s="713"/>
    </row>
    <row r="1293" spans="1:2" ht="14.25">
      <c r="A1293" s="817"/>
      <c r="B1293" s="713"/>
    </row>
    <row r="1294" spans="1:2" ht="14.25">
      <c r="A1294" s="817"/>
      <c r="B1294" s="713"/>
    </row>
    <row r="1295" spans="1:2" ht="14.25">
      <c r="A1295" s="817"/>
      <c r="B1295" s="713"/>
    </row>
    <row r="1296" spans="1:2" ht="14.25">
      <c r="A1296" s="817"/>
      <c r="B1296" s="713"/>
    </row>
    <row r="1297" spans="1:2" ht="14.25">
      <c r="A1297" s="817"/>
      <c r="B1297" s="713"/>
    </row>
    <row r="1298" spans="1:2" ht="14.25">
      <c r="A1298" s="817"/>
      <c r="B1298" s="713"/>
    </row>
    <row r="1299" spans="1:2" ht="14.25">
      <c r="A1299" s="817"/>
      <c r="B1299" s="713"/>
    </row>
    <row r="1300" spans="1:2" ht="14.25">
      <c r="A1300" s="817"/>
      <c r="B1300" s="713"/>
    </row>
    <row r="1301" spans="1:2" ht="14.25">
      <c r="A1301" s="817"/>
      <c r="B1301" s="713"/>
    </row>
    <row r="1302" spans="1:2" ht="14.25">
      <c r="A1302" s="817"/>
      <c r="B1302" s="713"/>
    </row>
    <row r="1303" spans="1:2" ht="14.25">
      <c r="A1303" s="817"/>
      <c r="B1303" s="713"/>
    </row>
    <row r="1304" spans="1:2" ht="14.25">
      <c r="A1304" s="817"/>
      <c r="B1304" s="713"/>
    </row>
    <row r="1305" spans="1:2" ht="14.25">
      <c r="A1305" s="817"/>
      <c r="B1305" s="713"/>
    </row>
    <row r="1306" spans="1:2" ht="14.25">
      <c r="A1306" s="817"/>
      <c r="B1306" s="713"/>
    </row>
    <row r="1307" spans="1:2" ht="14.25">
      <c r="A1307" s="817"/>
      <c r="B1307" s="713"/>
    </row>
    <row r="1308" spans="1:2" ht="14.25">
      <c r="A1308" s="817"/>
      <c r="B1308" s="713"/>
    </row>
    <row r="1309" spans="1:2" ht="14.25">
      <c r="A1309" s="817"/>
      <c r="B1309" s="713"/>
    </row>
    <row r="1310" spans="1:2" ht="14.25">
      <c r="A1310" s="817"/>
      <c r="B1310" s="713"/>
    </row>
    <row r="1311" spans="1:2" ht="14.25">
      <c r="A1311" s="817"/>
      <c r="B1311" s="713"/>
    </row>
    <row r="1312" spans="1:2" ht="14.25">
      <c r="A1312" s="817"/>
      <c r="B1312" s="713"/>
    </row>
    <row r="1313" spans="1:2" ht="14.25">
      <c r="A1313" s="817"/>
      <c r="B1313" s="713"/>
    </row>
    <row r="1314" spans="1:2" ht="14.25">
      <c r="A1314" s="817"/>
      <c r="B1314" s="713"/>
    </row>
    <row r="1315" spans="1:2" ht="14.25">
      <c r="A1315" s="817"/>
      <c r="B1315" s="713"/>
    </row>
    <row r="1316" spans="1:2" ht="14.25">
      <c r="A1316" s="817"/>
      <c r="B1316" s="713"/>
    </row>
    <row r="1317" spans="1:2" ht="14.25">
      <c r="A1317" s="817"/>
      <c r="B1317" s="713"/>
    </row>
    <row r="1318" spans="1:2" ht="14.25">
      <c r="A1318" s="817"/>
      <c r="B1318" s="713"/>
    </row>
    <row r="1319" spans="1:2" ht="14.25">
      <c r="A1319" s="817"/>
      <c r="B1319" s="713"/>
    </row>
    <row r="1320" spans="1:2" ht="14.25">
      <c r="A1320" s="817"/>
      <c r="B1320" s="713"/>
    </row>
    <row r="1321" spans="1:2" ht="14.25">
      <c r="A1321" s="817"/>
      <c r="B1321" s="713"/>
    </row>
    <row r="1322" spans="1:2" ht="14.25">
      <c r="A1322" s="817"/>
      <c r="B1322" s="713"/>
    </row>
    <row r="1323" spans="1:2" ht="14.25">
      <c r="A1323" s="817"/>
      <c r="B1323" s="713"/>
    </row>
    <row r="1324" spans="1:2" ht="14.25">
      <c r="A1324" s="817"/>
      <c r="B1324" s="713"/>
    </row>
    <row r="1325" spans="1:2" ht="14.25">
      <c r="A1325" s="817"/>
      <c r="B1325" s="713"/>
    </row>
    <row r="1326" spans="1:2" ht="14.25">
      <c r="A1326" s="817"/>
      <c r="B1326" s="713"/>
    </row>
    <row r="1327" spans="1:2" ht="14.25">
      <c r="A1327" s="817"/>
      <c r="B1327" s="713"/>
    </row>
    <row r="1328" spans="1:2" ht="14.25">
      <c r="A1328" s="817"/>
      <c r="B1328" s="713"/>
    </row>
    <row r="1329" spans="1:2" ht="14.25">
      <c r="A1329" s="817"/>
      <c r="B1329" s="713"/>
    </row>
    <row r="1330" spans="1:2" ht="14.25">
      <c r="A1330" s="817"/>
      <c r="B1330" s="713"/>
    </row>
    <row r="1331" spans="1:2" ht="14.25">
      <c r="A1331" s="817"/>
      <c r="B1331" s="713"/>
    </row>
    <row r="1332" spans="1:2" ht="14.25">
      <c r="A1332" s="817"/>
      <c r="B1332" s="713"/>
    </row>
    <row r="1333" spans="1:2" ht="14.25">
      <c r="A1333" s="817"/>
      <c r="B1333" s="713"/>
    </row>
    <row r="1334" spans="1:2" ht="14.25">
      <c r="A1334" s="817"/>
      <c r="B1334" s="713"/>
    </row>
    <row r="1335" spans="1:2" ht="14.25">
      <c r="A1335" s="817"/>
      <c r="B1335" s="713"/>
    </row>
    <row r="1336" spans="1:2" ht="14.25">
      <c r="A1336" s="817"/>
      <c r="B1336" s="713"/>
    </row>
    <row r="1337" spans="1:2" ht="14.25">
      <c r="A1337" s="817"/>
      <c r="B1337" s="713"/>
    </row>
    <row r="1338" spans="1:2" ht="14.25">
      <c r="A1338" s="817"/>
      <c r="B1338" s="713"/>
    </row>
    <row r="1339" spans="1:2" ht="14.25">
      <c r="A1339" s="817"/>
      <c r="B1339" s="713"/>
    </row>
    <row r="1340" spans="1:2" ht="14.25">
      <c r="A1340" s="817"/>
      <c r="B1340" s="713"/>
    </row>
    <row r="1341" spans="1:2" ht="14.25">
      <c r="A1341" s="817"/>
      <c r="B1341" s="713"/>
    </row>
    <row r="1342" spans="1:2" ht="14.25">
      <c r="A1342" s="817"/>
      <c r="B1342" s="713"/>
    </row>
    <row r="1343" spans="1:2" ht="14.25">
      <c r="A1343" s="817"/>
      <c r="B1343" s="713"/>
    </row>
    <row r="1344" spans="1:2" ht="14.25">
      <c r="A1344" s="817"/>
      <c r="B1344" s="713"/>
    </row>
    <row r="1345" spans="1:2" ht="14.25">
      <c r="A1345" s="817"/>
      <c r="B1345" s="713"/>
    </row>
    <row r="1346" spans="1:2" ht="14.25">
      <c r="A1346" s="817"/>
      <c r="B1346" s="713"/>
    </row>
    <row r="1347" spans="1:2" ht="14.25">
      <c r="A1347" s="817"/>
      <c r="B1347" s="713"/>
    </row>
    <row r="1348" spans="1:2" ht="14.25">
      <c r="A1348" s="817"/>
      <c r="B1348" s="713"/>
    </row>
    <row r="1349" spans="1:2" ht="14.25">
      <c r="A1349" s="817"/>
      <c r="B1349" s="713"/>
    </row>
    <row r="1350" spans="1:2" ht="14.25">
      <c r="A1350" s="817"/>
      <c r="B1350" s="713"/>
    </row>
    <row r="1351" spans="1:2" ht="14.25">
      <c r="A1351" s="817"/>
      <c r="B1351" s="713"/>
    </row>
    <row r="1352" spans="1:2" ht="14.25">
      <c r="A1352" s="817"/>
      <c r="B1352" s="713"/>
    </row>
    <row r="1353" spans="1:2" ht="14.25">
      <c r="A1353" s="817"/>
      <c r="B1353" s="713"/>
    </row>
    <row r="1354" spans="1:2" ht="14.25">
      <c r="A1354" s="817"/>
      <c r="B1354" s="713"/>
    </row>
    <row r="1355" spans="1:2" ht="14.25">
      <c r="A1355" s="817"/>
      <c r="B1355" s="713"/>
    </row>
    <row r="1356" spans="1:2" ht="14.25">
      <c r="A1356" s="817"/>
      <c r="B1356" s="713"/>
    </row>
    <row r="1357" spans="1:2" ht="14.25">
      <c r="A1357" s="817"/>
      <c r="B1357" s="713"/>
    </row>
    <row r="1358" spans="1:2" ht="14.25">
      <c r="A1358" s="817"/>
      <c r="B1358" s="713"/>
    </row>
    <row r="1359" spans="1:2" ht="14.25">
      <c r="A1359" s="817"/>
      <c r="B1359" s="713"/>
    </row>
    <row r="1360" spans="1:2" ht="14.25">
      <c r="A1360" s="817"/>
      <c r="B1360" s="713"/>
    </row>
    <row r="1361" spans="1:2" ht="14.25">
      <c r="A1361" s="817"/>
      <c r="B1361" s="713"/>
    </row>
    <row r="1362" spans="1:2" ht="14.25">
      <c r="A1362" s="817"/>
      <c r="B1362" s="713"/>
    </row>
    <row r="1363" spans="1:2" ht="14.25">
      <c r="A1363" s="817"/>
      <c r="B1363" s="713"/>
    </row>
    <row r="1364" spans="1:2" ht="14.25">
      <c r="A1364" s="817"/>
      <c r="B1364" s="713"/>
    </row>
    <row r="1365" spans="1:2" ht="14.25">
      <c r="A1365" s="817"/>
      <c r="B1365" s="713"/>
    </row>
    <row r="1366" spans="1:2" ht="14.25">
      <c r="A1366" s="817"/>
      <c r="B1366" s="713"/>
    </row>
    <row r="1367" spans="1:2" ht="14.25">
      <c r="A1367" s="817"/>
      <c r="B1367" s="713"/>
    </row>
    <row r="1368" spans="1:2" ht="14.25">
      <c r="A1368" s="817"/>
      <c r="B1368" s="713"/>
    </row>
    <row r="1369" spans="1:2" ht="14.25">
      <c r="A1369" s="817"/>
      <c r="B1369" s="713"/>
    </row>
    <row r="1370" spans="1:2" ht="14.25">
      <c r="A1370" s="817"/>
      <c r="B1370" s="713"/>
    </row>
    <row r="1371" spans="1:2" ht="14.25">
      <c r="A1371" s="817"/>
      <c r="B1371" s="713"/>
    </row>
    <row r="1372" spans="1:2" ht="14.25">
      <c r="A1372" s="817"/>
      <c r="B1372" s="713"/>
    </row>
    <row r="1373" spans="1:2" ht="14.25">
      <c r="A1373" s="817"/>
      <c r="B1373" s="713"/>
    </row>
    <row r="1374" spans="1:2" ht="14.25">
      <c r="A1374" s="817"/>
      <c r="B1374" s="713"/>
    </row>
    <row r="1375" spans="1:2" ht="14.25">
      <c r="A1375" s="817"/>
      <c r="B1375" s="713"/>
    </row>
    <row r="1376" spans="1:2" ht="14.25">
      <c r="A1376" s="817"/>
      <c r="B1376" s="713"/>
    </row>
    <row r="1377" spans="1:2" ht="14.25">
      <c r="A1377" s="817"/>
      <c r="B1377" s="713"/>
    </row>
    <row r="1378" spans="1:2" ht="14.25">
      <c r="A1378" s="817"/>
      <c r="B1378" s="713"/>
    </row>
    <row r="1379" spans="1:2" ht="14.25">
      <c r="A1379" s="817"/>
      <c r="B1379" s="713"/>
    </row>
    <row r="1380" spans="1:2" ht="14.25">
      <c r="A1380" s="817"/>
      <c r="B1380" s="713"/>
    </row>
    <row r="1381" spans="1:2" ht="14.25">
      <c r="A1381" s="817"/>
      <c r="B1381" s="713"/>
    </row>
    <row r="1382" spans="1:2" ht="14.25">
      <c r="A1382" s="817"/>
      <c r="B1382" s="713"/>
    </row>
    <row r="1383" spans="1:2" ht="14.25">
      <c r="A1383" s="817"/>
      <c r="B1383" s="713"/>
    </row>
    <row r="1384" spans="1:2" ht="14.25">
      <c r="A1384" s="817"/>
      <c r="B1384" s="713"/>
    </row>
    <row r="1385" spans="1:2" ht="14.25">
      <c r="A1385" s="817"/>
      <c r="B1385" s="713"/>
    </row>
    <row r="1386" spans="1:2" ht="14.25">
      <c r="A1386" s="817"/>
      <c r="B1386" s="713"/>
    </row>
    <row r="1387" spans="1:2" ht="14.25">
      <c r="A1387" s="817"/>
      <c r="B1387" s="713"/>
    </row>
    <row r="1388" spans="1:2" ht="14.25">
      <c r="A1388" s="817"/>
      <c r="B1388" s="713"/>
    </row>
    <row r="1389" spans="1:2" ht="14.25">
      <c r="A1389" s="817"/>
      <c r="B1389" s="713"/>
    </row>
    <row r="1390" spans="1:2" ht="14.25">
      <c r="A1390" s="817"/>
      <c r="B1390" s="713"/>
    </row>
    <row r="1391" spans="1:2" ht="14.25">
      <c r="A1391" s="817"/>
      <c r="B1391" s="713"/>
    </row>
    <row r="1392" spans="1:2" ht="14.25">
      <c r="A1392" s="817"/>
      <c r="B1392" s="713"/>
    </row>
    <row r="1393" spans="1:2" ht="14.25">
      <c r="A1393" s="817"/>
      <c r="B1393" s="713"/>
    </row>
    <row r="1394" spans="1:2" ht="14.25">
      <c r="A1394" s="817"/>
      <c r="B1394" s="713"/>
    </row>
    <row r="1395" spans="1:2" ht="14.25">
      <c r="A1395" s="817"/>
      <c r="B1395" s="713"/>
    </row>
    <row r="1396" spans="1:2" ht="14.25">
      <c r="A1396" s="817"/>
      <c r="B1396" s="713"/>
    </row>
    <row r="1397" spans="1:2" ht="14.25">
      <c r="A1397" s="817"/>
      <c r="B1397" s="713"/>
    </row>
    <row r="1398" spans="1:2" ht="14.25">
      <c r="A1398" s="817"/>
      <c r="B1398" s="713"/>
    </row>
    <row r="1399" spans="1:2" ht="14.25">
      <c r="A1399" s="817"/>
      <c r="B1399" s="713"/>
    </row>
    <row r="1400" spans="1:2" ht="14.25">
      <c r="A1400" s="817"/>
      <c r="B1400" s="713"/>
    </row>
    <row r="1401" spans="1:2" ht="14.25">
      <c r="A1401" s="817"/>
      <c r="B1401" s="713"/>
    </row>
    <row r="1402" spans="1:2" ht="14.25">
      <c r="A1402" s="817"/>
      <c r="B1402" s="713"/>
    </row>
    <row r="1403" spans="1:2" ht="14.25">
      <c r="A1403" s="817"/>
      <c r="B1403" s="713"/>
    </row>
    <row r="1404" spans="1:2" ht="14.25">
      <c r="A1404" s="817"/>
      <c r="B1404" s="713"/>
    </row>
    <row r="1405" spans="1:2" ht="14.25">
      <c r="A1405" s="817"/>
      <c r="B1405" s="713"/>
    </row>
    <row r="1406" spans="1:2" ht="14.25">
      <c r="A1406" s="817"/>
      <c r="B1406" s="713"/>
    </row>
    <row r="1407" spans="1:2" ht="14.25">
      <c r="A1407" s="817"/>
      <c r="B1407" s="713"/>
    </row>
    <row r="1408" spans="1:2" ht="14.25">
      <c r="A1408" s="817"/>
      <c r="B1408" s="713"/>
    </row>
    <row r="1409" spans="1:2" ht="14.25">
      <c r="A1409" s="817"/>
      <c r="B1409" s="713"/>
    </row>
    <row r="1410" spans="1:2" ht="14.25">
      <c r="A1410" s="817"/>
      <c r="B1410" s="713"/>
    </row>
    <row r="1411" spans="1:2" ht="14.25">
      <c r="A1411" s="817"/>
      <c r="B1411" s="713"/>
    </row>
    <row r="1412" spans="1:2" ht="14.25">
      <c r="A1412" s="817"/>
      <c r="B1412" s="713"/>
    </row>
    <row r="1413" spans="1:2" ht="14.25">
      <c r="A1413" s="817"/>
      <c r="B1413" s="713"/>
    </row>
    <row r="1414" spans="1:2" ht="14.25">
      <c r="A1414" s="817"/>
      <c r="B1414" s="713"/>
    </row>
    <row r="1415" spans="1:2" ht="14.25">
      <c r="A1415" s="817"/>
      <c r="B1415" s="713"/>
    </row>
    <row r="1416" spans="1:2" ht="14.25">
      <c r="A1416" s="817"/>
      <c r="B1416" s="713"/>
    </row>
    <row r="1417" spans="1:2" ht="14.25">
      <c r="A1417" s="817"/>
      <c r="B1417" s="713"/>
    </row>
    <row r="1418" spans="1:2" ht="14.25">
      <c r="A1418" s="817"/>
      <c r="B1418" s="713"/>
    </row>
    <row r="1419" spans="1:2" ht="14.25">
      <c r="A1419" s="817"/>
      <c r="B1419" s="713"/>
    </row>
    <row r="1420" spans="1:2" ht="14.25">
      <c r="A1420" s="817"/>
      <c r="B1420" s="713"/>
    </row>
    <row r="1421" spans="1:2" ht="14.25">
      <c r="A1421" s="817"/>
      <c r="B1421" s="713"/>
    </row>
    <row r="1422" spans="1:2" ht="14.25">
      <c r="A1422" s="817"/>
      <c r="B1422" s="713"/>
    </row>
    <row r="1423" spans="1:2" ht="14.25">
      <c r="A1423" s="817"/>
      <c r="B1423" s="713"/>
    </row>
    <row r="1424" spans="1:2" ht="14.25">
      <c r="A1424" s="817"/>
      <c r="B1424" s="713"/>
    </row>
    <row r="1425" spans="1:2" ht="14.25">
      <c r="A1425" s="817"/>
      <c r="B1425" s="713"/>
    </row>
    <row r="1426" spans="1:2" ht="14.25">
      <c r="A1426" s="817"/>
      <c r="B1426" s="713"/>
    </row>
    <row r="1427" spans="1:2" ht="14.25">
      <c r="A1427" s="817"/>
      <c r="B1427" s="713"/>
    </row>
    <row r="1428" spans="1:2" ht="14.25">
      <c r="A1428" s="817"/>
      <c r="B1428" s="713"/>
    </row>
    <row r="1429" spans="1:2" ht="14.25">
      <c r="A1429" s="817"/>
      <c r="B1429" s="713"/>
    </row>
    <row r="1430" spans="1:2" ht="14.25">
      <c r="A1430" s="817"/>
      <c r="B1430" s="713"/>
    </row>
    <row r="1431" spans="1:2" ht="14.25">
      <c r="A1431" s="817"/>
      <c r="B1431" s="713"/>
    </row>
    <row r="1432" spans="1:2" ht="14.25">
      <c r="A1432" s="817"/>
      <c r="B1432" s="713"/>
    </row>
    <row r="1433" spans="1:2" ht="14.25">
      <c r="A1433" s="817"/>
      <c r="B1433" s="713"/>
    </row>
    <row r="1434" spans="1:2" ht="14.25">
      <c r="A1434" s="817"/>
      <c r="B1434" s="713"/>
    </row>
    <row r="1435" spans="1:2" ht="14.25">
      <c r="A1435" s="817"/>
      <c r="B1435" s="713"/>
    </row>
    <row r="1436" spans="1:2" ht="14.25">
      <c r="A1436" s="817"/>
      <c r="B1436" s="713"/>
    </row>
    <row r="1437" spans="1:2" ht="14.25">
      <c r="A1437" s="817"/>
      <c r="B1437" s="713"/>
    </row>
    <row r="1438" spans="1:2" ht="14.25">
      <c r="A1438" s="817"/>
      <c r="B1438" s="713"/>
    </row>
    <row r="1439" spans="1:2" ht="14.25">
      <c r="A1439" s="817"/>
      <c r="B1439" s="713"/>
    </row>
    <row r="1440" spans="1:2" ht="14.25">
      <c r="A1440" s="817"/>
      <c r="B1440" s="713"/>
    </row>
    <row r="1441" spans="1:2" ht="14.25">
      <c r="A1441" s="817"/>
      <c r="B1441" s="713"/>
    </row>
    <row r="1442" spans="1:2" ht="14.25">
      <c r="A1442" s="817"/>
      <c r="B1442" s="713"/>
    </row>
    <row r="1443" spans="1:2" ht="14.25">
      <c r="A1443" s="817"/>
      <c r="B1443" s="713"/>
    </row>
    <row r="1444" spans="1:2" ht="14.25">
      <c r="A1444" s="817"/>
      <c r="B1444" s="713"/>
    </row>
    <row r="1445" spans="1:2" ht="14.25">
      <c r="A1445" s="817"/>
      <c r="B1445" s="713"/>
    </row>
    <row r="1446" spans="1:2" ht="14.25">
      <c r="A1446" s="817"/>
      <c r="B1446" s="713"/>
    </row>
    <row r="1447" spans="1:2" ht="14.25">
      <c r="A1447" s="817"/>
      <c r="B1447" s="713"/>
    </row>
    <row r="1448" spans="1:2" ht="14.25">
      <c r="A1448" s="817"/>
      <c r="B1448" s="713"/>
    </row>
    <row r="1449" spans="1:2" ht="14.25">
      <c r="A1449" s="817"/>
      <c r="B1449" s="713"/>
    </row>
    <row r="1450" spans="1:2" ht="14.25">
      <c r="A1450" s="817"/>
      <c r="B1450" s="713"/>
    </row>
    <row r="1451" spans="1:2" ht="14.25">
      <c r="A1451" s="817"/>
      <c r="B1451" s="713"/>
    </row>
    <row r="1452" spans="1:2" ht="14.25">
      <c r="A1452" s="817"/>
      <c r="B1452" s="713"/>
    </row>
    <row r="1453" spans="1:2" ht="14.25">
      <c r="A1453" s="817"/>
      <c r="B1453" s="713"/>
    </row>
    <row r="1454" spans="1:2" ht="14.25">
      <c r="A1454" s="817"/>
      <c r="B1454" s="713"/>
    </row>
    <row r="1455" spans="1:2" ht="14.25">
      <c r="A1455" s="817"/>
      <c r="B1455" s="713"/>
    </row>
    <row r="1456" spans="1:2" ht="14.25">
      <c r="A1456" s="817"/>
      <c r="B1456" s="713"/>
    </row>
    <row r="1457" spans="1:2" ht="14.25">
      <c r="A1457" s="817"/>
      <c r="B1457" s="713"/>
    </row>
    <row r="1458" spans="1:2" ht="14.25">
      <c r="A1458" s="817"/>
      <c r="B1458" s="713"/>
    </row>
    <row r="1459" spans="1:2" ht="14.25">
      <c r="A1459" s="817"/>
      <c r="B1459" s="713"/>
    </row>
    <row r="1460" spans="1:2" ht="14.25">
      <c r="A1460" s="817"/>
      <c r="B1460" s="713"/>
    </row>
    <row r="1461" spans="1:2" ht="14.25">
      <c r="A1461" s="817"/>
      <c r="B1461" s="713"/>
    </row>
    <row r="1462" spans="1:2" ht="14.25">
      <c r="A1462" s="817"/>
      <c r="B1462" s="713"/>
    </row>
    <row r="1463" spans="1:2" ht="14.25">
      <c r="A1463" s="817"/>
      <c r="B1463" s="713"/>
    </row>
    <row r="1464" spans="1:2" ht="14.25">
      <c r="A1464" s="817"/>
      <c r="B1464" s="713"/>
    </row>
    <row r="1465" spans="1:2" ht="14.25">
      <c r="A1465" s="817"/>
      <c r="B1465" s="713"/>
    </row>
    <row r="1466" spans="1:2" ht="14.25">
      <c r="A1466" s="817"/>
      <c r="B1466" s="713"/>
    </row>
    <row r="1467" spans="1:2" ht="14.25">
      <c r="A1467" s="817"/>
      <c r="B1467" s="713"/>
    </row>
    <row r="1468" spans="1:2" ht="14.25">
      <c r="A1468" s="817"/>
      <c r="B1468" s="713"/>
    </row>
    <row r="1469" spans="1:2" ht="14.25">
      <c r="A1469" s="817"/>
      <c r="B1469" s="713"/>
    </row>
    <row r="1470" spans="1:2" ht="14.25">
      <c r="A1470" s="817"/>
      <c r="B1470" s="713"/>
    </row>
    <row r="1471" spans="1:2" ht="14.25">
      <c r="A1471" s="817"/>
      <c r="B1471" s="713"/>
    </row>
    <row r="1472" spans="1:2" ht="14.25">
      <c r="A1472" s="817"/>
      <c r="B1472" s="713"/>
    </row>
    <row r="1473" spans="1:2" ht="14.25">
      <c r="A1473" s="817"/>
      <c r="B1473" s="713"/>
    </row>
    <row r="1474" spans="1:2" ht="14.25">
      <c r="A1474" s="817"/>
      <c r="B1474" s="713"/>
    </row>
    <row r="1475" spans="1:2" ht="14.25">
      <c r="A1475" s="817"/>
      <c r="B1475" s="713"/>
    </row>
    <row r="1476" spans="1:2" ht="14.25">
      <c r="A1476" s="817"/>
      <c r="B1476" s="713"/>
    </row>
    <row r="1477" spans="1:2" ht="14.25">
      <c r="A1477" s="817"/>
      <c r="B1477" s="713"/>
    </row>
    <row r="1478" spans="1:2" ht="14.25">
      <c r="A1478" s="817"/>
      <c r="B1478" s="713"/>
    </row>
    <row r="1479" spans="1:2" ht="14.25">
      <c r="A1479" s="817"/>
      <c r="B1479" s="713"/>
    </row>
    <row r="1480" spans="1:2" ht="14.25">
      <c r="A1480" s="817"/>
      <c r="B1480" s="713"/>
    </row>
    <row r="1481" spans="1:2" ht="14.25">
      <c r="A1481" s="817"/>
      <c r="B1481" s="713"/>
    </row>
    <row r="1482" spans="1:2" ht="14.25">
      <c r="A1482" s="817"/>
      <c r="B1482" s="713"/>
    </row>
    <row r="1483" spans="1:2" ht="14.25">
      <c r="A1483" s="817"/>
      <c r="B1483" s="713"/>
    </row>
    <row r="1484" spans="1:2" ht="14.25">
      <c r="A1484" s="817"/>
      <c r="B1484" s="713"/>
    </row>
    <row r="1485" spans="1:2" ht="14.25">
      <c r="A1485" s="817"/>
      <c r="B1485" s="713"/>
    </row>
    <row r="1486" spans="1:2" ht="14.25">
      <c r="A1486" s="817"/>
      <c r="B1486" s="713"/>
    </row>
    <row r="1487" spans="1:2" ht="14.25">
      <c r="A1487" s="817"/>
      <c r="B1487" s="713"/>
    </row>
    <row r="1488" spans="1:2" ht="14.25">
      <c r="A1488" s="817"/>
      <c r="B1488" s="713"/>
    </row>
    <row r="1489" spans="1:2" ht="14.25">
      <c r="A1489" s="817"/>
      <c r="B1489" s="713"/>
    </row>
    <row r="1490" spans="1:2" ht="14.25">
      <c r="A1490" s="817"/>
      <c r="B1490" s="713"/>
    </row>
    <row r="1491" spans="1:2" ht="14.25">
      <c r="A1491" s="817"/>
      <c r="B1491" s="713"/>
    </row>
    <row r="1492" spans="1:2" ht="14.25">
      <c r="A1492" s="817"/>
      <c r="B1492" s="713"/>
    </row>
    <row r="1493" spans="1:2" ht="14.25">
      <c r="A1493" s="817"/>
      <c r="B1493" s="713"/>
    </row>
    <row r="1494" spans="1:2" ht="14.25">
      <c r="A1494" s="817"/>
      <c r="B1494" s="713"/>
    </row>
    <row r="1495" spans="1:2" ht="14.25">
      <c r="A1495" s="817"/>
      <c r="B1495" s="713"/>
    </row>
    <row r="1496" spans="1:2" ht="14.25">
      <c r="A1496" s="817"/>
      <c r="B1496" s="713"/>
    </row>
    <row r="1497" spans="1:2" ht="14.25">
      <c r="A1497" s="817"/>
      <c r="B1497" s="713"/>
    </row>
    <row r="1498" spans="1:2" ht="14.25">
      <c r="A1498" s="817"/>
      <c r="B1498" s="713"/>
    </row>
    <row r="1499" spans="1:2" ht="14.25">
      <c r="A1499" s="817"/>
      <c r="B1499" s="713"/>
    </row>
    <row r="1500" spans="1:2" ht="14.25">
      <c r="A1500" s="817"/>
      <c r="B1500" s="713"/>
    </row>
    <row r="1501" spans="1:2" ht="14.25">
      <c r="A1501" s="817"/>
      <c r="B1501" s="713"/>
    </row>
    <row r="1502" spans="1:2" ht="14.25">
      <c r="A1502" s="817"/>
      <c r="B1502" s="713"/>
    </row>
    <row r="1503" spans="1:2" ht="14.25">
      <c r="A1503" s="817"/>
      <c r="B1503" s="713"/>
    </row>
    <row r="1504" spans="1:2" ht="14.25">
      <c r="A1504" s="817"/>
      <c r="B1504" s="713"/>
    </row>
    <row r="1505" spans="1:2" ht="14.25">
      <c r="A1505" s="817"/>
      <c r="B1505" s="713"/>
    </row>
    <row r="1506" spans="1:2" ht="14.25">
      <c r="A1506" s="817"/>
      <c r="B1506" s="713"/>
    </row>
    <row r="1507" spans="1:2" ht="14.25">
      <c r="A1507" s="817"/>
      <c r="B1507" s="713"/>
    </row>
    <row r="1508" spans="1:2" ht="14.25">
      <c r="A1508" s="817"/>
      <c r="B1508" s="713"/>
    </row>
    <row r="1509" spans="1:2" ht="14.25">
      <c r="A1509" s="817"/>
      <c r="B1509" s="713"/>
    </row>
    <row r="1510" spans="1:2" ht="14.25">
      <c r="A1510" s="817"/>
      <c r="B1510" s="713"/>
    </row>
    <row r="1511" spans="1:2" ht="14.25">
      <c r="A1511" s="817"/>
      <c r="B1511" s="713"/>
    </row>
    <row r="1512" spans="1:2" ht="14.25">
      <c r="A1512" s="817"/>
      <c r="B1512" s="713"/>
    </row>
    <row r="1513" spans="1:2" ht="14.25">
      <c r="A1513" s="817"/>
      <c r="B1513" s="713"/>
    </row>
    <row r="1514" spans="1:2" ht="14.25">
      <c r="A1514" s="817"/>
      <c r="B1514" s="713"/>
    </row>
    <row r="1515" spans="1:2" ht="14.25">
      <c r="A1515" s="817"/>
      <c r="B1515" s="713"/>
    </row>
    <row r="1516" spans="1:2" ht="14.25">
      <c r="A1516" s="817"/>
      <c r="B1516" s="713"/>
    </row>
    <row r="1517" spans="1:2" ht="14.25">
      <c r="A1517" s="817"/>
      <c r="B1517" s="713"/>
    </row>
    <row r="1518" spans="1:2" ht="14.25">
      <c r="A1518" s="817"/>
      <c r="B1518" s="713"/>
    </row>
    <row r="1519" spans="1:2" ht="14.25">
      <c r="A1519" s="817"/>
      <c r="B1519" s="713"/>
    </row>
    <row r="1520" spans="1:2" ht="14.25">
      <c r="A1520" s="817"/>
      <c r="B1520" s="713"/>
    </row>
    <row r="1521" spans="1:2" ht="14.25">
      <c r="A1521" s="817"/>
      <c r="B1521" s="713"/>
    </row>
    <row r="1522" spans="1:2" ht="14.25">
      <c r="A1522" s="817"/>
      <c r="B1522" s="713"/>
    </row>
    <row r="1523" spans="1:2" ht="14.25">
      <c r="A1523" s="817"/>
      <c r="B1523" s="713"/>
    </row>
    <row r="1524" spans="1:2" ht="14.25">
      <c r="A1524" s="817"/>
      <c r="B1524" s="713"/>
    </row>
    <row r="1525" spans="1:2" ht="14.25">
      <c r="A1525" s="817"/>
      <c r="B1525" s="713"/>
    </row>
    <row r="1526" spans="1:2" ht="14.25">
      <c r="A1526" s="817"/>
      <c r="B1526" s="713"/>
    </row>
    <row r="1527" spans="1:2" ht="14.25">
      <c r="A1527" s="817"/>
      <c r="B1527" s="713"/>
    </row>
    <row r="1528" spans="1:2" ht="14.25">
      <c r="A1528" s="817"/>
      <c r="B1528" s="713"/>
    </row>
    <row r="1529" spans="1:2" ht="14.25">
      <c r="A1529" s="817"/>
      <c r="B1529" s="713"/>
    </row>
    <row r="1530" spans="1:2" ht="14.25">
      <c r="A1530" s="817"/>
      <c r="B1530" s="713"/>
    </row>
    <row r="1531" spans="1:2" ht="14.25">
      <c r="A1531" s="817"/>
      <c r="B1531" s="713"/>
    </row>
    <row r="1532" spans="1:2" ht="14.25">
      <c r="A1532" s="817"/>
      <c r="B1532" s="713"/>
    </row>
    <row r="1533" spans="1:2" ht="14.25">
      <c r="A1533" s="817"/>
      <c r="B1533" s="713"/>
    </row>
    <row r="1534" spans="1:2" ht="14.25">
      <c r="A1534" s="817"/>
      <c r="B1534" s="713"/>
    </row>
    <row r="1535" spans="1:2" ht="14.25">
      <c r="A1535" s="817"/>
      <c r="B1535" s="713"/>
    </row>
    <row r="1536" spans="1:2" ht="14.25">
      <c r="A1536" s="817"/>
      <c r="B1536" s="713"/>
    </row>
    <row r="1537" spans="1:2" ht="14.25">
      <c r="A1537" s="817"/>
      <c r="B1537" s="713"/>
    </row>
    <row r="1538" spans="1:2" ht="14.25">
      <c r="A1538" s="817"/>
      <c r="B1538" s="713"/>
    </row>
    <row r="1539" spans="1:2" ht="14.25">
      <c r="A1539" s="817"/>
      <c r="B1539" s="713"/>
    </row>
    <row r="1540" spans="1:2" ht="14.25">
      <c r="A1540" s="817"/>
      <c r="B1540" s="713"/>
    </row>
    <row r="1541" spans="1:2" ht="14.25">
      <c r="A1541" s="817"/>
      <c r="B1541" s="713"/>
    </row>
    <row r="1542" spans="1:2" ht="14.25">
      <c r="A1542" s="817"/>
      <c r="B1542" s="713"/>
    </row>
    <row r="1543" spans="1:2" ht="14.25">
      <c r="A1543" s="817"/>
      <c r="B1543" s="713"/>
    </row>
    <row r="1544" spans="1:2" ht="14.25">
      <c r="A1544" s="817"/>
      <c r="B1544" s="713"/>
    </row>
    <row r="1545" spans="1:2" ht="14.25">
      <c r="A1545" s="817"/>
      <c r="B1545" s="713"/>
    </row>
    <row r="1546" spans="1:2" ht="14.25">
      <c r="A1546" s="817"/>
      <c r="B1546" s="713"/>
    </row>
    <row r="1547" spans="1:2" ht="14.25">
      <c r="A1547" s="817"/>
      <c r="B1547" s="713"/>
    </row>
    <row r="1548" spans="1:2" ht="14.25">
      <c r="A1548" s="817"/>
      <c r="B1548" s="713"/>
    </row>
    <row r="1549" spans="1:2" ht="14.25">
      <c r="A1549" s="817"/>
      <c r="B1549" s="713"/>
    </row>
    <row r="1550" spans="1:2" ht="14.25">
      <c r="A1550" s="817"/>
      <c r="B1550" s="713"/>
    </row>
    <row r="1551" spans="1:2" ht="14.25">
      <c r="A1551" s="817"/>
      <c r="B1551" s="713"/>
    </row>
    <row r="1552" spans="1:2" ht="14.25">
      <c r="A1552" s="817"/>
      <c r="B1552" s="713"/>
    </row>
    <row r="1553" spans="1:2" ht="14.25">
      <c r="A1553" s="817"/>
      <c r="B1553" s="713"/>
    </row>
    <row r="1554" spans="1:2" ht="14.25">
      <c r="A1554" s="817"/>
      <c r="B1554" s="713"/>
    </row>
    <row r="1555" spans="1:2" ht="14.25">
      <c r="A1555" s="817"/>
      <c r="B1555" s="713"/>
    </row>
    <row r="1556" spans="1:2" ht="14.25">
      <c r="A1556" s="817"/>
      <c r="B1556" s="713"/>
    </row>
    <row r="1557" spans="1:2" ht="14.25">
      <c r="A1557" s="817"/>
      <c r="B1557" s="713"/>
    </row>
    <row r="1558" spans="1:2" ht="14.25">
      <c r="A1558" s="817"/>
      <c r="B1558" s="713"/>
    </row>
    <row r="1559" spans="1:2" ht="14.25">
      <c r="A1559" s="817"/>
      <c r="B1559" s="713"/>
    </row>
    <row r="1560" spans="1:2" ht="14.25">
      <c r="A1560" s="817"/>
      <c r="B1560" s="713"/>
    </row>
    <row r="1561" spans="1:2" ht="14.25">
      <c r="A1561" s="817"/>
      <c r="B1561" s="713"/>
    </row>
    <row r="1562" spans="1:2" ht="14.25">
      <c r="A1562" s="817"/>
      <c r="B1562" s="713"/>
    </row>
    <row r="1563" spans="1:2" ht="14.25">
      <c r="A1563" s="817"/>
      <c r="B1563" s="713"/>
    </row>
    <row r="1564" spans="1:2" ht="14.25">
      <c r="A1564" s="817"/>
      <c r="B1564" s="713"/>
    </row>
    <row r="1565" spans="1:2" ht="14.25">
      <c r="A1565" s="817"/>
      <c r="B1565" s="713"/>
    </row>
    <row r="1566" spans="1:2" ht="14.25">
      <c r="A1566" s="817"/>
      <c r="B1566" s="713"/>
    </row>
    <row r="1567" spans="1:2" ht="14.25">
      <c r="A1567" s="817"/>
      <c r="B1567" s="713"/>
    </row>
    <row r="1568" spans="1:2" ht="14.25">
      <c r="A1568" s="817"/>
      <c r="B1568" s="713"/>
    </row>
    <row r="1569" spans="1:2" ht="14.25">
      <c r="A1569" s="817"/>
      <c r="B1569" s="713"/>
    </row>
    <row r="1570" spans="1:2" ht="14.25">
      <c r="A1570" s="817"/>
      <c r="B1570" s="713"/>
    </row>
    <row r="1571" spans="1:2" ht="14.25">
      <c r="A1571" s="817"/>
      <c r="B1571" s="713"/>
    </row>
    <row r="1572" spans="1:2" ht="14.25">
      <c r="A1572" s="817"/>
      <c r="B1572" s="713"/>
    </row>
    <row r="1573" spans="1:2" ht="14.25">
      <c r="A1573" s="817"/>
      <c r="B1573" s="713"/>
    </row>
    <row r="1574" spans="1:2" ht="14.25">
      <c r="A1574" s="817"/>
      <c r="B1574" s="713"/>
    </row>
    <row r="1575" spans="1:2" ht="14.25">
      <c r="A1575" s="817"/>
      <c r="B1575" s="713"/>
    </row>
    <row r="1576" spans="1:2" ht="14.25">
      <c r="A1576" s="817"/>
      <c r="B1576" s="713"/>
    </row>
    <row r="1577" spans="1:2" ht="14.25">
      <c r="A1577" s="817"/>
      <c r="B1577" s="713"/>
    </row>
    <row r="1578" spans="1:2" ht="14.25">
      <c r="A1578" s="817"/>
      <c r="B1578" s="713"/>
    </row>
    <row r="1579" spans="1:2" ht="14.25">
      <c r="A1579" s="817"/>
      <c r="B1579" s="713"/>
    </row>
    <row r="1580" spans="1:2" ht="14.25">
      <c r="A1580" s="817"/>
      <c r="B1580" s="713"/>
    </row>
    <row r="1581" spans="1:2" ht="14.25">
      <c r="A1581" s="817"/>
      <c r="B1581" s="713"/>
    </row>
    <row r="1582" spans="1:2" ht="14.25">
      <c r="A1582" s="817"/>
      <c r="B1582" s="713"/>
    </row>
    <row r="1583" spans="1:2" ht="14.25">
      <c r="A1583" s="817"/>
      <c r="B1583" s="713"/>
    </row>
    <row r="1584" spans="1:2" ht="14.25">
      <c r="A1584" s="817"/>
      <c r="B1584" s="713"/>
    </row>
    <row r="1585" spans="1:2" ht="14.25">
      <c r="A1585" s="817"/>
      <c r="B1585" s="713"/>
    </row>
    <row r="1586" spans="1:2" ht="14.25">
      <c r="A1586" s="817"/>
      <c r="B1586" s="713"/>
    </row>
    <row r="1587" spans="1:2" ht="14.25">
      <c r="A1587" s="817"/>
      <c r="B1587" s="713"/>
    </row>
    <row r="1588" spans="1:2" ht="14.25">
      <c r="A1588" s="817"/>
      <c r="B1588" s="713"/>
    </row>
    <row r="1589" spans="1:2" ht="14.25">
      <c r="A1589" s="817"/>
      <c r="B1589" s="713"/>
    </row>
    <row r="1590" spans="1:2" ht="14.25">
      <c r="A1590" s="817"/>
      <c r="B1590" s="713"/>
    </row>
    <row r="1591" spans="1:2" ht="14.25">
      <c r="A1591" s="817"/>
      <c r="B1591" s="713"/>
    </row>
    <row r="1592" spans="1:2" ht="14.25">
      <c r="A1592" s="817"/>
      <c r="B1592" s="713"/>
    </row>
    <row r="1593" spans="1:2" ht="14.25">
      <c r="A1593" s="817"/>
      <c r="B1593" s="713"/>
    </row>
    <row r="1594" spans="1:2" ht="14.25">
      <c r="A1594" s="817"/>
      <c r="B1594" s="713"/>
    </row>
    <row r="1595" spans="1:2" ht="14.25">
      <c r="A1595" s="817"/>
      <c r="B1595" s="713"/>
    </row>
    <row r="1596" spans="1:2" ht="14.25">
      <c r="A1596" s="817"/>
      <c r="B1596" s="713"/>
    </row>
    <row r="1597" spans="1:2" ht="14.25">
      <c r="A1597" s="817"/>
      <c r="B1597" s="713"/>
    </row>
    <row r="1598" spans="1:2" ht="14.25">
      <c r="A1598" s="817"/>
      <c r="B1598" s="713"/>
    </row>
    <row r="1599" spans="1:2" ht="14.25">
      <c r="A1599" s="817"/>
      <c r="B1599" s="713"/>
    </row>
    <row r="1600" spans="1:2" ht="14.25">
      <c r="A1600" s="817"/>
      <c r="B1600" s="713"/>
    </row>
    <row r="1601" spans="1:2" ht="14.25">
      <c r="A1601" s="817"/>
      <c r="B1601" s="713"/>
    </row>
    <row r="1602" spans="1:2" ht="14.25">
      <c r="A1602" s="817"/>
      <c r="B1602" s="713"/>
    </row>
    <row r="1603" spans="1:2" ht="14.25">
      <c r="A1603" s="817"/>
      <c r="B1603" s="713"/>
    </row>
    <row r="1604" spans="1:2" ht="14.25">
      <c r="A1604" s="817"/>
      <c r="B1604" s="713"/>
    </row>
    <row r="1605" spans="1:2" ht="14.25">
      <c r="A1605" s="817"/>
      <c r="B1605" s="713"/>
    </row>
    <row r="1606" spans="1:2" ht="14.25">
      <c r="A1606" s="817"/>
      <c r="B1606" s="713"/>
    </row>
    <row r="1607" spans="1:2" ht="14.25">
      <c r="A1607" s="817"/>
      <c r="B1607" s="713"/>
    </row>
    <row r="1608" spans="1:2" ht="14.25">
      <c r="A1608" s="817"/>
      <c r="B1608" s="713"/>
    </row>
    <row r="1609" spans="1:2" ht="14.25">
      <c r="A1609" s="817"/>
      <c r="B1609" s="713"/>
    </row>
    <row r="1610" spans="1:2" ht="14.25">
      <c r="A1610" s="817"/>
      <c r="B1610" s="713"/>
    </row>
    <row r="1611" spans="1:2" ht="14.25">
      <c r="A1611" s="817"/>
      <c r="B1611" s="713"/>
    </row>
    <row r="1612" spans="1:2" ht="14.25">
      <c r="A1612" s="817"/>
      <c r="B1612" s="713"/>
    </row>
    <row r="1613" spans="1:2" ht="14.25">
      <c r="A1613" s="817"/>
      <c r="B1613" s="713"/>
    </row>
    <row r="1614" spans="1:2" ht="14.25">
      <c r="A1614" s="817"/>
      <c r="B1614" s="713"/>
    </row>
    <row r="1615" spans="1:2" ht="14.25">
      <c r="A1615" s="817"/>
      <c r="B1615" s="713"/>
    </row>
    <row r="1616" spans="1:2" ht="14.25">
      <c r="A1616" s="817"/>
      <c r="B1616" s="713"/>
    </row>
    <row r="1617" spans="1:2" ht="14.25">
      <c r="A1617" s="817"/>
      <c r="B1617" s="713"/>
    </row>
    <row r="1618" spans="1:2" ht="14.25">
      <c r="A1618" s="817"/>
      <c r="B1618" s="713"/>
    </row>
    <row r="1619" spans="1:2" ht="14.25">
      <c r="A1619" s="817"/>
      <c r="B1619" s="713"/>
    </row>
    <row r="1620" spans="1:2" ht="14.25">
      <c r="A1620" s="817"/>
      <c r="B1620" s="713"/>
    </row>
    <row r="1621" spans="1:2" ht="14.25">
      <c r="A1621" s="817"/>
      <c r="B1621" s="713"/>
    </row>
    <row r="1622" spans="1:2" ht="14.25">
      <c r="A1622" s="817"/>
      <c r="B1622" s="713"/>
    </row>
    <row r="1623" spans="1:2" ht="14.25">
      <c r="A1623" s="817"/>
      <c r="B1623" s="713"/>
    </row>
    <row r="1624" spans="1:2" ht="14.25">
      <c r="A1624" s="817"/>
      <c r="B1624" s="713"/>
    </row>
    <row r="1625" spans="1:2" ht="14.25">
      <c r="A1625" s="817"/>
      <c r="B1625" s="713"/>
    </row>
    <row r="1626" spans="1:2" ht="14.25">
      <c r="A1626" s="817"/>
      <c r="B1626" s="713"/>
    </row>
    <row r="1627" spans="1:2" ht="14.25">
      <c r="A1627" s="817"/>
      <c r="B1627" s="713"/>
    </row>
    <row r="1628" spans="1:2" ht="14.25">
      <c r="A1628" s="817"/>
      <c r="B1628" s="713"/>
    </row>
    <row r="1629" spans="1:2" ht="14.25">
      <c r="A1629" s="817"/>
      <c r="B1629" s="713"/>
    </row>
    <row r="1630" spans="1:2" ht="14.25">
      <c r="A1630" s="817"/>
      <c r="B1630" s="713"/>
    </row>
    <row r="1631" spans="1:2" ht="14.25">
      <c r="A1631" s="817"/>
      <c r="B1631" s="713"/>
    </row>
    <row r="1632" spans="1:2" ht="14.25">
      <c r="A1632" s="817"/>
      <c r="B1632" s="713"/>
    </row>
    <row r="1633" spans="1:2" ht="14.25">
      <c r="A1633" s="817"/>
      <c r="B1633" s="713"/>
    </row>
    <row r="1634" spans="1:2" ht="14.25">
      <c r="A1634" s="817"/>
      <c r="B1634" s="713"/>
    </row>
    <row r="1635" spans="1:2" ht="14.25">
      <c r="A1635" s="817"/>
      <c r="B1635" s="713"/>
    </row>
    <row r="1636" spans="1:2" ht="14.25">
      <c r="A1636" s="817"/>
      <c r="B1636" s="713"/>
    </row>
    <row r="1637" spans="1:2" ht="14.25">
      <c r="A1637" s="817"/>
      <c r="B1637" s="713"/>
    </row>
    <row r="1638" spans="1:2" ht="14.25">
      <c r="A1638" s="817"/>
      <c r="B1638" s="713"/>
    </row>
    <row r="1639" spans="1:2" ht="14.25">
      <c r="A1639" s="817"/>
      <c r="B1639" s="713"/>
    </row>
    <row r="1640" spans="1:2" ht="14.25">
      <c r="A1640" s="817"/>
      <c r="B1640" s="713"/>
    </row>
    <row r="1641" spans="1:2" ht="14.25">
      <c r="A1641" s="817"/>
      <c r="B1641" s="713"/>
    </row>
    <row r="1642" spans="1:2" ht="14.25">
      <c r="A1642" s="817"/>
      <c r="B1642" s="713"/>
    </row>
    <row r="1643" spans="1:2" ht="14.25">
      <c r="A1643" s="817"/>
      <c r="B1643" s="713"/>
    </row>
    <row r="1644" spans="1:2" ht="14.25">
      <c r="A1644" s="817"/>
      <c r="B1644" s="713"/>
    </row>
    <row r="1645" spans="1:2" ht="14.25">
      <c r="A1645" s="817"/>
      <c r="B1645" s="713"/>
    </row>
    <row r="1646" spans="1:2" ht="14.25">
      <c r="A1646" s="817"/>
      <c r="B1646" s="713"/>
    </row>
    <row r="1647" spans="1:2" ht="14.25">
      <c r="A1647" s="817"/>
      <c r="B1647" s="713"/>
    </row>
    <row r="1648" spans="1:2" ht="14.25">
      <c r="A1648" s="817"/>
      <c r="B1648" s="713"/>
    </row>
    <row r="1649" spans="1:2" ht="14.25">
      <c r="A1649" s="817"/>
      <c r="B1649" s="713"/>
    </row>
    <row r="1650" spans="1:2" ht="14.25">
      <c r="A1650" s="817"/>
      <c r="B1650" s="713"/>
    </row>
    <row r="1651" spans="1:2" ht="14.25">
      <c r="A1651" s="817"/>
      <c r="B1651" s="713"/>
    </row>
    <row r="1652" spans="1:2" ht="14.25">
      <c r="A1652" s="817"/>
      <c r="B1652" s="713"/>
    </row>
    <row r="1653" spans="1:2" ht="14.25">
      <c r="A1653" s="817"/>
      <c r="B1653" s="713"/>
    </row>
    <row r="1654" spans="1:2" ht="14.25">
      <c r="A1654" s="817"/>
      <c r="B1654" s="713"/>
    </row>
    <row r="1655" spans="1:2" ht="14.25">
      <c r="A1655" s="817"/>
      <c r="B1655" s="713"/>
    </row>
    <row r="1656" spans="1:2" ht="14.25">
      <c r="A1656" s="817"/>
      <c r="B1656" s="713"/>
    </row>
    <row r="1657" spans="1:2" ht="14.25">
      <c r="A1657" s="817"/>
      <c r="B1657" s="713"/>
    </row>
    <row r="1658" spans="1:2" ht="14.25">
      <c r="A1658" s="817"/>
      <c r="B1658" s="713"/>
    </row>
    <row r="1659" spans="1:2" ht="14.25">
      <c r="A1659" s="817"/>
      <c r="B1659" s="713"/>
    </row>
    <row r="1660" spans="1:2" ht="14.25">
      <c r="A1660" s="817"/>
      <c r="B1660" s="713"/>
    </row>
    <row r="1661" spans="1:2" ht="14.25">
      <c r="A1661" s="817"/>
      <c r="B1661" s="713"/>
    </row>
    <row r="1662" spans="1:2" ht="14.25">
      <c r="A1662" s="817"/>
      <c r="B1662" s="713"/>
    </row>
    <row r="1663" spans="1:2" ht="14.25">
      <c r="A1663" s="817"/>
      <c r="B1663" s="713"/>
    </row>
    <row r="1664" spans="1:2" ht="14.25">
      <c r="A1664" s="817"/>
      <c r="B1664" s="713"/>
    </row>
    <row r="1665" spans="1:2" ht="14.25">
      <c r="A1665" s="817"/>
      <c r="B1665" s="713"/>
    </row>
    <row r="1666" spans="1:2" ht="14.25">
      <c r="A1666" s="817"/>
      <c r="B1666" s="713"/>
    </row>
    <row r="1667" spans="1:2" ht="14.25">
      <c r="A1667" s="817"/>
      <c r="B1667" s="713"/>
    </row>
    <row r="1668" spans="1:2" ht="14.25">
      <c r="A1668" s="817"/>
      <c r="B1668" s="713"/>
    </row>
    <row r="1669" spans="1:2" ht="14.25">
      <c r="A1669" s="817"/>
      <c r="B1669" s="713"/>
    </row>
    <row r="1670" spans="1:2" ht="14.25">
      <c r="A1670" s="817"/>
      <c r="B1670" s="713"/>
    </row>
    <row r="1671" spans="1:2" ht="14.25">
      <c r="A1671" s="817"/>
      <c r="B1671" s="713"/>
    </row>
    <row r="1672" spans="1:2" ht="14.25">
      <c r="A1672" s="817"/>
      <c r="B1672" s="713"/>
    </row>
    <row r="1673" spans="1:2" ht="14.25">
      <c r="A1673" s="817"/>
      <c r="B1673" s="713"/>
    </row>
    <row r="1674" spans="1:2" ht="14.25">
      <c r="A1674" s="817"/>
      <c r="B1674" s="713"/>
    </row>
    <row r="1675" spans="1:2" ht="14.25">
      <c r="A1675" s="817"/>
      <c r="B1675" s="713"/>
    </row>
    <row r="1676" spans="1:2" ht="14.25">
      <c r="A1676" s="817"/>
      <c r="B1676" s="713"/>
    </row>
    <row r="1677" spans="1:2" ht="14.25">
      <c r="A1677" s="817"/>
      <c r="B1677" s="713"/>
    </row>
    <row r="1678" spans="1:2" ht="14.25">
      <c r="A1678" s="817"/>
      <c r="B1678" s="713"/>
    </row>
    <row r="1679" spans="1:2" ht="14.25">
      <c r="A1679" s="817"/>
      <c r="B1679" s="713"/>
    </row>
    <row r="1680" spans="1:2" ht="14.25">
      <c r="A1680" s="817"/>
      <c r="B1680" s="713"/>
    </row>
    <row r="1681" spans="1:2" ht="14.25">
      <c r="A1681" s="817"/>
      <c r="B1681" s="713"/>
    </row>
    <row r="1682" spans="1:2" ht="14.25">
      <c r="A1682" s="817"/>
      <c r="B1682" s="713"/>
    </row>
    <row r="1683" spans="1:2" ht="14.25">
      <c r="A1683" s="817"/>
      <c r="B1683" s="713"/>
    </row>
    <row r="1684" spans="1:2" ht="14.25">
      <c r="A1684" s="817"/>
      <c r="B1684" s="713"/>
    </row>
    <row r="1685" spans="1:2" ht="14.25">
      <c r="A1685" s="817"/>
      <c r="B1685" s="713"/>
    </row>
    <row r="1686" spans="1:2" ht="14.25">
      <c r="A1686" s="817"/>
      <c r="B1686" s="713"/>
    </row>
    <row r="1687" spans="1:2" ht="14.25">
      <c r="A1687" s="817"/>
      <c r="B1687" s="713"/>
    </row>
    <row r="1688" spans="1:2" ht="14.25">
      <c r="A1688" s="817"/>
      <c r="B1688" s="713"/>
    </row>
    <row r="1689" spans="1:2" ht="14.25">
      <c r="A1689" s="817"/>
      <c r="B1689" s="713"/>
    </row>
    <row r="1690" spans="1:2" ht="14.25">
      <c r="A1690" s="817"/>
      <c r="B1690" s="713"/>
    </row>
    <row r="1691" spans="1:2" ht="14.25">
      <c r="A1691" s="817"/>
      <c r="B1691" s="713"/>
    </row>
    <row r="1692" spans="1:2" ht="14.25">
      <c r="A1692" s="817"/>
      <c r="B1692" s="713"/>
    </row>
    <row r="1693" spans="1:2" ht="14.25">
      <c r="A1693" s="817"/>
      <c r="B1693" s="713"/>
    </row>
    <row r="1694" spans="1:2" ht="14.25">
      <c r="A1694" s="817"/>
      <c r="B1694" s="713"/>
    </row>
    <row r="1695" spans="1:2" ht="14.25">
      <c r="A1695" s="817"/>
      <c r="B1695" s="713"/>
    </row>
    <row r="1696" spans="1:2" ht="14.25">
      <c r="A1696" s="817"/>
      <c r="B1696" s="713"/>
    </row>
    <row r="1697" spans="1:2" ht="14.25">
      <c r="A1697" s="817"/>
      <c r="B1697" s="713"/>
    </row>
    <row r="1698" spans="1:2" ht="14.25">
      <c r="A1698" s="817"/>
      <c r="B1698" s="713"/>
    </row>
    <row r="1699" spans="1:2" ht="14.25">
      <c r="A1699" s="817"/>
      <c r="B1699" s="713"/>
    </row>
    <row r="1700" spans="1:2" ht="14.25">
      <c r="A1700" s="817"/>
      <c r="B1700" s="713"/>
    </row>
    <row r="1701" spans="1:2" ht="14.25">
      <c r="A1701" s="817"/>
      <c r="B1701" s="713"/>
    </row>
    <row r="1702" spans="1:2" ht="14.25">
      <c r="A1702" s="817"/>
      <c r="B1702" s="713"/>
    </row>
    <row r="1703" spans="1:2" ht="14.25">
      <c r="A1703" s="817"/>
      <c r="B1703" s="713"/>
    </row>
    <row r="1704" spans="1:2" ht="14.25">
      <c r="A1704" s="817"/>
      <c r="B1704" s="713"/>
    </row>
    <row r="1705" spans="1:2" ht="14.25">
      <c r="A1705" s="817"/>
      <c r="B1705" s="713"/>
    </row>
    <row r="1706" spans="1:2" ht="14.25">
      <c r="A1706" s="817"/>
      <c r="B1706" s="713"/>
    </row>
    <row r="1707" spans="1:2" ht="14.25">
      <c r="A1707" s="817"/>
      <c r="B1707" s="713"/>
    </row>
    <row r="1708" spans="1:2" ht="14.25">
      <c r="A1708" s="817"/>
      <c r="B1708" s="713"/>
    </row>
    <row r="1709" spans="1:2" ht="14.25">
      <c r="A1709" s="817"/>
      <c r="B1709" s="713"/>
    </row>
    <row r="1710" spans="1:2" ht="14.25">
      <c r="A1710" s="817"/>
      <c r="B1710" s="713"/>
    </row>
    <row r="1711" spans="1:2" ht="14.25">
      <c r="A1711" s="817"/>
      <c r="B1711" s="713"/>
    </row>
    <row r="1712" spans="1:2" ht="14.25">
      <c r="A1712" s="817"/>
      <c r="B1712" s="713"/>
    </row>
    <row r="1713" spans="1:2" ht="14.25">
      <c r="A1713" s="817"/>
      <c r="B1713" s="713"/>
    </row>
    <row r="1714" spans="1:2" ht="14.25">
      <c r="A1714" s="817"/>
      <c r="B1714" s="713"/>
    </row>
    <row r="1715" spans="1:2" ht="14.25">
      <c r="A1715" s="817"/>
      <c r="B1715" s="713"/>
    </row>
    <row r="1716" spans="1:2" ht="14.25">
      <c r="A1716" s="817"/>
      <c r="B1716" s="713"/>
    </row>
    <row r="1717" spans="1:2" ht="14.25">
      <c r="A1717" s="817"/>
      <c r="B1717" s="713"/>
    </row>
    <row r="1718" spans="1:2" ht="14.25">
      <c r="A1718" s="817"/>
      <c r="B1718" s="713"/>
    </row>
    <row r="1719" spans="1:2" ht="14.25">
      <c r="A1719" s="817"/>
      <c r="B1719" s="713"/>
    </row>
    <row r="1720" spans="1:2" ht="14.25">
      <c r="A1720" s="817"/>
      <c r="B1720" s="713"/>
    </row>
    <row r="1721" spans="1:2" ht="14.25">
      <c r="A1721" s="817"/>
      <c r="B1721" s="713"/>
    </row>
    <row r="1722" spans="1:2" ht="14.25">
      <c r="A1722" s="817"/>
      <c r="B1722" s="713"/>
    </row>
    <row r="1723" spans="1:2" ht="14.25">
      <c r="A1723" s="817"/>
      <c r="B1723" s="713"/>
    </row>
    <row r="1724" spans="1:2" ht="14.25">
      <c r="A1724" s="817"/>
      <c r="B1724" s="713"/>
    </row>
    <row r="1725" spans="1:2" ht="14.25">
      <c r="A1725" s="817"/>
      <c r="B1725" s="713"/>
    </row>
    <row r="1726" spans="1:2" ht="14.25">
      <c r="A1726" s="817"/>
      <c r="B1726" s="713"/>
    </row>
    <row r="1727" spans="1:2" ht="14.25">
      <c r="A1727" s="817"/>
      <c r="B1727" s="713"/>
    </row>
  </sheetData>
  <sheetProtection/>
  <printOptions horizontalCentered="1"/>
  <pageMargins left="1.48" right="1.34" top="1.27" bottom="0.49" header="0.6" footer="0.16"/>
  <pageSetup fitToHeight="1" fitToWidth="1" horizontalDpi="600" verticalDpi="600" orientation="portrait" scale="59" r:id="rId1"/>
  <headerFooter alignWithMargins="0">
    <oddHeader>&amp;C&amp;11Attachment 3
Baseline Cost Estimate
Project Sponsor Name
Project Name</oddHeader>
    <oddFooter>&amp;R
</oddFooter>
  </headerFooter>
  <ignoredErrors>
    <ignoredError sqref="C4:C34 C57:C68 C35:C46 C69:C73 B57:B68 A4:A46 A3 A47:A73 C47:C56 C3 B4:B46" unlockedFormula="1"/>
  </ignoredErrors>
</worksheet>
</file>

<file path=xl/worksheets/sheet16.xml><?xml version="1.0" encoding="utf-8"?>
<worksheet xmlns="http://schemas.openxmlformats.org/spreadsheetml/2006/main" xmlns:r="http://schemas.openxmlformats.org/officeDocument/2006/relationships">
  <sheetPr codeName="Sheet15">
    <pageSetUpPr fitToPage="1"/>
  </sheetPr>
  <dimension ref="A1:BO1667"/>
  <sheetViews>
    <sheetView zoomScale="75" zoomScaleNormal="75" workbookViewId="0" topLeftCell="A1">
      <selection activeCell="I3" sqref="I3"/>
    </sheetView>
  </sheetViews>
  <sheetFormatPr defaultColWidth="9.140625" defaultRowHeight="12.75"/>
  <cols>
    <col min="1" max="1" width="14.7109375" style="629" customWidth="1"/>
    <col min="2" max="2" width="41.140625" style="165" customWidth="1"/>
    <col min="3" max="7" width="13.28125" style="816" customWidth="1"/>
    <col min="8" max="16384" width="9.140625" style="165" customWidth="1"/>
  </cols>
  <sheetData>
    <row r="1" ht="21" customHeight="1">
      <c r="A1" s="979" t="s">
        <v>324</v>
      </c>
    </row>
    <row r="2" spans="1:7" ht="74.25" customHeight="1">
      <c r="A2" s="1348"/>
      <c r="B2" s="1349"/>
      <c r="C2" s="984" t="s">
        <v>182</v>
      </c>
      <c r="D2" s="984" t="s">
        <v>183</v>
      </c>
      <c r="E2" s="984" t="s">
        <v>184</v>
      </c>
      <c r="F2" s="984" t="s">
        <v>272</v>
      </c>
      <c r="G2" s="984" t="s">
        <v>137</v>
      </c>
    </row>
    <row r="3" spans="1:7" s="1015" customFormat="1" ht="24" customHeight="1">
      <c r="A3" s="1010" t="str">
        <f>'SCC List'!A3:B3</f>
        <v>10 GUIDEWAY &amp; TRACK ELEMENTS (route miles)</v>
      </c>
      <c r="B3" s="1011"/>
      <c r="C3" s="1012">
        <f>'BUILD Main'!D7</f>
        <v>100000</v>
      </c>
      <c r="D3" s="1012">
        <f>'BUILD Main'!E7</f>
        <v>12000</v>
      </c>
      <c r="E3" s="1012">
        <f>'BUILD Main'!F7</f>
        <v>112000</v>
      </c>
      <c r="F3" s="1013">
        <f>'BUILD Main'!K7</f>
        <v>1.122851101672241</v>
      </c>
      <c r="G3" s="1014">
        <f>'BUILD Main'!J7</f>
        <v>125759.32338729099</v>
      </c>
    </row>
    <row r="4" spans="1:7" s="1015" customFormat="1" ht="24" customHeight="1">
      <c r="A4" s="1010" t="str">
        <f>'SCC List'!A17:B17</f>
        <v>20 STATIONS, STOPS, TERMINALS, INTERMODAL (number)</v>
      </c>
      <c r="B4" s="1011"/>
      <c r="C4" s="1012">
        <f>'BUILD Main'!D21</f>
        <v>100000</v>
      </c>
      <c r="D4" s="1012">
        <f>'BUILD Main'!E21</f>
        <v>20000</v>
      </c>
      <c r="E4" s="1012">
        <f>'BUILD Main'!F21</f>
        <v>120000</v>
      </c>
      <c r="F4" s="1016">
        <f>'BUILD Main'!K21</f>
        <v>1.1398445382094073</v>
      </c>
      <c r="G4" s="1012">
        <f>'BUILD Main'!J21</f>
        <v>136781.34458512889</v>
      </c>
    </row>
    <row r="5" spans="1:7" s="1015" customFormat="1" ht="24" customHeight="1">
      <c r="A5" s="1010" t="str">
        <f>'SCC List'!A25</f>
        <v>30 SUPPORT FACILITIES: YARDS, SHOPS, ADMIN. BLDGS</v>
      </c>
      <c r="B5" s="1011"/>
      <c r="C5" s="1012">
        <f>'BUILD Main'!D29</f>
        <v>10000</v>
      </c>
      <c r="D5" s="1012">
        <f>'BUILD Main'!E29</f>
        <v>2000</v>
      </c>
      <c r="E5" s="1012">
        <f>'BUILD Main'!F29</f>
        <v>12000</v>
      </c>
      <c r="F5" s="1016">
        <f>'BUILD Main'!K29</f>
        <v>1.1549436619967282</v>
      </c>
      <c r="G5" s="1012">
        <f>'BUILD Main'!J29</f>
        <v>13859.323943960739</v>
      </c>
    </row>
    <row r="6" spans="1:7" s="1015" customFormat="1" ht="24" customHeight="1">
      <c r="A6" s="1010" t="str">
        <f>'SCC List'!A31</f>
        <v>40 SITEWORK &amp; SPECIAL CONDITIONS</v>
      </c>
      <c r="B6" s="827"/>
      <c r="C6" s="1012">
        <f>'BUILD Main'!D35</f>
        <v>21420</v>
      </c>
      <c r="D6" s="1017">
        <f>'BUILD Main'!E35</f>
        <v>2800</v>
      </c>
      <c r="E6" s="1012">
        <f>'BUILD Main'!F35</f>
        <v>24220</v>
      </c>
      <c r="F6" s="1016">
        <f>'BUILD Main'!K35</f>
        <v>1.0709226630667448</v>
      </c>
      <c r="G6" s="1012">
        <f>'BUILD Main'!J35</f>
        <v>25937.74689947656</v>
      </c>
    </row>
    <row r="7" spans="1:7" s="1015" customFormat="1" ht="24" customHeight="1">
      <c r="A7" s="1010" t="str">
        <f>'SCC List'!A40</f>
        <v>50  SYSTEMS</v>
      </c>
      <c r="B7" s="1011"/>
      <c r="C7" s="1012">
        <f>'BUILD Main'!D44</f>
        <v>25490</v>
      </c>
      <c r="D7" s="1017">
        <f>'BUILD Main'!E44</f>
        <v>3700</v>
      </c>
      <c r="E7" s="1012">
        <f>'BUILD Main'!F44</f>
        <v>29190</v>
      </c>
      <c r="F7" s="1016">
        <f>'BUILD Main'!K44</f>
        <v>1.1491293943049774</v>
      </c>
      <c r="G7" s="1012">
        <f>'BUILD Main'!J44</f>
        <v>33543.08701976229</v>
      </c>
    </row>
    <row r="8" spans="1:7" s="1015" customFormat="1" ht="24" customHeight="1">
      <c r="A8" s="1010" t="str">
        <f>'SCC List'!A48:B48</f>
        <v>60 ROW, LAND, EXISTING IMPROVEMENTS</v>
      </c>
      <c r="B8" s="1018"/>
      <c r="C8" s="1012">
        <f>'BUILD Main'!D53</f>
        <v>17000</v>
      </c>
      <c r="D8" s="1012">
        <f>'BUILD Main'!E53</f>
        <v>4000</v>
      </c>
      <c r="E8" s="1019">
        <f>'BUILD Main'!F53</f>
        <v>21000</v>
      </c>
      <c r="F8" s="1020">
        <f>'BUILD Main'!K53</f>
        <v>1.122958901256445</v>
      </c>
      <c r="G8" s="1012">
        <f>'BUILD Main'!J53</f>
        <v>23582.136926385345</v>
      </c>
    </row>
    <row r="9" spans="1:7" s="1015" customFormat="1" ht="24" customHeight="1">
      <c r="A9" s="1021" t="str">
        <f>'SCC List'!A51</f>
        <v>70 VEHICLES (number)</v>
      </c>
      <c r="B9" s="1011"/>
      <c r="C9" s="1012">
        <f>'BUILD Main'!D56</f>
        <v>25404</v>
      </c>
      <c r="D9" s="1017">
        <f>'BUILD Main'!E56</f>
        <v>8000</v>
      </c>
      <c r="E9" s="1012">
        <f>'BUILD Main'!F56</f>
        <v>33404</v>
      </c>
      <c r="F9" s="1016">
        <f>'BUILD Main'!K56</f>
        <v>1.1340231362066928</v>
      </c>
      <c r="G9" s="1012">
        <f>'BUILD Main'!J56</f>
        <v>37880.908841848366</v>
      </c>
    </row>
    <row r="10" spans="1:7" s="1015" customFormat="1" ht="24" customHeight="1">
      <c r="A10" s="1021" t="str">
        <f>'SCC List'!A59</f>
        <v>80 PROFESSIONAL SERVICES</v>
      </c>
      <c r="B10" s="1018"/>
      <c r="C10" s="1012">
        <f>'BUILD Main'!D64</f>
        <v>65895</v>
      </c>
      <c r="D10" s="1012">
        <f>'BUILD Main'!E64</f>
        <v>19000</v>
      </c>
      <c r="E10" s="1012">
        <f>'BUILD Main'!F64</f>
        <v>84895</v>
      </c>
      <c r="F10" s="1016">
        <f>'BUILD Main'!K64</f>
        <v>1.062487172395837</v>
      </c>
      <c r="G10" s="1012">
        <f>'BUILD Main'!J64</f>
        <v>90199.84850054457</v>
      </c>
    </row>
    <row r="11" spans="1:7" s="1015" customFormat="1" ht="24" customHeight="1">
      <c r="A11" s="1010" t="str">
        <f>'SCC List'!A68</f>
        <v>90 UNALLOCATED CONTINGENCY</v>
      </c>
      <c r="B11" s="827"/>
      <c r="C11" s="1022"/>
      <c r="D11" s="1022"/>
      <c r="E11" s="1012">
        <f>'BUILD Main'!F74</f>
        <v>21971</v>
      </c>
      <c r="F11" s="1023">
        <f>'BUILD Main'!K74</f>
        <v>1.1177938721673881</v>
      </c>
      <c r="G11" s="1024">
        <f>'BUILD Main'!J74</f>
        <v>24559.049165389682</v>
      </c>
    </row>
    <row r="12" spans="1:7" s="1015" customFormat="1" ht="24" customHeight="1">
      <c r="A12" s="1025" t="str">
        <f>'SCC List'!A69</f>
        <v>100  FINANCE CHARGES</v>
      </c>
      <c r="B12" s="1026"/>
      <c r="C12" s="1027"/>
      <c r="D12" s="1019"/>
      <c r="E12" s="1012">
        <f>'BUILD Main'!F76</f>
        <v>454.71991112866607</v>
      </c>
      <c r="F12" s="1016">
        <f>'BUILD Main'!K76</f>
        <v>1.099577977042931</v>
      </c>
      <c r="G12" s="1012">
        <f>'BUILD Main'!J76</f>
        <v>500</v>
      </c>
    </row>
    <row r="13" spans="1:67" s="1033" customFormat="1" ht="24" customHeight="1">
      <c r="A13" s="1028" t="str">
        <f>'SCC Definitions'!A76</f>
        <v>Total Project Cost (10 - 100)</v>
      </c>
      <c r="B13" s="1029"/>
      <c r="C13" s="1030"/>
      <c r="D13" s="1031"/>
      <c r="E13" s="888">
        <f>'BUILD Main'!F77</f>
        <v>459134.7199111287</v>
      </c>
      <c r="F13" s="1032">
        <f>'BUILD Main'!K77</f>
        <v>1.1164539448661344</v>
      </c>
      <c r="G13" s="888">
        <f>'BUILD Main'!J77</f>
        <v>512602.76926978736</v>
      </c>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5"/>
      <c r="AH13" s="1015"/>
      <c r="AI13" s="1015"/>
      <c r="AJ13" s="1015"/>
      <c r="AK13" s="1015"/>
      <c r="AL13" s="1015"/>
      <c r="AM13" s="1015"/>
      <c r="AN13" s="1015"/>
      <c r="AO13" s="1015"/>
      <c r="AP13" s="1015"/>
      <c r="AQ13" s="1015"/>
      <c r="AR13" s="1015"/>
      <c r="AS13" s="1015"/>
      <c r="AT13" s="1015"/>
      <c r="AU13" s="1015"/>
      <c r="AV13" s="1015"/>
      <c r="AW13" s="1015"/>
      <c r="AX13" s="1015"/>
      <c r="AY13" s="1015"/>
      <c r="AZ13" s="1015"/>
      <c r="BA13" s="1015"/>
      <c r="BB13" s="1015"/>
      <c r="BC13" s="1015"/>
      <c r="BD13" s="1015"/>
      <c r="BE13" s="1015"/>
      <c r="BF13" s="1015"/>
      <c r="BG13" s="1015"/>
      <c r="BH13" s="1015"/>
      <c r="BI13" s="1015"/>
      <c r="BJ13" s="1015"/>
      <c r="BK13" s="1015"/>
      <c r="BL13" s="1015"/>
      <c r="BM13" s="1015"/>
      <c r="BN13" s="1015"/>
      <c r="BO13" s="1015"/>
    </row>
    <row r="14" spans="3:7" s="713" customFormat="1" ht="15" customHeight="1">
      <c r="C14" s="816"/>
      <c r="D14" s="816"/>
      <c r="E14" s="816"/>
      <c r="F14" s="816"/>
      <c r="G14" s="816"/>
    </row>
    <row r="15" spans="3:7" s="713" customFormat="1" ht="15" customHeight="1">
      <c r="C15" s="816"/>
      <c r="D15" s="816"/>
      <c r="E15" s="816"/>
      <c r="F15" s="816"/>
      <c r="G15" s="816"/>
    </row>
    <row r="16" spans="3:7" s="713" customFormat="1" ht="15" customHeight="1">
      <c r="C16" s="816"/>
      <c r="D16" s="816"/>
      <c r="E16" s="816"/>
      <c r="F16" s="816"/>
      <c r="G16" s="816"/>
    </row>
    <row r="17" spans="3:7" s="713" customFormat="1" ht="15" customHeight="1">
      <c r="C17" s="816"/>
      <c r="D17" s="816"/>
      <c r="E17" s="816"/>
      <c r="F17" s="816"/>
      <c r="G17" s="816"/>
    </row>
    <row r="18" spans="3:7" s="713" customFormat="1" ht="15" customHeight="1">
      <c r="C18" s="816"/>
      <c r="D18" s="816"/>
      <c r="E18" s="816"/>
      <c r="F18" s="816"/>
      <c r="G18" s="816"/>
    </row>
    <row r="19" spans="3:7" s="713" customFormat="1" ht="15" customHeight="1">
      <c r="C19" s="816"/>
      <c r="D19" s="816"/>
      <c r="E19" s="816"/>
      <c r="F19" s="816"/>
      <c r="G19" s="816"/>
    </row>
    <row r="20" spans="3:7" s="713" customFormat="1" ht="15" customHeight="1">
      <c r="C20" s="816"/>
      <c r="D20" s="816"/>
      <c r="E20" s="816"/>
      <c r="F20" s="816"/>
      <c r="G20" s="816"/>
    </row>
    <row r="21" spans="3:7" s="713" customFormat="1" ht="15" customHeight="1">
      <c r="C21" s="816"/>
      <c r="D21" s="816"/>
      <c r="E21" s="816"/>
      <c r="F21" s="816"/>
      <c r="G21" s="816"/>
    </row>
    <row r="22" spans="3:7" s="713" customFormat="1" ht="15" customHeight="1">
      <c r="C22" s="816"/>
      <c r="D22" s="816"/>
      <c r="E22" s="816"/>
      <c r="F22" s="816"/>
      <c r="G22" s="816"/>
    </row>
    <row r="23" spans="3:7" s="713" customFormat="1" ht="15" customHeight="1">
      <c r="C23" s="816"/>
      <c r="D23" s="816"/>
      <c r="E23" s="816"/>
      <c r="F23" s="816"/>
      <c r="G23" s="816"/>
    </row>
    <row r="24" spans="3:7" s="713" customFormat="1" ht="15" customHeight="1">
      <c r="C24" s="816"/>
      <c r="D24" s="816"/>
      <c r="E24" s="816"/>
      <c r="F24" s="816"/>
      <c r="G24" s="816"/>
    </row>
    <row r="25" spans="3:7" s="713" customFormat="1" ht="15" customHeight="1">
      <c r="C25" s="816"/>
      <c r="D25" s="816"/>
      <c r="E25" s="816"/>
      <c r="F25" s="816"/>
      <c r="G25" s="816"/>
    </row>
    <row r="26" spans="3:7" s="713" customFormat="1" ht="15" customHeight="1">
      <c r="C26" s="816"/>
      <c r="D26" s="816"/>
      <c r="E26" s="816"/>
      <c r="F26" s="816"/>
      <c r="G26" s="816"/>
    </row>
    <row r="27" spans="3:7" s="713" customFormat="1" ht="15" customHeight="1">
      <c r="C27" s="816"/>
      <c r="D27" s="816"/>
      <c r="E27" s="816"/>
      <c r="F27" s="816"/>
      <c r="G27" s="816"/>
    </row>
    <row r="28" spans="3:7" s="713" customFormat="1" ht="15" customHeight="1">
      <c r="C28" s="816"/>
      <c r="D28" s="816"/>
      <c r="E28" s="816"/>
      <c r="F28" s="816"/>
      <c r="G28" s="816"/>
    </row>
    <row r="29" spans="3:7" s="713" customFormat="1" ht="15" customHeight="1">
      <c r="C29" s="816"/>
      <c r="D29" s="816"/>
      <c r="E29" s="816"/>
      <c r="F29" s="816"/>
      <c r="G29" s="816"/>
    </row>
    <row r="30" spans="3:7" s="713" customFormat="1" ht="15" customHeight="1">
      <c r="C30" s="816"/>
      <c r="D30" s="816"/>
      <c r="E30" s="816"/>
      <c r="F30" s="816"/>
      <c r="G30" s="816"/>
    </row>
    <row r="31" spans="3:7" s="713" customFormat="1" ht="15" customHeight="1">
      <c r="C31" s="816"/>
      <c r="D31" s="816"/>
      <c r="E31" s="816"/>
      <c r="F31" s="816"/>
      <c r="G31" s="816"/>
    </row>
    <row r="32" spans="3:7" s="713" customFormat="1" ht="15" customHeight="1">
      <c r="C32" s="816"/>
      <c r="D32" s="816"/>
      <c r="E32" s="816"/>
      <c r="F32" s="816"/>
      <c r="G32" s="816"/>
    </row>
    <row r="33" spans="3:7" s="713" customFormat="1" ht="15" customHeight="1">
      <c r="C33" s="816"/>
      <c r="D33" s="816"/>
      <c r="E33" s="816"/>
      <c r="F33" s="816"/>
      <c r="G33" s="816"/>
    </row>
    <row r="34" spans="3:7" s="713" customFormat="1" ht="15" customHeight="1">
      <c r="C34" s="816"/>
      <c r="D34" s="816"/>
      <c r="E34" s="816"/>
      <c r="F34" s="816"/>
      <c r="G34" s="816"/>
    </row>
    <row r="35" spans="3:7" s="713" customFormat="1" ht="14.25">
      <c r="C35" s="816"/>
      <c r="D35" s="816"/>
      <c r="E35" s="816"/>
      <c r="F35" s="816"/>
      <c r="G35" s="816"/>
    </row>
    <row r="36" spans="3:7" s="713" customFormat="1" ht="14.25">
      <c r="C36" s="816"/>
      <c r="D36" s="816"/>
      <c r="E36" s="816"/>
      <c r="F36" s="816"/>
      <c r="G36" s="816"/>
    </row>
    <row r="37" spans="3:7" s="713" customFormat="1" ht="14.25">
      <c r="C37" s="816"/>
      <c r="D37" s="816"/>
      <c r="E37" s="816"/>
      <c r="F37" s="816"/>
      <c r="G37" s="816"/>
    </row>
    <row r="38" spans="3:7" s="713" customFormat="1" ht="14.25">
      <c r="C38" s="816"/>
      <c r="D38" s="816"/>
      <c r="E38" s="816"/>
      <c r="F38" s="816"/>
      <c r="G38" s="816"/>
    </row>
    <row r="39" spans="3:7" s="713" customFormat="1" ht="14.25">
      <c r="C39" s="816"/>
      <c r="D39" s="816"/>
      <c r="E39" s="816"/>
      <c r="F39" s="816"/>
      <c r="G39" s="816"/>
    </row>
    <row r="40" spans="3:7" s="713" customFormat="1" ht="14.25">
      <c r="C40" s="816"/>
      <c r="D40" s="816"/>
      <c r="E40" s="816"/>
      <c r="F40" s="816"/>
      <c r="G40" s="816"/>
    </row>
    <row r="41" spans="3:7" s="713" customFormat="1" ht="14.25">
      <c r="C41" s="816"/>
      <c r="D41" s="816"/>
      <c r="E41" s="816"/>
      <c r="F41" s="816"/>
      <c r="G41" s="816"/>
    </row>
    <row r="42" spans="3:7" s="713" customFormat="1" ht="14.25">
      <c r="C42" s="816"/>
      <c r="D42" s="816"/>
      <c r="E42" s="816"/>
      <c r="F42" s="816"/>
      <c r="G42" s="816"/>
    </row>
    <row r="43" spans="3:7" s="713" customFormat="1" ht="14.25">
      <c r="C43" s="816"/>
      <c r="D43" s="816"/>
      <c r="E43" s="816"/>
      <c r="F43" s="816"/>
      <c r="G43" s="816"/>
    </row>
    <row r="44" spans="3:7" s="713" customFormat="1" ht="14.25">
      <c r="C44" s="816"/>
      <c r="D44" s="816"/>
      <c r="E44" s="816"/>
      <c r="F44" s="816"/>
      <c r="G44" s="816"/>
    </row>
    <row r="45" spans="3:7" s="713" customFormat="1" ht="14.25">
      <c r="C45" s="816"/>
      <c r="D45" s="816"/>
      <c r="E45" s="816"/>
      <c r="F45" s="816"/>
      <c r="G45" s="816"/>
    </row>
    <row r="46" spans="3:7" s="713" customFormat="1" ht="14.25">
      <c r="C46" s="816"/>
      <c r="D46" s="816"/>
      <c r="E46" s="816"/>
      <c r="F46" s="816"/>
      <c r="G46" s="816"/>
    </row>
    <row r="47" spans="3:7" s="713" customFormat="1" ht="14.25">
      <c r="C47" s="816"/>
      <c r="D47" s="816"/>
      <c r="E47" s="816"/>
      <c r="F47" s="816"/>
      <c r="G47" s="816"/>
    </row>
    <row r="48" spans="3:7" s="713" customFormat="1" ht="14.25">
      <c r="C48" s="816"/>
      <c r="D48" s="816"/>
      <c r="E48" s="816"/>
      <c r="F48" s="816"/>
      <c r="G48" s="816"/>
    </row>
    <row r="49" spans="3:7" s="713" customFormat="1" ht="14.25">
      <c r="C49" s="816"/>
      <c r="D49" s="816"/>
      <c r="E49" s="816"/>
      <c r="F49" s="816"/>
      <c r="G49" s="816"/>
    </row>
    <row r="50" spans="3:7" s="713" customFormat="1" ht="14.25">
      <c r="C50" s="816"/>
      <c r="D50" s="816"/>
      <c r="E50" s="816"/>
      <c r="F50" s="816"/>
      <c r="G50" s="816"/>
    </row>
    <row r="51" spans="3:7" s="713" customFormat="1" ht="14.25">
      <c r="C51" s="816"/>
      <c r="D51" s="816"/>
      <c r="E51" s="816"/>
      <c r="F51" s="816"/>
      <c r="G51" s="816"/>
    </row>
    <row r="52" spans="3:7" s="713" customFormat="1" ht="14.25">
      <c r="C52" s="816"/>
      <c r="D52" s="816"/>
      <c r="E52" s="816"/>
      <c r="F52" s="816"/>
      <c r="G52" s="816"/>
    </row>
    <row r="53" spans="3:7" s="713" customFormat="1" ht="14.25">
      <c r="C53" s="816"/>
      <c r="D53" s="816"/>
      <c r="E53" s="816"/>
      <c r="F53" s="816"/>
      <c r="G53" s="816"/>
    </row>
    <row r="54" spans="3:7" s="713" customFormat="1" ht="14.25">
      <c r="C54" s="816"/>
      <c r="D54" s="816"/>
      <c r="E54" s="816"/>
      <c r="F54" s="816"/>
      <c r="G54" s="816"/>
    </row>
    <row r="55" spans="3:7" s="713" customFormat="1" ht="14.25">
      <c r="C55" s="816"/>
      <c r="D55" s="816"/>
      <c r="E55" s="816"/>
      <c r="F55" s="816"/>
      <c r="G55" s="816"/>
    </row>
    <row r="56" spans="3:7" s="713" customFormat="1" ht="14.25">
      <c r="C56" s="816"/>
      <c r="D56" s="816"/>
      <c r="E56" s="816"/>
      <c r="F56" s="816"/>
      <c r="G56" s="816"/>
    </row>
    <row r="57" spans="3:7" s="713" customFormat="1" ht="14.25">
      <c r="C57" s="816"/>
      <c r="D57" s="816"/>
      <c r="E57" s="816"/>
      <c r="F57" s="816"/>
      <c r="G57" s="816"/>
    </row>
    <row r="58" spans="3:7" s="713" customFormat="1" ht="14.25">
      <c r="C58" s="816"/>
      <c r="D58" s="816"/>
      <c r="E58" s="816"/>
      <c r="F58" s="816"/>
      <c r="G58" s="816"/>
    </row>
    <row r="59" spans="1:2" ht="14.25">
      <c r="A59" s="713"/>
      <c r="B59" s="713"/>
    </row>
    <row r="60" spans="1:2" ht="14.25">
      <c r="A60" s="713"/>
      <c r="B60" s="713"/>
    </row>
    <row r="61" spans="1:2" ht="14.25">
      <c r="A61" s="713"/>
      <c r="B61" s="713"/>
    </row>
    <row r="62" spans="1:2" ht="14.25">
      <c r="A62" s="713"/>
      <c r="B62" s="713"/>
    </row>
    <row r="63" spans="1:2" ht="14.25">
      <c r="A63" s="713"/>
      <c r="B63" s="713"/>
    </row>
    <row r="64" spans="1:2" ht="14.25">
      <c r="A64" s="713"/>
      <c r="B64" s="713"/>
    </row>
    <row r="65" spans="1:2" ht="14.25">
      <c r="A65" s="713"/>
      <c r="B65" s="713"/>
    </row>
    <row r="66" spans="1:2" ht="14.25">
      <c r="A66" s="713"/>
      <c r="B66" s="713"/>
    </row>
    <row r="67" spans="1:2" ht="14.25">
      <c r="A67" s="713"/>
      <c r="B67" s="713"/>
    </row>
    <row r="68" spans="1:2" ht="14.25">
      <c r="A68" s="713"/>
      <c r="B68" s="713"/>
    </row>
    <row r="69" spans="1:2" ht="14.25">
      <c r="A69" s="713"/>
      <c r="B69" s="713"/>
    </row>
    <row r="70" spans="1:2" ht="14.25">
      <c r="A70" s="713"/>
      <c r="B70" s="713"/>
    </row>
    <row r="71" spans="1:2" ht="14.25">
      <c r="A71" s="713"/>
      <c r="B71" s="713"/>
    </row>
    <row r="72" spans="1:2" ht="14.25">
      <c r="A72" s="713"/>
      <c r="B72" s="713"/>
    </row>
    <row r="73" spans="1:2" ht="14.25">
      <c r="A73" s="713"/>
      <c r="B73" s="713"/>
    </row>
    <row r="74" spans="1:2" ht="14.25">
      <c r="A74" s="713"/>
      <c r="B74" s="713"/>
    </row>
    <row r="75" spans="1:2" ht="14.25">
      <c r="A75" s="713"/>
      <c r="B75" s="713"/>
    </row>
    <row r="76" spans="1:2" ht="14.25">
      <c r="A76" s="713"/>
      <c r="B76" s="713"/>
    </row>
    <row r="77" spans="1:2" ht="14.25">
      <c r="A77" s="713"/>
      <c r="B77" s="713"/>
    </row>
    <row r="78" spans="1:2" ht="14.25">
      <c r="A78" s="713"/>
      <c r="B78" s="713"/>
    </row>
    <row r="79" spans="1:2" ht="14.25">
      <c r="A79" s="713"/>
      <c r="B79" s="713"/>
    </row>
    <row r="80" spans="1:2" ht="14.25">
      <c r="A80" s="713"/>
      <c r="B80" s="713"/>
    </row>
    <row r="81" spans="1:2" ht="14.25">
      <c r="A81" s="713"/>
      <c r="B81" s="713"/>
    </row>
    <row r="82" spans="1:2" ht="14.25">
      <c r="A82" s="713"/>
      <c r="B82" s="713"/>
    </row>
    <row r="83" spans="1:2" ht="14.25">
      <c r="A83" s="713"/>
      <c r="B83" s="713"/>
    </row>
    <row r="84" spans="1:2" ht="14.25">
      <c r="A84" s="713"/>
      <c r="B84" s="713"/>
    </row>
    <row r="85" spans="1:2" ht="14.25">
      <c r="A85" s="713"/>
      <c r="B85" s="713"/>
    </row>
    <row r="86" spans="1:2" ht="14.25">
      <c r="A86" s="713"/>
      <c r="B86" s="713"/>
    </row>
    <row r="87" spans="1:2" ht="14.25">
      <c r="A87" s="713"/>
      <c r="B87" s="713"/>
    </row>
    <row r="88" spans="1:2" ht="14.25">
      <c r="A88" s="713"/>
      <c r="B88" s="713"/>
    </row>
    <row r="89" spans="1:2" ht="14.25">
      <c r="A89" s="713"/>
      <c r="B89" s="713"/>
    </row>
    <row r="90" spans="1:2" ht="14.25">
      <c r="A90" s="713"/>
      <c r="B90" s="713"/>
    </row>
    <row r="91" spans="1:2" ht="14.25">
      <c r="A91" s="713"/>
      <c r="B91" s="713"/>
    </row>
    <row r="92" spans="1:2" ht="14.25">
      <c r="A92" s="713"/>
      <c r="B92" s="713"/>
    </row>
    <row r="93" spans="1:2" ht="14.25">
      <c r="A93" s="713"/>
      <c r="B93" s="713"/>
    </row>
    <row r="94" spans="1:2" ht="14.25">
      <c r="A94" s="713"/>
      <c r="B94" s="713"/>
    </row>
    <row r="95" spans="1:2" ht="14.25">
      <c r="A95" s="713"/>
      <c r="B95" s="713"/>
    </row>
    <row r="96" spans="1:2" ht="14.25">
      <c r="A96" s="713"/>
      <c r="B96" s="713"/>
    </row>
    <row r="97" spans="1:2" ht="14.25">
      <c r="A97" s="713"/>
      <c r="B97" s="713"/>
    </row>
    <row r="98" spans="1:2" ht="14.25">
      <c r="A98" s="713"/>
      <c r="B98" s="713"/>
    </row>
    <row r="99" spans="1:2" ht="14.25">
      <c r="A99" s="713"/>
      <c r="B99" s="713"/>
    </row>
    <row r="100" spans="1:2" ht="14.25">
      <c r="A100" s="713"/>
      <c r="B100" s="713"/>
    </row>
    <row r="101" spans="1:2" ht="14.25">
      <c r="A101" s="713"/>
      <c r="B101" s="713"/>
    </row>
    <row r="102" spans="1:2" ht="14.25">
      <c r="A102" s="713"/>
      <c r="B102" s="713"/>
    </row>
    <row r="103" spans="1:2" ht="14.25">
      <c r="A103" s="713"/>
      <c r="B103" s="713"/>
    </row>
    <row r="104" spans="1:2" ht="14.25">
      <c r="A104" s="713"/>
      <c r="B104" s="713"/>
    </row>
    <row r="105" spans="1:2" ht="14.25">
      <c r="A105" s="713"/>
      <c r="B105" s="713"/>
    </row>
    <row r="106" spans="1:2" ht="14.25">
      <c r="A106" s="713"/>
      <c r="B106" s="713"/>
    </row>
    <row r="107" spans="1:2" ht="14.25">
      <c r="A107" s="713"/>
      <c r="B107" s="713"/>
    </row>
    <row r="108" spans="1:2" ht="14.25">
      <c r="A108" s="713"/>
      <c r="B108" s="713"/>
    </row>
    <row r="109" spans="1:2" ht="14.25">
      <c r="A109" s="713"/>
      <c r="B109" s="713"/>
    </row>
    <row r="110" spans="1:2" ht="14.25">
      <c r="A110" s="713"/>
      <c r="B110" s="713"/>
    </row>
    <row r="111" spans="1:2" ht="14.25">
      <c r="A111" s="713"/>
      <c r="B111" s="713"/>
    </row>
    <row r="112" spans="1:2" ht="14.25">
      <c r="A112" s="713"/>
      <c r="B112" s="713"/>
    </row>
    <row r="113" spans="1:2" ht="14.25">
      <c r="A113" s="713"/>
      <c r="B113" s="713"/>
    </row>
    <row r="114" spans="1:2" ht="14.25">
      <c r="A114" s="713"/>
      <c r="B114" s="713"/>
    </row>
    <row r="115" spans="1:2" ht="14.25">
      <c r="A115" s="713"/>
      <c r="B115" s="713"/>
    </row>
    <row r="116" spans="1:2" ht="14.25">
      <c r="A116" s="713"/>
      <c r="B116" s="713"/>
    </row>
    <row r="117" spans="1:2" ht="14.25">
      <c r="A117" s="713"/>
      <c r="B117" s="713"/>
    </row>
    <row r="118" spans="1:2" ht="14.25">
      <c r="A118" s="713"/>
      <c r="B118" s="713"/>
    </row>
    <row r="119" spans="1:2" ht="14.25">
      <c r="A119" s="713"/>
      <c r="B119" s="713"/>
    </row>
    <row r="120" spans="1:2" ht="14.25">
      <c r="A120" s="713"/>
      <c r="B120" s="713"/>
    </row>
    <row r="121" spans="1:2" ht="14.25">
      <c r="A121" s="713"/>
      <c r="B121" s="713"/>
    </row>
    <row r="122" spans="1:2" ht="14.25">
      <c r="A122" s="713"/>
      <c r="B122" s="713"/>
    </row>
    <row r="123" spans="1:2" ht="14.25">
      <c r="A123" s="713"/>
      <c r="B123" s="713"/>
    </row>
    <row r="124" spans="1:2" ht="14.25">
      <c r="A124" s="713"/>
      <c r="B124" s="713"/>
    </row>
    <row r="125" spans="1:2" ht="14.25">
      <c r="A125" s="713"/>
      <c r="B125" s="713"/>
    </row>
    <row r="126" spans="1:2" ht="14.25">
      <c r="A126" s="713"/>
      <c r="B126" s="713"/>
    </row>
    <row r="127" spans="1:2" ht="14.25">
      <c r="A127" s="713"/>
      <c r="B127" s="713"/>
    </row>
    <row r="128" spans="1:2" ht="14.25">
      <c r="A128" s="713"/>
      <c r="B128" s="713"/>
    </row>
    <row r="129" spans="1:2" ht="14.25">
      <c r="A129" s="713"/>
      <c r="B129" s="713"/>
    </row>
    <row r="130" spans="1:2" ht="14.25">
      <c r="A130" s="713"/>
      <c r="B130" s="713"/>
    </row>
    <row r="131" spans="1:2" ht="14.25">
      <c r="A131" s="713"/>
      <c r="B131" s="713"/>
    </row>
    <row r="132" spans="1:2" ht="14.25">
      <c r="A132" s="713"/>
      <c r="B132" s="713"/>
    </row>
    <row r="133" spans="1:2" ht="14.25">
      <c r="A133" s="713"/>
      <c r="B133" s="713"/>
    </row>
    <row r="134" spans="1:2" ht="14.25">
      <c r="A134" s="713"/>
      <c r="B134" s="713"/>
    </row>
    <row r="135" spans="1:2" ht="14.25">
      <c r="A135" s="713"/>
      <c r="B135" s="713"/>
    </row>
    <row r="136" spans="1:2" ht="14.25">
      <c r="A136" s="713"/>
      <c r="B136" s="713"/>
    </row>
    <row r="137" spans="1:2" ht="14.25">
      <c r="A137" s="713"/>
      <c r="B137" s="713"/>
    </row>
    <row r="138" spans="1:2" ht="14.25">
      <c r="A138" s="713"/>
      <c r="B138" s="713"/>
    </row>
    <row r="139" spans="1:2" ht="14.25">
      <c r="A139" s="713"/>
      <c r="B139" s="713"/>
    </row>
    <row r="140" spans="1:2" ht="14.25">
      <c r="A140" s="713"/>
      <c r="B140" s="713"/>
    </row>
    <row r="141" spans="1:2" ht="14.25">
      <c r="A141" s="713"/>
      <c r="B141" s="713"/>
    </row>
    <row r="142" spans="1:2" ht="14.25">
      <c r="A142" s="713"/>
      <c r="B142" s="713"/>
    </row>
    <row r="143" spans="1:2" ht="14.25">
      <c r="A143" s="713"/>
      <c r="B143" s="713"/>
    </row>
    <row r="144" spans="1:2" ht="14.25">
      <c r="A144" s="713"/>
      <c r="B144" s="713"/>
    </row>
    <row r="145" spans="1:2" ht="14.25">
      <c r="A145" s="713"/>
      <c r="B145" s="713"/>
    </row>
    <row r="146" spans="1:2" ht="14.25">
      <c r="A146" s="713"/>
      <c r="B146" s="713"/>
    </row>
    <row r="147" spans="1:2" ht="14.25">
      <c r="A147" s="713"/>
      <c r="B147" s="713"/>
    </row>
    <row r="148" spans="1:2" ht="14.25">
      <c r="A148" s="713"/>
      <c r="B148" s="713"/>
    </row>
    <row r="149" spans="1:2" ht="14.25">
      <c r="A149" s="713"/>
      <c r="B149" s="713"/>
    </row>
    <row r="150" spans="1:2" ht="14.25">
      <c r="A150" s="713"/>
      <c r="B150" s="713"/>
    </row>
    <row r="151" spans="1:2" ht="14.25">
      <c r="A151" s="713"/>
      <c r="B151" s="713"/>
    </row>
    <row r="152" spans="1:2" ht="14.25">
      <c r="A152" s="713"/>
      <c r="B152" s="713"/>
    </row>
    <row r="153" spans="1:2" ht="14.25">
      <c r="A153" s="713"/>
      <c r="B153" s="713"/>
    </row>
    <row r="154" spans="1:2" ht="14.25">
      <c r="A154" s="713"/>
      <c r="B154" s="713"/>
    </row>
    <row r="155" spans="1:2" ht="14.25">
      <c r="A155" s="713"/>
      <c r="B155" s="713"/>
    </row>
    <row r="156" spans="1:2" ht="14.25">
      <c r="A156" s="713"/>
      <c r="B156" s="713"/>
    </row>
    <row r="157" spans="1:2" ht="14.25">
      <c r="A157" s="713"/>
      <c r="B157" s="713"/>
    </row>
    <row r="158" spans="1:2" ht="14.25">
      <c r="A158" s="713"/>
      <c r="B158" s="713"/>
    </row>
    <row r="159" spans="1:2" ht="14.25">
      <c r="A159" s="713"/>
      <c r="B159" s="713"/>
    </row>
    <row r="160" spans="1:2" ht="14.25">
      <c r="A160" s="713"/>
      <c r="B160" s="713"/>
    </row>
    <row r="161" spans="1:2" ht="14.25">
      <c r="A161" s="713"/>
      <c r="B161" s="713"/>
    </row>
    <row r="162" spans="1:2" ht="14.25">
      <c r="A162" s="713"/>
      <c r="B162" s="713"/>
    </row>
    <row r="163" spans="1:2" ht="14.25">
      <c r="A163" s="713"/>
      <c r="B163" s="713"/>
    </row>
    <row r="164" spans="1:2" ht="14.25">
      <c r="A164" s="713"/>
      <c r="B164" s="713"/>
    </row>
    <row r="165" spans="1:2" ht="14.25">
      <c r="A165" s="713"/>
      <c r="B165" s="713"/>
    </row>
    <row r="166" spans="1:2" ht="14.25">
      <c r="A166" s="713"/>
      <c r="B166" s="713"/>
    </row>
    <row r="167" spans="1:2" ht="14.25">
      <c r="A167" s="713"/>
      <c r="B167" s="713"/>
    </row>
    <row r="168" spans="1:2" ht="14.25">
      <c r="A168" s="713"/>
      <c r="B168" s="713"/>
    </row>
    <row r="169" spans="1:2" ht="14.25">
      <c r="A169" s="713"/>
      <c r="B169" s="713"/>
    </row>
    <row r="170" spans="1:2" ht="14.25">
      <c r="A170" s="713"/>
      <c r="B170" s="713"/>
    </row>
    <row r="171" spans="1:2" ht="14.25">
      <c r="A171" s="713"/>
      <c r="B171" s="713"/>
    </row>
    <row r="172" spans="1:2" ht="14.25">
      <c r="A172" s="713"/>
      <c r="B172" s="713"/>
    </row>
    <row r="173" spans="1:2" ht="14.25">
      <c r="A173" s="713"/>
      <c r="B173" s="713"/>
    </row>
    <row r="174" spans="1:2" ht="14.25">
      <c r="A174" s="713"/>
      <c r="B174" s="713"/>
    </row>
    <row r="175" spans="1:2" ht="14.25">
      <c r="A175" s="713"/>
      <c r="B175" s="713"/>
    </row>
    <row r="176" spans="1:2" ht="14.25">
      <c r="A176" s="713"/>
      <c r="B176" s="713"/>
    </row>
    <row r="177" spans="1:2" ht="14.25">
      <c r="A177" s="713"/>
      <c r="B177" s="713"/>
    </row>
    <row r="178" spans="1:2" ht="14.25">
      <c r="A178" s="713"/>
      <c r="B178" s="713"/>
    </row>
    <row r="179" spans="1:2" ht="14.25">
      <c r="A179" s="713"/>
      <c r="B179" s="713"/>
    </row>
    <row r="180" spans="1:2" ht="14.25">
      <c r="A180" s="713"/>
      <c r="B180" s="713"/>
    </row>
    <row r="181" spans="1:2" ht="14.25">
      <c r="A181" s="817"/>
      <c r="B181" s="713"/>
    </row>
    <row r="182" spans="1:2" ht="14.25">
      <c r="A182" s="817"/>
      <c r="B182" s="713"/>
    </row>
    <row r="183" spans="1:2" ht="14.25">
      <c r="A183" s="817"/>
      <c r="B183" s="713"/>
    </row>
    <row r="184" spans="1:2" ht="14.25">
      <c r="A184" s="817"/>
      <c r="B184" s="713"/>
    </row>
    <row r="185" spans="1:2" ht="14.25">
      <c r="A185" s="817"/>
      <c r="B185" s="713"/>
    </row>
    <row r="186" spans="1:2" ht="14.25">
      <c r="A186" s="817"/>
      <c r="B186" s="713"/>
    </row>
    <row r="187" spans="1:2" ht="14.25">
      <c r="A187" s="817"/>
      <c r="B187" s="713"/>
    </row>
    <row r="188" spans="1:2" ht="14.25">
      <c r="A188" s="817"/>
      <c r="B188" s="713"/>
    </row>
    <row r="189" spans="1:2" ht="14.25">
      <c r="A189" s="817"/>
      <c r="B189" s="713"/>
    </row>
    <row r="190" spans="1:2" ht="14.25">
      <c r="A190" s="817"/>
      <c r="B190" s="713"/>
    </row>
    <row r="191" spans="1:2" ht="14.25">
      <c r="A191" s="817"/>
      <c r="B191" s="713"/>
    </row>
    <row r="192" spans="1:2" ht="14.25">
      <c r="A192" s="817"/>
      <c r="B192" s="713"/>
    </row>
    <row r="193" spans="1:2" ht="14.25">
      <c r="A193" s="817"/>
      <c r="B193" s="713"/>
    </row>
    <row r="194" spans="1:2" ht="14.25">
      <c r="A194" s="817"/>
      <c r="B194" s="713"/>
    </row>
    <row r="195" spans="1:2" ht="14.25">
      <c r="A195" s="817"/>
      <c r="B195" s="713"/>
    </row>
    <row r="196" spans="1:2" ht="14.25">
      <c r="A196" s="817"/>
      <c r="B196" s="713"/>
    </row>
    <row r="197" spans="1:2" ht="14.25">
      <c r="A197" s="817"/>
      <c r="B197" s="713"/>
    </row>
    <row r="198" spans="1:2" ht="14.25">
      <c r="A198" s="817"/>
      <c r="B198" s="713"/>
    </row>
    <row r="199" spans="1:2" ht="14.25">
      <c r="A199" s="817"/>
      <c r="B199" s="713"/>
    </row>
    <row r="200" spans="1:2" ht="14.25">
      <c r="A200" s="817"/>
      <c r="B200" s="713"/>
    </row>
    <row r="201" spans="1:2" ht="14.25">
      <c r="A201" s="817"/>
      <c r="B201" s="713"/>
    </row>
    <row r="202" spans="1:2" ht="14.25">
      <c r="A202" s="817"/>
      <c r="B202" s="713"/>
    </row>
    <row r="203" spans="1:2" ht="14.25">
      <c r="A203" s="817"/>
      <c r="B203" s="713"/>
    </row>
    <row r="204" spans="1:2" ht="14.25">
      <c r="A204" s="817"/>
      <c r="B204" s="713"/>
    </row>
    <row r="205" spans="1:2" ht="14.25">
      <c r="A205" s="817"/>
      <c r="B205" s="713"/>
    </row>
    <row r="206" spans="1:2" ht="14.25">
      <c r="A206" s="817"/>
      <c r="B206" s="713"/>
    </row>
    <row r="207" spans="1:2" ht="14.25">
      <c r="A207" s="817"/>
      <c r="B207" s="713"/>
    </row>
    <row r="208" spans="1:2" ht="14.25">
      <c r="A208" s="817"/>
      <c r="B208" s="713"/>
    </row>
    <row r="209" spans="1:2" ht="14.25">
      <c r="A209" s="817"/>
      <c r="B209" s="713"/>
    </row>
    <row r="210" spans="1:2" ht="14.25">
      <c r="A210" s="817"/>
      <c r="B210" s="713"/>
    </row>
    <row r="211" spans="1:2" ht="14.25">
      <c r="A211" s="817"/>
      <c r="B211" s="713"/>
    </row>
    <row r="212" spans="1:2" ht="14.25">
      <c r="A212" s="817"/>
      <c r="B212" s="713"/>
    </row>
    <row r="213" spans="1:2" ht="14.25">
      <c r="A213" s="817"/>
      <c r="B213" s="713"/>
    </row>
    <row r="214" spans="1:2" ht="14.25">
      <c r="A214" s="817"/>
      <c r="B214" s="713"/>
    </row>
    <row r="215" spans="1:2" ht="14.25">
      <c r="A215" s="817"/>
      <c r="B215" s="713"/>
    </row>
    <row r="216" spans="1:2" ht="14.25">
      <c r="A216" s="817"/>
      <c r="B216" s="713"/>
    </row>
    <row r="217" spans="1:2" ht="14.25">
      <c r="A217" s="817"/>
      <c r="B217" s="713"/>
    </row>
    <row r="218" spans="1:2" ht="14.25">
      <c r="A218" s="817"/>
      <c r="B218" s="713"/>
    </row>
    <row r="219" spans="1:2" ht="14.25">
      <c r="A219" s="817"/>
      <c r="B219" s="713"/>
    </row>
    <row r="220" spans="1:2" ht="14.25">
      <c r="A220" s="817"/>
      <c r="B220" s="713"/>
    </row>
    <row r="221" spans="1:2" ht="14.25">
      <c r="A221" s="817"/>
      <c r="B221" s="713"/>
    </row>
    <row r="222" spans="1:2" ht="14.25">
      <c r="A222" s="817"/>
      <c r="B222" s="713"/>
    </row>
    <row r="223" spans="1:2" ht="14.25">
      <c r="A223" s="817"/>
      <c r="B223" s="713"/>
    </row>
    <row r="224" spans="1:2" ht="14.25">
      <c r="A224" s="817"/>
      <c r="B224" s="713"/>
    </row>
    <row r="225" spans="1:2" ht="14.25">
      <c r="A225" s="817"/>
      <c r="B225" s="713"/>
    </row>
    <row r="226" spans="1:2" ht="14.25">
      <c r="A226" s="817"/>
      <c r="B226" s="713"/>
    </row>
    <row r="227" spans="1:2" ht="14.25">
      <c r="A227" s="817"/>
      <c r="B227" s="713"/>
    </row>
    <row r="228" spans="1:2" ht="14.25">
      <c r="A228" s="817"/>
      <c r="B228" s="713"/>
    </row>
    <row r="229" spans="1:2" ht="14.25">
      <c r="A229" s="817"/>
      <c r="B229" s="713"/>
    </row>
    <row r="230" spans="1:2" ht="14.25">
      <c r="A230" s="817"/>
      <c r="B230" s="713"/>
    </row>
    <row r="231" spans="1:2" ht="14.25">
      <c r="A231" s="817"/>
      <c r="B231" s="713"/>
    </row>
    <row r="232" spans="1:2" ht="14.25">
      <c r="A232" s="817"/>
      <c r="B232" s="713"/>
    </row>
    <row r="233" spans="1:2" ht="14.25">
      <c r="A233" s="817"/>
      <c r="B233" s="713"/>
    </row>
    <row r="234" spans="1:2" ht="14.25">
      <c r="A234" s="817"/>
      <c r="B234" s="713"/>
    </row>
    <row r="235" spans="1:2" ht="14.25">
      <c r="A235" s="817"/>
      <c r="B235" s="713"/>
    </row>
    <row r="236" spans="1:2" ht="14.25">
      <c r="A236" s="817"/>
      <c r="B236" s="713"/>
    </row>
    <row r="237" spans="1:2" ht="14.25">
      <c r="A237" s="817"/>
      <c r="B237" s="713"/>
    </row>
    <row r="238" spans="1:2" ht="14.25">
      <c r="A238" s="817"/>
      <c r="B238" s="713"/>
    </row>
    <row r="239" spans="1:2" ht="14.25">
      <c r="A239" s="817"/>
      <c r="B239" s="713"/>
    </row>
    <row r="240" spans="1:2" ht="14.25">
      <c r="A240" s="817"/>
      <c r="B240" s="713"/>
    </row>
    <row r="241" spans="1:2" ht="14.25">
      <c r="A241" s="817"/>
      <c r="B241" s="713"/>
    </row>
    <row r="242" spans="1:2" ht="14.25">
      <c r="A242" s="817"/>
      <c r="B242" s="713"/>
    </row>
    <row r="243" spans="1:2" ht="14.25">
      <c r="A243" s="817"/>
      <c r="B243" s="713"/>
    </row>
    <row r="244" spans="1:2" ht="14.25">
      <c r="A244" s="817"/>
      <c r="B244" s="713"/>
    </row>
    <row r="245" spans="1:2" ht="14.25">
      <c r="A245" s="817"/>
      <c r="B245" s="713"/>
    </row>
    <row r="246" spans="1:2" ht="14.25">
      <c r="A246" s="817"/>
      <c r="B246" s="713"/>
    </row>
    <row r="247" spans="1:2" ht="14.25">
      <c r="A247" s="817"/>
      <c r="B247" s="713"/>
    </row>
    <row r="248" spans="1:2" ht="14.25">
      <c r="A248" s="817"/>
      <c r="B248" s="713"/>
    </row>
    <row r="249" spans="1:2" ht="14.25">
      <c r="A249" s="817"/>
      <c r="B249" s="713"/>
    </row>
    <row r="250" spans="1:2" ht="14.25">
      <c r="A250" s="817"/>
      <c r="B250" s="713"/>
    </row>
    <row r="251" spans="1:2" ht="14.25">
      <c r="A251" s="817"/>
      <c r="B251" s="713"/>
    </row>
    <row r="252" spans="1:2" ht="14.25">
      <c r="A252" s="817"/>
      <c r="B252" s="713"/>
    </row>
    <row r="253" spans="1:2" ht="14.25">
      <c r="A253" s="817"/>
      <c r="B253" s="713"/>
    </row>
    <row r="254" spans="1:2" ht="14.25">
      <c r="A254" s="817"/>
      <c r="B254" s="713"/>
    </row>
    <row r="255" spans="1:2" ht="14.25">
      <c r="A255" s="817"/>
      <c r="B255" s="713"/>
    </row>
    <row r="256" spans="1:2" ht="14.25">
      <c r="A256" s="817"/>
      <c r="B256" s="713"/>
    </row>
    <row r="257" spans="1:2" ht="14.25">
      <c r="A257" s="817"/>
      <c r="B257" s="713"/>
    </row>
    <row r="258" spans="1:2" ht="14.25">
      <c r="A258" s="817"/>
      <c r="B258" s="713"/>
    </row>
    <row r="259" spans="1:2" ht="14.25">
      <c r="A259" s="817"/>
      <c r="B259" s="713"/>
    </row>
    <row r="260" spans="1:2" ht="14.25">
      <c r="A260" s="817"/>
      <c r="B260" s="713"/>
    </row>
    <row r="261" spans="1:2" ht="14.25">
      <c r="A261" s="817"/>
      <c r="B261" s="713"/>
    </row>
    <row r="262" spans="1:2" ht="14.25">
      <c r="A262" s="817"/>
      <c r="B262" s="713"/>
    </row>
    <row r="263" spans="1:2" ht="14.25">
      <c r="A263" s="817"/>
      <c r="B263" s="713"/>
    </row>
    <row r="264" spans="1:2" ht="14.25">
      <c r="A264" s="817"/>
      <c r="B264" s="713"/>
    </row>
    <row r="265" spans="1:2" ht="14.25">
      <c r="A265" s="817"/>
      <c r="B265" s="713"/>
    </row>
    <row r="266" spans="1:2" ht="14.25">
      <c r="A266" s="817"/>
      <c r="B266" s="713"/>
    </row>
    <row r="267" spans="1:2" ht="14.25">
      <c r="A267" s="817"/>
      <c r="B267" s="713"/>
    </row>
    <row r="268" spans="1:2" ht="14.25">
      <c r="A268" s="817"/>
      <c r="B268" s="713"/>
    </row>
    <row r="269" spans="1:2" ht="14.25">
      <c r="A269" s="817"/>
      <c r="B269" s="713"/>
    </row>
    <row r="270" spans="1:2" ht="14.25">
      <c r="A270" s="817"/>
      <c r="B270" s="713"/>
    </row>
    <row r="271" spans="1:2" ht="14.25">
      <c r="A271" s="817"/>
      <c r="B271" s="713"/>
    </row>
    <row r="272" spans="1:2" ht="14.25">
      <c r="A272" s="817"/>
      <c r="B272" s="713"/>
    </row>
    <row r="273" spans="1:2" ht="14.25">
      <c r="A273" s="817"/>
      <c r="B273" s="713"/>
    </row>
    <row r="274" spans="1:2" ht="14.25">
      <c r="A274" s="817"/>
      <c r="B274" s="713"/>
    </row>
    <row r="275" spans="1:2" ht="14.25">
      <c r="A275" s="817"/>
      <c r="B275" s="713"/>
    </row>
    <row r="276" spans="1:2" ht="14.25">
      <c r="A276" s="817"/>
      <c r="B276" s="713"/>
    </row>
    <row r="277" spans="1:2" ht="14.25">
      <c r="A277" s="817"/>
      <c r="B277" s="713"/>
    </row>
    <row r="278" spans="1:2" ht="14.25">
      <c r="A278" s="817"/>
      <c r="B278" s="713"/>
    </row>
    <row r="279" spans="1:2" ht="14.25">
      <c r="A279" s="817"/>
      <c r="B279" s="713"/>
    </row>
    <row r="280" spans="1:2" ht="14.25">
      <c r="A280" s="817"/>
      <c r="B280" s="713"/>
    </row>
    <row r="281" spans="1:2" ht="14.25">
      <c r="A281" s="817"/>
      <c r="B281" s="713"/>
    </row>
    <row r="282" spans="1:2" ht="14.25">
      <c r="A282" s="817"/>
      <c r="B282" s="713"/>
    </row>
    <row r="283" spans="1:2" ht="14.25">
      <c r="A283" s="817"/>
      <c r="B283" s="713"/>
    </row>
    <row r="284" spans="1:2" ht="14.25">
      <c r="A284" s="817"/>
      <c r="B284" s="713"/>
    </row>
    <row r="285" spans="1:2" ht="14.25">
      <c r="A285" s="817"/>
      <c r="B285" s="713"/>
    </row>
    <row r="286" spans="1:2" ht="14.25">
      <c r="A286" s="817"/>
      <c r="B286" s="713"/>
    </row>
    <row r="287" spans="1:2" ht="14.25">
      <c r="A287" s="817"/>
      <c r="B287" s="713"/>
    </row>
    <row r="288" spans="1:2" ht="14.25">
      <c r="A288" s="817"/>
      <c r="B288" s="713"/>
    </row>
    <row r="289" spans="1:2" ht="14.25">
      <c r="A289" s="817"/>
      <c r="B289" s="713"/>
    </row>
    <row r="290" spans="1:2" ht="14.25">
      <c r="A290" s="817"/>
      <c r="B290" s="713"/>
    </row>
    <row r="291" spans="1:2" ht="14.25">
      <c r="A291" s="817"/>
      <c r="B291" s="713"/>
    </row>
    <row r="292" spans="1:2" ht="14.25">
      <c r="A292" s="817"/>
      <c r="B292" s="713"/>
    </row>
    <row r="293" spans="1:2" ht="14.25">
      <c r="A293" s="817"/>
      <c r="B293" s="713"/>
    </row>
    <row r="294" spans="1:2" ht="14.25">
      <c r="A294" s="817"/>
      <c r="B294" s="713"/>
    </row>
    <row r="295" spans="1:2" ht="14.25">
      <c r="A295" s="817"/>
      <c r="B295" s="713"/>
    </row>
    <row r="296" spans="1:2" ht="14.25">
      <c r="A296" s="817"/>
      <c r="B296" s="713"/>
    </row>
    <row r="297" spans="1:2" ht="14.25">
      <c r="A297" s="817"/>
      <c r="B297" s="713"/>
    </row>
    <row r="298" spans="1:2" ht="14.25">
      <c r="A298" s="817"/>
      <c r="B298" s="713"/>
    </row>
    <row r="299" spans="1:2" ht="14.25">
      <c r="A299" s="817"/>
      <c r="B299" s="713"/>
    </row>
    <row r="300" spans="1:2" ht="14.25">
      <c r="A300" s="817"/>
      <c r="B300" s="713"/>
    </row>
    <row r="301" spans="1:2" ht="14.25">
      <c r="A301" s="817"/>
      <c r="B301" s="713"/>
    </row>
    <row r="302" spans="1:2" ht="14.25">
      <c r="A302" s="817"/>
      <c r="B302" s="713"/>
    </row>
    <row r="303" spans="1:2" ht="14.25">
      <c r="A303" s="817"/>
      <c r="B303" s="713"/>
    </row>
    <row r="304" spans="1:2" ht="14.25">
      <c r="A304" s="817"/>
      <c r="B304" s="713"/>
    </row>
    <row r="305" spans="1:2" ht="14.25">
      <c r="A305" s="817"/>
      <c r="B305" s="713"/>
    </row>
    <row r="306" spans="1:2" ht="14.25">
      <c r="A306" s="817"/>
      <c r="B306" s="713"/>
    </row>
    <row r="307" spans="1:2" ht="14.25">
      <c r="A307" s="817"/>
      <c r="B307" s="713"/>
    </row>
    <row r="308" spans="1:2" ht="14.25">
      <c r="A308" s="817"/>
      <c r="B308" s="713"/>
    </row>
    <row r="309" spans="1:2" ht="14.25">
      <c r="A309" s="817"/>
      <c r="B309" s="713"/>
    </row>
    <row r="310" spans="1:2" ht="14.25">
      <c r="A310" s="817"/>
      <c r="B310" s="713"/>
    </row>
    <row r="311" spans="1:2" ht="14.25">
      <c r="A311" s="817"/>
      <c r="B311" s="713"/>
    </row>
    <row r="312" spans="1:2" ht="14.25">
      <c r="A312" s="817"/>
      <c r="B312" s="713"/>
    </row>
    <row r="313" spans="1:2" ht="14.25">
      <c r="A313" s="817"/>
      <c r="B313" s="713"/>
    </row>
    <row r="314" spans="1:2" ht="14.25">
      <c r="A314" s="817"/>
      <c r="B314" s="713"/>
    </row>
    <row r="315" spans="1:2" ht="14.25">
      <c r="A315" s="817"/>
      <c r="B315" s="713"/>
    </row>
    <row r="316" spans="1:2" ht="14.25">
      <c r="A316" s="817"/>
      <c r="B316" s="713"/>
    </row>
    <row r="317" spans="1:2" ht="14.25">
      <c r="A317" s="817"/>
      <c r="B317" s="713"/>
    </row>
    <row r="318" spans="1:2" ht="14.25">
      <c r="A318" s="817"/>
      <c r="B318" s="713"/>
    </row>
    <row r="319" spans="1:2" ht="14.25">
      <c r="A319" s="817"/>
      <c r="B319" s="713"/>
    </row>
    <row r="320" spans="1:2" ht="14.25">
      <c r="A320" s="817"/>
      <c r="B320" s="713"/>
    </row>
    <row r="321" spans="1:2" ht="14.25">
      <c r="A321" s="817"/>
      <c r="B321" s="713"/>
    </row>
    <row r="322" spans="1:2" ht="14.25">
      <c r="A322" s="817"/>
      <c r="B322" s="713"/>
    </row>
    <row r="323" spans="1:2" ht="14.25">
      <c r="A323" s="817"/>
      <c r="B323" s="713"/>
    </row>
    <row r="324" spans="1:2" ht="14.25">
      <c r="A324" s="817"/>
      <c r="B324" s="713"/>
    </row>
    <row r="325" spans="1:2" ht="14.25">
      <c r="A325" s="817"/>
      <c r="B325" s="713"/>
    </row>
    <row r="326" spans="1:2" ht="14.25">
      <c r="A326" s="817"/>
      <c r="B326" s="713"/>
    </row>
    <row r="327" spans="1:2" ht="14.25">
      <c r="A327" s="817"/>
      <c r="B327" s="713"/>
    </row>
    <row r="328" spans="1:2" ht="14.25">
      <c r="A328" s="817"/>
      <c r="B328" s="713"/>
    </row>
    <row r="329" spans="1:2" ht="14.25">
      <c r="A329" s="817"/>
      <c r="B329" s="713"/>
    </row>
    <row r="330" spans="1:2" ht="14.25">
      <c r="A330" s="817"/>
      <c r="B330" s="713"/>
    </row>
    <row r="331" spans="1:2" ht="14.25">
      <c r="A331" s="817"/>
      <c r="B331" s="713"/>
    </row>
    <row r="332" spans="1:2" ht="14.25">
      <c r="A332" s="817"/>
      <c r="B332" s="713"/>
    </row>
    <row r="333" spans="1:2" ht="14.25">
      <c r="A333" s="817"/>
      <c r="B333" s="713"/>
    </row>
    <row r="334" spans="1:2" ht="14.25">
      <c r="A334" s="817"/>
      <c r="B334" s="713"/>
    </row>
    <row r="335" spans="1:2" ht="14.25">
      <c r="A335" s="817"/>
      <c r="B335" s="713"/>
    </row>
    <row r="336" spans="1:2" ht="14.25">
      <c r="A336" s="817"/>
      <c r="B336" s="713"/>
    </row>
    <row r="337" spans="1:2" ht="14.25">
      <c r="A337" s="817"/>
      <c r="B337" s="713"/>
    </row>
    <row r="338" spans="1:2" ht="14.25">
      <c r="A338" s="817"/>
      <c r="B338" s="713"/>
    </row>
    <row r="339" spans="1:2" ht="14.25">
      <c r="A339" s="817"/>
      <c r="B339" s="713"/>
    </row>
    <row r="340" spans="1:2" ht="14.25">
      <c r="A340" s="817"/>
      <c r="B340" s="713"/>
    </row>
    <row r="341" spans="1:2" ht="14.25">
      <c r="A341" s="817"/>
      <c r="B341" s="713"/>
    </row>
    <row r="342" spans="1:2" ht="14.25">
      <c r="A342" s="817"/>
      <c r="B342" s="713"/>
    </row>
    <row r="343" spans="1:2" ht="14.25">
      <c r="A343" s="817"/>
      <c r="B343" s="713"/>
    </row>
    <row r="344" spans="1:2" ht="14.25">
      <c r="A344" s="817"/>
      <c r="B344" s="713"/>
    </row>
    <row r="345" spans="1:2" ht="14.25">
      <c r="A345" s="817"/>
      <c r="B345" s="713"/>
    </row>
    <row r="346" spans="1:2" ht="14.25">
      <c r="A346" s="817"/>
      <c r="B346" s="713"/>
    </row>
    <row r="347" spans="1:2" ht="14.25">
      <c r="A347" s="817"/>
      <c r="B347" s="713"/>
    </row>
    <row r="348" spans="1:2" ht="14.25">
      <c r="A348" s="817"/>
      <c r="B348" s="713"/>
    </row>
    <row r="349" spans="1:2" ht="14.25">
      <c r="A349" s="817"/>
      <c r="B349" s="713"/>
    </row>
    <row r="350" spans="1:2" ht="14.25">
      <c r="A350" s="817"/>
      <c r="B350" s="713"/>
    </row>
    <row r="351" spans="1:2" ht="14.25">
      <c r="A351" s="817"/>
      <c r="B351" s="713"/>
    </row>
    <row r="352" spans="1:2" ht="14.25">
      <c r="A352" s="817"/>
      <c r="B352" s="713"/>
    </row>
    <row r="353" spans="1:2" ht="14.25">
      <c r="A353" s="817"/>
      <c r="B353" s="713"/>
    </row>
    <row r="354" spans="1:2" ht="14.25">
      <c r="A354" s="817"/>
      <c r="B354" s="713"/>
    </row>
    <row r="355" spans="1:2" ht="14.25">
      <c r="A355" s="817"/>
      <c r="B355" s="713"/>
    </row>
    <row r="356" spans="1:2" ht="14.25">
      <c r="A356" s="817"/>
      <c r="B356" s="713"/>
    </row>
    <row r="357" spans="1:2" ht="14.25">
      <c r="A357" s="817"/>
      <c r="B357" s="713"/>
    </row>
    <row r="358" spans="1:2" ht="14.25">
      <c r="A358" s="817"/>
      <c r="B358" s="713"/>
    </row>
    <row r="359" spans="1:2" ht="14.25">
      <c r="A359" s="817"/>
      <c r="B359" s="713"/>
    </row>
    <row r="360" spans="1:2" ht="14.25">
      <c r="A360" s="817"/>
      <c r="B360" s="713"/>
    </row>
    <row r="361" spans="1:2" ht="14.25">
      <c r="A361" s="817"/>
      <c r="B361" s="713"/>
    </row>
    <row r="362" spans="1:2" ht="14.25">
      <c r="A362" s="817"/>
      <c r="B362" s="713"/>
    </row>
    <row r="363" spans="1:2" ht="14.25">
      <c r="A363" s="817"/>
      <c r="B363" s="713"/>
    </row>
    <row r="364" spans="1:2" ht="14.25">
      <c r="A364" s="817"/>
      <c r="B364" s="713"/>
    </row>
    <row r="365" spans="1:2" ht="14.25">
      <c r="A365" s="817"/>
      <c r="B365" s="713"/>
    </row>
    <row r="366" spans="1:2" ht="14.25">
      <c r="A366" s="817"/>
      <c r="B366" s="713"/>
    </row>
    <row r="367" spans="1:2" ht="14.25">
      <c r="A367" s="817"/>
      <c r="B367" s="713"/>
    </row>
    <row r="368" spans="1:2" ht="14.25">
      <c r="A368" s="817"/>
      <c r="B368" s="713"/>
    </row>
    <row r="369" spans="1:2" ht="14.25">
      <c r="A369" s="817"/>
      <c r="B369" s="713"/>
    </row>
    <row r="370" spans="1:2" ht="14.25">
      <c r="A370" s="817"/>
      <c r="B370" s="713"/>
    </row>
    <row r="371" spans="1:2" ht="14.25">
      <c r="A371" s="817"/>
      <c r="B371" s="713"/>
    </row>
    <row r="372" spans="1:2" ht="14.25">
      <c r="A372" s="817"/>
      <c r="B372" s="713"/>
    </row>
    <row r="373" spans="1:2" ht="14.25">
      <c r="A373" s="817"/>
      <c r="B373" s="713"/>
    </row>
    <row r="374" spans="1:2" ht="14.25">
      <c r="A374" s="817"/>
      <c r="B374" s="713"/>
    </row>
    <row r="375" spans="1:2" ht="14.25">
      <c r="A375" s="817"/>
      <c r="B375" s="713"/>
    </row>
    <row r="376" spans="1:2" ht="14.25">
      <c r="A376" s="817"/>
      <c r="B376" s="713"/>
    </row>
    <row r="377" spans="1:2" ht="14.25">
      <c r="A377" s="817"/>
      <c r="B377" s="713"/>
    </row>
    <row r="378" spans="1:2" ht="14.25">
      <c r="A378" s="817"/>
      <c r="B378" s="713"/>
    </row>
    <row r="379" spans="1:2" ht="14.25">
      <c r="A379" s="817"/>
      <c r="B379" s="713"/>
    </row>
    <row r="380" spans="1:2" ht="14.25">
      <c r="A380" s="817"/>
      <c r="B380" s="713"/>
    </row>
    <row r="381" spans="1:2" ht="14.25">
      <c r="A381" s="817"/>
      <c r="B381" s="713"/>
    </row>
    <row r="382" spans="1:2" ht="14.25">
      <c r="A382" s="817"/>
      <c r="B382" s="713"/>
    </row>
    <row r="383" spans="1:2" ht="14.25">
      <c r="A383" s="817"/>
      <c r="B383" s="713"/>
    </row>
    <row r="384" spans="1:2" ht="14.25">
      <c r="A384" s="817"/>
      <c r="B384" s="713"/>
    </row>
    <row r="385" spans="1:2" ht="14.25">
      <c r="A385" s="817"/>
      <c r="B385" s="713"/>
    </row>
    <row r="386" spans="1:2" ht="14.25">
      <c r="A386" s="817"/>
      <c r="B386" s="713"/>
    </row>
    <row r="387" spans="1:2" ht="14.25">
      <c r="A387" s="817"/>
      <c r="B387" s="713"/>
    </row>
    <row r="388" spans="1:2" ht="14.25">
      <c r="A388" s="817"/>
      <c r="B388" s="713"/>
    </row>
    <row r="389" spans="1:2" ht="14.25">
      <c r="A389" s="817"/>
      <c r="B389" s="713"/>
    </row>
    <row r="390" spans="1:2" ht="14.25">
      <c r="A390" s="817"/>
      <c r="B390" s="713"/>
    </row>
    <row r="391" spans="1:2" ht="14.25">
      <c r="A391" s="817"/>
      <c r="B391" s="713"/>
    </row>
    <row r="392" spans="1:2" ht="14.25">
      <c r="A392" s="817"/>
      <c r="B392" s="713"/>
    </row>
    <row r="393" spans="1:2" ht="14.25">
      <c r="A393" s="817"/>
      <c r="B393" s="713"/>
    </row>
    <row r="394" spans="1:2" ht="14.25">
      <c r="A394" s="817"/>
      <c r="B394" s="713"/>
    </row>
    <row r="395" spans="1:2" ht="14.25">
      <c r="A395" s="817"/>
      <c r="B395" s="713"/>
    </row>
    <row r="396" spans="1:2" ht="14.25">
      <c r="A396" s="817"/>
      <c r="B396" s="713"/>
    </row>
    <row r="397" spans="1:2" ht="14.25">
      <c r="A397" s="817"/>
      <c r="B397" s="713"/>
    </row>
    <row r="398" spans="1:2" ht="14.25">
      <c r="A398" s="817"/>
      <c r="B398" s="713"/>
    </row>
    <row r="399" spans="1:2" ht="14.25">
      <c r="A399" s="817"/>
      <c r="B399" s="713"/>
    </row>
    <row r="400" spans="1:2" ht="14.25">
      <c r="A400" s="817"/>
      <c r="B400" s="713"/>
    </row>
    <row r="401" spans="1:2" ht="14.25">
      <c r="A401" s="817"/>
      <c r="B401" s="713"/>
    </row>
    <row r="402" spans="1:2" ht="14.25">
      <c r="A402" s="817"/>
      <c r="B402" s="713"/>
    </row>
    <row r="403" spans="1:2" ht="14.25">
      <c r="A403" s="817"/>
      <c r="B403" s="713"/>
    </row>
    <row r="404" spans="1:2" ht="14.25">
      <c r="A404" s="817"/>
      <c r="B404" s="713"/>
    </row>
    <row r="405" spans="1:2" ht="14.25">
      <c r="A405" s="817"/>
      <c r="B405" s="713"/>
    </row>
    <row r="406" spans="1:2" ht="14.25">
      <c r="A406" s="817"/>
      <c r="B406" s="713"/>
    </row>
    <row r="407" spans="1:2" ht="14.25">
      <c r="A407" s="817"/>
      <c r="B407" s="713"/>
    </row>
    <row r="408" spans="1:2" ht="14.25">
      <c r="A408" s="817"/>
      <c r="B408" s="713"/>
    </row>
    <row r="409" spans="1:2" ht="14.25">
      <c r="A409" s="817"/>
      <c r="B409" s="713"/>
    </row>
    <row r="410" spans="1:2" ht="14.25">
      <c r="A410" s="817"/>
      <c r="B410" s="713"/>
    </row>
    <row r="411" spans="1:2" ht="14.25">
      <c r="A411" s="817"/>
      <c r="B411" s="713"/>
    </row>
    <row r="412" spans="1:2" ht="14.25">
      <c r="A412" s="817"/>
      <c r="B412" s="713"/>
    </row>
    <row r="413" spans="1:2" ht="14.25">
      <c r="A413" s="817"/>
      <c r="B413" s="713"/>
    </row>
    <row r="414" spans="1:2" ht="14.25">
      <c r="A414" s="817"/>
      <c r="B414" s="713"/>
    </row>
    <row r="415" spans="1:2" ht="14.25">
      <c r="A415" s="817"/>
      <c r="B415" s="713"/>
    </row>
    <row r="416" spans="1:2" ht="14.25">
      <c r="A416" s="817"/>
      <c r="B416" s="713"/>
    </row>
    <row r="417" spans="1:2" ht="14.25">
      <c r="A417" s="817"/>
      <c r="B417" s="713"/>
    </row>
    <row r="418" spans="1:2" ht="14.25">
      <c r="A418" s="817"/>
      <c r="B418" s="713"/>
    </row>
    <row r="419" spans="1:2" ht="14.25">
      <c r="A419" s="817"/>
      <c r="B419" s="713"/>
    </row>
    <row r="420" spans="1:2" ht="14.25">
      <c r="A420" s="817"/>
      <c r="B420" s="713"/>
    </row>
    <row r="421" spans="1:2" ht="14.25">
      <c r="A421" s="817"/>
      <c r="B421" s="713"/>
    </row>
    <row r="422" spans="1:2" ht="14.25">
      <c r="A422" s="817"/>
      <c r="B422" s="713"/>
    </row>
    <row r="423" spans="1:2" ht="14.25">
      <c r="A423" s="817"/>
      <c r="B423" s="713"/>
    </row>
    <row r="424" spans="1:2" ht="14.25">
      <c r="A424" s="817"/>
      <c r="B424" s="713"/>
    </row>
    <row r="425" spans="1:2" ht="14.25">
      <c r="A425" s="817"/>
      <c r="B425" s="713"/>
    </row>
    <row r="426" spans="1:2" ht="14.25">
      <c r="A426" s="817"/>
      <c r="B426" s="713"/>
    </row>
    <row r="427" spans="1:2" ht="14.25">
      <c r="A427" s="817"/>
      <c r="B427" s="713"/>
    </row>
    <row r="428" spans="1:2" ht="14.25">
      <c r="A428" s="817"/>
      <c r="B428" s="713"/>
    </row>
    <row r="429" spans="1:2" ht="14.25">
      <c r="A429" s="817"/>
      <c r="B429" s="713"/>
    </row>
    <row r="430" spans="1:2" ht="14.25">
      <c r="A430" s="817"/>
      <c r="B430" s="713"/>
    </row>
    <row r="431" spans="1:2" ht="14.25">
      <c r="A431" s="817"/>
      <c r="B431" s="713"/>
    </row>
    <row r="432" spans="1:2" ht="14.25">
      <c r="A432" s="817"/>
      <c r="B432" s="713"/>
    </row>
    <row r="433" spans="1:2" ht="14.25">
      <c r="A433" s="817"/>
      <c r="B433" s="713"/>
    </row>
    <row r="434" spans="1:2" ht="14.25">
      <c r="A434" s="817"/>
      <c r="B434" s="713"/>
    </row>
    <row r="435" spans="1:2" ht="14.25">
      <c r="A435" s="817"/>
      <c r="B435" s="713"/>
    </row>
    <row r="436" spans="1:2" ht="14.25">
      <c r="A436" s="817"/>
      <c r="B436" s="713"/>
    </row>
    <row r="437" spans="1:2" ht="14.25">
      <c r="A437" s="817"/>
      <c r="B437" s="713"/>
    </row>
    <row r="438" spans="1:2" ht="14.25">
      <c r="A438" s="817"/>
      <c r="B438" s="713"/>
    </row>
    <row r="439" spans="1:2" ht="14.25">
      <c r="A439" s="817"/>
      <c r="B439" s="713"/>
    </row>
    <row r="440" spans="1:2" ht="14.25">
      <c r="A440" s="817"/>
      <c r="B440" s="713"/>
    </row>
    <row r="441" spans="1:2" ht="14.25">
      <c r="A441" s="817"/>
      <c r="B441" s="713"/>
    </row>
    <row r="442" spans="1:2" ht="14.25">
      <c r="A442" s="817"/>
      <c r="B442" s="713"/>
    </row>
    <row r="443" spans="1:2" ht="14.25">
      <c r="A443" s="817"/>
      <c r="B443" s="713"/>
    </row>
    <row r="444" spans="1:2" ht="14.25">
      <c r="A444" s="817"/>
      <c r="B444" s="713"/>
    </row>
    <row r="445" spans="1:2" ht="14.25">
      <c r="A445" s="817"/>
      <c r="B445" s="713"/>
    </row>
    <row r="446" spans="1:2" ht="14.25">
      <c r="A446" s="817"/>
      <c r="B446" s="713"/>
    </row>
    <row r="447" spans="1:2" ht="14.25">
      <c r="A447" s="817"/>
      <c r="B447" s="713"/>
    </row>
    <row r="448" spans="1:2" ht="14.25">
      <c r="A448" s="817"/>
      <c r="B448" s="713"/>
    </row>
    <row r="449" spans="1:2" ht="14.25">
      <c r="A449" s="817"/>
      <c r="B449" s="713"/>
    </row>
    <row r="450" spans="1:2" ht="14.25">
      <c r="A450" s="817"/>
      <c r="B450" s="713"/>
    </row>
    <row r="451" spans="1:2" ht="14.25">
      <c r="A451" s="817"/>
      <c r="B451" s="713"/>
    </row>
    <row r="452" spans="1:2" ht="14.25">
      <c r="A452" s="817"/>
      <c r="B452" s="713"/>
    </row>
    <row r="453" spans="1:2" ht="14.25">
      <c r="A453" s="817"/>
      <c r="B453" s="713"/>
    </row>
    <row r="454" spans="1:2" ht="14.25">
      <c r="A454" s="817"/>
      <c r="B454" s="713"/>
    </row>
    <row r="455" spans="1:2" ht="14.25">
      <c r="A455" s="817"/>
      <c r="B455" s="713"/>
    </row>
    <row r="456" spans="1:2" ht="14.25">
      <c r="A456" s="817"/>
      <c r="B456" s="713"/>
    </row>
    <row r="457" spans="1:2" ht="14.25">
      <c r="A457" s="817"/>
      <c r="B457" s="713"/>
    </row>
    <row r="458" spans="1:2" ht="14.25">
      <c r="A458" s="817"/>
      <c r="B458" s="713"/>
    </row>
    <row r="459" spans="1:2" ht="14.25">
      <c r="A459" s="817"/>
      <c r="B459" s="713"/>
    </row>
    <row r="460" spans="1:2" ht="14.25">
      <c r="A460" s="817"/>
      <c r="B460" s="713"/>
    </row>
    <row r="461" spans="1:2" ht="14.25">
      <c r="A461" s="817"/>
      <c r="B461" s="713"/>
    </row>
    <row r="462" spans="1:2" ht="14.25">
      <c r="A462" s="817"/>
      <c r="B462" s="713"/>
    </row>
    <row r="463" spans="1:2" ht="14.25">
      <c r="A463" s="817"/>
      <c r="B463" s="713"/>
    </row>
    <row r="464" spans="1:2" ht="14.25">
      <c r="A464" s="817"/>
      <c r="B464" s="713"/>
    </row>
    <row r="465" spans="1:2" ht="14.25">
      <c r="A465" s="817"/>
      <c r="B465" s="713"/>
    </row>
    <row r="466" spans="1:2" ht="14.25">
      <c r="A466" s="817"/>
      <c r="B466" s="713"/>
    </row>
    <row r="467" spans="1:2" ht="14.25">
      <c r="A467" s="817"/>
      <c r="B467" s="713"/>
    </row>
    <row r="468" spans="1:2" ht="14.25">
      <c r="A468" s="817"/>
      <c r="B468" s="713"/>
    </row>
    <row r="469" spans="1:2" ht="14.25">
      <c r="A469" s="817"/>
      <c r="B469" s="713"/>
    </row>
    <row r="470" spans="1:2" ht="14.25">
      <c r="A470" s="817"/>
      <c r="B470" s="713"/>
    </row>
    <row r="471" spans="1:2" ht="14.25">
      <c r="A471" s="817"/>
      <c r="B471" s="713"/>
    </row>
    <row r="472" spans="1:2" ht="14.25">
      <c r="A472" s="817"/>
      <c r="B472" s="713"/>
    </row>
    <row r="473" spans="1:2" ht="14.25">
      <c r="A473" s="817"/>
      <c r="B473" s="713"/>
    </row>
    <row r="474" spans="1:2" ht="14.25">
      <c r="A474" s="817"/>
      <c r="B474" s="713"/>
    </row>
    <row r="475" spans="1:2" ht="14.25">
      <c r="A475" s="817"/>
      <c r="B475" s="713"/>
    </row>
    <row r="476" spans="1:2" ht="14.25">
      <c r="A476" s="817"/>
      <c r="B476" s="713"/>
    </row>
    <row r="477" spans="1:2" ht="14.25">
      <c r="A477" s="817"/>
      <c r="B477" s="713"/>
    </row>
    <row r="478" spans="1:2" ht="14.25">
      <c r="A478" s="817"/>
      <c r="B478" s="713"/>
    </row>
    <row r="479" spans="1:2" ht="14.25">
      <c r="A479" s="817"/>
      <c r="B479" s="713"/>
    </row>
    <row r="480" spans="1:2" ht="14.25">
      <c r="A480" s="817"/>
      <c r="B480" s="713"/>
    </row>
    <row r="481" spans="1:2" ht="14.25">
      <c r="A481" s="817"/>
      <c r="B481" s="713"/>
    </row>
    <row r="482" spans="1:2" ht="14.25">
      <c r="A482" s="817"/>
      <c r="B482" s="713"/>
    </row>
    <row r="483" spans="1:2" ht="14.25">
      <c r="A483" s="817"/>
      <c r="B483" s="713"/>
    </row>
    <row r="484" spans="1:2" ht="14.25">
      <c r="A484" s="817"/>
      <c r="B484" s="713"/>
    </row>
    <row r="485" spans="1:2" ht="14.25">
      <c r="A485" s="817"/>
      <c r="B485" s="713"/>
    </row>
    <row r="486" spans="1:2" ht="14.25">
      <c r="A486" s="817"/>
      <c r="B486" s="713"/>
    </row>
    <row r="487" spans="1:2" ht="14.25">
      <c r="A487" s="817"/>
      <c r="B487" s="713"/>
    </row>
    <row r="488" spans="1:2" ht="14.25">
      <c r="A488" s="817"/>
      <c r="B488" s="713"/>
    </row>
    <row r="489" spans="1:2" ht="14.25">
      <c r="A489" s="817"/>
      <c r="B489" s="713"/>
    </row>
    <row r="490" spans="1:2" ht="14.25">
      <c r="A490" s="817"/>
      <c r="B490" s="713"/>
    </row>
    <row r="491" spans="1:2" ht="14.25">
      <c r="A491" s="817"/>
      <c r="B491" s="713"/>
    </row>
    <row r="492" spans="1:2" ht="14.25">
      <c r="A492" s="817"/>
      <c r="B492" s="713"/>
    </row>
    <row r="493" spans="1:2" ht="14.25">
      <c r="A493" s="817"/>
      <c r="B493" s="713"/>
    </row>
    <row r="494" spans="1:2" ht="14.25">
      <c r="A494" s="817"/>
      <c r="B494" s="713"/>
    </row>
    <row r="495" spans="1:2" ht="14.25">
      <c r="A495" s="817"/>
      <c r="B495" s="713"/>
    </row>
    <row r="496" spans="1:2" ht="14.25">
      <c r="A496" s="817"/>
      <c r="B496" s="713"/>
    </row>
    <row r="497" spans="1:2" ht="14.25">
      <c r="A497" s="817"/>
      <c r="B497" s="713"/>
    </row>
    <row r="498" spans="1:2" ht="14.25">
      <c r="A498" s="817"/>
      <c r="B498" s="713"/>
    </row>
    <row r="499" spans="1:2" ht="14.25">
      <c r="A499" s="817"/>
      <c r="B499" s="713"/>
    </row>
    <row r="500" spans="1:2" ht="14.25">
      <c r="A500" s="817"/>
      <c r="B500" s="713"/>
    </row>
    <row r="501" spans="1:2" ht="14.25">
      <c r="A501" s="817"/>
      <c r="B501" s="713"/>
    </row>
    <row r="502" spans="1:2" ht="14.25">
      <c r="A502" s="817"/>
      <c r="B502" s="713"/>
    </row>
    <row r="503" spans="1:2" ht="14.25">
      <c r="A503" s="817"/>
      <c r="B503" s="713"/>
    </row>
    <row r="504" spans="1:2" ht="14.25">
      <c r="A504" s="817"/>
      <c r="B504" s="713"/>
    </row>
    <row r="505" spans="1:2" ht="14.25">
      <c r="A505" s="817"/>
      <c r="B505" s="713"/>
    </row>
    <row r="506" spans="1:2" ht="14.25">
      <c r="A506" s="817"/>
      <c r="B506" s="713"/>
    </row>
    <row r="507" spans="1:2" ht="14.25">
      <c r="A507" s="817"/>
      <c r="B507" s="713"/>
    </row>
    <row r="508" spans="1:2" ht="14.25">
      <c r="A508" s="817"/>
      <c r="B508" s="713"/>
    </row>
    <row r="509" spans="1:2" ht="14.25">
      <c r="A509" s="817"/>
      <c r="B509" s="713"/>
    </row>
    <row r="510" spans="1:2" ht="14.25">
      <c r="A510" s="817"/>
      <c r="B510" s="713"/>
    </row>
    <row r="511" spans="1:2" ht="14.25">
      <c r="A511" s="817"/>
      <c r="B511" s="713"/>
    </row>
    <row r="512" spans="1:2" ht="14.25">
      <c r="A512" s="817"/>
      <c r="B512" s="713"/>
    </row>
    <row r="513" spans="1:2" ht="14.25">
      <c r="A513" s="817"/>
      <c r="B513" s="713"/>
    </row>
    <row r="514" spans="1:2" ht="14.25">
      <c r="A514" s="817"/>
      <c r="B514" s="713"/>
    </row>
    <row r="515" spans="1:2" ht="14.25">
      <c r="A515" s="817"/>
      <c r="B515" s="713"/>
    </row>
    <row r="516" spans="1:2" ht="14.25">
      <c r="A516" s="817"/>
      <c r="B516" s="713"/>
    </row>
    <row r="517" spans="1:2" ht="14.25">
      <c r="A517" s="817"/>
      <c r="B517" s="713"/>
    </row>
    <row r="518" spans="1:2" ht="14.25">
      <c r="A518" s="817"/>
      <c r="B518" s="713"/>
    </row>
    <row r="519" spans="1:2" ht="14.25">
      <c r="A519" s="817"/>
      <c r="B519" s="713"/>
    </row>
    <row r="520" spans="1:2" ht="14.25">
      <c r="A520" s="817"/>
      <c r="B520" s="713"/>
    </row>
    <row r="521" spans="1:2" ht="14.25">
      <c r="A521" s="817"/>
      <c r="B521" s="713"/>
    </row>
    <row r="522" spans="1:2" ht="14.25">
      <c r="A522" s="817"/>
      <c r="B522" s="713"/>
    </row>
    <row r="523" spans="1:2" ht="14.25">
      <c r="A523" s="817"/>
      <c r="B523" s="713"/>
    </row>
    <row r="524" spans="1:2" ht="14.25">
      <c r="A524" s="817"/>
      <c r="B524" s="713"/>
    </row>
    <row r="525" spans="1:2" ht="14.25">
      <c r="A525" s="817"/>
      <c r="B525" s="713"/>
    </row>
    <row r="526" spans="1:2" ht="14.25">
      <c r="A526" s="817"/>
      <c r="B526" s="713"/>
    </row>
    <row r="527" spans="1:2" ht="14.25">
      <c r="A527" s="817"/>
      <c r="B527" s="713"/>
    </row>
    <row r="528" spans="1:2" ht="14.25">
      <c r="A528" s="817"/>
      <c r="B528" s="713"/>
    </row>
    <row r="529" spans="1:2" ht="14.25">
      <c r="A529" s="817"/>
      <c r="B529" s="713"/>
    </row>
    <row r="530" spans="1:2" ht="14.25">
      <c r="A530" s="817"/>
      <c r="B530" s="713"/>
    </row>
    <row r="531" spans="1:2" ht="14.25">
      <c r="A531" s="817"/>
      <c r="B531" s="713"/>
    </row>
    <row r="532" spans="1:2" ht="14.25">
      <c r="A532" s="817"/>
      <c r="B532" s="713"/>
    </row>
    <row r="533" spans="1:2" ht="14.25">
      <c r="A533" s="817"/>
      <c r="B533" s="713"/>
    </row>
    <row r="534" spans="1:2" ht="14.25">
      <c r="A534" s="817"/>
      <c r="B534" s="713"/>
    </row>
    <row r="535" spans="1:2" ht="14.25">
      <c r="A535" s="817"/>
      <c r="B535" s="713"/>
    </row>
    <row r="536" spans="1:2" ht="14.25">
      <c r="A536" s="817"/>
      <c r="B536" s="713"/>
    </row>
    <row r="537" spans="1:2" ht="14.25">
      <c r="A537" s="817"/>
      <c r="B537" s="713"/>
    </row>
    <row r="538" spans="1:2" ht="14.25">
      <c r="A538" s="817"/>
      <c r="B538" s="713"/>
    </row>
    <row r="539" spans="1:2" ht="14.25">
      <c r="A539" s="817"/>
      <c r="B539" s="713"/>
    </row>
    <row r="540" spans="1:2" ht="14.25">
      <c r="A540" s="817"/>
      <c r="B540" s="713"/>
    </row>
    <row r="541" spans="1:2" ht="14.25">
      <c r="A541" s="817"/>
      <c r="B541" s="713"/>
    </row>
    <row r="542" spans="1:2" ht="14.25">
      <c r="A542" s="817"/>
      <c r="B542" s="713"/>
    </row>
    <row r="543" spans="1:2" ht="14.25">
      <c r="A543" s="817"/>
      <c r="B543" s="713"/>
    </row>
    <row r="544" spans="1:2" ht="14.25">
      <c r="A544" s="817"/>
      <c r="B544" s="713"/>
    </row>
    <row r="545" spans="1:2" ht="14.25">
      <c r="A545" s="817"/>
      <c r="B545" s="713"/>
    </row>
    <row r="546" spans="1:2" ht="14.25">
      <c r="A546" s="817"/>
      <c r="B546" s="713"/>
    </row>
    <row r="547" spans="1:2" ht="14.25">
      <c r="A547" s="817"/>
      <c r="B547" s="713"/>
    </row>
    <row r="548" spans="1:2" ht="14.25">
      <c r="A548" s="817"/>
      <c r="B548" s="713"/>
    </row>
    <row r="549" spans="1:2" ht="14.25">
      <c r="A549" s="817"/>
      <c r="B549" s="713"/>
    </row>
    <row r="550" spans="1:2" ht="14.25">
      <c r="A550" s="817"/>
      <c r="B550" s="713"/>
    </row>
    <row r="551" spans="1:2" ht="14.25">
      <c r="A551" s="817"/>
      <c r="B551" s="713"/>
    </row>
    <row r="552" spans="1:2" ht="14.25">
      <c r="A552" s="817"/>
      <c r="B552" s="713"/>
    </row>
    <row r="553" spans="1:2" ht="14.25">
      <c r="A553" s="817"/>
      <c r="B553" s="713"/>
    </row>
    <row r="554" spans="1:2" ht="14.25">
      <c r="A554" s="817"/>
      <c r="B554" s="713"/>
    </row>
    <row r="555" spans="1:2" ht="14.25">
      <c r="A555" s="817"/>
      <c r="B555" s="713"/>
    </row>
    <row r="556" spans="1:2" ht="14.25">
      <c r="A556" s="817"/>
      <c r="B556" s="713"/>
    </row>
    <row r="557" spans="1:2" ht="14.25">
      <c r="A557" s="817"/>
      <c r="B557" s="713"/>
    </row>
    <row r="558" spans="1:2" ht="14.25">
      <c r="A558" s="817"/>
      <c r="B558" s="713"/>
    </row>
    <row r="559" spans="1:2" ht="14.25">
      <c r="A559" s="817"/>
      <c r="B559" s="713"/>
    </row>
    <row r="560" spans="1:2" ht="14.25">
      <c r="A560" s="817"/>
      <c r="B560" s="713"/>
    </row>
    <row r="561" spans="1:2" ht="14.25">
      <c r="A561" s="817"/>
      <c r="B561" s="713"/>
    </row>
    <row r="562" spans="1:2" ht="14.25">
      <c r="A562" s="817"/>
      <c r="B562" s="713"/>
    </row>
    <row r="563" spans="1:2" ht="14.25">
      <c r="A563" s="817"/>
      <c r="B563" s="713"/>
    </row>
    <row r="564" spans="1:2" ht="14.25">
      <c r="A564" s="817"/>
      <c r="B564" s="713"/>
    </row>
    <row r="565" spans="1:2" ht="14.25">
      <c r="A565" s="817"/>
      <c r="B565" s="713"/>
    </row>
    <row r="566" spans="1:2" ht="14.25">
      <c r="A566" s="817"/>
      <c r="B566" s="713"/>
    </row>
    <row r="567" spans="1:2" ht="14.25">
      <c r="A567" s="817"/>
      <c r="B567" s="713"/>
    </row>
    <row r="568" spans="1:2" ht="14.25">
      <c r="A568" s="817"/>
      <c r="B568" s="713"/>
    </row>
    <row r="569" spans="1:2" ht="14.25">
      <c r="A569" s="817"/>
      <c r="B569" s="713"/>
    </row>
    <row r="570" spans="1:2" ht="14.25">
      <c r="A570" s="817"/>
      <c r="B570" s="713"/>
    </row>
    <row r="571" spans="1:2" ht="14.25">
      <c r="A571" s="817"/>
      <c r="B571" s="713"/>
    </row>
    <row r="572" spans="1:2" ht="14.25">
      <c r="A572" s="817"/>
      <c r="B572" s="713"/>
    </row>
    <row r="573" spans="1:2" ht="14.25">
      <c r="A573" s="817"/>
      <c r="B573" s="713"/>
    </row>
    <row r="574" spans="1:2" ht="14.25">
      <c r="A574" s="817"/>
      <c r="B574" s="713"/>
    </row>
    <row r="575" spans="1:2" ht="14.25">
      <c r="A575" s="817"/>
      <c r="B575" s="713"/>
    </row>
    <row r="576" spans="1:2" ht="14.25">
      <c r="A576" s="817"/>
      <c r="B576" s="713"/>
    </row>
    <row r="577" spans="1:2" ht="14.25">
      <c r="A577" s="817"/>
      <c r="B577" s="713"/>
    </row>
    <row r="578" spans="1:2" ht="14.25">
      <c r="A578" s="817"/>
      <c r="B578" s="713"/>
    </row>
    <row r="579" spans="1:2" ht="14.25">
      <c r="A579" s="817"/>
      <c r="B579" s="713"/>
    </row>
    <row r="580" spans="1:2" ht="14.25">
      <c r="A580" s="817"/>
      <c r="B580" s="713"/>
    </row>
    <row r="581" spans="1:2" ht="14.25">
      <c r="A581" s="817"/>
      <c r="B581" s="713"/>
    </row>
    <row r="582" spans="1:2" ht="14.25">
      <c r="A582" s="817"/>
      <c r="B582" s="713"/>
    </row>
    <row r="583" spans="1:2" ht="14.25">
      <c r="A583" s="817"/>
      <c r="B583" s="713"/>
    </row>
    <row r="584" spans="1:2" ht="14.25">
      <c r="A584" s="817"/>
      <c r="B584" s="713"/>
    </row>
    <row r="585" spans="1:2" ht="14.25">
      <c r="A585" s="817"/>
      <c r="B585" s="713"/>
    </row>
    <row r="586" spans="1:2" ht="14.25">
      <c r="A586" s="817"/>
      <c r="B586" s="713"/>
    </row>
    <row r="587" spans="1:2" ht="14.25">
      <c r="A587" s="817"/>
      <c r="B587" s="713"/>
    </row>
    <row r="588" spans="1:2" ht="14.25">
      <c r="A588" s="817"/>
      <c r="B588" s="713"/>
    </row>
    <row r="589" spans="1:2" ht="14.25">
      <c r="A589" s="817"/>
      <c r="B589" s="713"/>
    </row>
    <row r="590" spans="1:2" ht="14.25">
      <c r="A590" s="817"/>
      <c r="B590" s="713"/>
    </row>
    <row r="591" spans="1:2" ht="14.25">
      <c r="A591" s="817"/>
      <c r="B591" s="713"/>
    </row>
    <row r="592" spans="1:2" ht="14.25">
      <c r="A592" s="817"/>
      <c r="B592" s="713"/>
    </row>
    <row r="593" spans="1:2" ht="14.25">
      <c r="A593" s="817"/>
      <c r="B593" s="713"/>
    </row>
    <row r="594" spans="1:2" ht="14.25">
      <c r="A594" s="817"/>
      <c r="B594" s="713"/>
    </row>
    <row r="595" spans="1:2" ht="14.25">
      <c r="A595" s="817"/>
      <c r="B595" s="713"/>
    </row>
    <row r="596" spans="1:2" ht="14.25">
      <c r="A596" s="817"/>
      <c r="B596" s="713"/>
    </row>
    <row r="597" spans="1:2" ht="14.25">
      <c r="A597" s="817"/>
      <c r="B597" s="713"/>
    </row>
    <row r="598" spans="1:2" ht="14.25">
      <c r="A598" s="817"/>
      <c r="B598" s="713"/>
    </row>
    <row r="599" spans="1:2" ht="14.25">
      <c r="A599" s="817"/>
      <c r="B599" s="713"/>
    </row>
    <row r="600" spans="1:2" ht="14.25">
      <c r="A600" s="817"/>
      <c r="B600" s="713"/>
    </row>
    <row r="601" spans="1:2" ht="14.25">
      <c r="A601" s="817"/>
      <c r="B601" s="713"/>
    </row>
    <row r="602" spans="1:2" ht="14.25">
      <c r="A602" s="817"/>
      <c r="B602" s="713"/>
    </row>
    <row r="603" spans="1:2" ht="14.25">
      <c r="A603" s="817"/>
      <c r="B603" s="713"/>
    </row>
    <row r="604" spans="1:2" ht="14.25">
      <c r="A604" s="817"/>
      <c r="B604" s="713"/>
    </row>
    <row r="605" spans="1:2" ht="14.25">
      <c r="A605" s="817"/>
      <c r="B605" s="713"/>
    </row>
    <row r="606" spans="1:2" ht="14.25">
      <c r="A606" s="817"/>
      <c r="B606" s="713"/>
    </row>
    <row r="607" spans="1:2" ht="14.25">
      <c r="A607" s="817"/>
      <c r="B607" s="713"/>
    </row>
    <row r="608" spans="1:2" ht="14.25">
      <c r="A608" s="817"/>
      <c r="B608" s="713"/>
    </row>
    <row r="609" spans="1:2" ht="14.25">
      <c r="A609" s="817"/>
      <c r="B609" s="713"/>
    </row>
    <row r="610" spans="1:2" ht="14.25">
      <c r="A610" s="817"/>
      <c r="B610" s="713"/>
    </row>
    <row r="611" spans="1:2" ht="14.25">
      <c r="A611" s="817"/>
      <c r="B611" s="713"/>
    </row>
    <row r="612" spans="1:2" ht="14.25">
      <c r="A612" s="817"/>
      <c r="B612" s="713"/>
    </row>
    <row r="613" spans="1:2" ht="14.25">
      <c r="A613" s="817"/>
      <c r="B613" s="713"/>
    </row>
    <row r="614" spans="1:2" ht="14.25">
      <c r="A614" s="817"/>
      <c r="B614" s="713"/>
    </row>
    <row r="615" spans="1:2" ht="14.25">
      <c r="A615" s="817"/>
      <c r="B615" s="713"/>
    </row>
    <row r="616" spans="1:2" ht="14.25">
      <c r="A616" s="817"/>
      <c r="B616" s="713"/>
    </row>
    <row r="617" spans="1:2" ht="14.25">
      <c r="A617" s="817"/>
      <c r="B617" s="713"/>
    </row>
    <row r="618" spans="1:2" ht="14.25">
      <c r="A618" s="817"/>
      <c r="B618" s="713"/>
    </row>
    <row r="619" spans="1:2" ht="14.25">
      <c r="A619" s="817"/>
      <c r="B619" s="713"/>
    </row>
    <row r="620" spans="1:2" ht="14.25">
      <c r="A620" s="817"/>
      <c r="B620" s="713"/>
    </row>
    <row r="621" spans="1:2" ht="14.25">
      <c r="A621" s="817"/>
      <c r="B621" s="713"/>
    </row>
    <row r="622" spans="1:2" ht="14.25">
      <c r="A622" s="817"/>
      <c r="B622" s="713"/>
    </row>
    <row r="623" spans="1:2" ht="14.25">
      <c r="A623" s="817"/>
      <c r="B623" s="713"/>
    </row>
    <row r="624" spans="1:2" ht="14.25">
      <c r="A624" s="817"/>
      <c r="B624" s="713"/>
    </row>
    <row r="625" spans="1:2" ht="14.25">
      <c r="A625" s="817"/>
      <c r="B625" s="713"/>
    </row>
    <row r="626" spans="1:2" ht="14.25">
      <c r="A626" s="817"/>
      <c r="B626" s="713"/>
    </row>
    <row r="627" spans="1:2" ht="14.25">
      <c r="A627" s="817"/>
      <c r="B627" s="713"/>
    </row>
    <row r="628" spans="1:2" ht="14.25">
      <c r="A628" s="817"/>
      <c r="B628" s="713"/>
    </row>
    <row r="629" spans="1:2" ht="14.25">
      <c r="A629" s="817"/>
      <c r="B629" s="713"/>
    </row>
    <row r="630" spans="1:2" ht="14.25">
      <c r="A630" s="817"/>
      <c r="B630" s="713"/>
    </row>
    <row r="631" spans="1:2" ht="14.25">
      <c r="A631" s="817"/>
      <c r="B631" s="713"/>
    </row>
    <row r="632" spans="1:2" ht="14.25">
      <c r="A632" s="817"/>
      <c r="B632" s="713"/>
    </row>
    <row r="633" spans="1:2" ht="14.25">
      <c r="A633" s="817"/>
      <c r="B633" s="713"/>
    </row>
    <row r="634" spans="1:2" ht="14.25">
      <c r="A634" s="817"/>
      <c r="B634" s="713"/>
    </row>
    <row r="635" spans="1:2" ht="14.25">
      <c r="A635" s="817"/>
      <c r="B635" s="713"/>
    </row>
    <row r="636" spans="1:2" ht="14.25">
      <c r="A636" s="817"/>
      <c r="B636" s="713"/>
    </row>
    <row r="637" spans="1:2" ht="14.25">
      <c r="A637" s="817"/>
      <c r="B637" s="713"/>
    </row>
    <row r="638" spans="1:2" ht="14.25">
      <c r="A638" s="817"/>
      <c r="B638" s="713"/>
    </row>
    <row r="639" spans="1:2" ht="14.25">
      <c r="A639" s="817"/>
      <c r="B639" s="713"/>
    </row>
    <row r="640" spans="1:2" ht="14.25">
      <c r="A640" s="817"/>
      <c r="B640" s="713"/>
    </row>
    <row r="641" spans="1:2" ht="14.25">
      <c r="A641" s="817"/>
      <c r="B641" s="713"/>
    </row>
    <row r="642" spans="1:2" ht="14.25">
      <c r="A642" s="817"/>
      <c r="B642" s="713"/>
    </row>
    <row r="643" spans="1:2" ht="14.25">
      <c r="A643" s="817"/>
      <c r="B643" s="713"/>
    </row>
    <row r="644" spans="1:2" ht="14.25">
      <c r="A644" s="817"/>
      <c r="B644" s="713"/>
    </row>
    <row r="645" spans="1:2" ht="14.25">
      <c r="A645" s="817"/>
      <c r="B645" s="713"/>
    </row>
    <row r="646" spans="1:2" ht="14.25">
      <c r="A646" s="817"/>
      <c r="B646" s="713"/>
    </row>
    <row r="647" spans="1:2" ht="14.25">
      <c r="A647" s="817"/>
      <c r="B647" s="713"/>
    </row>
    <row r="648" spans="1:2" ht="14.25">
      <c r="A648" s="817"/>
      <c r="B648" s="713"/>
    </row>
    <row r="649" spans="1:2" ht="14.25">
      <c r="A649" s="817"/>
      <c r="B649" s="713"/>
    </row>
    <row r="650" spans="1:2" ht="14.25">
      <c r="A650" s="817"/>
      <c r="B650" s="713"/>
    </row>
    <row r="651" spans="1:2" ht="14.25">
      <c r="A651" s="817"/>
      <c r="B651" s="713"/>
    </row>
    <row r="652" spans="1:2" ht="14.25">
      <c r="A652" s="817"/>
      <c r="B652" s="713"/>
    </row>
    <row r="653" spans="1:2" ht="14.25">
      <c r="A653" s="817"/>
      <c r="B653" s="713"/>
    </row>
    <row r="654" spans="1:2" ht="14.25">
      <c r="A654" s="817"/>
      <c r="B654" s="713"/>
    </row>
    <row r="655" spans="1:2" ht="14.25">
      <c r="A655" s="817"/>
      <c r="B655" s="713"/>
    </row>
    <row r="656" spans="1:2" ht="14.25">
      <c r="A656" s="817"/>
      <c r="B656" s="713"/>
    </row>
    <row r="657" spans="1:2" ht="14.25">
      <c r="A657" s="817"/>
      <c r="B657" s="713"/>
    </row>
    <row r="658" spans="1:2" ht="14.25">
      <c r="A658" s="817"/>
      <c r="B658" s="713"/>
    </row>
    <row r="659" spans="1:2" ht="14.25">
      <c r="A659" s="817"/>
      <c r="B659" s="713"/>
    </row>
    <row r="660" spans="1:2" ht="14.25">
      <c r="A660" s="817"/>
      <c r="B660" s="713"/>
    </row>
    <row r="661" spans="1:2" ht="14.25">
      <c r="A661" s="817"/>
      <c r="B661" s="713"/>
    </row>
    <row r="662" spans="1:2" ht="14.25">
      <c r="A662" s="817"/>
      <c r="B662" s="713"/>
    </row>
    <row r="663" spans="1:2" ht="14.25">
      <c r="A663" s="817"/>
      <c r="B663" s="713"/>
    </row>
    <row r="664" spans="1:2" ht="14.25">
      <c r="A664" s="817"/>
      <c r="B664" s="713"/>
    </row>
    <row r="665" spans="1:2" ht="14.25">
      <c r="A665" s="817"/>
      <c r="B665" s="713"/>
    </row>
    <row r="666" spans="1:2" ht="14.25">
      <c r="A666" s="817"/>
      <c r="B666" s="713"/>
    </row>
    <row r="667" spans="1:2" ht="14.25">
      <c r="A667" s="817"/>
      <c r="B667" s="713"/>
    </row>
    <row r="668" spans="1:2" ht="14.25">
      <c r="A668" s="817"/>
      <c r="B668" s="713"/>
    </row>
    <row r="669" spans="1:2" ht="14.25">
      <c r="A669" s="817"/>
      <c r="B669" s="713"/>
    </row>
    <row r="670" spans="1:2" ht="14.25">
      <c r="A670" s="817"/>
      <c r="B670" s="713"/>
    </row>
    <row r="671" spans="1:2" ht="14.25">
      <c r="A671" s="817"/>
      <c r="B671" s="713"/>
    </row>
    <row r="672" spans="1:2" ht="14.25">
      <c r="A672" s="817"/>
      <c r="B672" s="713"/>
    </row>
    <row r="673" spans="1:2" ht="14.25">
      <c r="A673" s="817"/>
      <c r="B673" s="713"/>
    </row>
    <row r="674" spans="1:2" ht="14.25">
      <c r="A674" s="817"/>
      <c r="B674" s="713"/>
    </row>
    <row r="675" spans="1:2" ht="14.25">
      <c r="A675" s="817"/>
      <c r="B675" s="713"/>
    </row>
    <row r="676" spans="1:2" ht="14.25">
      <c r="A676" s="817"/>
      <c r="B676" s="713"/>
    </row>
    <row r="677" spans="1:2" ht="14.25">
      <c r="A677" s="817"/>
      <c r="B677" s="713"/>
    </row>
    <row r="678" spans="1:2" ht="14.25">
      <c r="A678" s="817"/>
      <c r="B678" s="713"/>
    </row>
    <row r="679" spans="1:2" ht="14.25">
      <c r="A679" s="817"/>
      <c r="B679" s="713"/>
    </row>
    <row r="680" spans="1:2" ht="14.25">
      <c r="A680" s="817"/>
      <c r="B680" s="713"/>
    </row>
    <row r="681" spans="1:2" ht="14.25">
      <c r="A681" s="817"/>
      <c r="B681" s="713"/>
    </row>
    <row r="682" spans="1:2" ht="14.25">
      <c r="A682" s="817"/>
      <c r="B682" s="713"/>
    </row>
    <row r="683" spans="1:2" ht="14.25">
      <c r="A683" s="817"/>
      <c r="B683" s="713"/>
    </row>
    <row r="684" spans="1:2" ht="14.25">
      <c r="A684" s="817"/>
      <c r="B684" s="713"/>
    </row>
    <row r="685" spans="1:2" ht="14.25">
      <c r="A685" s="817"/>
      <c r="B685" s="713"/>
    </row>
    <row r="686" spans="1:2" ht="14.25">
      <c r="A686" s="817"/>
      <c r="B686" s="713"/>
    </row>
    <row r="687" spans="1:2" ht="14.25">
      <c r="A687" s="817"/>
      <c r="B687" s="713"/>
    </row>
    <row r="688" spans="1:2" ht="14.25">
      <c r="A688" s="817"/>
      <c r="B688" s="713"/>
    </row>
    <row r="689" spans="1:2" ht="14.25">
      <c r="A689" s="817"/>
      <c r="B689" s="713"/>
    </row>
    <row r="690" spans="1:2" ht="14.25">
      <c r="A690" s="817"/>
      <c r="B690" s="713"/>
    </row>
    <row r="691" spans="1:2" ht="14.25">
      <c r="A691" s="817"/>
      <c r="B691" s="713"/>
    </row>
    <row r="692" spans="1:2" ht="14.25">
      <c r="A692" s="817"/>
      <c r="B692" s="713"/>
    </row>
    <row r="693" spans="1:2" ht="14.25">
      <c r="A693" s="817"/>
      <c r="B693" s="713"/>
    </row>
    <row r="694" spans="1:2" ht="14.25">
      <c r="A694" s="817"/>
      <c r="B694" s="713"/>
    </row>
    <row r="695" spans="1:2" ht="14.25">
      <c r="A695" s="817"/>
      <c r="B695" s="713"/>
    </row>
    <row r="696" spans="1:2" ht="14.25">
      <c r="A696" s="817"/>
      <c r="B696" s="713"/>
    </row>
    <row r="697" spans="1:2" ht="14.25">
      <c r="A697" s="817"/>
      <c r="B697" s="713"/>
    </row>
    <row r="698" spans="1:2" ht="14.25">
      <c r="A698" s="817"/>
      <c r="B698" s="713"/>
    </row>
    <row r="699" spans="1:2" ht="14.25">
      <c r="A699" s="817"/>
      <c r="B699" s="713"/>
    </row>
    <row r="700" spans="1:2" ht="14.25">
      <c r="A700" s="817"/>
      <c r="B700" s="713"/>
    </row>
    <row r="701" spans="1:2" ht="14.25">
      <c r="A701" s="817"/>
      <c r="B701" s="713"/>
    </row>
    <row r="702" spans="1:2" ht="14.25">
      <c r="A702" s="817"/>
      <c r="B702" s="713"/>
    </row>
    <row r="703" spans="1:2" ht="14.25">
      <c r="A703" s="817"/>
      <c r="B703" s="713"/>
    </row>
    <row r="704" spans="1:2" ht="14.25">
      <c r="A704" s="817"/>
      <c r="B704" s="713"/>
    </row>
    <row r="705" spans="1:2" ht="14.25">
      <c r="A705" s="817"/>
      <c r="B705" s="713"/>
    </row>
    <row r="706" spans="1:2" ht="14.25">
      <c r="A706" s="817"/>
      <c r="B706" s="713"/>
    </row>
    <row r="707" spans="1:2" ht="14.25">
      <c r="A707" s="817"/>
      <c r="B707" s="713"/>
    </row>
    <row r="708" spans="1:2" ht="14.25">
      <c r="A708" s="817"/>
      <c r="B708" s="713"/>
    </row>
    <row r="709" spans="1:2" ht="14.25">
      <c r="A709" s="817"/>
      <c r="B709" s="713"/>
    </row>
    <row r="710" spans="1:2" ht="14.25">
      <c r="A710" s="817"/>
      <c r="B710" s="713"/>
    </row>
    <row r="711" spans="1:2" ht="14.25">
      <c r="A711" s="817"/>
      <c r="B711" s="713"/>
    </row>
    <row r="712" spans="1:2" ht="14.25">
      <c r="A712" s="817"/>
      <c r="B712" s="713"/>
    </row>
    <row r="713" spans="1:2" ht="14.25">
      <c r="A713" s="817"/>
      <c r="B713" s="713"/>
    </row>
    <row r="714" spans="1:2" ht="14.25">
      <c r="A714" s="817"/>
      <c r="B714" s="713"/>
    </row>
    <row r="715" spans="1:2" ht="14.25">
      <c r="A715" s="817"/>
      <c r="B715" s="713"/>
    </row>
    <row r="716" spans="1:2" ht="14.25">
      <c r="A716" s="817"/>
      <c r="B716" s="713"/>
    </row>
    <row r="717" spans="1:2" ht="14.25">
      <c r="A717" s="817"/>
      <c r="B717" s="713"/>
    </row>
    <row r="718" spans="1:2" ht="14.25">
      <c r="A718" s="817"/>
      <c r="B718" s="713"/>
    </row>
    <row r="719" spans="1:2" ht="14.25">
      <c r="A719" s="817"/>
      <c r="B719" s="713"/>
    </row>
    <row r="720" spans="1:2" ht="14.25">
      <c r="A720" s="817"/>
      <c r="B720" s="713"/>
    </row>
    <row r="721" spans="1:2" ht="14.25">
      <c r="A721" s="817"/>
      <c r="B721" s="713"/>
    </row>
    <row r="722" spans="1:2" ht="14.25">
      <c r="A722" s="817"/>
      <c r="B722" s="713"/>
    </row>
    <row r="723" spans="1:2" ht="14.25">
      <c r="A723" s="817"/>
      <c r="B723" s="713"/>
    </row>
    <row r="724" spans="1:2" ht="14.25">
      <c r="A724" s="817"/>
      <c r="B724" s="713"/>
    </row>
    <row r="725" spans="1:2" ht="14.25">
      <c r="A725" s="817"/>
      <c r="B725" s="713"/>
    </row>
    <row r="726" spans="1:2" ht="14.25">
      <c r="A726" s="817"/>
      <c r="B726" s="713"/>
    </row>
    <row r="727" spans="1:2" ht="14.25">
      <c r="A727" s="817"/>
      <c r="B727" s="713"/>
    </row>
    <row r="728" spans="1:2" ht="14.25">
      <c r="A728" s="817"/>
      <c r="B728" s="713"/>
    </row>
    <row r="729" spans="1:2" ht="14.25">
      <c r="A729" s="817"/>
      <c r="B729" s="713"/>
    </row>
    <row r="730" spans="1:2" ht="14.25">
      <c r="A730" s="817"/>
      <c r="B730" s="713"/>
    </row>
    <row r="731" spans="1:2" ht="14.25">
      <c r="A731" s="817"/>
      <c r="B731" s="713"/>
    </row>
    <row r="732" spans="1:2" ht="14.25">
      <c r="A732" s="817"/>
      <c r="B732" s="713"/>
    </row>
    <row r="733" spans="1:2" ht="14.25">
      <c r="A733" s="817"/>
      <c r="B733" s="713"/>
    </row>
    <row r="734" spans="1:2" ht="14.25">
      <c r="A734" s="817"/>
      <c r="B734" s="713"/>
    </row>
    <row r="735" spans="1:2" ht="14.25">
      <c r="A735" s="817"/>
      <c r="B735" s="713"/>
    </row>
    <row r="736" spans="1:2" ht="14.25">
      <c r="A736" s="817"/>
      <c r="B736" s="713"/>
    </row>
    <row r="737" spans="1:2" ht="14.25">
      <c r="A737" s="817"/>
      <c r="B737" s="713"/>
    </row>
    <row r="738" spans="1:2" ht="14.25">
      <c r="A738" s="817"/>
      <c r="B738" s="713"/>
    </row>
    <row r="739" spans="1:2" ht="14.25">
      <c r="A739" s="817"/>
      <c r="B739" s="713"/>
    </row>
    <row r="740" spans="1:2" ht="14.25">
      <c r="A740" s="817"/>
      <c r="B740" s="713"/>
    </row>
    <row r="741" spans="1:2" ht="14.25">
      <c r="A741" s="817"/>
      <c r="B741" s="713"/>
    </row>
    <row r="742" spans="1:2" ht="14.25">
      <c r="A742" s="817"/>
      <c r="B742" s="713"/>
    </row>
    <row r="743" spans="1:2" ht="14.25">
      <c r="A743" s="817"/>
      <c r="B743" s="713"/>
    </row>
    <row r="744" spans="1:2" ht="14.25">
      <c r="A744" s="817"/>
      <c r="B744" s="713"/>
    </row>
    <row r="745" spans="1:2" ht="14.25">
      <c r="A745" s="817"/>
      <c r="B745" s="713"/>
    </row>
    <row r="746" spans="1:2" ht="14.25">
      <c r="A746" s="817"/>
      <c r="B746" s="713"/>
    </row>
    <row r="747" spans="1:2" ht="14.25">
      <c r="A747" s="817"/>
      <c r="B747" s="713"/>
    </row>
    <row r="748" spans="1:2" ht="14.25">
      <c r="A748" s="817"/>
      <c r="B748" s="713"/>
    </row>
    <row r="749" spans="1:2" ht="14.25">
      <c r="A749" s="817"/>
      <c r="B749" s="713"/>
    </row>
    <row r="750" spans="1:2" ht="14.25">
      <c r="A750" s="817"/>
      <c r="B750" s="713"/>
    </row>
    <row r="751" spans="1:2" ht="14.25">
      <c r="A751" s="817"/>
      <c r="B751" s="713"/>
    </row>
    <row r="752" spans="1:2" ht="14.25">
      <c r="A752" s="817"/>
      <c r="B752" s="713"/>
    </row>
    <row r="753" spans="1:2" ht="14.25">
      <c r="A753" s="817"/>
      <c r="B753" s="713"/>
    </row>
    <row r="754" spans="1:2" ht="14.25">
      <c r="A754" s="817"/>
      <c r="B754" s="713"/>
    </row>
    <row r="755" spans="1:2" ht="14.25">
      <c r="A755" s="817"/>
      <c r="B755" s="713"/>
    </row>
    <row r="756" spans="1:2" ht="14.25">
      <c r="A756" s="817"/>
      <c r="B756" s="713"/>
    </row>
    <row r="757" spans="1:2" ht="14.25">
      <c r="A757" s="817"/>
      <c r="B757" s="713"/>
    </row>
    <row r="758" spans="1:2" ht="14.25">
      <c r="A758" s="817"/>
      <c r="B758" s="713"/>
    </row>
    <row r="759" spans="1:2" ht="14.25">
      <c r="A759" s="817"/>
      <c r="B759" s="713"/>
    </row>
    <row r="760" spans="1:2" ht="14.25">
      <c r="A760" s="817"/>
      <c r="B760" s="713"/>
    </row>
    <row r="761" spans="1:2" ht="14.25">
      <c r="A761" s="817"/>
      <c r="B761" s="713"/>
    </row>
    <row r="762" spans="1:2" ht="14.25">
      <c r="A762" s="817"/>
      <c r="B762" s="713"/>
    </row>
    <row r="763" spans="1:2" ht="14.25">
      <c r="A763" s="817"/>
      <c r="B763" s="713"/>
    </row>
    <row r="764" spans="1:2" ht="14.25">
      <c r="A764" s="817"/>
      <c r="B764" s="713"/>
    </row>
    <row r="765" spans="1:2" ht="14.25">
      <c r="A765" s="817"/>
      <c r="B765" s="713"/>
    </row>
    <row r="766" spans="1:2" ht="14.25">
      <c r="A766" s="817"/>
      <c r="B766" s="713"/>
    </row>
    <row r="767" spans="1:2" ht="14.25">
      <c r="A767" s="817"/>
      <c r="B767" s="713"/>
    </row>
    <row r="768" spans="1:2" ht="14.25">
      <c r="A768" s="817"/>
      <c r="B768" s="713"/>
    </row>
    <row r="769" spans="1:2" ht="14.25">
      <c r="A769" s="817"/>
      <c r="B769" s="713"/>
    </row>
    <row r="770" spans="1:2" ht="14.25">
      <c r="A770" s="817"/>
      <c r="B770" s="713"/>
    </row>
    <row r="771" spans="1:2" ht="14.25">
      <c r="A771" s="817"/>
      <c r="B771" s="713"/>
    </row>
    <row r="772" spans="1:2" ht="14.25">
      <c r="A772" s="817"/>
      <c r="B772" s="713"/>
    </row>
    <row r="773" spans="1:2" ht="14.25">
      <c r="A773" s="817"/>
      <c r="B773" s="713"/>
    </row>
    <row r="774" spans="1:2" ht="14.25">
      <c r="A774" s="817"/>
      <c r="B774" s="713"/>
    </row>
    <row r="775" spans="1:2" ht="14.25">
      <c r="A775" s="817"/>
      <c r="B775" s="713"/>
    </row>
    <row r="776" spans="1:2" ht="14.25">
      <c r="A776" s="817"/>
      <c r="B776" s="713"/>
    </row>
    <row r="777" spans="1:2" ht="14.25">
      <c r="A777" s="817"/>
      <c r="B777" s="713"/>
    </row>
    <row r="778" spans="1:2" ht="14.25">
      <c r="A778" s="817"/>
      <c r="B778" s="713"/>
    </row>
    <row r="779" spans="1:2" ht="14.25">
      <c r="A779" s="817"/>
      <c r="B779" s="713"/>
    </row>
    <row r="780" spans="1:2" ht="14.25">
      <c r="A780" s="817"/>
      <c r="B780" s="713"/>
    </row>
    <row r="781" spans="1:2" ht="14.25">
      <c r="A781" s="817"/>
      <c r="B781" s="713"/>
    </row>
    <row r="782" spans="1:2" ht="14.25">
      <c r="A782" s="817"/>
      <c r="B782" s="713"/>
    </row>
    <row r="783" spans="1:2" ht="14.25">
      <c r="A783" s="817"/>
      <c r="B783" s="713"/>
    </row>
    <row r="784" spans="1:2" ht="14.25">
      <c r="A784" s="817"/>
      <c r="B784" s="713"/>
    </row>
    <row r="785" spans="1:2" ht="14.25">
      <c r="A785" s="817"/>
      <c r="B785" s="713"/>
    </row>
    <row r="786" spans="1:2" ht="14.25">
      <c r="A786" s="817"/>
      <c r="B786" s="713"/>
    </row>
    <row r="787" spans="1:2" ht="14.25">
      <c r="A787" s="817"/>
      <c r="B787" s="713"/>
    </row>
    <row r="788" spans="1:2" ht="14.25">
      <c r="A788" s="817"/>
      <c r="B788" s="713"/>
    </row>
    <row r="789" spans="1:2" ht="14.25">
      <c r="A789" s="817"/>
      <c r="B789" s="713"/>
    </row>
    <row r="790" spans="1:2" ht="14.25">
      <c r="A790" s="817"/>
      <c r="B790" s="713"/>
    </row>
    <row r="791" spans="1:2" ht="14.25">
      <c r="A791" s="817"/>
      <c r="B791" s="713"/>
    </row>
    <row r="792" spans="1:2" ht="14.25">
      <c r="A792" s="817"/>
      <c r="B792" s="713"/>
    </row>
    <row r="793" spans="1:2" ht="14.25">
      <c r="A793" s="817"/>
      <c r="B793" s="713"/>
    </row>
    <row r="794" spans="1:2" ht="14.25">
      <c r="A794" s="817"/>
      <c r="B794" s="713"/>
    </row>
    <row r="795" spans="1:2" ht="14.25">
      <c r="A795" s="817"/>
      <c r="B795" s="713"/>
    </row>
    <row r="796" spans="1:2" ht="14.25">
      <c r="A796" s="817"/>
      <c r="B796" s="713"/>
    </row>
    <row r="797" spans="1:2" ht="14.25">
      <c r="A797" s="817"/>
      <c r="B797" s="713"/>
    </row>
    <row r="798" spans="1:2" ht="14.25">
      <c r="A798" s="817"/>
      <c r="B798" s="713"/>
    </row>
    <row r="799" spans="1:2" ht="14.25">
      <c r="A799" s="817"/>
      <c r="B799" s="713"/>
    </row>
    <row r="800" spans="1:2" ht="14.25">
      <c r="A800" s="817"/>
      <c r="B800" s="713"/>
    </row>
    <row r="801" spans="1:2" ht="14.25">
      <c r="A801" s="817"/>
      <c r="B801" s="713"/>
    </row>
    <row r="802" spans="1:2" ht="14.25">
      <c r="A802" s="817"/>
      <c r="B802" s="713"/>
    </row>
    <row r="803" spans="1:2" ht="14.25">
      <c r="A803" s="817"/>
      <c r="B803" s="713"/>
    </row>
    <row r="804" spans="1:2" ht="14.25">
      <c r="A804" s="817"/>
      <c r="B804" s="713"/>
    </row>
    <row r="805" spans="1:2" ht="14.25">
      <c r="A805" s="817"/>
      <c r="B805" s="713"/>
    </row>
    <row r="806" spans="1:2" ht="14.25">
      <c r="A806" s="817"/>
      <c r="B806" s="713"/>
    </row>
    <row r="807" spans="1:2" ht="14.25">
      <c r="A807" s="817"/>
      <c r="B807" s="713"/>
    </row>
    <row r="808" spans="1:2" ht="14.25">
      <c r="A808" s="817"/>
      <c r="B808" s="713"/>
    </row>
    <row r="809" spans="1:2" ht="14.25">
      <c r="A809" s="817"/>
      <c r="B809" s="713"/>
    </row>
    <row r="810" spans="1:2" ht="14.25">
      <c r="A810" s="817"/>
      <c r="B810" s="713"/>
    </row>
    <row r="811" spans="1:2" ht="14.25">
      <c r="A811" s="817"/>
      <c r="B811" s="713"/>
    </row>
    <row r="812" spans="1:2" ht="14.25">
      <c r="A812" s="817"/>
      <c r="B812" s="713"/>
    </row>
    <row r="813" spans="1:2" ht="14.25">
      <c r="A813" s="817"/>
      <c r="B813" s="713"/>
    </row>
    <row r="814" spans="1:2" ht="14.25">
      <c r="A814" s="817"/>
      <c r="B814" s="713"/>
    </row>
    <row r="815" spans="1:2" ht="14.25">
      <c r="A815" s="817"/>
      <c r="B815" s="713"/>
    </row>
    <row r="816" spans="1:2" ht="14.25">
      <c r="A816" s="817"/>
      <c r="B816" s="713"/>
    </row>
    <row r="817" spans="1:2" ht="14.25">
      <c r="A817" s="817"/>
      <c r="B817" s="713"/>
    </row>
    <row r="818" spans="1:2" ht="14.25">
      <c r="A818" s="817"/>
      <c r="B818" s="713"/>
    </row>
    <row r="819" spans="1:2" ht="14.25">
      <c r="A819" s="817"/>
      <c r="B819" s="713"/>
    </row>
    <row r="820" spans="1:2" ht="14.25">
      <c r="A820" s="817"/>
      <c r="B820" s="713"/>
    </row>
    <row r="821" spans="1:2" ht="14.25">
      <c r="A821" s="817"/>
      <c r="B821" s="713"/>
    </row>
    <row r="822" spans="1:2" ht="14.25">
      <c r="A822" s="817"/>
      <c r="B822" s="713"/>
    </row>
    <row r="823" spans="1:2" ht="14.25">
      <c r="A823" s="817"/>
      <c r="B823" s="713"/>
    </row>
    <row r="824" spans="1:2" ht="14.25">
      <c r="A824" s="817"/>
      <c r="B824" s="713"/>
    </row>
    <row r="825" spans="1:2" ht="14.25">
      <c r="A825" s="817"/>
      <c r="B825" s="713"/>
    </row>
    <row r="826" spans="1:2" ht="14.25">
      <c r="A826" s="817"/>
      <c r="B826" s="713"/>
    </row>
    <row r="827" spans="1:2" ht="14.25">
      <c r="A827" s="817"/>
      <c r="B827" s="713"/>
    </row>
    <row r="828" spans="1:2" ht="14.25">
      <c r="A828" s="817"/>
      <c r="B828" s="713"/>
    </row>
    <row r="829" spans="1:2" ht="14.25">
      <c r="A829" s="817"/>
      <c r="B829" s="713"/>
    </row>
    <row r="830" spans="1:2" ht="14.25">
      <c r="A830" s="817"/>
      <c r="B830" s="713"/>
    </row>
    <row r="831" spans="1:2" ht="14.25">
      <c r="A831" s="817"/>
      <c r="B831" s="713"/>
    </row>
    <row r="832" spans="1:2" ht="14.25">
      <c r="A832" s="817"/>
      <c r="B832" s="713"/>
    </row>
    <row r="833" spans="1:2" ht="14.25">
      <c r="A833" s="817"/>
      <c r="B833" s="713"/>
    </row>
    <row r="834" spans="1:2" ht="14.25">
      <c r="A834" s="817"/>
      <c r="B834" s="713"/>
    </row>
    <row r="835" spans="1:2" ht="14.25">
      <c r="A835" s="817"/>
      <c r="B835" s="713"/>
    </row>
    <row r="836" spans="1:2" ht="14.25">
      <c r="A836" s="817"/>
      <c r="B836" s="713"/>
    </row>
    <row r="837" spans="1:2" ht="14.25">
      <c r="A837" s="817"/>
      <c r="B837" s="713"/>
    </row>
    <row r="838" spans="1:2" ht="14.25">
      <c r="A838" s="817"/>
      <c r="B838" s="713"/>
    </row>
    <row r="839" spans="1:2" ht="14.25">
      <c r="A839" s="817"/>
      <c r="B839" s="713"/>
    </row>
    <row r="840" spans="1:2" ht="14.25">
      <c r="A840" s="817"/>
      <c r="B840" s="713"/>
    </row>
    <row r="841" spans="1:2" ht="14.25">
      <c r="A841" s="817"/>
      <c r="B841" s="713"/>
    </row>
    <row r="842" spans="1:2" ht="14.25">
      <c r="A842" s="817"/>
      <c r="B842" s="713"/>
    </row>
    <row r="843" spans="1:2" ht="14.25">
      <c r="A843" s="817"/>
      <c r="B843" s="713"/>
    </row>
    <row r="844" spans="1:2" ht="14.25">
      <c r="A844" s="817"/>
      <c r="B844" s="713"/>
    </row>
    <row r="845" spans="1:2" ht="14.25">
      <c r="A845" s="817"/>
      <c r="B845" s="713"/>
    </row>
    <row r="846" spans="1:2" ht="14.25">
      <c r="A846" s="817"/>
      <c r="B846" s="713"/>
    </row>
    <row r="847" spans="1:2" ht="14.25">
      <c r="A847" s="817"/>
      <c r="B847" s="713"/>
    </row>
    <row r="848" spans="1:2" ht="14.25">
      <c r="A848" s="817"/>
      <c r="B848" s="713"/>
    </row>
    <row r="849" spans="1:2" ht="14.25">
      <c r="A849" s="817"/>
      <c r="B849" s="713"/>
    </row>
    <row r="850" spans="1:2" ht="14.25">
      <c r="A850" s="817"/>
      <c r="B850" s="713"/>
    </row>
    <row r="851" spans="1:2" ht="14.25">
      <c r="A851" s="817"/>
      <c r="B851" s="713"/>
    </row>
    <row r="852" spans="1:2" ht="14.25">
      <c r="A852" s="817"/>
      <c r="B852" s="713"/>
    </row>
    <row r="853" spans="1:2" ht="14.25">
      <c r="A853" s="817"/>
      <c r="B853" s="713"/>
    </row>
    <row r="854" spans="1:2" ht="14.25">
      <c r="A854" s="817"/>
      <c r="B854" s="713"/>
    </row>
    <row r="855" spans="1:2" ht="14.25">
      <c r="A855" s="817"/>
      <c r="B855" s="713"/>
    </row>
    <row r="856" spans="1:2" ht="14.25">
      <c r="A856" s="817"/>
      <c r="B856" s="713"/>
    </row>
    <row r="857" spans="1:2" ht="14.25">
      <c r="A857" s="817"/>
      <c r="B857" s="713"/>
    </row>
    <row r="858" spans="1:2" ht="14.25">
      <c r="A858" s="817"/>
      <c r="B858" s="713"/>
    </row>
    <row r="859" spans="1:2" ht="14.25">
      <c r="A859" s="817"/>
      <c r="B859" s="713"/>
    </row>
    <row r="860" spans="1:2" ht="14.25">
      <c r="A860" s="817"/>
      <c r="B860" s="713"/>
    </row>
    <row r="861" spans="1:2" ht="14.25">
      <c r="A861" s="817"/>
      <c r="B861" s="713"/>
    </row>
    <row r="862" spans="1:2" ht="14.25">
      <c r="A862" s="817"/>
      <c r="B862" s="713"/>
    </row>
    <row r="863" spans="1:2" ht="14.25">
      <c r="A863" s="817"/>
      <c r="B863" s="713"/>
    </row>
    <row r="864" spans="1:2" ht="14.25">
      <c r="A864" s="817"/>
      <c r="B864" s="713"/>
    </row>
    <row r="865" spans="1:2" ht="14.25">
      <c r="A865" s="817"/>
      <c r="B865" s="713"/>
    </row>
    <row r="866" spans="1:2" ht="14.25">
      <c r="A866" s="817"/>
      <c r="B866" s="713"/>
    </row>
    <row r="867" spans="1:2" ht="14.25">
      <c r="A867" s="817"/>
      <c r="B867" s="713"/>
    </row>
    <row r="868" spans="1:2" ht="14.25">
      <c r="A868" s="817"/>
      <c r="B868" s="713"/>
    </row>
    <row r="869" spans="1:2" ht="14.25">
      <c r="A869" s="817"/>
      <c r="B869" s="713"/>
    </row>
    <row r="870" spans="1:2" ht="14.25">
      <c r="A870" s="817"/>
      <c r="B870" s="713"/>
    </row>
    <row r="871" spans="1:2" ht="14.25">
      <c r="A871" s="817"/>
      <c r="B871" s="713"/>
    </row>
    <row r="872" spans="1:2" ht="14.25">
      <c r="A872" s="817"/>
      <c r="B872" s="713"/>
    </row>
    <row r="873" spans="1:2" ht="14.25">
      <c r="A873" s="817"/>
      <c r="B873" s="713"/>
    </row>
    <row r="874" spans="1:2" ht="14.25">
      <c r="A874" s="817"/>
      <c r="B874" s="713"/>
    </row>
    <row r="875" spans="1:2" ht="14.25">
      <c r="A875" s="817"/>
      <c r="B875" s="713"/>
    </row>
    <row r="876" spans="1:2" ht="14.25">
      <c r="A876" s="817"/>
      <c r="B876" s="713"/>
    </row>
    <row r="877" spans="1:2" ht="14.25">
      <c r="A877" s="817"/>
      <c r="B877" s="713"/>
    </row>
    <row r="878" spans="1:2" ht="14.25">
      <c r="A878" s="817"/>
      <c r="B878" s="713"/>
    </row>
    <row r="879" spans="1:2" ht="14.25">
      <c r="A879" s="817"/>
      <c r="B879" s="713"/>
    </row>
    <row r="880" spans="1:2" ht="14.25">
      <c r="A880" s="817"/>
      <c r="B880" s="713"/>
    </row>
    <row r="881" spans="1:2" ht="14.25">
      <c r="A881" s="817"/>
      <c r="B881" s="713"/>
    </row>
    <row r="882" spans="1:2" ht="14.25">
      <c r="A882" s="817"/>
      <c r="B882" s="713"/>
    </row>
    <row r="883" spans="1:2" ht="14.25">
      <c r="A883" s="817"/>
      <c r="B883" s="713"/>
    </row>
    <row r="884" spans="1:2" ht="14.25">
      <c r="A884" s="817"/>
      <c r="B884" s="713"/>
    </row>
    <row r="885" spans="1:2" ht="14.25">
      <c r="A885" s="817"/>
      <c r="B885" s="713"/>
    </row>
    <row r="886" spans="1:2" ht="14.25">
      <c r="A886" s="817"/>
      <c r="B886" s="713"/>
    </row>
    <row r="887" spans="1:2" ht="14.25">
      <c r="A887" s="817"/>
      <c r="B887" s="713"/>
    </row>
    <row r="888" spans="1:2" ht="14.25">
      <c r="A888" s="817"/>
      <c r="B888" s="713"/>
    </row>
    <row r="889" spans="1:2" ht="14.25">
      <c r="A889" s="817"/>
      <c r="B889" s="713"/>
    </row>
    <row r="890" spans="1:2" ht="14.25">
      <c r="A890" s="817"/>
      <c r="B890" s="713"/>
    </row>
    <row r="891" spans="1:2" ht="14.25">
      <c r="A891" s="817"/>
      <c r="B891" s="713"/>
    </row>
    <row r="892" spans="1:2" ht="14.25">
      <c r="A892" s="817"/>
      <c r="B892" s="713"/>
    </row>
    <row r="893" spans="1:2" ht="14.25">
      <c r="A893" s="817"/>
      <c r="B893" s="713"/>
    </row>
    <row r="894" spans="1:2" ht="14.25">
      <c r="A894" s="817"/>
      <c r="B894" s="713"/>
    </row>
    <row r="895" spans="1:2" ht="14.25">
      <c r="A895" s="817"/>
      <c r="B895" s="713"/>
    </row>
    <row r="896" spans="1:2" ht="14.25">
      <c r="A896" s="817"/>
      <c r="B896" s="713"/>
    </row>
    <row r="897" spans="1:2" ht="14.25">
      <c r="A897" s="817"/>
      <c r="B897" s="713"/>
    </row>
    <row r="898" spans="1:2" ht="14.25">
      <c r="A898" s="817"/>
      <c r="B898" s="713"/>
    </row>
    <row r="899" spans="1:2" ht="14.25">
      <c r="A899" s="817"/>
      <c r="B899" s="713"/>
    </row>
    <row r="900" spans="1:2" ht="14.25">
      <c r="A900" s="817"/>
      <c r="B900" s="713"/>
    </row>
    <row r="901" spans="1:2" ht="14.25">
      <c r="A901" s="817"/>
      <c r="B901" s="713"/>
    </row>
    <row r="902" spans="1:2" ht="14.25">
      <c r="A902" s="817"/>
      <c r="B902" s="713"/>
    </row>
    <row r="903" spans="1:2" ht="14.25">
      <c r="A903" s="817"/>
      <c r="B903" s="713"/>
    </row>
    <row r="904" spans="1:2" ht="14.25">
      <c r="A904" s="817"/>
      <c r="B904" s="713"/>
    </row>
    <row r="905" spans="1:2" ht="14.25">
      <c r="A905" s="817"/>
      <c r="B905" s="713"/>
    </row>
    <row r="906" spans="1:2" ht="14.25">
      <c r="A906" s="817"/>
      <c r="B906" s="713"/>
    </row>
    <row r="907" spans="1:2" ht="14.25">
      <c r="A907" s="817"/>
      <c r="B907" s="713"/>
    </row>
    <row r="908" spans="1:2" ht="14.25">
      <c r="A908" s="817"/>
      <c r="B908" s="713"/>
    </row>
    <row r="909" spans="1:2" ht="14.25">
      <c r="A909" s="817"/>
      <c r="B909" s="713"/>
    </row>
    <row r="910" spans="1:2" ht="14.25">
      <c r="A910" s="817"/>
      <c r="B910" s="713"/>
    </row>
    <row r="911" spans="1:2" ht="14.25">
      <c r="A911" s="817"/>
      <c r="B911" s="713"/>
    </row>
    <row r="912" spans="1:2" ht="14.25">
      <c r="A912" s="817"/>
      <c r="B912" s="713"/>
    </row>
    <row r="913" spans="1:2" ht="14.25">
      <c r="A913" s="817"/>
      <c r="B913" s="713"/>
    </row>
    <row r="914" spans="1:2" ht="14.25">
      <c r="A914" s="817"/>
      <c r="B914" s="713"/>
    </row>
    <row r="915" spans="1:2" ht="14.25">
      <c r="A915" s="817"/>
      <c r="B915" s="713"/>
    </row>
    <row r="916" spans="1:2" ht="14.25">
      <c r="A916" s="817"/>
      <c r="B916" s="713"/>
    </row>
    <row r="917" spans="1:2" ht="14.25">
      <c r="A917" s="817"/>
      <c r="B917" s="713"/>
    </row>
    <row r="918" spans="1:2" ht="14.25">
      <c r="A918" s="817"/>
      <c r="B918" s="713"/>
    </row>
    <row r="919" spans="1:2" ht="14.25">
      <c r="A919" s="817"/>
      <c r="B919" s="713"/>
    </row>
    <row r="920" spans="1:2" ht="14.25">
      <c r="A920" s="817"/>
      <c r="B920" s="713"/>
    </row>
    <row r="921" spans="1:2" ht="14.25">
      <c r="A921" s="817"/>
      <c r="B921" s="713"/>
    </row>
    <row r="922" spans="1:2" ht="14.25">
      <c r="A922" s="817"/>
      <c r="B922" s="713"/>
    </row>
    <row r="923" spans="1:2" ht="14.25">
      <c r="A923" s="817"/>
      <c r="B923" s="713"/>
    </row>
    <row r="924" spans="1:2" ht="14.25">
      <c r="A924" s="817"/>
      <c r="B924" s="713"/>
    </row>
    <row r="925" spans="1:2" ht="14.25">
      <c r="A925" s="817"/>
      <c r="B925" s="713"/>
    </row>
    <row r="926" spans="1:2" ht="14.25">
      <c r="A926" s="817"/>
      <c r="B926" s="713"/>
    </row>
    <row r="927" spans="1:2" ht="14.25">
      <c r="A927" s="817"/>
      <c r="B927" s="713"/>
    </row>
    <row r="928" spans="1:2" ht="14.25">
      <c r="A928" s="817"/>
      <c r="B928" s="713"/>
    </row>
    <row r="929" spans="1:2" ht="14.25">
      <c r="A929" s="817"/>
      <c r="B929" s="713"/>
    </row>
    <row r="930" spans="1:2" ht="14.25">
      <c r="A930" s="817"/>
      <c r="B930" s="713"/>
    </row>
    <row r="931" spans="1:2" ht="14.25">
      <c r="A931" s="817"/>
      <c r="B931" s="713"/>
    </row>
    <row r="932" spans="1:2" ht="14.25">
      <c r="A932" s="817"/>
      <c r="B932" s="713"/>
    </row>
    <row r="933" spans="1:2" ht="14.25">
      <c r="A933" s="817"/>
      <c r="B933" s="713"/>
    </row>
    <row r="934" spans="1:2" ht="14.25">
      <c r="A934" s="817"/>
      <c r="B934" s="713"/>
    </row>
    <row r="935" spans="1:2" ht="14.25">
      <c r="A935" s="817"/>
      <c r="B935" s="713"/>
    </row>
    <row r="936" spans="1:2" ht="14.25">
      <c r="A936" s="817"/>
      <c r="B936" s="713"/>
    </row>
    <row r="937" spans="1:2" ht="14.25">
      <c r="A937" s="817"/>
      <c r="B937" s="713"/>
    </row>
    <row r="938" spans="1:2" ht="14.25">
      <c r="A938" s="817"/>
      <c r="B938" s="713"/>
    </row>
    <row r="939" spans="1:2" ht="14.25">
      <c r="A939" s="817"/>
      <c r="B939" s="713"/>
    </row>
    <row r="940" spans="1:2" ht="14.25">
      <c r="A940" s="817"/>
      <c r="B940" s="713"/>
    </row>
    <row r="941" spans="1:2" ht="14.25">
      <c r="A941" s="817"/>
      <c r="B941" s="713"/>
    </row>
    <row r="942" spans="1:2" ht="14.25">
      <c r="A942" s="817"/>
      <c r="B942" s="713"/>
    </row>
    <row r="943" spans="1:2" ht="14.25">
      <c r="A943" s="817"/>
      <c r="B943" s="713"/>
    </row>
    <row r="944" spans="1:2" ht="14.25">
      <c r="A944" s="817"/>
      <c r="B944" s="713"/>
    </row>
    <row r="945" spans="1:2" ht="14.25">
      <c r="A945" s="817"/>
      <c r="B945" s="713"/>
    </row>
    <row r="946" spans="1:2" ht="14.25">
      <c r="A946" s="817"/>
      <c r="B946" s="713"/>
    </row>
    <row r="947" spans="1:2" ht="14.25">
      <c r="A947" s="817"/>
      <c r="B947" s="713"/>
    </row>
    <row r="948" spans="1:2" ht="14.25">
      <c r="A948" s="817"/>
      <c r="B948" s="713"/>
    </row>
    <row r="949" spans="1:2" ht="14.25">
      <c r="A949" s="817"/>
      <c r="B949" s="713"/>
    </row>
    <row r="950" spans="1:2" ht="14.25">
      <c r="A950" s="817"/>
      <c r="B950" s="713"/>
    </row>
    <row r="951" spans="1:2" ht="14.25">
      <c r="A951" s="817"/>
      <c r="B951" s="713"/>
    </row>
    <row r="952" spans="1:2" ht="14.25">
      <c r="A952" s="817"/>
      <c r="B952" s="713"/>
    </row>
    <row r="953" spans="1:2" ht="14.25">
      <c r="A953" s="817"/>
      <c r="B953" s="713"/>
    </row>
    <row r="954" spans="1:2" ht="14.25">
      <c r="A954" s="817"/>
      <c r="B954" s="713"/>
    </row>
    <row r="955" spans="1:2" ht="14.25">
      <c r="A955" s="817"/>
      <c r="B955" s="713"/>
    </row>
    <row r="956" spans="1:2" ht="14.25">
      <c r="A956" s="817"/>
      <c r="B956" s="713"/>
    </row>
    <row r="957" spans="1:2" ht="14.25">
      <c r="A957" s="817"/>
      <c r="B957" s="713"/>
    </row>
    <row r="958" spans="1:2" ht="14.25">
      <c r="A958" s="817"/>
      <c r="B958" s="713"/>
    </row>
    <row r="959" spans="1:2" ht="14.25">
      <c r="A959" s="817"/>
      <c r="B959" s="713"/>
    </row>
    <row r="960" spans="1:2" ht="14.25">
      <c r="A960" s="817"/>
      <c r="B960" s="713"/>
    </row>
    <row r="961" spans="1:2" ht="14.25">
      <c r="A961" s="817"/>
      <c r="B961" s="713"/>
    </row>
    <row r="962" spans="1:2" ht="14.25">
      <c r="A962" s="817"/>
      <c r="B962" s="713"/>
    </row>
    <row r="963" spans="1:2" ht="14.25">
      <c r="A963" s="817"/>
      <c r="B963" s="713"/>
    </row>
    <row r="964" spans="1:2" ht="14.25">
      <c r="A964" s="817"/>
      <c r="B964" s="713"/>
    </row>
    <row r="965" spans="1:2" ht="14.25">
      <c r="A965" s="817"/>
      <c r="B965" s="713"/>
    </row>
    <row r="966" spans="1:2" ht="14.25">
      <c r="A966" s="817"/>
      <c r="B966" s="713"/>
    </row>
    <row r="967" spans="1:2" ht="14.25">
      <c r="A967" s="817"/>
      <c r="B967" s="713"/>
    </row>
    <row r="968" spans="1:2" ht="14.25">
      <c r="A968" s="817"/>
      <c r="B968" s="713"/>
    </row>
    <row r="969" spans="1:2" ht="14.25">
      <c r="A969" s="817"/>
      <c r="B969" s="713"/>
    </row>
    <row r="970" spans="1:2" ht="14.25">
      <c r="A970" s="817"/>
      <c r="B970" s="713"/>
    </row>
    <row r="971" spans="1:2" ht="14.25">
      <c r="A971" s="817"/>
      <c r="B971" s="713"/>
    </row>
    <row r="972" spans="1:2" ht="14.25">
      <c r="A972" s="817"/>
      <c r="B972" s="713"/>
    </row>
    <row r="973" spans="1:2" ht="14.25">
      <c r="A973" s="817"/>
      <c r="B973" s="713"/>
    </row>
    <row r="974" spans="1:2" ht="14.25">
      <c r="A974" s="817"/>
      <c r="B974" s="713"/>
    </row>
    <row r="975" spans="1:2" ht="14.25">
      <c r="A975" s="817"/>
      <c r="B975" s="713"/>
    </row>
    <row r="976" spans="1:2" ht="14.25">
      <c r="A976" s="817"/>
      <c r="B976" s="713"/>
    </row>
    <row r="977" spans="1:2" ht="14.25">
      <c r="A977" s="817"/>
      <c r="B977" s="713"/>
    </row>
    <row r="978" spans="1:2" ht="14.25">
      <c r="A978" s="817"/>
      <c r="B978" s="713"/>
    </row>
    <row r="979" spans="1:2" ht="14.25">
      <c r="A979" s="817"/>
      <c r="B979" s="713"/>
    </row>
    <row r="980" spans="1:2" ht="14.25">
      <c r="A980" s="817"/>
      <c r="B980" s="713"/>
    </row>
    <row r="981" spans="1:2" ht="14.25">
      <c r="A981" s="817"/>
      <c r="B981" s="713"/>
    </row>
    <row r="982" spans="1:2" ht="14.25">
      <c r="A982" s="817"/>
      <c r="B982" s="713"/>
    </row>
    <row r="983" spans="1:2" ht="14.25">
      <c r="A983" s="817"/>
      <c r="B983" s="713"/>
    </row>
    <row r="984" spans="1:2" ht="14.25">
      <c r="A984" s="817"/>
      <c r="B984" s="713"/>
    </row>
    <row r="985" spans="1:2" ht="14.25">
      <c r="A985" s="817"/>
      <c r="B985" s="713"/>
    </row>
    <row r="986" spans="1:2" ht="14.25">
      <c r="A986" s="817"/>
      <c r="B986" s="713"/>
    </row>
    <row r="987" spans="1:2" ht="14.25">
      <c r="A987" s="817"/>
      <c r="B987" s="713"/>
    </row>
    <row r="988" spans="1:2" ht="14.25">
      <c r="A988" s="817"/>
      <c r="B988" s="713"/>
    </row>
    <row r="989" spans="1:2" ht="14.25">
      <c r="A989" s="817"/>
      <c r="B989" s="713"/>
    </row>
    <row r="990" spans="1:2" ht="14.25">
      <c r="A990" s="817"/>
      <c r="B990" s="713"/>
    </row>
    <row r="991" spans="1:2" ht="14.25">
      <c r="A991" s="817"/>
      <c r="B991" s="713"/>
    </row>
    <row r="992" spans="1:2" ht="14.25">
      <c r="A992" s="817"/>
      <c r="B992" s="713"/>
    </row>
    <row r="993" spans="1:2" ht="14.25">
      <c r="A993" s="817"/>
      <c r="B993" s="713"/>
    </row>
    <row r="994" spans="1:2" ht="14.25">
      <c r="A994" s="817"/>
      <c r="B994" s="713"/>
    </row>
    <row r="995" spans="1:2" ht="14.25">
      <c r="A995" s="817"/>
      <c r="B995" s="713"/>
    </row>
    <row r="996" spans="1:2" ht="14.25">
      <c r="A996" s="817"/>
      <c r="B996" s="713"/>
    </row>
    <row r="997" spans="1:2" ht="14.25">
      <c r="A997" s="817"/>
      <c r="B997" s="713"/>
    </row>
    <row r="998" spans="1:2" ht="14.25">
      <c r="A998" s="817"/>
      <c r="B998" s="713"/>
    </row>
    <row r="999" spans="1:2" ht="14.25">
      <c r="A999" s="817"/>
      <c r="B999" s="713"/>
    </row>
    <row r="1000" spans="1:2" ht="14.25">
      <c r="A1000" s="817"/>
      <c r="B1000" s="713"/>
    </row>
    <row r="1001" spans="1:2" ht="14.25">
      <c r="A1001" s="817"/>
      <c r="B1001" s="713"/>
    </row>
    <row r="1002" spans="1:2" ht="14.25">
      <c r="A1002" s="817"/>
      <c r="B1002" s="713"/>
    </row>
    <row r="1003" spans="1:2" ht="14.25">
      <c r="A1003" s="817"/>
      <c r="B1003" s="713"/>
    </row>
    <row r="1004" spans="1:2" ht="14.25">
      <c r="A1004" s="817"/>
      <c r="B1004" s="713"/>
    </row>
    <row r="1005" spans="1:2" ht="14.25">
      <c r="A1005" s="817"/>
      <c r="B1005" s="713"/>
    </row>
    <row r="1006" spans="1:2" ht="14.25">
      <c r="A1006" s="817"/>
      <c r="B1006" s="713"/>
    </row>
    <row r="1007" spans="1:2" ht="14.25">
      <c r="A1007" s="817"/>
      <c r="B1007" s="713"/>
    </row>
    <row r="1008" spans="1:2" ht="14.25">
      <c r="A1008" s="817"/>
      <c r="B1008" s="713"/>
    </row>
    <row r="1009" spans="1:2" ht="14.25">
      <c r="A1009" s="817"/>
      <c r="B1009" s="713"/>
    </row>
    <row r="1010" spans="1:2" ht="14.25">
      <c r="A1010" s="817"/>
      <c r="B1010" s="713"/>
    </row>
    <row r="1011" spans="1:2" ht="14.25">
      <c r="A1011" s="817"/>
      <c r="B1011" s="713"/>
    </row>
    <row r="1012" spans="1:2" ht="14.25">
      <c r="A1012" s="817"/>
      <c r="B1012" s="713"/>
    </row>
    <row r="1013" spans="1:2" ht="14.25">
      <c r="A1013" s="817"/>
      <c r="B1013" s="713"/>
    </row>
    <row r="1014" spans="1:2" ht="14.25">
      <c r="A1014" s="817"/>
      <c r="B1014" s="713"/>
    </row>
    <row r="1015" spans="1:2" ht="14.25">
      <c r="A1015" s="817"/>
      <c r="B1015" s="713"/>
    </row>
    <row r="1016" spans="1:2" ht="14.25">
      <c r="A1016" s="817"/>
      <c r="B1016" s="713"/>
    </row>
    <row r="1017" spans="1:2" ht="14.25">
      <c r="A1017" s="817"/>
      <c r="B1017" s="713"/>
    </row>
    <row r="1018" spans="1:2" ht="14.25">
      <c r="A1018" s="817"/>
      <c r="B1018" s="713"/>
    </row>
    <row r="1019" spans="1:2" ht="14.25">
      <c r="A1019" s="817"/>
      <c r="B1019" s="713"/>
    </row>
    <row r="1020" spans="1:2" ht="14.25">
      <c r="A1020" s="817"/>
      <c r="B1020" s="713"/>
    </row>
    <row r="1021" spans="1:2" ht="14.25">
      <c r="A1021" s="817"/>
      <c r="B1021" s="713"/>
    </row>
    <row r="1022" spans="1:2" ht="14.25">
      <c r="A1022" s="817"/>
      <c r="B1022" s="713"/>
    </row>
    <row r="1023" spans="1:2" ht="14.25">
      <c r="A1023" s="817"/>
      <c r="B1023" s="713"/>
    </row>
    <row r="1024" spans="1:2" ht="14.25">
      <c r="A1024" s="817"/>
      <c r="B1024" s="713"/>
    </row>
    <row r="1025" spans="1:2" ht="14.25">
      <c r="A1025" s="817"/>
      <c r="B1025" s="713"/>
    </row>
    <row r="1026" spans="1:2" ht="14.25">
      <c r="A1026" s="817"/>
      <c r="B1026" s="713"/>
    </row>
    <row r="1027" spans="1:2" ht="14.25">
      <c r="A1027" s="817"/>
      <c r="B1027" s="713"/>
    </row>
    <row r="1028" spans="1:2" ht="14.25">
      <c r="A1028" s="817"/>
      <c r="B1028" s="713"/>
    </row>
    <row r="1029" spans="1:2" ht="14.25">
      <c r="A1029" s="817"/>
      <c r="B1029" s="713"/>
    </row>
    <row r="1030" spans="1:2" ht="14.25">
      <c r="A1030" s="817"/>
      <c r="B1030" s="713"/>
    </row>
    <row r="1031" spans="1:2" ht="14.25">
      <c r="A1031" s="817"/>
      <c r="B1031" s="713"/>
    </row>
    <row r="1032" spans="1:2" ht="14.25">
      <c r="A1032" s="817"/>
      <c r="B1032" s="713"/>
    </row>
    <row r="1033" spans="1:2" ht="14.25">
      <c r="A1033" s="817"/>
      <c r="B1033" s="713"/>
    </row>
    <row r="1034" spans="1:2" ht="14.25">
      <c r="A1034" s="817"/>
      <c r="B1034" s="713"/>
    </row>
    <row r="1035" spans="1:2" ht="14.25">
      <c r="A1035" s="817"/>
      <c r="B1035" s="713"/>
    </row>
    <row r="1036" spans="1:2" ht="14.25">
      <c r="A1036" s="817"/>
      <c r="B1036" s="713"/>
    </row>
    <row r="1037" spans="1:2" ht="14.25">
      <c r="A1037" s="817"/>
      <c r="B1037" s="713"/>
    </row>
    <row r="1038" spans="1:2" ht="14.25">
      <c r="A1038" s="817"/>
      <c r="B1038" s="713"/>
    </row>
    <row r="1039" spans="1:2" ht="14.25">
      <c r="A1039" s="817"/>
      <c r="B1039" s="713"/>
    </row>
    <row r="1040" spans="1:2" ht="14.25">
      <c r="A1040" s="817"/>
      <c r="B1040" s="713"/>
    </row>
    <row r="1041" spans="1:2" ht="14.25">
      <c r="A1041" s="817"/>
      <c r="B1041" s="713"/>
    </row>
    <row r="1042" spans="1:2" ht="14.25">
      <c r="A1042" s="817"/>
      <c r="B1042" s="713"/>
    </row>
    <row r="1043" spans="1:2" ht="14.25">
      <c r="A1043" s="817"/>
      <c r="B1043" s="713"/>
    </row>
    <row r="1044" spans="1:2" ht="14.25">
      <c r="A1044" s="817"/>
      <c r="B1044" s="713"/>
    </row>
    <row r="1045" spans="1:2" ht="14.25">
      <c r="A1045" s="817"/>
      <c r="B1045" s="713"/>
    </row>
    <row r="1046" spans="1:2" ht="14.25">
      <c r="A1046" s="817"/>
      <c r="B1046" s="713"/>
    </row>
    <row r="1047" spans="1:2" ht="14.25">
      <c r="A1047" s="817"/>
      <c r="B1047" s="713"/>
    </row>
    <row r="1048" spans="1:2" ht="14.25">
      <c r="A1048" s="817"/>
      <c r="B1048" s="713"/>
    </row>
    <row r="1049" spans="1:2" ht="14.25">
      <c r="A1049" s="817"/>
      <c r="B1049" s="713"/>
    </row>
    <row r="1050" spans="1:2" ht="14.25">
      <c r="A1050" s="817"/>
      <c r="B1050" s="713"/>
    </row>
    <row r="1051" spans="1:2" ht="14.25">
      <c r="A1051" s="817"/>
      <c r="B1051" s="713"/>
    </row>
    <row r="1052" spans="1:2" ht="14.25">
      <c r="A1052" s="817"/>
      <c r="B1052" s="713"/>
    </row>
    <row r="1053" spans="1:2" ht="14.25">
      <c r="A1053" s="817"/>
      <c r="B1053" s="713"/>
    </row>
    <row r="1054" spans="1:2" ht="14.25">
      <c r="A1054" s="817"/>
      <c r="B1054" s="713"/>
    </row>
    <row r="1055" spans="1:2" ht="14.25">
      <c r="A1055" s="817"/>
      <c r="B1055" s="713"/>
    </row>
    <row r="1056" spans="1:2" ht="14.25">
      <c r="A1056" s="817"/>
      <c r="B1056" s="713"/>
    </row>
    <row r="1057" spans="1:2" ht="14.25">
      <c r="A1057" s="817"/>
      <c r="B1057" s="713"/>
    </row>
    <row r="1058" spans="1:2" ht="14.25">
      <c r="A1058" s="817"/>
      <c r="B1058" s="713"/>
    </row>
    <row r="1059" spans="1:2" ht="14.25">
      <c r="A1059" s="817"/>
      <c r="B1059" s="713"/>
    </row>
    <row r="1060" spans="1:2" ht="14.25">
      <c r="A1060" s="817"/>
      <c r="B1060" s="713"/>
    </row>
    <row r="1061" spans="1:2" ht="14.25">
      <c r="A1061" s="817"/>
      <c r="B1061" s="713"/>
    </row>
    <row r="1062" spans="1:2" ht="14.25">
      <c r="A1062" s="817"/>
      <c r="B1062" s="713"/>
    </row>
    <row r="1063" spans="1:2" ht="14.25">
      <c r="A1063" s="817"/>
      <c r="B1063" s="713"/>
    </row>
    <row r="1064" spans="1:2" ht="14.25">
      <c r="A1064" s="817"/>
      <c r="B1064" s="713"/>
    </row>
    <row r="1065" spans="1:2" ht="14.25">
      <c r="A1065" s="817"/>
      <c r="B1065" s="713"/>
    </row>
    <row r="1066" spans="1:2" ht="14.25">
      <c r="A1066" s="817"/>
      <c r="B1066" s="713"/>
    </row>
    <row r="1067" spans="1:2" ht="14.25">
      <c r="A1067" s="817"/>
      <c r="B1067" s="713"/>
    </row>
    <row r="1068" spans="1:2" ht="14.25">
      <c r="A1068" s="817"/>
      <c r="B1068" s="713"/>
    </row>
    <row r="1069" spans="1:2" ht="14.25">
      <c r="A1069" s="817"/>
      <c r="B1069" s="713"/>
    </row>
    <row r="1070" spans="1:2" ht="14.25">
      <c r="A1070" s="817"/>
      <c r="B1070" s="713"/>
    </row>
    <row r="1071" spans="1:2" ht="14.25">
      <c r="A1071" s="817"/>
      <c r="B1071" s="713"/>
    </row>
    <row r="1072" spans="1:2" ht="14.25">
      <c r="A1072" s="817"/>
      <c r="B1072" s="713"/>
    </row>
    <row r="1073" spans="1:2" ht="14.25">
      <c r="A1073" s="817"/>
      <c r="B1073" s="713"/>
    </row>
    <row r="1074" spans="1:2" ht="14.25">
      <c r="A1074" s="817"/>
      <c r="B1074" s="713"/>
    </row>
    <row r="1075" spans="1:2" ht="14.25">
      <c r="A1075" s="817"/>
      <c r="B1075" s="713"/>
    </row>
    <row r="1076" spans="1:2" ht="14.25">
      <c r="A1076" s="817"/>
      <c r="B1076" s="713"/>
    </row>
    <row r="1077" spans="1:2" ht="14.25">
      <c r="A1077" s="817"/>
      <c r="B1077" s="713"/>
    </row>
    <row r="1078" spans="1:2" ht="14.25">
      <c r="A1078" s="817"/>
      <c r="B1078" s="713"/>
    </row>
    <row r="1079" spans="1:2" ht="14.25">
      <c r="A1079" s="817"/>
      <c r="B1079" s="713"/>
    </row>
    <row r="1080" spans="1:2" ht="14.25">
      <c r="A1080" s="817"/>
      <c r="B1080" s="713"/>
    </row>
    <row r="1081" spans="1:2" ht="14.25">
      <c r="A1081" s="817"/>
      <c r="B1081" s="713"/>
    </row>
    <row r="1082" spans="1:2" ht="14.25">
      <c r="A1082" s="817"/>
      <c r="B1082" s="713"/>
    </row>
    <row r="1083" spans="1:2" ht="14.25">
      <c r="A1083" s="817"/>
      <c r="B1083" s="713"/>
    </row>
    <row r="1084" spans="1:2" ht="14.25">
      <c r="A1084" s="817"/>
      <c r="B1084" s="713"/>
    </row>
    <row r="1085" spans="1:2" ht="14.25">
      <c r="A1085" s="817"/>
      <c r="B1085" s="713"/>
    </row>
    <row r="1086" spans="1:2" ht="14.25">
      <c r="A1086" s="817"/>
      <c r="B1086" s="713"/>
    </row>
    <row r="1087" spans="1:2" ht="14.25">
      <c r="A1087" s="817"/>
      <c r="B1087" s="713"/>
    </row>
    <row r="1088" spans="1:2" ht="14.25">
      <c r="A1088" s="817"/>
      <c r="B1088" s="713"/>
    </row>
    <row r="1089" spans="1:2" ht="14.25">
      <c r="A1089" s="817"/>
      <c r="B1089" s="713"/>
    </row>
    <row r="1090" spans="1:2" ht="14.25">
      <c r="A1090" s="817"/>
      <c r="B1090" s="713"/>
    </row>
    <row r="1091" spans="1:2" ht="14.25">
      <c r="A1091" s="817"/>
      <c r="B1091" s="713"/>
    </row>
    <row r="1092" spans="1:2" ht="14.25">
      <c r="A1092" s="817"/>
      <c r="B1092" s="713"/>
    </row>
    <row r="1093" spans="1:2" ht="14.25">
      <c r="A1093" s="817"/>
      <c r="B1093" s="713"/>
    </row>
    <row r="1094" spans="1:2" ht="14.25">
      <c r="A1094" s="817"/>
      <c r="B1094" s="713"/>
    </row>
    <row r="1095" spans="1:2" ht="14.25">
      <c r="A1095" s="817"/>
      <c r="B1095" s="713"/>
    </row>
    <row r="1096" spans="1:2" ht="14.25">
      <c r="A1096" s="817"/>
      <c r="B1096" s="713"/>
    </row>
    <row r="1097" spans="1:2" ht="14.25">
      <c r="A1097" s="817"/>
      <c r="B1097" s="713"/>
    </row>
    <row r="1098" spans="1:2" ht="14.25">
      <c r="A1098" s="817"/>
      <c r="B1098" s="713"/>
    </row>
    <row r="1099" spans="1:2" ht="14.25">
      <c r="A1099" s="817"/>
      <c r="B1099" s="713"/>
    </row>
    <row r="1100" spans="1:2" ht="14.25">
      <c r="A1100" s="817"/>
      <c r="B1100" s="713"/>
    </row>
    <row r="1101" spans="1:2" ht="14.25">
      <c r="A1101" s="817"/>
      <c r="B1101" s="713"/>
    </row>
    <row r="1102" spans="1:2" ht="14.25">
      <c r="A1102" s="817"/>
      <c r="B1102" s="713"/>
    </row>
    <row r="1103" spans="1:2" ht="14.25">
      <c r="A1103" s="817"/>
      <c r="B1103" s="713"/>
    </row>
    <row r="1104" spans="1:2" ht="14.25">
      <c r="A1104" s="817"/>
      <c r="B1104" s="713"/>
    </row>
    <row r="1105" spans="1:2" ht="14.25">
      <c r="A1105" s="817"/>
      <c r="B1105" s="713"/>
    </row>
    <row r="1106" spans="1:2" ht="14.25">
      <c r="A1106" s="817"/>
      <c r="B1106" s="713"/>
    </row>
    <row r="1107" spans="1:2" ht="14.25">
      <c r="A1107" s="817"/>
      <c r="B1107" s="713"/>
    </row>
    <row r="1108" spans="1:2" ht="14.25">
      <c r="A1108" s="817"/>
      <c r="B1108" s="713"/>
    </row>
    <row r="1109" spans="1:2" ht="14.25">
      <c r="A1109" s="817"/>
      <c r="B1109" s="713"/>
    </row>
    <row r="1110" spans="1:2" ht="14.25">
      <c r="A1110" s="817"/>
      <c r="B1110" s="713"/>
    </row>
    <row r="1111" spans="1:2" ht="14.25">
      <c r="A1111" s="817"/>
      <c r="B1111" s="713"/>
    </row>
    <row r="1112" spans="1:2" ht="14.25">
      <c r="A1112" s="817"/>
      <c r="B1112" s="713"/>
    </row>
    <row r="1113" spans="1:2" ht="14.25">
      <c r="A1113" s="817"/>
      <c r="B1113" s="713"/>
    </row>
    <row r="1114" spans="1:2" ht="14.25">
      <c r="A1114" s="817"/>
      <c r="B1114" s="713"/>
    </row>
    <row r="1115" spans="1:2" ht="14.25">
      <c r="A1115" s="817"/>
      <c r="B1115" s="713"/>
    </row>
    <row r="1116" spans="1:2" ht="14.25">
      <c r="A1116" s="817"/>
      <c r="B1116" s="713"/>
    </row>
    <row r="1117" spans="1:2" ht="14.25">
      <c r="A1117" s="817"/>
      <c r="B1117" s="713"/>
    </row>
    <row r="1118" spans="1:2" ht="14.25">
      <c r="A1118" s="817"/>
      <c r="B1118" s="713"/>
    </row>
    <row r="1119" spans="1:2" ht="14.25">
      <c r="A1119" s="817"/>
      <c r="B1119" s="713"/>
    </row>
    <row r="1120" spans="1:2" ht="14.25">
      <c r="A1120" s="817"/>
      <c r="B1120" s="713"/>
    </row>
    <row r="1121" spans="1:2" ht="14.25">
      <c r="A1121" s="817"/>
      <c r="B1121" s="713"/>
    </row>
    <row r="1122" spans="1:2" ht="14.25">
      <c r="A1122" s="817"/>
      <c r="B1122" s="713"/>
    </row>
    <row r="1123" spans="1:2" ht="14.25">
      <c r="A1123" s="817"/>
      <c r="B1123" s="713"/>
    </row>
    <row r="1124" spans="1:2" ht="14.25">
      <c r="A1124" s="817"/>
      <c r="B1124" s="713"/>
    </row>
    <row r="1125" spans="1:2" ht="14.25">
      <c r="A1125" s="817"/>
      <c r="B1125" s="713"/>
    </row>
    <row r="1126" spans="1:2" ht="14.25">
      <c r="A1126" s="817"/>
      <c r="B1126" s="713"/>
    </row>
    <row r="1127" spans="1:2" ht="14.25">
      <c r="A1127" s="817"/>
      <c r="B1127" s="713"/>
    </row>
    <row r="1128" spans="1:2" ht="14.25">
      <c r="A1128" s="817"/>
      <c r="B1128" s="713"/>
    </row>
    <row r="1129" spans="1:2" ht="14.25">
      <c r="A1129" s="817"/>
      <c r="B1129" s="713"/>
    </row>
    <row r="1130" spans="1:2" ht="14.25">
      <c r="A1130" s="817"/>
      <c r="B1130" s="713"/>
    </row>
    <row r="1131" spans="1:2" ht="14.25">
      <c r="A1131" s="817"/>
      <c r="B1131" s="713"/>
    </row>
    <row r="1132" spans="1:2" ht="14.25">
      <c r="A1132" s="817"/>
      <c r="B1132" s="713"/>
    </row>
    <row r="1133" spans="1:2" ht="14.25">
      <c r="A1133" s="817"/>
      <c r="B1133" s="713"/>
    </row>
    <row r="1134" spans="1:2" ht="14.25">
      <c r="A1134" s="817"/>
      <c r="B1134" s="713"/>
    </row>
    <row r="1135" spans="1:2" ht="14.25">
      <c r="A1135" s="817"/>
      <c r="B1135" s="713"/>
    </row>
    <row r="1136" spans="1:2" ht="14.25">
      <c r="A1136" s="817"/>
      <c r="B1136" s="713"/>
    </row>
    <row r="1137" spans="1:2" ht="14.25">
      <c r="A1137" s="817"/>
      <c r="B1137" s="713"/>
    </row>
    <row r="1138" spans="1:2" ht="14.25">
      <c r="A1138" s="817"/>
      <c r="B1138" s="713"/>
    </row>
    <row r="1139" spans="1:2" ht="14.25">
      <c r="A1139" s="817"/>
      <c r="B1139" s="713"/>
    </row>
    <row r="1140" spans="1:2" ht="14.25">
      <c r="A1140" s="817"/>
      <c r="B1140" s="713"/>
    </row>
    <row r="1141" spans="1:2" ht="14.25">
      <c r="A1141" s="817"/>
      <c r="B1141" s="713"/>
    </row>
    <row r="1142" spans="1:2" ht="14.25">
      <c r="A1142" s="817"/>
      <c r="B1142" s="713"/>
    </row>
    <row r="1143" spans="1:2" ht="14.25">
      <c r="A1143" s="817"/>
      <c r="B1143" s="713"/>
    </row>
    <row r="1144" spans="1:2" ht="14.25">
      <c r="A1144" s="817"/>
      <c r="B1144" s="713"/>
    </row>
    <row r="1145" spans="1:2" ht="14.25">
      <c r="A1145" s="817"/>
      <c r="B1145" s="713"/>
    </row>
    <row r="1146" spans="1:2" ht="14.25">
      <c r="A1146" s="817"/>
      <c r="B1146" s="713"/>
    </row>
    <row r="1147" spans="1:2" ht="14.25">
      <c r="A1147" s="817"/>
      <c r="B1147" s="713"/>
    </row>
    <row r="1148" spans="1:2" ht="14.25">
      <c r="A1148" s="817"/>
      <c r="B1148" s="713"/>
    </row>
    <row r="1149" spans="1:2" ht="14.25">
      <c r="A1149" s="817"/>
      <c r="B1149" s="713"/>
    </row>
    <row r="1150" spans="1:2" ht="14.25">
      <c r="A1150" s="817"/>
      <c r="B1150" s="713"/>
    </row>
    <row r="1151" spans="1:2" ht="14.25">
      <c r="A1151" s="817"/>
      <c r="B1151" s="713"/>
    </row>
    <row r="1152" spans="1:2" ht="14.25">
      <c r="A1152" s="817"/>
      <c r="B1152" s="713"/>
    </row>
    <row r="1153" spans="1:2" ht="14.25">
      <c r="A1153" s="817"/>
      <c r="B1153" s="713"/>
    </row>
    <row r="1154" spans="1:2" ht="14.25">
      <c r="A1154" s="817"/>
      <c r="B1154" s="713"/>
    </row>
    <row r="1155" spans="1:2" ht="14.25">
      <c r="A1155" s="817"/>
      <c r="B1155" s="713"/>
    </row>
    <row r="1156" spans="1:2" ht="14.25">
      <c r="A1156" s="817"/>
      <c r="B1156" s="713"/>
    </row>
    <row r="1157" spans="1:2" ht="14.25">
      <c r="A1157" s="817"/>
      <c r="B1157" s="713"/>
    </row>
    <row r="1158" spans="1:2" ht="14.25">
      <c r="A1158" s="817"/>
      <c r="B1158" s="713"/>
    </row>
    <row r="1159" spans="1:2" ht="14.25">
      <c r="A1159" s="817"/>
      <c r="B1159" s="713"/>
    </row>
    <row r="1160" spans="1:2" ht="14.25">
      <c r="A1160" s="817"/>
      <c r="B1160" s="713"/>
    </row>
    <row r="1161" spans="1:2" ht="14.25">
      <c r="A1161" s="817"/>
      <c r="B1161" s="713"/>
    </row>
    <row r="1162" spans="1:2" ht="14.25">
      <c r="A1162" s="817"/>
      <c r="B1162" s="713"/>
    </row>
    <row r="1163" spans="1:2" ht="14.25">
      <c r="A1163" s="817"/>
      <c r="B1163" s="713"/>
    </row>
    <row r="1164" spans="1:2" ht="14.25">
      <c r="A1164" s="817"/>
      <c r="B1164" s="713"/>
    </row>
    <row r="1165" spans="1:2" ht="14.25">
      <c r="A1165" s="817"/>
      <c r="B1165" s="713"/>
    </row>
    <row r="1166" spans="1:2" ht="14.25">
      <c r="A1166" s="817"/>
      <c r="B1166" s="713"/>
    </row>
    <row r="1167" spans="1:2" ht="14.25">
      <c r="A1167" s="817"/>
      <c r="B1167" s="713"/>
    </row>
    <row r="1168" spans="1:2" ht="14.25">
      <c r="A1168" s="817"/>
      <c r="B1168" s="713"/>
    </row>
    <row r="1169" spans="1:2" ht="14.25">
      <c r="A1169" s="817"/>
      <c r="B1169" s="713"/>
    </row>
    <row r="1170" spans="1:2" ht="14.25">
      <c r="A1170" s="817"/>
      <c r="B1170" s="713"/>
    </row>
    <row r="1171" spans="1:2" ht="14.25">
      <c r="A1171" s="817"/>
      <c r="B1171" s="713"/>
    </row>
    <row r="1172" spans="1:2" ht="14.25">
      <c r="A1172" s="817"/>
      <c r="B1172" s="713"/>
    </row>
    <row r="1173" spans="1:2" ht="14.25">
      <c r="A1173" s="817"/>
      <c r="B1173" s="713"/>
    </row>
    <row r="1174" spans="1:2" ht="14.25">
      <c r="A1174" s="817"/>
      <c r="B1174" s="713"/>
    </row>
    <row r="1175" spans="1:2" ht="14.25">
      <c r="A1175" s="817"/>
      <c r="B1175" s="713"/>
    </row>
    <row r="1176" spans="1:2" ht="14.25">
      <c r="A1176" s="817"/>
      <c r="B1176" s="713"/>
    </row>
    <row r="1177" spans="1:2" ht="14.25">
      <c r="A1177" s="817"/>
      <c r="B1177" s="713"/>
    </row>
    <row r="1178" spans="1:2" ht="14.25">
      <c r="A1178" s="817"/>
      <c r="B1178" s="713"/>
    </row>
    <row r="1179" spans="1:2" ht="14.25">
      <c r="A1179" s="817"/>
      <c r="B1179" s="713"/>
    </row>
    <row r="1180" spans="1:2" ht="14.25">
      <c r="A1180" s="817"/>
      <c r="B1180" s="713"/>
    </row>
    <row r="1181" spans="1:2" ht="14.25">
      <c r="A1181" s="817"/>
      <c r="B1181" s="713"/>
    </row>
    <row r="1182" spans="1:2" ht="14.25">
      <c r="A1182" s="817"/>
      <c r="B1182" s="713"/>
    </row>
    <row r="1183" spans="1:2" ht="14.25">
      <c r="A1183" s="817"/>
      <c r="B1183" s="713"/>
    </row>
    <row r="1184" spans="1:2" ht="14.25">
      <c r="A1184" s="817"/>
      <c r="B1184" s="713"/>
    </row>
    <row r="1185" spans="1:2" ht="14.25">
      <c r="A1185" s="817"/>
      <c r="B1185" s="713"/>
    </row>
    <row r="1186" spans="1:2" ht="14.25">
      <c r="A1186" s="817"/>
      <c r="B1186" s="713"/>
    </row>
    <row r="1187" spans="1:2" ht="14.25">
      <c r="A1187" s="817"/>
      <c r="B1187" s="713"/>
    </row>
    <row r="1188" spans="1:2" ht="14.25">
      <c r="A1188" s="817"/>
      <c r="B1188" s="713"/>
    </row>
    <row r="1189" spans="1:2" ht="14.25">
      <c r="A1189" s="817"/>
      <c r="B1189" s="713"/>
    </row>
    <row r="1190" spans="1:2" ht="14.25">
      <c r="A1190" s="817"/>
      <c r="B1190" s="713"/>
    </row>
    <row r="1191" spans="1:2" ht="14.25">
      <c r="A1191" s="817"/>
      <c r="B1191" s="713"/>
    </row>
    <row r="1192" spans="1:2" ht="14.25">
      <c r="A1192" s="817"/>
      <c r="B1192" s="713"/>
    </row>
    <row r="1193" spans="1:2" ht="14.25">
      <c r="A1193" s="817"/>
      <c r="B1193" s="713"/>
    </row>
    <row r="1194" spans="1:2" ht="14.25">
      <c r="A1194" s="817"/>
      <c r="B1194" s="713"/>
    </row>
    <row r="1195" spans="1:2" ht="14.25">
      <c r="A1195" s="817"/>
      <c r="B1195" s="713"/>
    </row>
    <row r="1196" spans="1:2" ht="14.25">
      <c r="A1196" s="817"/>
      <c r="B1196" s="713"/>
    </row>
    <row r="1197" spans="1:2" ht="14.25">
      <c r="A1197" s="817"/>
      <c r="B1197" s="713"/>
    </row>
    <row r="1198" spans="1:2" ht="14.25">
      <c r="A1198" s="817"/>
      <c r="B1198" s="713"/>
    </row>
    <row r="1199" spans="1:2" ht="14.25">
      <c r="A1199" s="817"/>
      <c r="B1199" s="713"/>
    </row>
    <row r="1200" spans="1:2" ht="14.25">
      <c r="A1200" s="817"/>
      <c r="B1200" s="713"/>
    </row>
    <row r="1201" spans="1:2" ht="14.25">
      <c r="A1201" s="817"/>
      <c r="B1201" s="713"/>
    </row>
    <row r="1202" spans="1:2" ht="14.25">
      <c r="A1202" s="817"/>
      <c r="B1202" s="713"/>
    </row>
    <row r="1203" spans="1:2" ht="14.25">
      <c r="A1203" s="817"/>
      <c r="B1203" s="713"/>
    </row>
    <row r="1204" spans="1:2" ht="14.25">
      <c r="A1204" s="817"/>
      <c r="B1204" s="713"/>
    </row>
    <row r="1205" spans="1:2" ht="14.25">
      <c r="A1205" s="817"/>
      <c r="B1205" s="713"/>
    </row>
    <row r="1206" spans="1:2" ht="14.25">
      <c r="A1206" s="817"/>
      <c r="B1206" s="713"/>
    </row>
    <row r="1207" spans="1:2" ht="14.25">
      <c r="A1207" s="817"/>
      <c r="B1207" s="713"/>
    </row>
    <row r="1208" spans="1:2" ht="14.25">
      <c r="A1208" s="817"/>
      <c r="B1208" s="713"/>
    </row>
    <row r="1209" spans="1:2" ht="14.25">
      <c r="A1209" s="817"/>
      <c r="B1209" s="713"/>
    </row>
    <row r="1210" spans="1:2" ht="14.25">
      <c r="A1210" s="817"/>
      <c r="B1210" s="713"/>
    </row>
    <row r="1211" spans="1:2" ht="14.25">
      <c r="A1211" s="817"/>
      <c r="B1211" s="713"/>
    </row>
    <row r="1212" spans="1:2" ht="14.25">
      <c r="A1212" s="817"/>
      <c r="B1212" s="713"/>
    </row>
    <row r="1213" spans="1:2" ht="14.25">
      <c r="A1213" s="817"/>
      <c r="B1213" s="713"/>
    </row>
    <row r="1214" spans="1:2" ht="14.25">
      <c r="A1214" s="817"/>
      <c r="B1214" s="713"/>
    </row>
    <row r="1215" spans="1:2" ht="14.25">
      <c r="A1215" s="817"/>
      <c r="B1215" s="713"/>
    </row>
    <row r="1216" spans="1:2" ht="14.25">
      <c r="A1216" s="817"/>
      <c r="B1216" s="713"/>
    </row>
    <row r="1217" spans="1:2" ht="14.25">
      <c r="A1217" s="817"/>
      <c r="B1217" s="713"/>
    </row>
    <row r="1218" spans="1:2" ht="14.25">
      <c r="A1218" s="817"/>
      <c r="B1218" s="713"/>
    </row>
    <row r="1219" spans="1:2" ht="14.25">
      <c r="A1219" s="817"/>
      <c r="B1219" s="713"/>
    </row>
    <row r="1220" spans="1:2" ht="14.25">
      <c r="A1220" s="817"/>
      <c r="B1220" s="713"/>
    </row>
    <row r="1221" spans="1:2" ht="14.25">
      <c r="A1221" s="817"/>
      <c r="B1221" s="713"/>
    </row>
    <row r="1222" spans="1:2" ht="14.25">
      <c r="A1222" s="817"/>
      <c r="B1222" s="713"/>
    </row>
    <row r="1223" spans="1:2" ht="14.25">
      <c r="A1223" s="817"/>
      <c r="B1223" s="713"/>
    </row>
    <row r="1224" spans="1:2" ht="14.25">
      <c r="A1224" s="817"/>
      <c r="B1224" s="713"/>
    </row>
    <row r="1225" spans="1:2" ht="14.25">
      <c r="A1225" s="817"/>
      <c r="B1225" s="713"/>
    </row>
    <row r="1226" spans="1:2" ht="14.25">
      <c r="A1226" s="817"/>
      <c r="B1226" s="713"/>
    </row>
    <row r="1227" spans="1:2" ht="14.25">
      <c r="A1227" s="817"/>
      <c r="B1227" s="713"/>
    </row>
    <row r="1228" spans="1:2" ht="14.25">
      <c r="A1228" s="817"/>
      <c r="B1228" s="713"/>
    </row>
    <row r="1229" spans="1:2" ht="14.25">
      <c r="A1229" s="817"/>
      <c r="B1229" s="713"/>
    </row>
    <row r="1230" spans="1:2" ht="14.25">
      <c r="A1230" s="817"/>
      <c r="B1230" s="713"/>
    </row>
    <row r="1231" spans="1:2" ht="14.25">
      <c r="A1231" s="817"/>
      <c r="B1231" s="713"/>
    </row>
    <row r="1232" spans="1:2" ht="14.25">
      <c r="A1232" s="817"/>
      <c r="B1232" s="713"/>
    </row>
    <row r="1233" spans="1:2" ht="14.25">
      <c r="A1233" s="817"/>
      <c r="B1233" s="713"/>
    </row>
    <row r="1234" spans="1:2" ht="14.25">
      <c r="A1234" s="817"/>
      <c r="B1234" s="713"/>
    </row>
    <row r="1235" spans="1:2" ht="14.25">
      <c r="A1235" s="817"/>
      <c r="B1235" s="713"/>
    </row>
    <row r="1236" spans="1:2" ht="14.25">
      <c r="A1236" s="817"/>
      <c r="B1236" s="713"/>
    </row>
    <row r="1237" spans="1:2" ht="14.25">
      <c r="A1237" s="817"/>
      <c r="B1237" s="713"/>
    </row>
    <row r="1238" spans="1:2" ht="14.25">
      <c r="A1238" s="817"/>
      <c r="B1238" s="713"/>
    </row>
    <row r="1239" spans="1:2" ht="14.25">
      <c r="A1239" s="817"/>
      <c r="B1239" s="713"/>
    </row>
    <row r="1240" spans="1:2" ht="14.25">
      <c r="A1240" s="817"/>
      <c r="B1240" s="713"/>
    </row>
    <row r="1241" spans="1:2" ht="14.25">
      <c r="A1241" s="817"/>
      <c r="B1241" s="713"/>
    </row>
    <row r="1242" spans="1:2" ht="14.25">
      <c r="A1242" s="817"/>
      <c r="B1242" s="713"/>
    </row>
    <row r="1243" spans="1:2" ht="14.25">
      <c r="A1243" s="817"/>
      <c r="B1243" s="713"/>
    </row>
    <row r="1244" spans="1:2" ht="14.25">
      <c r="A1244" s="817"/>
      <c r="B1244" s="713"/>
    </row>
    <row r="1245" spans="1:2" ht="14.25">
      <c r="A1245" s="817"/>
      <c r="B1245" s="713"/>
    </row>
    <row r="1246" spans="1:2" ht="14.25">
      <c r="A1246" s="817"/>
      <c r="B1246" s="713"/>
    </row>
    <row r="1247" spans="1:2" ht="14.25">
      <c r="A1247" s="817"/>
      <c r="B1247" s="713"/>
    </row>
    <row r="1248" spans="1:2" ht="14.25">
      <c r="A1248" s="817"/>
      <c r="B1248" s="713"/>
    </row>
    <row r="1249" spans="1:2" ht="14.25">
      <c r="A1249" s="817"/>
      <c r="B1249" s="713"/>
    </row>
    <row r="1250" spans="1:2" ht="14.25">
      <c r="A1250" s="817"/>
      <c r="B1250" s="713"/>
    </row>
    <row r="1251" spans="1:2" ht="14.25">
      <c r="A1251" s="817"/>
      <c r="B1251" s="713"/>
    </row>
    <row r="1252" spans="1:2" ht="14.25">
      <c r="A1252" s="817"/>
      <c r="B1252" s="713"/>
    </row>
    <row r="1253" spans="1:2" ht="14.25">
      <c r="A1253" s="817"/>
      <c r="B1253" s="713"/>
    </row>
    <row r="1254" spans="1:2" ht="14.25">
      <c r="A1254" s="817"/>
      <c r="B1254" s="713"/>
    </row>
    <row r="1255" spans="1:2" ht="14.25">
      <c r="A1255" s="817"/>
      <c r="B1255" s="713"/>
    </row>
    <row r="1256" spans="1:2" ht="14.25">
      <c r="A1256" s="817"/>
      <c r="B1256" s="713"/>
    </row>
    <row r="1257" spans="1:2" ht="14.25">
      <c r="A1257" s="817"/>
      <c r="B1257" s="713"/>
    </row>
    <row r="1258" spans="1:2" ht="14.25">
      <c r="A1258" s="817"/>
      <c r="B1258" s="713"/>
    </row>
    <row r="1259" spans="1:2" ht="14.25">
      <c r="A1259" s="817"/>
      <c r="B1259" s="713"/>
    </row>
    <row r="1260" spans="1:2" ht="14.25">
      <c r="A1260" s="817"/>
      <c r="B1260" s="713"/>
    </row>
    <row r="1261" spans="1:2" ht="14.25">
      <c r="A1261" s="817"/>
      <c r="B1261" s="713"/>
    </row>
    <row r="1262" spans="1:2" ht="14.25">
      <c r="A1262" s="817"/>
      <c r="B1262" s="713"/>
    </row>
    <row r="1263" spans="1:2" ht="14.25">
      <c r="A1263" s="817"/>
      <c r="B1263" s="713"/>
    </row>
    <row r="1264" spans="1:2" ht="14.25">
      <c r="A1264" s="817"/>
      <c r="B1264" s="713"/>
    </row>
    <row r="1265" spans="1:2" ht="14.25">
      <c r="A1265" s="817"/>
      <c r="B1265" s="713"/>
    </row>
    <row r="1266" spans="1:2" ht="14.25">
      <c r="A1266" s="817"/>
      <c r="B1266" s="713"/>
    </row>
    <row r="1267" spans="1:2" ht="14.25">
      <c r="A1267" s="817"/>
      <c r="B1267" s="713"/>
    </row>
    <row r="1268" spans="1:2" ht="14.25">
      <c r="A1268" s="817"/>
      <c r="B1268" s="713"/>
    </row>
    <row r="1269" spans="1:2" ht="14.25">
      <c r="A1269" s="817"/>
      <c r="B1269" s="713"/>
    </row>
    <row r="1270" spans="1:2" ht="14.25">
      <c r="A1270" s="817"/>
      <c r="B1270" s="713"/>
    </row>
    <row r="1271" spans="1:2" ht="14.25">
      <c r="A1271" s="817"/>
      <c r="B1271" s="713"/>
    </row>
    <row r="1272" spans="1:2" ht="14.25">
      <c r="A1272" s="817"/>
      <c r="B1272" s="713"/>
    </row>
    <row r="1273" spans="1:2" ht="14.25">
      <c r="A1273" s="817"/>
      <c r="B1273" s="713"/>
    </row>
    <row r="1274" spans="1:2" ht="14.25">
      <c r="A1274" s="817"/>
      <c r="B1274" s="713"/>
    </row>
    <row r="1275" spans="1:2" ht="14.25">
      <c r="A1275" s="817"/>
      <c r="B1275" s="713"/>
    </row>
    <row r="1276" spans="1:2" ht="14.25">
      <c r="A1276" s="817"/>
      <c r="B1276" s="713"/>
    </row>
    <row r="1277" spans="1:2" ht="14.25">
      <c r="A1277" s="817"/>
      <c r="B1277" s="713"/>
    </row>
    <row r="1278" spans="1:2" ht="14.25">
      <c r="A1278" s="817"/>
      <c r="B1278" s="713"/>
    </row>
    <row r="1279" spans="1:2" ht="14.25">
      <c r="A1279" s="817"/>
      <c r="B1279" s="713"/>
    </row>
    <row r="1280" spans="1:2" ht="14.25">
      <c r="A1280" s="817"/>
      <c r="B1280" s="713"/>
    </row>
    <row r="1281" spans="1:2" ht="14.25">
      <c r="A1281" s="817"/>
      <c r="B1281" s="713"/>
    </row>
    <row r="1282" spans="1:2" ht="14.25">
      <c r="A1282" s="817"/>
      <c r="B1282" s="713"/>
    </row>
    <row r="1283" spans="1:2" ht="14.25">
      <c r="A1283" s="817"/>
      <c r="B1283" s="713"/>
    </row>
    <row r="1284" spans="1:2" ht="14.25">
      <c r="A1284" s="817"/>
      <c r="B1284" s="713"/>
    </row>
    <row r="1285" spans="1:2" ht="14.25">
      <c r="A1285" s="817"/>
      <c r="B1285" s="713"/>
    </row>
    <row r="1286" spans="1:2" ht="14.25">
      <c r="A1286" s="817"/>
      <c r="B1286" s="713"/>
    </row>
    <row r="1287" spans="1:2" ht="14.25">
      <c r="A1287" s="817"/>
      <c r="B1287" s="713"/>
    </row>
    <row r="1288" spans="1:2" ht="14.25">
      <c r="A1288" s="817"/>
      <c r="B1288" s="713"/>
    </row>
    <row r="1289" spans="1:2" ht="14.25">
      <c r="A1289" s="817"/>
      <c r="B1289" s="713"/>
    </row>
    <row r="1290" spans="1:2" ht="14.25">
      <c r="A1290" s="817"/>
      <c r="B1290" s="713"/>
    </row>
    <row r="1291" spans="1:2" ht="14.25">
      <c r="A1291" s="817"/>
      <c r="B1291" s="713"/>
    </row>
    <row r="1292" spans="1:2" ht="14.25">
      <c r="A1292" s="817"/>
      <c r="B1292" s="713"/>
    </row>
    <row r="1293" spans="1:2" ht="14.25">
      <c r="A1293" s="817"/>
      <c r="B1293" s="713"/>
    </row>
    <row r="1294" spans="1:2" ht="14.25">
      <c r="A1294" s="817"/>
      <c r="B1294" s="713"/>
    </row>
    <row r="1295" spans="1:2" ht="14.25">
      <c r="A1295" s="817"/>
      <c r="B1295" s="713"/>
    </row>
    <row r="1296" spans="1:2" ht="14.25">
      <c r="A1296" s="817"/>
      <c r="B1296" s="713"/>
    </row>
    <row r="1297" spans="1:2" ht="14.25">
      <c r="A1297" s="817"/>
      <c r="B1297" s="713"/>
    </row>
    <row r="1298" spans="1:2" ht="14.25">
      <c r="A1298" s="817"/>
      <c r="B1298" s="713"/>
    </row>
    <row r="1299" spans="1:2" ht="14.25">
      <c r="A1299" s="817"/>
      <c r="B1299" s="713"/>
    </row>
    <row r="1300" spans="1:2" ht="14.25">
      <c r="A1300" s="817"/>
      <c r="B1300" s="713"/>
    </row>
    <row r="1301" spans="1:2" ht="14.25">
      <c r="A1301" s="817"/>
      <c r="B1301" s="713"/>
    </row>
    <row r="1302" spans="1:2" ht="14.25">
      <c r="A1302" s="817"/>
      <c r="B1302" s="713"/>
    </row>
    <row r="1303" spans="1:2" ht="14.25">
      <c r="A1303" s="817"/>
      <c r="B1303" s="713"/>
    </row>
    <row r="1304" spans="1:2" ht="14.25">
      <c r="A1304" s="817"/>
      <c r="B1304" s="713"/>
    </row>
    <row r="1305" spans="1:2" ht="14.25">
      <c r="A1305" s="817"/>
      <c r="B1305" s="713"/>
    </row>
    <row r="1306" spans="1:2" ht="14.25">
      <c r="A1306" s="817"/>
      <c r="B1306" s="713"/>
    </row>
    <row r="1307" spans="1:2" ht="14.25">
      <c r="A1307" s="817"/>
      <c r="B1307" s="713"/>
    </row>
    <row r="1308" spans="1:2" ht="14.25">
      <c r="A1308" s="817"/>
      <c r="B1308" s="713"/>
    </row>
    <row r="1309" spans="1:2" ht="14.25">
      <c r="A1309" s="817"/>
      <c r="B1309" s="713"/>
    </row>
    <row r="1310" spans="1:2" ht="14.25">
      <c r="A1310" s="817"/>
      <c r="B1310" s="713"/>
    </row>
    <row r="1311" spans="1:2" ht="14.25">
      <c r="A1311" s="817"/>
      <c r="B1311" s="713"/>
    </row>
    <row r="1312" spans="1:2" ht="14.25">
      <c r="A1312" s="817"/>
      <c r="B1312" s="713"/>
    </row>
    <row r="1313" spans="1:2" ht="14.25">
      <c r="A1313" s="817"/>
      <c r="B1313" s="713"/>
    </row>
    <row r="1314" spans="1:2" ht="14.25">
      <c r="A1314" s="817"/>
      <c r="B1314" s="713"/>
    </row>
    <row r="1315" spans="1:2" ht="14.25">
      <c r="A1315" s="817"/>
      <c r="B1315" s="713"/>
    </row>
    <row r="1316" spans="1:2" ht="14.25">
      <c r="A1316" s="817"/>
      <c r="B1316" s="713"/>
    </row>
    <row r="1317" spans="1:2" ht="14.25">
      <c r="A1317" s="817"/>
      <c r="B1317" s="713"/>
    </row>
    <row r="1318" spans="1:2" ht="14.25">
      <c r="A1318" s="817"/>
      <c r="B1318" s="713"/>
    </row>
    <row r="1319" spans="1:2" ht="14.25">
      <c r="A1319" s="817"/>
      <c r="B1319" s="713"/>
    </row>
    <row r="1320" spans="1:2" ht="14.25">
      <c r="A1320" s="817"/>
      <c r="B1320" s="713"/>
    </row>
    <row r="1321" spans="1:2" ht="14.25">
      <c r="A1321" s="817"/>
      <c r="B1321" s="713"/>
    </row>
    <row r="1322" spans="1:2" ht="14.25">
      <c r="A1322" s="817"/>
      <c r="B1322" s="713"/>
    </row>
    <row r="1323" spans="1:2" ht="14.25">
      <c r="A1323" s="817"/>
      <c r="B1323" s="713"/>
    </row>
    <row r="1324" spans="1:2" ht="14.25">
      <c r="A1324" s="817"/>
      <c r="B1324" s="713"/>
    </row>
    <row r="1325" spans="1:2" ht="14.25">
      <c r="A1325" s="817"/>
      <c r="B1325" s="713"/>
    </row>
    <row r="1326" spans="1:2" ht="14.25">
      <c r="A1326" s="817"/>
      <c r="B1326" s="713"/>
    </row>
    <row r="1327" spans="1:2" ht="14.25">
      <c r="A1327" s="817"/>
      <c r="B1327" s="713"/>
    </row>
    <row r="1328" spans="1:2" ht="14.25">
      <c r="A1328" s="817"/>
      <c r="B1328" s="713"/>
    </row>
    <row r="1329" spans="1:2" ht="14.25">
      <c r="A1329" s="817"/>
      <c r="B1329" s="713"/>
    </row>
    <row r="1330" spans="1:2" ht="14.25">
      <c r="A1330" s="817"/>
      <c r="B1330" s="713"/>
    </row>
    <row r="1331" spans="1:2" ht="14.25">
      <c r="A1331" s="817"/>
      <c r="B1331" s="713"/>
    </row>
    <row r="1332" spans="1:2" ht="14.25">
      <c r="A1332" s="817"/>
      <c r="B1332" s="713"/>
    </row>
    <row r="1333" spans="1:2" ht="14.25">
      <c r="A1333" s="817"/>
      <c r="B1333" s="713"/>
    </row>
    <row r="1334" spans="1:2" ht="14.25">
      <c r="A1334" s="817"/>
      <c r="B1334" s="713"/>
    </row>
    <row r="1335" spans="1:2" ht="14.25">
      <c r="A1335" s="817"/>
      <c r="B1335" s="713"/>
    </row>
    <row r="1336" spans="1:2" ht="14.25">
      <c r="A1336" s="817"/>
      <c r="B1336" s="713"/>
    </row>
    <row r="1337" spans="1:2" ht="14.25">
      <c r="A1337" s="817"/>
      <c r="B1337" s="713"/>
    </row>
    <row r="1338" spans="1:2" ht="14.25">
      <c r="A1338" s="817"/>
      <c r="B1338" s="713"/>
    </row>
    <row r="1339" spans="1:2" ht="14.25">
      <c r="A1339" s="817"/>
      <c r="B1339" s="713"/>
    </row>
    <row r="1340" spans="1:2" ht="14.25">
      <c r="A1340" s="817"/>
      <c r="B1340" s="713"/>
    </row>
    <row r="1341" spans="1:2" ht="14.25">
      <c r="A1341" s="817"/>
      <c r="B1341" s="713"/>
    </row>
    <row r="1342" spans="1:2" ht="14.25">
      <c r="A1342" s="817"/>
      <c r="B1342" s="713"/>
    </row>
    <row r="1343" spans="1:2" ht="14.25">
      <c r="A1343" s="817"/>
      <c r="B1343" s="713"/>
    </row>
    <row r="1344" spans="1:2" ht="14.25">
      <c r="A1344" s="817"/>
      <c r="B1344" s="713"/>
    </row>
    <row r="1345" spans="1:2" ht="14.25">
      <c r="A1345" s="817"/>
      <c r="B1345" s="713"/>
    </row>
    <row r="1346" spans="1:2" ht="14.25">
      <c r="A1346" s="817"/>
      <c r="B1346" s="713"/>
    </row>
    <row r="1347" spans="1:2" ht="14.25">
      <c r="A1347" s="817"/>
      <c r="B1347" s="713"/>
    </row>
    <row r="1348" spans="1:2" ht="14.25">
      <c r="A1348" s="817"/>
      <c r="B1348" s="713"/>
    </row>
    <row r="1349" spans="1:2" ht="14.25">
      <c r="A1349" s="817"/>
      <c r="B1349" s="713"/>
    </row>
    <row r="1350" spans="1:2" ht="14.25">
      <c r="A1350" s="817"/>
      <c r="B1350" s="713"/>
    </row>
    <row r="1351" spans="1:2" ht="14.25">
      <c r="A1351" s="817"/>
      <c r="B1351" s="713"/>
    </row>
    <row r="1352" spans="1:2" ht="14.25">
      <c r="A1352" s="817"/>
      <c r="B1352" s="713"/>
    </row>
    <row r="1353" spans="1:2" ht="14.25">
      <c r="A1353" s="817"/>
      <c r="B1353" s="713"/>
    </row>
    <row r="1354" spans="1:2" ht="14.25">
      <c r="A1354" s="817"/>
      <c r="B1354" s="713"/>
    </row>
    <row r="1355" spans="1:2" ht="14.25">
      <c r="A1355" s="817"/>
      <c r="B1355" s="713"/>
    </row>
    <row r="1356" spans="1:2" ht="14.25">
      <c r="A1356" s="817"/>
      <c r="B1356" s="713"/>
    </row>
    <row r="1357" spans="1:2" ht="14.25">
      <c r="A1357" s="817"/>
      <c r="B1357" s="713"/>
    </row>
    <row r="1358" spans="1:2" ht="14.25">
      <c r="A1358" s="817"/>
      <c r="B1358" s="713"/>
    </row>
    <row r="1359" spans="1:2" ht="14.25">
      <c r="A1359" s="817"/>
      <c r="B1359" s="713"/>
    </row>
    <row r="1360" spans="1:2" ht="14.25">
      <c r="A1360" s="817"/>
      <c r="B1360" s="713"/>
    </row>
    <row r="1361" spans="1:2" ht="14.25">
      <c r="A1361" s="817"/>
      <c r="B1361" s="713"/>
    </row>
    <row r="1362" spans="1:2" ht="14.25">
      <c r="A1362" s="817"/>
      <c r="B1362" s="713"/>
    </row>
    <row r="1363" spans="1:2" ht="14.25">
      <c r="A1363" s="817"/>
      <c r="B1363" s="713"/>
    </row>
    <row r="1364" spans="1:2" ht="14.25">
      <c r="A1364" s="817"/>
      <c r="B1364" s="713"/>
    </row>
    <row r="1365" spans="1:2" ht="14.25">
      <c r="A1365" s="817"/>
      <c r="B1365" s="713"/>
    </row>
    <row r="1366" spans="1:2" ht="14.25">
      <c r="A1366" s="817"/>
      <c r="B1366" s="713"/>
    </row>
    <row r="1367" spans="1:2" ht="14.25">
      <c r="A1367" s="817"/>
      <c r="B1367" s="713"/>
    </row>
    <row r="1368" spans="1:2" ht="14.25">
      <c r="A1368" s="817"/>
      <c r="B1368" s="713"/>
    </row>
    <row r="1369" spans="1:2" ht="14.25">
      <c r="A1369" s="817"/>
      <c r="B1369" s="713"/>
    </row>
    <row r="1370" spans="1:2" ht="14.25">
      <c r="A1370" s="817"/>
      <c r="B1370" s="713"/>
    </row>
    <row r="1371" spans="1:2" ht="14.25">
      <c r="A1371" s="817"/>
      <c r="B1371" s="713"/>
    </row>
    <row r="1372" spans="1:2" ht="14.25">
      <c r="A1372" s="817"/>
      <c r="B1372" s="713"/>
    </row>
    <row r="1373" spans="1:2" ht="14.25">
      <c r="A1373" s="817"/>
      <c r="B1373" s="713"/>
    </row>
    <row r="1374" spans="1:2" ht="14.25">
      <c r="A1374" s="817"/>
      <c r="B1374" s="713"/>
    </row>
    <row r="1375" spans="1:2" ht="14.25">
      <c r="A1375" s="817"/>
      <c r="B1375" s="713"/>
    </row>
    <row r="1376" spans="1:2" ht="14.25">
      <c r="A1376" s="817"/>
      <c r="B1376" s="713"/>
    </row>
    <row r="1377" spans="1:2" ht="14.25">
      <c r="A1377" s="817"/>
      <c r="B1377" s="713"/>
    </row>
    <row r="1378" spans="1:2" ht="14.25">
      <c r="A1378" s="817"/>
      <c r="B1378" s="713"/>
    </row>
    <row r="1379" spans="1:2" ht="14.25">
      <c r="A1379" s="817"/>
      <c r="B1379" s="713"/>
    </row>
    <row r="1380" spans="1:2" ht="14.25">
      <c r="A1380" s="817"/>
      <c r="B1380" s="713"/>
    </row>
    <row r="1381" spans="1:2" ht="14.25">
      <c r="A1381" s="817"/>
      <c r="B1381" s="713"/>
    </row>
    <row r="1382" spans="1:2" ht="14.25">
      <c r="A1382" s="817"/>
      <c r="B1382" s="713"/>
    </row>
    <row r="1383" spans="1:2" ht="14.25">
      <c r="A1383" s="817"/>
      <c r="B1383" s="713"/>
    </row>
    <row r="1384" spans="1:2" ht="14.25">
      <c r="A1384" s="817"/>
      <c r="B1384" s="713"/>
    </row>
    <row r="1385" spans="1:2" ht="14.25">
      <c r="A1385" s="817"/>
      <c r="B1385" s="713"/>
    </row>
    <row r="1386" spans="1:2" ht="14.25">
      <c r="A1386" s="817"/>
      <c r="B1386" s="713"/>
    </row>
    <row r="1387" spans="1:2" ht="14.25">
      <c r="A1387" s="817"/>
      <c r="B1387" s="713"/>
    </row>
    <row r="1388" spans="1:2" ht="14.25">
      <c r="A1388" s="817"/>
      <c r="B1388" s="713"/>
    </row>
    <row r="1389" spans="1:2" ht="14.25">
      <c r="A1389" s="817"/>
      <c r="B1389" s="713"/>
    </row>
    <row r="1390" spans="1:2" ht="14.25">
      <c r="A1390" s="817"/>
      <c r="B1390" s="713"/>
    </row>
    <row r="1391" spans="1:2" ht="14.25">
      <c r="A1391" s="817"/>
      <c r="B1391" s="713"/>
    </row>
    <row r="1392" spans="1:2" ht="14.25">
      <c r="A1392" s="817"/>
      <c r="B1392" s="713"/>
    </row>
    <row r="1393" spans="1:2" ht="14.25">
      <c r="A1393" s="817"/>
      <c r="B1393" s="713"/>
    </row>
    <row r="1394" spans="1:2" ht="14.25">
      <c r="A1394" s="817"/>
      <c r="B1394" s="713"/>
    </row>
    <row r="1395" spans="1:2" ht="14.25">
      <c r="A1395" s="817"/>
      <c r="B1395" s="713"/>
    </row>
    <row r="1396" spans="1:2" ht="14.25">
      <c r="A1396" s="817"/>
      <c r="B1396" s="713"/>
    </row>
    <row r="1397" spans="1:2" ht="14.25">
      <c r="A1397" s="817"/>
      <c r="B1397" s="713"/>
    </row>
    <row r="1398" spans="1:2" ht="14.25">
      <c r="A1398" s="817"/>
      <c r="B1398" s="713"/>
    </row>
    <row r="1399" spans="1:2" ht="14.25">
      <c r="A1399" s="817"/>
      <c r="B1399" s="713"/>
    </row>
    <row r="1400" spans="1:2" ht="14.25">
      <c r="A1400" s="817"/>
      <c r="B1400" s="713"/>
    </row>
    <row r="1401" spans="1:2" ht="14.25">
      <c r="A1401" s="817"/>
      <c r="B1401" s="713"/>
    </row>
    <row r="1402" spans="1:2" ht="14.25">
      <c r="A1402" s="817"/>
      <c r="B1402" s="713"/>
    </row>
    <row r="1403" spans="1:2" ht="14.25">
      <c r="A1403" s="817"/>
      <c r="B1403" s="713"/>
    </row>
    <row r="1404" spans="1:2" ht="14.25">
      <c r="A1404" s="817"/>
      <c r="B1404" s="713"/>
    </row>
    <row r="1405" spans="1:2" ht="14.25">
      <c r="A1405" s="817"/>
      <c r="B1405" s="713"/>
    </row>
    <row r="1406" spans="1:2" ht="14.25">
      <c r="A1406" s="817"/>
      <c r="B1406" s="713"/>
    </row>
    <row r="1407" spans="1:2" ht="14.25">
      <c r="A1407" s="817"/>
      <c r="B1407" s="713"/>
    </row>
    <row r="1408" spans="1:2" ht="14.25">
      <c r="A1408" s="817"/>
      <c r="B1408" s="713"/>
    </row>
    <row r="1409" spans="1:2" ht="14.25">
      <c r="A1409" s="817"/>
      <c r="B1409" s="713"/>
    </row>
    <row r="1410" spans="1:2" ht="14.25">
      <c r="A1410" s="817"/>
      <c r="B1410" s="713"/>
    </row>
    <row r="1411" spans="1:2" ht="14.25">
      <c r="A1411" s="817"/>
      <c r="B1411" s="713"/>
    </row>
    <row r="1412" spans="1:2" ht="14.25">
      <c r="A1412" s="817"/>
      <c r="B1412" s="713"/>
    </row>
    <row r="1413" spans="1:2" ht="14.25">
      <c r="A1413" s="817"/>
      <c r="B1413" s="713"/>
    </row>
    <row r="1414" spans="1:2" ht="14.25">
      <c r="A1414" s="817"/>
      <c r="B1414" s="713"/>
    </row>
    <row r="1415" spans="1:2" ht="14.25">
      <c r="A1415" s="817"/>
      <c r="B1415" s="713"/>
    </row>
    <row r="1416" spans="1:2" ht="14.25">
      <c r="A1416" s="817"/>
      <c r="B1416" s="713"/>
    </row>
    <row r="1417" spans="1:2" ht="14.25">
      <c r="A1417" s="817"/>
      <c r="B1417" s="713"/>
    </row>
    <row r="1418" spans="1:2" ht="14.25">
      <c r="A1418" s="817"/>
      <c r="B1418" s="713"/>
    </row>
    <row r="1419" spans="1:2" ht="14.25">
      <c r="A1419" s="817"/>
      <c r="B1419" s="713"/>
    </row>
    <row r="1420" spans="1:2" ht="14.25">
      <c r="A1420" s="817"/>
      <c r="B1420" s="713"/>
    </row>
    <row r="1421" spans="1:2" ht="14.25">
      <c r="A1421" s="817"/>
      <c r="B1421" s="713"/>
    </row>
    <row r="1422" spans="1:2" ht="14.25">
      <c r="A1422" s="817"/>
      <c r="B1422" s="713"/>
    </row>
    <row r="1423" spans="1:2" ht="14.25">
      <c r="A1423" s="817"/>
      <c r="B1423" s="713"/>
    </row>
    <row r="1424" spans="1:2" ht="14.25">
      <c r="A1424" s="817"/>
      <c r="B1424" s="713"/>
    </row>
    <row r="1425" spans="1:2" ht="14.25">
      <c r="A1425" s="817"/>
      <c r="B1425" s="713"/>
    </row>
    <row r="1426" spans="1:2" ht="14.25">
      <c r="A1426" s="817"/>
      <c r="B1426" s="713"/>
    </row>
    <row r="1427" spans="1:2" ht="14.25">
      <c r="A1427" s="817"/>
      <c r="B1427" s="713"/>
    </row>
    <row r="1428" spans="1:2" ht="14.25">
      <c r="A1428" s="817"/>
      <c r="B1428" s="713"/>
    </row>
    <row r="1429" spans="1:2" ht="14.25">
      <c r="A1429" s="817"/>
      <c r="B1429" s="713"/>
    </row>
    <row r="1430" spans="1:2" ht="14.25">
      <c r="A1430" s="817"/>
      <c r="B1430" s="713"/>
    </row>
    <row r="1431" spans="1:2" ht="14.25">
      <c r="A1431" s="817"/>
      <c r="B1431" s="713"/>
    </row>
    <row r="1432" spans="1:2" ht="14.25">
      <c r="A1432" s="817"/>
      <c r="B1432" s="713"/>
    </row>
    <row r="1433" spans="1:2" ht="14.25">
      <c r="A1433" s="817"/>
      <c r="B1433" s="713"/>
    </row>
    <row r="1434" spans="1:2" ht="14.25">
      <c r="A1434" s="817"/>
      <c r="B1434" s="713"/>
    </row>
    <row r="1435" spans="1:2" ht="14.25">
      <c r="A1435" s="817"/>
      <c r="B1435" s="713"/>
    </row>
    <row r="1436" spans="1:2" ht="14.25">
      <c r="A1436" s="817"/>
      <c r="B1436" s="713"/>
    </row>
    <row r="1437" spans="1:2" ht="14.25">
      <c r="A1437" s="817"/>
      <c r="B1437" s="713"/>
    </row>
    <row r="1438" spans="1:2" ht="14.25">
      <c r="A1438" s="817"/>
      <c r="B1438" s="713"/>
    </row>
    <row r="1439" spans="1:2" ht="14.25">
      <c r="A1439" s="817"/>
      <c r="B1439" s="713"/>
    </row>
    <row r="1440" spans="1:2" ht="14.25">
      <c r="A1440" s="817"/>
      <c r="B1440" s="713"/>
    </row>
    <row r="1441" spans="1:2" ht="14.25">
      <c r="A1441" s="817"/>
      <c r="B1441" s="713"/>
    </row>
    <row r="1442" spans="1:2" ht="14.25">
      <c r="A1442" s="817"/>
      <c r="B1442" s="713"/>
    </row>
    <row r="1443" spans="1:2" ht="14.25">
      <c r="A1443" s="817"/>
      <c r="B1443" s="713"/>
    </row>
    <row r="1444" spans="1:2" ht="14.25">
      <c r="A1444" s="817"/>
      <c r="B1444" s="713"/>
    </row>
    <row r="1445" spans="1:2" ht="14.25">
      <c r="A1445" s="817"/>
      <c r="B1445" s="713"/>
    </row>
    <row r="1446" spans="1:2" ht="14.25">
      <c r="A1446" s="817"/>
      <c r="B1446" s="713"/>
    </row>
    <row r="1447" spans="1:2" ht="14.25">
      <c r="A1447" s="817"/>
      <c r="B1447" s="713"/>
    </row>
    <row r="1448" spans="1:2" ht="14.25">
      <c r="A1448" s="817"/>
      <c r="B1448" s="713"/>
    </row>
    <row r="1449" spans="1:2" ht="14.25">
      <c r="A1449" s="817"/>
      <c r="B1449" s="713"/>
    </row>
    <row r="1450" spans="1:2" ht="14.25">
      <c r="A1450" s="817"/>
      <c r="B1450" s="713"/>
    </row>
    <row r="1451" spans="1:2" ht="14.25">
      <c r="A1451" s="817"/>
      <c r="B1451" s="713"/>
    </row>
    <row r="1452" spans="1:2" ht="14.25">
      <c r="A1452" s="817"/>
      <c r="B1452" s="713"/>
    </row>
    <row r="1453" spans="1:2" ht="14.25">
      <c r="A1453" s="817"/>
      <c r="B1453" s="713"/>
    </row>
    <row r="1454" spans="1:2" ht="14.25">
      <c r="A1454" s="817"/>
      <c r="B1454" s="713"/>
    </row>
    <row r="1455" spans="1:2" ht="14.25">
      <c r="A1455" s="817"/>
      <c r="B1455" s="713"/>
    </row>
    <row r="1456" spans="1:2" ht="14.25">
      <c r="A1456" s="817"/>
      <c r="B1456" s="713"/>
    </row>
    <row r="1457" spans="1:2" ht="14.25">
      <c r="A1457" s="817"/>
      <c r="B1457" s="713"/>
    </row>
    <row r="1458" spans="1:2" ht="14.25">
      <c r="A1458" s="817"/>
      <c r="B1458" s="713"/>
    </row>
    <row r="1459" spans="1:2" ht="14.25">
      <c r="A1459" s="817"/>
      <c r="B1459" s="713"/>
    </row>
    <row r="1460" spans="1:2" ht="14.25">
      <c r="A1460" s="817"/>
      <c r="B1460" s="713"/>
    </row>
    <row r="1461" spans="1:2" ht="14.25">
      <c r="A1461" s="817"/>
      <c r="B1461" s="713"/>
    </row>
    <row r="1462" spans="1:2" ht="14.25">
      <c r="A1462" s="817"/>
      <c r="B1462" s="713"/>
    </row>
    <row r="1463" spans="1:2" ht="14.25">
      <c r="A1463" s="817"/>
      <c r="B1463" s="713"/>
    </row>
    <row r="1464" spans="1:2" ht="14.25">
      <c r="A1464" s="817"/>
      <c r="B1464" s="713"/>
    </row>
    <row r="1465" spans="1:2" ht="14.25">
      <c r="A1465" s="817"/>
      <c r="B1465" s="713"/>
    </row>
    <row r="1466" spans="1:2" ht="14.25">
      <c r="A1466" s="817"/>
      <c r="B1466" s="713"/>
    </row>
    <row r="1467" spans="1:2" ht="14.25">
      <c r="A1467" s="817"/>
      <c r="B1467" s="713"/>
    </row>
    <row r="1468" spans="1:2" ht="14.25">
      <c r="A1468" s="817"/>
      <c r="B1468" s="713"/>
    </row>
    <row r="1469" spans="1:2" ht="14.25">
      <c r="A1469" s="817"/>
      <c r="B1469" s="713"/>
    </row>
    <row r="1470" spans="1:2" ht="14.25">
      <c r="A1470" s="817"/>
      <c r="B1470" s="713"/>
    </row>
    <row r="1471" spans="1:2" ht="14.25">
      <c r="A1471" s="817"/>
      <c r="B1471" s="713"/>
    </row>
    <row r="1472" spans="1:2" ht="14.25">
      <c r="A1472" s="817"/>
      <c r="B1472" s="713"/>
    </row>
    <row r="1473" spans="1:2" ht="14.25">
      <c r="A1473" s="817"/>
      <c r="B1473" s="713"/>
    </row>
    <row r="1474" spans="1:2" ht="14.25">
      <c r="A1474" s="817"/>
      <c r="B1474" s="713"/>
    </row>
    <row r="1475" spans="1:2" ht="14.25">
      <c r="A1475" s="817"/>
      <c r="B1475" s="713"/>
    </row>
    <row r="1476" spans="1:2" ht="14.25">
      <c r="A1476" s="817"/>
      <c r="B1476" s="713"/>
    </row>
    <row r="1477" spans="1:2" ht="14.25">
      <c r="A1477" s="817"/>
      <c r="B1477" s="713"/>
    </row>
    <row r="1478" spans="1:2" ht="14.25">
      <c r="A1478" s="817"/>
      <c r="B1478" s="713"/>
    </row>
    <row r="1479" spans="1:2" ht="14.25">
      <c r="A1479" s="817"/>
      <c r="B1479" s="713"/>
    </row>
    <row r="1480" spans="1:2" ht="14.25">
      <c r="A1480" s="817"/>
      <c r="B1480" s="713"/>
    </row>
    <row r="1481" spans="1:2" ht="14.25">
      <c r="A1481" s="817"/>
      <c r="B1481" s="713"/>
    </row>
    <row r="1482" spans="1:2" ht="14.25">
      <c r="A1482" s="817"/>
      <c r="B1482" s="713"/>
    </row>
    <row r="1483" spans="1:2" ht="14.25">
      <c r="A1483" s="817"/>
      <c r="B1483" s="713"/>
    </row>
    <row r="1484" spans="1:2" ht="14.25">
      <c r="A1484" s="817"/>
      <c r="B1484" s="713"/>
    </row>
    <row r="1485" spans="1:2" ht="14.25">
      <c r="A1485" s="817"/>
      <c r="B1485" s="713"/>
    </row>
    <row r="1486" spans="1:2" ht="14.25">
      <c r="A1486" s="817"/>
      <c r="B1486" s="713"/>
    </row>
    <row r="1487" spans="1:2" ht="14.25">
      <c r="A1487" s="817"/>
      <c r="B1487" s="713"/>
    </row>
    <row r="1488" spans="1:2" ht="14.25">
      <c r="A1488" s="817"/>
      <c r="B1488" s="713"/>
    </row>
    <row r="1489" spans="1:2" ht="14.25">
      <c r="A1489" s="817"/>
      <c r="B1489" s="713"/>
    </row>
    <row r="1490" spans="1:2" ht="14.25">
      <c r="A1490" s="817"/>
      <c r="B1490" s="713"/>
    </row>
    <row r="1491" spans="1:2" ht="14.25">
      <c r="A1491" s="817"/>
      <c r="B1491" s="713"/>
    </row>
    <row r="1492" spans="1:2" ht="14.25">
      <c r="A1492" s="817"/>
      <c r="B1492" s="713"/>
    </row>
    <row r="1493" spans="1:2" ht="14.25">
      <c r="A1493" s="817"/>
      <c r="B1493" s="713"/>
    </row>
    <row r="1494" spans="1:2" ht="14.25">
      <c r="A1494" s="817"/>
      <c r="B1494" s="713"/>
    </row>
    <row r="1495" spans="1:2" ht="14.25">
      <c r="A1495" s="817"/>
      <c r="B1495" s="713"/>
    </row>
    <row r="1496" spans="1:2" ht="14.25">
      <c r="A1496" s="817"/>
      <c r="B1496" s="713"/>
    </row>
    <row r="1497" spans="1:2" ht="14.25">
      <c r="A1497" s="817"/>
      <c r="B1497" s="713"/>
    </row>
    <row r="1498" spans="1:2" ht="14.25">
      <c r="A1498" s="817"/>
      <c r="B1498" s="713"/>
    </row>
    <row r="1499" spans="1:2" ht="14.25">
      <c r="A1499" s="817"/>
      <c r="B1499" s="713"/>
    </row>
    <row r="1500" spans="1:2" ht="14.25">
      <c r="A1500" s="817"/>
      <c r="B1500" s="713"/>
    </row>
    <row r="1501" spans="1:2" ht="14.25">
      <c r="A1501" s="817"/>
      <c r="B1501" s="713"/>
    </row>
    <row r="1502" spans="1:2" ht="14.25">
      <c r="A1502" s="817"/>
      <c r="B1502" s="713"/>
    </row>
    <row r="1503" spans="1:2" ht="14.25">
      <c r="A1503" s="817"/>
      <c r="B1503" s="713"/>
    </row>
    <row r="1504" spans="1:2" ht="14.25">
      <c r="A1504" s="817"/>
      <c r="B1504" s="713"/>
    </row>
    <row r="1505" spans="1:2" ht="14.25">
      <c r="A1505" s="817"/>
      <c r="B1505" s="713"/>
    </row>
    <row r="1506" spans="1:2" ht="14.25">
      <c r="A1506" s="817"/>
      <c r="B1506" s="713"/>
    </row>
    <row r="1507" spans="1:2" ht="14.25">
      <c r="A1507" s="817"/>
      <c r="B1507" s="713"/>
    </row>
    <row r="1508" spans="1:2" ht="14.25">
      <c r="A1508" s="817"/>
      <c r="B1508" s="713"/>
    </row>
    <row r="1509" spans="1:2" ht="14.25">
      <c r="A1509" s="817"/>
      <c r="B1509" s="713"/>
    </row>
    <row r="1510" spans="1:2" ht="14.25">
      <c r="A1510" s="817"/>
      <c r="B1510" s="713"/>
    </row>
    <row r="1511" spans="1:2" ht="14.25">
      <c r="A1511" s="817"/>
      <c r="B1511" s="713"/>
    </row>
    <row r="1512" spans="1:2" ht="14.25">
      <c r="A1512" s="817"/>
      <c r="B1512" s="713"/>
    </row>
    <row r="1513" spans="1:2" ht="14.25">
      <c r="A1513" s="817"/>
      <c r="B1513" s="713"/>
    </row>
    <row r="1514" spans="1:2" ht="14.25">
      <c r="A1514" s="817"/>
      <c r="B1514" s="713"/>
    </row>
    <row r="1515" spans="1:2" ht="14.25">
      <c r="A1515" s="817"/>
      <c r="B1515" s="713"/>
    </row>
    <row r="1516" spans="1:2" ht="14.25">
      <c r="A1516" s="817"/>
      <c r="B1516" s="713"/>
    </row>
    <row r="1517" spans="1:2" ht="14.25">
      <c r="A1517" s="817"/>
      <c r="B1517" s="713"/>
    </row>
    <row r="1518" spans="1:2" ht="14.25">
      <c r="A1518" s="817"/>
      <c r="B1518" s="713"/>
    </row>
    <row r="1519" spans="1:2" ht="14.25">
      <c r="A1519" s="817"/>
      <c r="B1519" s="713"/>
    </row>
    <row r="1520" spans="1:2" ht="14.25">
      <c r="A1520" s="817"/>
      <c r="B1520" s="713"/>
    </row>
    <row r="1521" spans="1:2" ht="14.25">
      <c r="A1521" s="817"/>
      <c r="B1521" s="713"/>
    </row>
    <row r="1522" spans="1:2" ht="14.25">
      <c r="A1522" s="817"/>
      <c r="B1522" s="713"/>
    </row>
    <row r="1523" spans="1:2" ht="14.25">
      <c r="A1523" s="817"/>
      <c r="B1523" s="713"/>
    </row>
    <row r="1524" spans="1:2" ht="14.25">
      <c r="A1524" s="817"/>
      <c r="B1524" s="713"/>
    </row>
    <row r="1525" spans="1:2" ht="14.25">
      <c r="A1525" s="817"/>
      <c r="B1525" s="713"/>
    </row>
    <row r="1526" spans="1:2" ht="14.25">
      <c r="A1526" s="817"/>
      <c r="B1526" s="713"/>
    </row>
    <row r="1527" spans="1:2" ht="14.25">
      <c r="A1527" s="817"/>
      <c r="B1527" s="713"/>
    </row>
    <row r="1528" spans="1:2" ht="14.25">
      <c r="A1528" s="817"/>
      <c r="B1528" s="713"/>
    </row>
    <row r="1529" spans="1:2" ht="14.25">
      <c r="A1529" s="817"/>
      <c r="B1529" s="713"/>
    </row>
    <row r="1530" spans="1:2" ht="14.25">
      <c r="A1530" s="817"/>
      <c r="B1530" s="713"/>
    </row>
    <row r="1531" spans="1:2" ht="14.25">
      <c r="A1531" s="817"/>
      <c r="B1531" s="713"/>
    </row>
    <row r="1532" spans="1:2" ht="14.25">
      <c r="A1532" s="817"/>
      <c r="B1532" s="713"/>
    </row>
    <row r="1533" spans="1:2" ht="14.25">
      <c r="A1533" s="817"/>
      <c r="B1533" s="713"/>
    </row>
    <row r="1534" spans="1:2" ht="14.25">
      <c r="A1534" s="817"/>
      <c r="B1534" s="713"/>
    </row>
    <row r="1535" spans="1:2" ht="14.25">
      <c r="A1535" s="817"/>
      <c r="B1535" s="713"/>
    </row>
    <row r="1536" spans="1:2" ht="14.25">
      <c r="A1536" s="817"/>
      <c r="B1536" s="713"/>
    </row>
    <row r="1537" spans="1:2" ht="14.25">
      <c r="A1537" s="817"/>
      <c r="B1537" s="713"/>
    </row>
    <row r="1538" spans="1:2" ht="14.25">
      <c r="A1538" s="817"/>
      <c r="B1538" s="713"/>
    </row>
    <row r="1539" spans="1:2" ht="14.25">
      <c r="A1539" s="817"/>
      <c r="B1539" s="713"/>
    </row>
    <row r="1540" spans="1:2" ht="14.25">
      <c r="A1540" s="817"/>
      <c r="B1540" s="713"/>
    </row>
    <row r="1541" spans="1:2" ht="14.25">
      <c r="A1541" s="817"/>
      <c r="B1541" s="713"/>
    </row>
    <row r="1542" spans="1:2" ht="14.25">
      <c r="A1542" s="817"/>
      <c r="B1542" s="713"/>
    </row>
    <row r="1543" spans="1:2" ht="14.25">
      <c r="A1543" s="817"/>
      <c r="B1543" s="713"/>
    </row>
    <row r="1544" spans="1:2" ht="14.25">
      <c r="A1544" s="817"/>
      <c r="B1544" s="713"/>
    </row>
    <row r="1545" spans="1:2" ht="14.25">
      <c r="A1545" s="817"/>
      <c r="B1545" s="713"/>
    </row>
    <row r="1546" spans="1:2" ht="14.25">
      <c r="A1546" s="817"/>
      <c r="B1546" s="713"/>
    </row>
    <row r="1547" spans="1:2" ht="14.25">
      <c r="A1547" s="817"/>
      <c r="B1547" s="713"/>
    </row>
    <row r="1548" spans="1:2" ht="14.25">
      <c r="A1548" s="817"/>
      <c r="B1548" s="713"/>
    </row>
    <row r="1549" spans="1:2" ht="14.25">
      <c r="A1549" s="817"/>
      <c r="B1549" s="713"/>
    </row>
    <row r="1550" spans="1:2" ht="14.25">
      <c r="A1550" s="817"/>
      <c r="B1550" s="713"/>
    </row>
    <row r="1551" spans="1:2" ht="14.25">
      <c r="A1551" s="817"/>
      <c r="B1551" s="713"/>
    </row>
    <row r="1552" spans="1:2" ht="14.25">
      <c r="A1552" s="817"/>
      <c r="B1552" s="713"/>
    </row>
    <row r="1553" spans="1:2" ht="14.25">
      <c r="A1553" s="817"/>
      <c r="B1553" s="713"/>
    </row>
    <row r="1554" spans="1:2" ht="14.25">
      <c r="A1554" s="817"/>
      <c r="B1554" s="713"/>
    </row>
    <row r="1555" spans="1:2" ht="14.25">
      <c r="A1555" s="817"/>
      <c r="B1555" s="713"/>
    </row>
    <row r="1556" spans="1:2" ht="14.25">
      <c r="A1556" s="817"/>
      <c r="B1556" s="713"/>
    </row>
    <row r="1557" spans="1:2" ht="14.25">
      <c r="A1557" s="817"/>
      <c r="B1557" s="713"/>
    </row>
    <row r="1558" spans="1:2" ht="14.25">
      <c r="A1558" s="817"/>
      <c r="B1558" s="713"/>
    </row>
    <row r="1559" spans="1:2" ht="14.25">
      <c r="A1559" s="817"/>
      <c r="B1559" s="713"/>
    </row>
    <row r="1560" spans="1:2" ht="14.25">
      <c r="A1560" s="817"/>
      <c r="B1560" s="713"/>
    </row>
    <row r="1561" spans="1:2" ht="14.25">
      <c r="A1561" s="817"/>
      <c r="B1561" s="713"/>
    </row>
    <row r="1562" spans="1:2" ht="14.25">
      <c r="A1562" s="817"/>
      <c r="B1562" s="713"/>
    </row>
    <row r="1563" spans="1:2" ht="14.25">
      <c r="A1563" s="817"/>
      <c r="B1563" s="713"/>
    </row>
    <row r="1564" spans="1:2" ht="14.25">
      <c r="A1564" s="817"/>
      <c r="B1564" s="713"/>
    </row>
    <row r="1565" spans="1:2" ht="14.25">
      <c r="A1565" s="817"/>
      <c r="B1565" s="713"/>
    </row>
    <row r="1566" spans="1:2" ht="14.25">
      <c r="A1566" s="817"/>
      <c r="B1566" s="713"/>
    </row>
    <row r="1567" spans="1:2" ht="14.25">
      <c r="A1567" s="817"/>
      <c r="B1567" s="713"/>
    </row>
    <row r="1568" spans="1:2" ht="14.25">
      <c r="A1568" s="817"/>
      <c r="B1568" s="713"/>
    </row>
    <row r="1569" spans="1:2" ht="14.25">
      <c r="A1569" s="817"/>
      <c r="B1569" s="713"/>
    </row>
    <row r="1570" spans="1:2" ht="14.25">
      <c r="A1570" s="817"/>
      <c r="B1570" s="713"/>
    </row>
    <row r="1571" spans="1:2" ht="14.25">
      <c r="A1571" s="817"/>
      <c r="B1571" s="713"/>
    </row>
    <row r="1572" spans="1:2" ht="14.25">
      <c r="A1572" s="817"/>
      <c r="B1572" s="713"/>
    </row>
    <row r="1573" spans="1:2" ht="14.25">
      <c r="A1573" s="817"/>
      <c r="B1573" s="713"/>
    </row>
    <row r="1574" spans="1:2" ht="14.25">
      <c r="A1574" s="817"/>
      <c r="B1574" s="713"/>
    </row>
    <row r="1575" spans="1:2" ht="14.25">
      <c r="A1575" s="817"/>
      <c r="B1575" s="713"/>
    </row>
    <row r="1576" spans="1:2" ht="14.25">
      <c r="A1576" s="817"/>
      <c r="B1576" s="713"/>
    </row>
    <row r="1577" spans="1:2" ht="14.25">
      <c r="A1577" s="817"/>
      <c r="B1577" s="713"/>
    </row>
    <row r="1578" spans="1:2" ht="14.25">
      <c r="A1578" s="817"/>
      <c r="B1578" s="713"/>
    </row>
    <row r="1579" spans="1:2" ht="14.25">
      <c r="A1579" s="817"/>
      <c r="B1579" s="713"/>
    </row>
    <row r="1580" spans="1:2" ht="14.25">
      <c r="A1580" s="817"/>
      <c r="B1580" s="713"/>
    </row>
    <row r="1581" spans="1:2" ht="14.25">
      <c r="A1581" s="817"/>
      <c r="B1581" s="713"/>
    </row>
    <row r="1582" spans="1:2" ht="14.25">
      <c r="A1582" s="817"/>
      <c r="B1582" s="713"/>
    </row>
    <row r="1583" spans="1:2" ht="14.25">
      <c r="A1583" s="817"/>
      <c r="B1583" s="713"/>
    </row>
    <row r="1584" spans="1:2" ht="14.25">
      <c r="A1584" s="817"/>
      <c r="B1584" s="713"/>
    </row>
    <row r="1585" spans="1:2" ht="14.25">
      <c r="A1585" s="817"/>
      <c r="B1585" s="713"/>
    </row>
    <row r="1586" spans="1:2" ht="14.25">
      <c r="A1586" s="817"/>
      <c r="B1586" s="713"/>
    </row>
    <row r="1587" spans="1:2" ht="14.25">
      <c r="A1587" s="817"/>
      <c r="B1587" s="713"/>
    </row>
    <row r="1588" spans="1:2" ht="14.25">
      <c r="A1588" s="817"/>
      <c r="B1588" s="713"/>
    </row>
    <row r="1589" spans="1:2" ht="14.25">
      <c r="A1589" s="817"/>
      <c r="B1589" s="713"/>
    </row>
    <row r="1590" spans="1:2" ht="14.25">
      <c r="A1590" s="817"/>
      <c r="B1590" s="713"/>
    </row>
    <row r="1591" spans="1:2" ht="14.25">
      <c r="A1591" s="817"/>
      <c r="B1591" s="713"/>
    </row>
    <row r="1592" spans="1:2" ht="14.25">
      <c r="A1592" s="817"/>
      <c r="B1592" s="713"/>
    </row>
    <row r="1593" spans="1:2" ht="14.25">
      <c r="A1593" s="817"/>
      <c r="B1593" s="713"/>
    </row>
    <row r="1594" spans="1:2" ht="14.25">
      <c r="A1594" s="817"/>
      <c r="B1594" s="713"/>
    </row>
    <row r="1595" spans="1:2" ht="14.25">
      <c r="A1595" s="817"/>
      <c r="B1595" s="713"/>
    </row>
    <row r="1596" spans="1:2" ht="14.25">
      <c r="A1596" s="817"/>
      <c r="B1596" s="713"/>
    </row>
    <row r="1597" spans="1:2" ht="14.25">
      <c r="A1597" s="817"/>
      <c r="B1597" s="713"/>
    </row>
    <row r="1598" spans="1:2" ht="14.25">
      <c r="A1598" s="817"/>
      <c r="B1598" s="713"/>
    </row>
    <row r="1599" spans="1:2" ht="14.25">
      <c r="A1599" s="817"/>
      <c r="B1599" s="713"/>
    </row>
    <row r="1600" spans="1:2" ht="14.25">
      <c r="A1600" s="817"/>
      <c r="B1600" s="713"/>
    </row>
    <row r="1601" spans="1:2" ht="14.25">
      <c r="A1601" s="817"/>
      <c r="B1601" s="713"/>
    </row>
    <row r="1602" spans="1:2" ht="14.25">
      <c r="A1602" s="817"/>
      <c r="B1602" s="713"/>
    </row>
    <row r="1603" spans="1:2" ht="14.25">
      <c r="A1603" s="817"/>
      <c r="B1603" s="713"/>
    </row>
    <row r="1604" spans="1:2" ht="14.25">
      <c r="A1604" s="817"/>
      <c r="B1604" s="713"/>
    </row>
    <row r="1605" spans="1:2" ht="14.25">
      <c r="A1605" s="817"/>
      <c r="B1605" s="713"/>
    </row>
    <row r="1606" spans="1:2" ht="14.25">
      <c r="A1606" s="817"/>
      <c r="B1606" s="713"/>
    </row>
    <row r="1607" spans="1:2" ht="14.25">
      <c r="A1607" s="817"/>
      <c r="B1607" s="713"/>
    </row>
    <row r="1608" spans="1:2" ht="14.25">
      <c r="A1608" s="817"/>
      <c r="B1608" s="713"/>
    </row>
    <row r="1609" spans="1:2" ht="14.25">
      <c r="A1609" s="817"/>
      <c r="B1609" s="713"/>
    </row>
    <row r="1610" spans="1:2" ht="14.25">
      <c r="A1610" s="817"/>
      <c r="B1610" s="713"/>
    </row>
    <row r="1611" spans="1:2" ht="14.25">
      <c r="A1611" s="817"/>
      <c r="B1611" s="713"/>
    </row>
    <row r="1612" spans="1:2" ht="14.25">
      <c r="A1612" s="817"/>
      <c r="B1612" s="713"/>
    </row>
    <row r="1613" spans="1:2" ht="14.25">
      <c r="A1613" s="817"/>
      <c r="B1613" s="713"/>
    </row>
    <row r="1614" spans="1:2" ht="14.25">
      <c r="A1614" s="817"/>
      <c r="B1614" s="713"/>
    </row>
    <row r="1615" spans="1:2" ht="14.25">
      <c r="A1615" s="817"/>
      <c r="B1615" s="713"/>
    </row>
    <row r="1616" spans="1:2" ht="14.25">
      <c r="A1616" s="817"/>
      <c r="B1616" s="713"/>
    </row>
    <row r="1617" spans="1:2" ht="14.25">
      <c r="A1617" s="817"/>
      <c r="B1617" s="713"/>
    </row>
    <row r="1618" spans="1:2" ht="14.25">
      <c r="A1618" s="817"/>
      <c r="B1618" s="713"/>
    </row>
    <row r="1619" spans="1:2" ht="14.25">
      <c r="A1619" s="817"/>
      <c r="B1619" s="713"/>
    </row>
    <row r="1620" spans="1:2" ht="14.25">
      <c r="A1620" s="817"/>
      <c r="B1620" s="713"/>
    </row>
    <row r="1621" spans="1:2" ht="14.25">
      <c r="A1621" s="817"/>
      <c r="B1621" s="713"/>
    </row>
    <row r="1622" spans="1:2" ht="14.25">
      <c r="A1622" s="817"/>
      <c r="B1622" s="713"/>
    </row>
    <row r="1623" spans="1:2" ht="14.25">
      <c r="A1623" s="817"/>
      <c r="B1623" s="713"/>
    </row>
    <row r="1624" spans="1:2" ht="14.25">
      <c r="A1624" s="817"/>
      <c r="B1624" s="713"/>
    </row>
    <row r="1625" spans="1:2" ht="14.25">
      <c r="A1625" s="817"/>
      <c r="B1625" s="713"/>
    </row>
    <row r="1626" spans="1:2" ht="14.25">
      <c r="A1626" s="817"/>
      <c r="B1626" s="713"/>
    </row>
    <row r="1627" spans="1:2" ht="14.25">
      <c r="A1627" s="817"/>
      <c r="B1627" s="713"/>
    </row>
    <row r="1628" spans="1:2" ht="14.25">
      <c r="A1628" s="817"/>
      <c r="B1628" s="713"/>
    </row>
    <row r="1629" spans="1:2" ht="14.25">
      <c r="A1629" s="817"/>
      <c r="B1629" s="713"/>
    </row>
    <row r="1630" spans="1:2" ht="14.25">
      <c r="A1630" s="817"/>
      <c r="B1630" s="713"/>
    </row>
    <row r="1631" spans="1:2" ht="14.25">
      <c r="A1631" s="817"/>
      <c r="B1631" s="713"/>
    </row>
    <row r="1632" spans="1:2" ht="14.25">
      <c r="A1632" s="817"/>
      <c r="B1632" s="713"/>
    </row>
    <row r="1633" spans="1:2" ht="14.25">
      <c r="A1633" s="817"/>
      <c r="B1633" s="713"/>
    </row>
    <row r="1634" spans="1:2" ht="14.25">
      <c r="A1634" s="817"/>
      <c r="B1634" s="713"/>
    </row>
    <row r="1635" spans="1:2" ht="14.25">
      <c r="A1635" s="817"/>
      <c r="B1635" s="713"/>
    </row>
    <row r="1636" spans="1:2" ht="14.25">
      <c r="A1636" s="817"/>
      <c r="B1636" s="713"/>
    </row>
    <row r="1637" spans="1:2" ht="14.25">
      <c r="A1637" s="817"/>
      <c r="B1637" s="713"/>
    </row>
    <row r="1638" spans="1:2" ht="14.25">
      <c r="A1638" s="817"/>
      <c r="B1638" s="713"/>
    </row>
    <row r="1639" spans="1:2" ht="14.25">
      <c r="A1639" s="817"/>
      <c r="B1639" s="713"/>
    </row>
    <row r="1640" spans="1:2" ht="14.25">
      <c r="A1640" s="817"/>
      <c r="B1640" s="713"/>
    </row>
    <row r="1641" spans="1:2" ht="14.25">
      <c r="A1641" s="817"/>
      <c r="B1641" s="713"/>
    </row>
    <row r="1642" spans="1:2" ht="14.25">
      <c r="A1642" s="817"/>
      <c r="B1642" s="713"/>
    </row>
    <row r="1643" spans="1:2" ht="14.25">
      <c r="A1643" s="817"/>
      <c r="B1643" s="713"/>
    </row>
    <row r="1644" spans="1:2" ht="14.25">
      <c r="A1644" s="817"/>
      <c r="B1644" s="713"/>
    </row>
    <row r="1645" spans="1:2" ht="14.25">
      <c r="A1645" s="817"/>
      <c r="B1645" s="713"/>
    </row>
    <row r="1646" spans="1:2" ht="14.25">
      <c r="A1646" s="817"/>
      <c r="B1646" s="713"/>
    </row>
    <row r="1647" spans="1:2" ht="14.25">
      <c r="A1647" s="817"/>
      <c r="B1647" s="713"/>
    </row>
    <row r="1648" spans="1:2" ht="14.25">
      <c r="A1648" s="817"/>
      <c r="B1648" s="713"/>
    </row>
    <row r="1649" spans="1:2" ht="14.25">
      <c r="A1649" s="817"/>
      <c r="B1649" s="713"/>
    </row>
    <row r="1650" spans="1:2" ht="14.25">
      <c r="A1650" s="817"/>
      <c r="B1650" s="713"/>
    </row>
    <row r="1651" spans="1:2" ht="14.25">
      <c r="A1651" s="817"/>
      <c r="B1651" s="713"/>
    </row>
    <row r="1652" spans="1:2" ht="14.25">
      <c r="A1652" s="817"/>
      <c r="B1652" s="713"/>
    </row>
    <row r="1653" spans="1:2" ht="14.25">
      <c r="A1653" s="817"/>
      <c r="B1653" s="713"/>
    </row>
    <row r="1654" spans="1:2" ht="14.25">
      <c r="A1654" s="817"/>
      <c r="B1654" s="713"/>
    </row>
    <row r="1655" spans="1:2" ht="14.25">
      <c r="A1655" s="817"/>
      <c r="B1655" s="713"/>
    </row>
    <row r="1656" spans="1:2" ht="14.25">
      <c r="A1656" s="817"/>
      <c r="B1656" s="713"/>
    </row>
    <row r="1657" spans="1:2" ht="14.25">
      <c r="A1657" s="817"/>
      <c r="B1657" s="713"/>
    </row>
    <row r="1658" spans="1:2" ht="14.25">
      <c r="A1658" s="817"/>
      <c r="B1658" s="713"/>
    </row>
    <row r="1659" spans="1:2" ht="14.25">
      <c r="A1659" s="817"/>
      <c r="B1659" s="713"/>
    </row>
    <row r="1660" spans="1:2" ht="14.25">
      <c r="A1660" s="817"/>
      <c r="B1660" s="713"/>
    </row>
    <row r="1661" spans="1:2" ht="14.25">
      <c r="A1661" s="817"/>
      <c r="B1661" s="713"/>
    </row>
    <row r="1662" spans="1:2" ht="14.25">
      <c r="A1662" s="817"/>
      <c r="B1662" s="713"/>
    </row>
    <row r="1663" spans="1:2" ht="14.25">
      <c r="A1663" s="817"/>
      <c r="B1663" s="713"/>
    </row>
    <row r="1664" spans="1:2" ht="14.25">
      <c r="A1664" s="817"/>
      <c r="B1664" s="713"/>
    </row>
    <row r="1665" spans="1:2" ht="14.25">
      <c r="A1665" s="817"/>
      <c r="B1665" s="713"/>
    </row>
    <row r="1666" spans="1:2" ht="14.25">
      <c r="A1666" s="817"/>
      <c r="B1666" s="713"/>
    </row>
    <row r="1667" spans="1:2" ht="14.25">
      <c r="A1667" s="817"/>
      <c r="B1667" s="713"/>
    </row>
  </sheetData>
  <sheetProtection/>
  <mergeCells count="1">
    <mergeCell ref="A2:B2"/>
  </mergeCells>
  <printOptions horizontalCentered="1"/>
  <pageMargins left="0.91" right="0.88" top="1.74" bottom="0.63" header="0.78" footer="0.16"/>
  <pageSetup fitToHeight="1" fitToWidth="1" horizontalDpi="600" verticalDpi="600" orientation="portrait" scale="70" r:id="rId1"/>
  <headerFooter alignWithMargins="0">
    <oddHeader>&amp;C&amp;11Attachment 3
Baseline Cost Estimate
Project Sponsor Name
Project Name</oddHeader>
    <oddFooter>&amp;R
</oddFooter>
  </headerFooter>
  <ignoredErrors>
    <ignoredError sqref="C3:G10 E11:G13 A3:A13" unlockedFormula="1"/>
  </ignoredErrors>
</worksheet>
</file>

<file path=xl/worksheets/sheet17.xml><?xml version="1.0" encoding="utf-8"?>
<worksheet xmlns="http://schemas.openxmlformats.org/spreadsheetml/2006/main" xmlns:r="http://schemas.openxmlformats.org/officeDocument/2006/relationships">
  <sheetPr codeName="Sheet11">
    <pageSetUpPr fitToPage="1"/>
  </sheetPr>
  <dimension ref="A1:GZ22"/>
  <sheetViews>
    <sheetView zoomScale="75" zoomScaleNormal="75" workbookViewId="0" topLeftCell="A1">
      <selection activeCell="G3" sqref="G3:G12"/>
    </sheetView>
  </sheetViews>
  <sheetFormatPr defaultColWidth="9.140625" defaultRowHeight="12.75"/>
  <cols>
    <col min="1" max="1" width="58.28125" style="135" customWidth="1"/>
    <col min="2" max="2" width="14.421875" style="135" customWidth="1"/>
    <col min="3" max="3" width="1.28515625" style="135" customWidth="1"/>
    <col min="4" max="7" width="11.8515625" style="135" customWidth="1"/>
    <col min="8" max="9" width="11.8515625" style="136" customWidth="1"/>
    <col min="10" max="13" width="11.28125" style="136" customWidth="1"/>
    <col min="14" max="208" width="9.140625" style="136" customWidth="1"/>
    <col min="209" max="16384" width="9.140625" style="135" customWidth="1"/>
  </cols>
  <sheetData>
    <row r="1" spans="1:7" ht="48.75" customHeight="1">
      <c r="A1" s="979" t="s">
        <v>261</v>
      </c>
      <c r="G1" s="385"/>
    </row>
    <row r="2" spans="1:208" s="615" customFormat="1" ht="66" customHeight="1">
      <c r="A2" s="1001"/>
      <c r="B2" s="984" t="s">
        <v>263</v>
      </c>
      <c r="C2" s="1002"/>
      <c r="D2" s="984" t="s">
        <v>337</v>
      </c>
      <c r="E2" s="1123" t="str">
        <f>' Fund Source by Cat'!H8</f>
        <v>Federal 5309 New Starts</v>
      </c>
      <c r="F2" s="887" t="s">
        <v>329</v>
      </c>
      <c r="G2" s="887" t="s">
        <v>282</v>
      </c>
      <c r="H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c r="CO2" s="614"/>
      <c r="CP2" s="614"/>
      <c r="CQ2" s="614"/>
      <c r="CR2" s="614"/>
      <c r="CS2" s="614"/>
      <c r="CT2" s="614"/>
      <c r="CU2" s="614"/>
      <c r="CV2" s="614"/>
      <c r="CW2" s="614"/>
      <c r="CX2" s="614"/>
      <c r="CY2" s="614"/>
      <c r="CZ2" s="614"/>
      <c r="DA2" s="614"/>
      <c r="DB2" s="614"/>
      <c r="DC2" s="614"/>
      <c r="DD2" s="614"/>
      <c r="DE2" s="614"/>
      <c r="DF2" s="614"/>
      <c r="DG2" s="614"/>
      <c r="DH2" s="614"/>
      <c r="DI2" s="614"/>
      <c r="DJ2" s="614"/>
      <c r="DK2" s="614"/>
      <c r="DL2" s="614"/>
      <c r="DM2" s="614"/>
      <c r="DN2" s="614"/>
      <c r="DO2" s="614"/>
      <c r="DP2" s="614"/>
      <c r="DQ2" s="614"/>
      <c r="DR2" s="614"/>
      <c r="DS2" s="614"/>
      <c r="DT2" s="614"/>
      <c r="DU2" s="614"/>
      <c r="DV2" s="614"/>
      <c r="DW2" s="614"/>
      <c r="DX2" s="614"/>
      <c r="DY2" s="614"/>
      <c r="DZ2" s="614"/>
      <c r="EA2" s="614"/>
      <c r="EB2" s="614"/>
      <c r="EC2" s="614"/>
      <c r="ED2" s="614"/>
      <c r="EE2" s="614"/>
      <c r="EF2" s="614"/>
      <c r="EG2" s="614"/>
      <c r="EH2" s="614"/>
      <c r="EI2" s="614"/>
      <c r="EJ2" s="614"/>
      <c r="EK2" s="614"/>
      <c r="EL2" s="614"/>
      <c r="EM2" s="614"/>
      <c r="EN2" s="614"/>
      <c r="EO2" s="614"/>
      <c r="EP2" s="614"/>
      <c r="EQ2" s="614"/>
      <c r="ER2" s="614"/>
      <c r="ES2" s="614"/>
      <c r="ET2" s="614"/>
      <c r="EU2" s="614"/>
      <c r="EV2" s="614"/>
      <c r="EW2" s="614"/>
      <c r="EX2" s="614"/>
      <c r="EY2" s="614"/>
      <c r="EZ2" s="614"/>
      <c r="FA2" s="614"/>
      <c r="FB2" s="614"/>
      <c r="FC2" s="614"/>
      <c r="FD2" s="614"/>
      <c r="FE2" s="614"/>
      <c r="FF2" s="614"/>
      <c r="FG2" s="614"/>
      <c r="FH2" s="614"/>
      <c r="FI2" s="614"/>
      <c r="FJ2" s="614"/>
      <c r="FK2" s="614"/>
      <c r="FL2" s="614"/>
      <c r="FM2" s="614"/>
      <c r="FN2" s="614"/>
      <c r="FO2" s="614"/>
      <c r="FP2" s="614"/>
      <c r="FQ2" s="614"/>
      <c r="FR2" s="614"/>
      <c r="FS2" s="614"/>
      <c r="FT2" s="614"/>
      <c r="FU2" s="614"/>
      <c r="FV2" s="614"/>
      <c r="FW2" s="614"/>
      <c r="FX2" s="614"/>
      <c r="FY2" s="614"/>
      <c r="FZ2" s="614"/>
      <c r="GA2" s="614"/>
      <c r="GB2" s="614"/>
      <c r="GC2" s="614"/>
      <c r="GD2" s="614"/>
      <c r="GE2" s="614"/>
      <c r="GF2" s="614"/>
      <c r="GG2" s="614"/>
      <c r="GH2" s="614"/>
      <c r="GI2" s="614"/>
      <c r="GJ2" s="614"/>
      <c r="GK2" s="614"/>
      <c r="GL2" s="614"/>
      <c r="GM2" s="614"/>
      <c r="GN2" s="614"/>
      <c r="GO2" s="614"/>
      <c r="GP2" s="614"/>
      <c r="GQ2" s="614"/>
      <c r="GR2" s="614"/>
      <c r="GS2" s="614"/>
      <c r="GT2" s="614"/>
      <c r="GU2" s="614"/>
      <c r="GV2" s="614"/>
      <c r="GW2" s="614"/>
      <c r="GX2" s="614"/>
      <c r="GY2" s="614"/>
      <c r="GZ2" s="614"/>
    </row>
    <row r="3" spans="1:208" s="193" customFormat="1" ht="21.75" customHeight="1">
      <c r="A3" s="1003" t="str">
        <f>Inflation!A8</f>
        <v>10 GUIDEWAY &amp; TRACK ELEMENTS (route miles)</v>
      </c>
      <c r="B3" s="1004">
        <f>'BUILD Main'!J7</f>
        <v>125759.32338729099</v>
      </c>
      <c r="C3" s="1005"/>
      <c r="D3" s="1037">
        <f>SUM(E3:G3)</f>
        <v>125759</v>
      </c>
      <c r="E3" s="1121">
        <v>759</v>
      </c>
      <c r="F3" s="886">
        <v>100000</v>
      </c>
      <c r="G3" s="886">
        <v>25000</v>
      </c>
      <c r="H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c r="DK3" s="325"/>
      <c r="DL3" s="325"/>
      <c r="DM3" s="325"/>
      <c r="DN3" s="325"/>
      <c r="DO3" s="325"/>
      <c r="DP3" s="325"/>
      <c r="DQ3" s="325"/>
      <c r="DR3" s="325"/>
      <c r="DS3" s="325"/>
      <c r="DT3" s="325"/>
      <c r="DU3" s="325"/>
      <c r="DV3" s="325"/>
      <c r="DW3" s="325"/>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c r="FF3" s="325"/>
      <c r="FG3" s="325"/>
      <c r="FH3" s="325"/>
      <c r="FI3" s="325"/>
      <c r="FJ3" s="325"/>
      <c r="FK3" s="325"/>
      <c r="FL3" s="325"/>
      <c r="FM3" s="325"/>
      <c r="FN3" s="325"/>
      <c r="FO3" s="325"/>
      <c r="FP3" s="325"/>
      <c r="FQ3" s="325"/>
      <c r="FR3" s="325"/>
      <c r="FS3" s="325"/>
      <c r="FT3" s="325"/>
      <c r="FU3" s="325"/>
      <c r="FV3" s="325"/>
      <c r="FW3" s="325"/>
      <c r="FX3" s="325"/>
      <c r="FY3" s="325"/>
      <c r="FZ3" s="325"/>
      <c r="GA3" s="325"/>
      <c r="GB3" s="325"/>
      <c r="GC3" s="325"/>
      <c r="GD3" s="325"/>
      <c r="GE3" s="325"/>
      <c r="GF3" s="325"/>
      <c r="GG3" s="325"/>
      <c r="GH3" s="325"/>
      <c r="GI3" s="325"/>
      <c r="GJ3" s="325"/>
      <c r="GK3" s="325"/>
      <c r="GL3" s="325"/>
      <c r="GM3" s="325"/>
      <c r="GN3" s="325"/>
      <c r="GO3" s="325"/>
      <c r="GP3" s="325"/>
      <c r="GQ3" s="325"/>
      <c r="GR3" s="325"/>
      <c r="GS3" s="325"/>
      <c r="GT3" s="325"/>
      <c r="GU3" s="325"/>
      <c r="GV3" s="325"/>
      <c r="GW3" s="325"/>
      <c r="GX3" s="325"/>
      <c r="GY3" s="325"/>
      <c r="GZ3" s="325"/>
    </row>
    <row r="4" spans="1:208" s="193" customFormat="1" ht="21.75" customHeight="1">
      <c r="A4" s="985" t="str">
        <f>Inflation!A9</f>
        <v>20 STATIONS, STOPS, TERMINALS, INTERMODAL (number)</v>
      </c>
      <c r="B4" s="1006">
        <f>'BUILD Main'!J21</f>
        <v>136781.34458512889</v>
      </c>
      <c r="C4" s="1005"/>
      <c r="D4" s="1037">
        <f aca="true" t="shared" si="0" ref="D4:D13">SUM(E4:G4)</f>
        <v>136781</v>
      </c>
      <c r="E4" s="1121">
        <v>70000</v>
      </c>
      <c r="F4" s="886">
        <v>0</v>
      </c>
      <c r="G4" s="886">
        <v>66781</v>
      </c>
      <c r="H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5"/>
      <c r="EN4" s="325"/>
      <c r="EO4" s="325"/>
      <c r="EP4" s="325"/>
      <c r="EQ4" s="325"/>
      <c r="ER4" s="325"/>
      <c r="ES4" s="325"/>
      <c r="ET4" s="325"/>
      <c r="EU4" s="325"/>
      <c r="EV4" s="325"/>
      <c r="EW4" s="325"/>
      <c r="EX4" s="325"/>
      <c r="EY4" s="325"/>
      <c r="EZ4" s="325"/>
      <c r="FA4" s="325"/>
      <c r="FB4" s="325"/>
      <c r="FC4" s="325"/>
      <c r="FD4" s="325"/>
      <c r="FE4" s="325"/>
      <c r="FF4" s="325"/>
      <c r="FG4" s="325"/>
      <c r="FH4" s="325"/>
      <c r="FI4" s="325"/>
      <c r="FJ4" s="325"/>
      <c r="FK4" s="325"/>
      <c r="FL4" s="325"/>
      <c r="FM4" s="325"/>
      <c r="FN4" s="325"/>
      <c r="FO4" s="325"/>
      <c r="FP4" s="325"/>
      <c r="FQ4" s="325"/>
      <c r="FR4" s="325"/>
      <c r="FS4" s="325"/>
      <c r="FT4" s="325"/>
      <c r="FU4" s="325"/>
      <c r="FV4" s="325"/>
      <c r="FW4" s="325"/>
      <c r="FX4" s="325"/>
      <c r="FY4" s="325"/>
      <c r="FZ4" s="325"/>
      <c r="GA4" s="325"/>
      <c r="GB4" s="325"/>
      <c r="GC4" s="325"/>
      <c r="GD4" s="325"/>
      <c r="GE4" s="325"/>
      <c r="GF4" s="325"/>
      <c r="GG4" s="325"/>
      <c r="GH4" s="325"/>
      <c r="GI4" s="325"/>
      <c r="GJ4" s="325"/>
      <c r="GK4" s="325"/>
      <c r="GL4" s="325"/>
      <c r="GM4" s="325"/>
      <c r="GN4" s="325"/>
      <c r="GO4" s="325"/>
      <c r="GP4" s="325"/>
      <c r="GQ4" s="325"/>
      <c r="GR4" s="325"/>
      <c r="GS4" s="325"/>
      <c r="GT4" s="325"/>
      <c r="GU4" s="325"/>
      <c r="GV4" s="325"/>
      <c r="GW4" s="325"/>
      <c r="GX4" s="325"/>
      <c r="GY4" s="325"/>
      <c r="GZ4" s="325"/>
    </row>
    <row r="5" spans="1:208" s="193" customFormat="1" ht="21.75" customHeight="1">
      <c r="A5" s="985" t="str">
        <f>Inflation!A10</f>
        <v>30 SUPPORT FACILITIES: YARDS, SHOPS, ADMIN. BLDGS</v>
      </c>
      <c r="B5" s="1006">
        <f>'BUILD Main'!J29</f>
        <v>13859.323943960739</v>
      </c>
      <c r="C5" s="1005"/>
      <c r="D5" s="1037">
        <f t="shared" si="0"/>
        <v>13859</v>
      </c>
      <c r="E5" s="1121">
        <v>7000</v>
      </c>
      <c r="F5" s="886">
        <v>0</v>
      </c>
      <c r="G5" s="886">
        <v>6859</v>
      </c>
      <c r="H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row>
    <row r="6" spans="1:208" s="193" customFormat="1" ht="21.75" customHeight="1">
      <c r="A6" s="985" t="str">
        <f>Inflation!A11</f>
        <v>40 SITEWORK &amp; SPECIAL CONDITIONS</v>
      </c>
      <c r="B6" s="1006">
        <f>'BUILD Main'!J35</f>
        <v>25937.74689947656</v>
      </c>
      <c r="C6" s="1005"/>
      <c r="D6" s="1037">
        <f t="shared" si="0"/>
        <v>25938</v>
      </c>
      <c r="E6" s="1121">
        <v>15000</v>
      </c>
      <c r="F6" s="886">
        <v>0</v>
      </c>
      <c r="G6" s="886">
        <v>10938</v>
      </c>
      <c r="H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5"/>
      <c r="FD6" s="325"/>
      <c r="FE6" s="325"/>
      <c r="FF6" s="325"/>
      <c r="FG6" s="325"/>
      <c r="FH6" s="325"/>
      <c r="FI6" s="325"/>
      <c r="FJ6" s="325"/>
      <c r="FK6" s="325"/>
      <c r="FL6" s="325"/>
      <c r="FM6" s="325"/>
      <c r="FN6" s="325"/>
      <c r="FO6" s="325"/>
      <c r="FP6" s="325"/>
      <c r="FQ6" s="325"/>
      <c r="FR6" s="325"/>
      <c r="FS6" s="325"/>
      <c r="FT6" s="325"/>
      <c r="FU6" s="325"/>
      <c r="FV6" s="325"/>
      <c r="FW6" s="325"/>
      <c r="FX6" s="325"/>
      <c r="FY6" s="325"/>
      <c r="FZ6" s="325"/>
      <c r="GA6" s="325"/>
      <c r="GB6" s="325"/>
      <c r="GC6" s="325"/>
      <c r="GD6" s="325"/>
      <c r="GE6" s="325"/>
      <c r="GF6" s="325"/>
      <c r="GG6" s="325"/>
      <c r="GH6" s="325"/>
      <c r="GI6" s="325"/>
      <c r="GJ6" s="325"/>
      <c r="GK6" s="325"/>
      <c r="GL6" s="325"/>
      <c r="GM6" s="325"/>
      <c r="GN6" s="325"/>
      <c r="GO6" s="325"/>
      <c r="GP6" s="325"/>
      <c r="GQ6" s="325"/>
      <c r="GR6" s="325"/>
      <c r="GS6" s="325"/>
      <c r="GT6" s="325"/>
      <c r="GU6" s="325"/>
      <c r="GV6" s="325"/>
      <c r="GW6" s="325"/>
      <c r="GX6" s="325"/>
      <c r="GY6" s="325"/>
      <c r="GZ6" s="325"/>
    </row>
    <row r="7" spans="1:208" s="193" customFormat="1" ht="21.75" customHeight="1">
      <c r="A7" s="985" t="str">
        <f>Inflation!A12</f>
        <v>50  SYSTEMS</v>
      </c>
      <c r="B7" s="1006">
        <f>'BUILD Main'!J44</f>
        <v>33543.08701976229</v>
      </c>
      <c r="C7" s="1005"/>
      <c r="D7" s="1037">
        <f t="shared" si="0"/>
        <v>33543</v>
      </c>
      <c r="E7" s="1121">
        <v>18000</v>
      </c>
      <c r="F7" s="886">
        <v>0</v>
      </c>
      <c r="G7" s="886">
        <v>15543</v>
      </c>
      <c r="H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25"/>
      <c r="GE7" s="325"/>
      <c r="GF7" s="325"/>
      <c r="GG7" s="325"/>
      <c r="GH7" s="325"/>
      <c r="GI7" s="325"/>
      <c r="GJ7" s="325"/>
      <c r="GK7" s="325"/>
      <c r="GL7" s="325"/>
      <c r="GM7" s="325"/>
      <c r="GN7" s="325"/>
      <c r="GO7" s="325"/>
      <c r="GP7" s="325"/>
      <c r="GQ7" s="325"/>
      <c r="GR7" s="325"/>
      <c r="GS7" s="325"/>
      <c r="GT7" s="325"/>
      <c r="GU7" s="325"/>
      <c r="GV7" s="325"/>
      <c r="GW7" s="325"/>
      <c r="GX7" s="325"/>
      <c r="GY7" s="325"/>
      <c r="GZ7" s="325"/>
    </row>
    <row r="8" spans="1:208" s="193" customFormat="1" ht="21.75" customHeight="1">
      <c r="A8" s="985" t="str">
        <f>Inflation!A13</f>
        <v>60 ROW, LAND, EXISTING IMPROVEMENTS</v>
      </c>
      <c r="B8" s="1006">
        <f>'BUILD Main'!J53</f>
        <v>23582.136926385345</v>
      </c>
      <c r="C8" s="1005"/>
      <c r="D8" s="1037">
        <f t="shared" si="0"/>
        <v>23582</v>
      </c>
      <c r="E8" s="1121">
        <v>10000</v>
      </c>
      <c r="F8" s="886">
        <v>0</v>
      </c>
      <c r="G8" s="886">
        <v>13582</v>
      </c>
      <c r="H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5"/>
      <c r="FD8" s="325"/>
      <c r="FE8" s="325"/>
      <c r="FF8" s="325"/>
      <c r="FG8" s="325"/>
      <c r="FH8" s="325"/>
      <c r="FI8" s="325"/>
      <c r="FJ8" s="325"/>
      <c r="FK8" s="325"/>
      <c r="FL8" s="325"/>
      <c r="FM8" s="325"/>
      <c r="FN8" s="325"/>
      <c r="FO8" s="325"/>
      <c r="FP8" s="325"/>
      <c r="FQ8" s="325"/>
      <c r="FR8" s="325"/>
      <c r="FS8" s="325"/>
      <c r="FT8" s="325"/>
      <c r="FU8" s="325"/>
      <c r="FV8" s="325"/>
      <c r="FW8" s="325"/>
      <c r="FX8" s="325"/>
      <c r="FY8" s="325"/>
      <c r="FZ8" s="325"/>
      <c r="GA8" s="325"/>
      <c r="GB8" s="325"/>
      <c r="GC8" s="325"/>
      <c r="GD8" s="325"/>
      <c r="GE8" s="325"/>
      <c r="GF8" s="325"/>
      <c r="GG8" s="325"/>
      <c r="GH8" s="325"/>
      <c r="GI8" s="325"/>
      <c r="GJ8" s="325"/>
      <c r="GK8" s="325"/>
      <c r="GL8" s="325"/>
      <c r="GM8" s="325"/>
      <c r="GN8" s="325"/>
      <c r="GO8" s="325"/>
      <c r="GP8" s="325"/>
      <c r="GQ8" s="325"/>
      <c r="GR8" s="325"/>
      <c r="GS8" s="325"/>
      <c r="GT8" s="325"/>
      <c r="GU8" s="325"/>
      <c r="GV8" s="325"/>
      <c r="GW8" s="325"/>
      <c r="GX8" s="325"/>
      <c r="GY8" s="325"/>
      <c r="GZ8" s="325"/>
    </row>
    <row r="9" spans="1:208" s="193" customFormat="1" ht="21.75" customHeight="1">
      <c r="A9" s="985" t="str">
        <f>Inflation!A14</f>
        <v>70 VEHICLES (number)</v>
      </c>
      <c r="B9" s="1006">
        <f>'BUILD Main'!J56</f>
        <v>37880.908841848366</v>
      </c>
      <c r="C9" s="1005"/>
      <c r="D9" s="1037">
        <f t="shared" si="0"/>
        <v>37881</v>
      </c>
      <c r="E9" s="1122">
        <v>15000</v>
      </c>
      <c r="F9" s="886">
        <v>0</v>
      </c>
      <c r="G9" s="886">
        <v>22881</v>
      </c>
      <c r="H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5"/>
      <c r="DG9" s="325"/>
      <c r="DH9" s="325"/>
      <c r="DI9" s="325"/>
      <c r="DJ9" s="325"/>
      <c r="DK9" s="325"/>
      <c r="DL9" s="325"/>
      <c r="DM9" s="325"/>
      <c r="DN9" s="325"/>
      <c r="DO9" s="325"/>
      <c r="DP9" s="325"/>
      <c r="DQ9" s="325"/>
      <c r="DR9" s="325"/>
      <c r="DS9" s="325"/>
      <c r="DT9" s="325"/>
      <c r="DU9" s="325"/>
      <c r="DV9" s="325"/>
      <c r="DW9" s="325"/>
      <c r="DX9" s="325"/>
      <c r="DY9" s="325"/>
      <c r="DZ9" s="325"/>
      <c r="EA9" s="325"/>
      <c r="EB9" s="325"/>
      <c r="EC9" s="325"/>
      <c r="ED9" s="325"/>
      <c r="EE9" s="325"/>
      <c r="EF9" s="325"/>
      <c r="EG9" s="325"/>
      <c r="EH9" s="325"/>
      <c r="EI9" s="325"/>
      <c r="EJ9" s="325"/>
      <c r="EK9" s="325"/>
      <c r="EL9" s="325"/>
      <c r="EM9" s="325"/>
      <c r="EN9" s="325"/>
      <c r="EO9" s="325"/>
      <c r="EP9" s="325"/>
      <c r="EQ9" s="325"/>
      <c r="ER9" s="325"/>
      <c r="ES9" s="325"/>
      <c r="ET9" s="325"/>
      <c r="EU9" s="325"/>
      <c r="EV9" s="325"/>
      <c r="EW9" s="325"/>
      <c r="EX9" s="325"/>
      <c r="EY9" s="325"/>
      <c r="EZ9" s="325"/>
      <c r="FA9" s="325"/>
      <c r="FB9" s="325"/>
      <c r="FC9" s="325"/>
      <c r="FD9" s="325"/>
      <c r="FE9" s="325"/>
      <c r="FF9" s="325"/>
      <c r="FG9" s="325"/>
      <c r="FH9" s="325"/>
      <c r="FI9" s="325"/>
      <c r="FJ9" s="325"/>
      <c r="FK9" s="325"/>
      <c r="FL9" s="325"/>
      <c r="FM9" s="325"/>
      <c r="FN9" s="325"/>
      <c r="FO9" s="325"/>
      <c r="FP9" s="325"/>
      <c r="FQ9" s="325"/>
      <c r="FR9" s="325"/>
      <c r="FS9" s="325"/>
      <c r="FT9" s="325"/>
      <c r="FU9" s="325"/>
      <c r="FV9" s="325"/>
      <c r="FW9" s="325"/>
      <c r="FX9" s="325"/>
      <c r="FY9" s="325"/>
      <c r="FZ9" s="325"/>
      <c r="GA9" s="325"/>
      <c r="GB9" s="325"/>
      <c r="GC9" s="325"/>
      <c r="GD9" s="325"/>
      <c r="GE9" s="325"/>
      <c r="GF9" s="325"/>
      <c r="GG9" s="325"/>
      <c r="GH9" s="325"/>
      <c r="GI9" s="325"/>
      <c r="GJ9" s="325"/>
      <c r="GK9" s="325"/>
      <c r="GL9" s="325"/>
      <c r="GM9" s="325"/>
      <c r="GN9" s="325"/>
      <c r="GO9" s="325"/>
      <c r="GP9" s="325"/>
      <c r="GQ9" s="325"/>
      <c r="GR9" s="325"/>
      <c r="GS9" s="325"/>
      <c r="GT9" s="325"/>
      <c r="GU9" s="325"/>
      <c r="GV9" s="325"/>
      <c r="GW9" s="325"/>
      <c r="GX9" s="325"/>
      <c r="GY9" s="325"/>
      <c r="GZ9" s="325"/>
    </row>
    <row r="10" spans="1:208" s="193" customFormat="1" ht="21.75" customHeight="1">
      <c r="A10" s="985" t="str">
        <f>Inflation!A15</f>
        <v>80 PROFESSIONAL SERVICES</v>
      </c>
      <c r="B10" s="1007">
        <f>'BUILD Main'!J64</f>
        <v>90199.84850054457</v>
      </c>
      <c r="C10" s="1005"/>
      <c r="D10" s="1037">
        <f t="shared" si="0"/>
        <v>90200</v>
      </c>
      <c r="E10" s="1121">
        <v>45000</v>
      </c>
      <c r="F10" s="886"/>
      <c r="G10" s="886">
        <v>45200</v>
      </c>
      <c r="H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row>
    <row r="11" spans="1:208" s="193" customFormat="1" ht="21.75" customHeight="1">
      <c r="A11" s="985" t="str">
        <f>Inflation!A16</f>
        <v>90 UNALLOCATED CONTINGENCY</v>
      </c>
      <c r="B11" s="1006">
        <f>'BUILD Main'!J74</f>
        <v>24559.049165389682</v>
      </c>
      <c r="C11" s="1005"/>
      <c r="D11" s="1037">
        <f t="shared" si="0"/>
        <v>24559</v>
      </c>
      <c r="E11" s="1121">
        <v>4559</v>
      </c>
      <c r="F11" s="886">
        <v>0</v>
      </c>
      <c r="G11" s="886">
        <v>20000</v>
      </c>
      <c r="H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row>
    <row r="12" spans="1:208" s="193" customFormat="1" ht="21.75" customHeight="1">
      <c r="A12" s="985" t="str">
        <f>Inflation!A17</f>
        <v>100  FINANCE CHARGES</v>
      </c>
      <c r="B12" s="1006">
        <f>'BUILD Main'!J76</f>
        <v>500</v>
      </c>
      <c r="C12" s="1005"/>
      <c r="D12" s="1037">
        <f t="shared" si="0"/>
        <v>500</v>
      </c>
      <c r="E12" s="1121">
        <v>250</v>
      </c>
      <c r="F12" s="886">
        <v>0</v>
      </c>
      <c r="G12" s="886">
        <v>250</v>
      </c>
      <c r="H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325"/>
      <c r="GS12" s="325"/>
      <c r="GT12" s="325"/>
      <c r="GU12" s="325"/>
      <c r="GV12" s="325"/>
      <c r="GW12" s="325"/>
      <c r="GX12" s="325"/>
      <c r="GY12" s="325"/>
      <c r="GZ12" s="325"/>
    </row>
    <row r="13" spans="1:208" s="193" customFormat="1" ht="21.75" customHeight="1">
      <c r="A13" s="990" t="str">
        <f>Inflation!A18</f>
        <v>Total Project Cost (10 - 100)</v>
      </c>
      <c r="B13" s="1136">
        <f>'BUILD Main'!J77</f>
        <v>512602.76926978736</v>
      </c>
      <c r="C13" s="1008"/>
      <c r="D13" s="1138">
        <f t="shared" si="0"/>
        <v>512602</v>
      </c>
      <c r="E13" s="1137">
        <f>SUM(E3:E12)</f>
        <v>185568</v>
      </c>
      <c r="F13" s="888">
        <f>SUM(F3:F12)</f>
        <v>100000</v>
      </c>
      <c r="G13" s="888">
        <f>SUM(G3:G12)</f>
        <v>227034</v>
      </c>
      <c r="H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c r="DM13" s="325"/>
      <c r="DN13" s="325"/>
      <c r="DO13" s="325"/>
      <c r="DP13" s="325"/>
      <c r="DQ13" s="325"/>
      <c r="DR13" s="325"/>
      <c r="DS13" s="325"/>
      <c r="DT13" s="325"/>
      <c r="DU13" s="325"/>
      <c r="DV13" s="325"/>
      <c r="DW13" s="325"/>
      <c r="DX13" s="325"/>
      <c r="DY13" s="325"/>
      <c r="DZ13" s="325"/>
      <c r="EA13" s="325"/>
      <c r="EB13" s="325"/>
      <c r="EC13" s="325"/>
      <c r="ED13" s="325"/>
      <c r="EE13" s="325"/>
      <c r="EF13" s="325"/>
      <c r="EG13" s="325"/>
      <c r="EH13" s="325"/>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325"/>
      <c r="FM13" s="325"/>
      <c r="FN13" s="325"/>
      <c r="FO13" s="325"/>
      <c r="FP13" s="325"/>
      <c r="FQ13" s="325"/>
      <c r="FR13" s="325"/>
      <c r="FS13" s="325"/>
      <c r="FT13" s="325"/>
      <c r="FU13" s="325"/>
      <c r="FV13" s="325"/>
      <c r="FW13" s="325"/>
      <c r="FX13" s="325"/>
      <c r="FY13" s="325"/>
      <c r="FZ13" s="325"/>
      <c r="GA13" s="325"/>
      <c r="GB13" s="325"/>
      <c r="GC13" s="325"/>
      <c r="GD13" s="325"/>
      <c r="GE13" s="325"/>
      <c r="GF13" s="325"/>
      <c r="GG13" s="325"/>
      <c r="GH13" s="325"/>
      <c r="GI13" s="325"/>
      <c r="GJ13" s="325"/>
      <c r="GK13" s="325"/>
      <c r="GL13" s="325"/>
      <c r="GM13" s="325"/>
      <c r="GN13" s="325"/>
      <c r="GO13" s="325"/>
      <c r="GP13" s="325"/>
      <c r="GQ13" s="325"/>
      <c r="GR13" s="325"/>
      <c r="GS13" s="325"/>
      <c r="GT13" s="325"/>
      <c r="GU13" s="325"/>
      <c r="GV13" s="325"/>
      <c r="GW13" s="325"/>
      <c r="GX13" s="325"/>
      <c r="GY13" s="325"/>
      <c r="GZ13" s="325"/>
    </row>
    <row r="14" spans="5:7" ht="12.75">
      <c r="E14" s="839"/>
      <c r="F14" s="839"/>
      <c r="G14" s="1009"/>
    </row>
    <row r="15" ht="19.5" customHeight="1"/>
    <row r="16" spans="1:208" s="615" customFormat="1" ht="38.25" customHeight="1">
      <c r="A16" s="1139" t="s">
        <v>325</v>
      </c>
      <c r="B16" s="1140"/>
      <c r="C16" s="1140"/>
      <c r="D16" s="1140"/>
      <c r="E16" s="1140"/>
      <c r="F16" s="1141"/>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14"/>
      <c r="BO16" s="614"/>
      <c r="BP16" s="614"/>
      <c r="BQ16" s="614"/>
      <c r="BR16" s="614"/>
      <c r="BS16" s="614"/>
      <c r="BT16" s="614"/>
      <c r="BU16" s="614"/>
      <c r="BV16" s="614"/>
      <c r="BW16" s="614"/>
      <c r="BX16" s="614"/>
      <c r="BY16" s="614"/>
      <c r="BZ16" s="614"/>
      <c r="CA16" s="614"/>
      <c r="CB16" s="614"/>
      <c r="CC16" s="614"/>
      <c r="CD16" s="614"/>
      <c r="CE16" s="614"/>
      <c r="CF16" s="614"/>
      <c r="CG16" s="614"/>
      <c r="CH16" s="614"/>
      <c r="CI16" s="614"/>
      <c r="CJ16" s="614"/>
      <c r="CK16" s="614"/>
      <c r="CL16" s="614"/>
      <c r="CM16" s="614"/>
      <c r="CN16" s="614"/>
      <c r="CO16" s="614"/>
      <c r="CP16" s="614"/>
      <c r="CQ16" s="614"/>
      <c r="CR16" s="614"/>
      <c r="CS16" s="614"/>
      <c r="CT16" s="614"/>
      <c r="CU16" s="614"/>
      <c r="CV16" s="614"/>
      <c r="CW16" s="614"/>
      <c r="CX16" s="614"/>
      <c r="CY16" s="614"/>
      <c r="CZ16" s="614"/>
      <c r="DA16" s="614"/>
      <c r="DB16" s="614"/>
      <c r="DC16" s="614"/>
      <c r="DD16" s="614"/>
      <c r="DE16" s="614"/>
      <c r="DF16" s="614"/>
      <c r="DG16" s="614"/>
      <c r="DH16" s="614"/>
      <c r="DI16" s="614"/>
      <c r="DJ16" s="614"/>
      <c r="DK16" s="614"/>
      <c r="DL16" s="614"/>
      <c r="DM16" s="614"/>
      <c r="DN16" s="614"/>
      <c r="DO16" s="614"/>
      <c r="DP16" s="614"/>
      <c r="DQ16" s="614"/>
      <c r="DR16" s="614"/>
      <c r="DS16" s="614"/>
      <c r="DT16" s="614"/>
      <c r="DU16" s="614"/>
      <c r="DV16" s="614"/>
      <c r="DW16" s="614"/>
      <c r="DX16" s="614"/>
      <c r="DY16" s="614"/>
      <c r="DZ16" s="614"/>
      <c r="EA16" s="614"/>
      <c r="EB16" s="614"/>
      <c r="EC16" s="614"/>
      <c r="ED16" s="614"/>
      <c r="EE16" s="614"/>
      <c r="EF16" s="614"/>
      <c r="EG16" s="614"/>
      <c r="EH16" s="614"/>
      <c r="EI16" s="614"/>
      <c r="EJ16" s="614"/>
      <c r="EK16" s="614"/>
      <c r="EL16" s="614"/>
      <c r="EM16" s="614"/>
      <c r="EN16" s="614"/>
      <c r="EO16" s="614"/>
      <c r="EP16" s="614"/>
      <c r="EQ16" s="614"/>
      <c r="ER16" s="614"/>
      <c r="ES16" s="614"/>
      <c r="ET16" s="614"/>
      <c r="EU16" s="614"/>
      <c r="EV16" s="614"/>
      <c r="EW16" s="614"/>
      <c r="EX16" s="614"/>
      <c r="EY16" s="614"/>
      <c r="EZ16" s="614"/>
      <c r="FA16" s="614"/>
      <c r="FB16" s="614"/>
      <c r="FC16" s="614"/>
      <c r="FD16" s="614"/>
      <c r="FE16" s="614"/>
      <c r="FF16" s="614"/>
      <c r="FG16" s="614"/>
      <c r="FH16" s="614"/>
      <c r="FI16" s="614"/>
      <c r="FJ16" s="614"/>
      <c r="FK16" s="614"/>
      <c r="FL16" s="614"/>
      <c r="FM16" s="614"/>
      <c r="FN16" s="614"/>
      <c r="FO16" s="614"/>
      <c r="FP16" s="614"/>
      <c r="FQ16" s="614"/>
      <c r="FR16" s="614"/>
      <c r="FS16" s="614"/>
      <c r="FT16" s="614"/>
      <c r="FU16" s="614"/>
      <c r="FV16" s="614"/>
      <c r="FW16" s="614"/>
      <c r="FX16" s="614"/>
      <c r="FY16" s="614"/>
      <c r="FZ16" s="614"/>
      <c r="GA16" s="614"/>
      <c r="GB16" s="614"/>
      <c r="GC16" s="614"/>
      <c r="GD16" s="614"/>
      <c r="GE16" s="614"/>
      <c r="GF16" s="614"/>
      <c r="GG16" s="614"/>
      <c r="GH16" s="614"/>
      <c r="GI16" s="614"/>
      <c r="GJ16" s="614"/>
      <c r="GK16" s="614"/>
      <c r="GL16" s="614"/>
      <c r="GM16" s="614"/>
      <c r="GN16" s="614"/>
      <c r="GO16" s="614"/>
      <c r="GP16" s="614"/>
      <c r="GQ16" s="614"/>
      <c r="GR16" s="614"/>
      <c r="GS16" s="614"/>
      <c r="GT16" s="614"/>
      <c r="GU16" s="614"/>
      <c r="GV16" s="614"/>
      <c r="GW16" s="614"/>
      <c r="GX16" s="614"/>
      <c r="GY16" s="614"/>
      <c r="GZ16" s="614"/>
    </row>
    <row r="17" spans="1:6" ht="73.5" customHeight="1">
      <c r="A17" s="960"/>
      <c r="B17" s="980" t="s">
        <v>278</v>
      </c>
      <c r="C17" s="981"/>
      <c r="D17" s="982" t="s">
        <v>322</v>
      </c>
      <c r="E17" s="983" t="s">
        <v>292</v>
      </c>
      <c r="F17" s="984" t="s">
        <v>279</v>
      </c>
    </row>
    <row r="18" spans="1:6" ht="27" customHeight="1">
      <c r="A18" s="889" t="s">
        <v>276</v>
      </c>
      <c r="B18" s="890">
        <f>SUM(E18:F18)</f>
        <v>372602</v>
      </c>
      <c r="C18" s="893"/>
      <c r="D18" s="725" t="s">
        <v>281</v>
      </c>
      <c r="E18" s="891">
        <v>185568</v>
      </c>
      <c r="F18" s="892">
        <v>187034</v>
      </c>
    </row>
    <row r="19" spans="1:6" ht="27" customHeight="1">
      <c r="A19" s="889" t="s">
        <v>338</v>
      </c>
      <c r="B19" s="890">
        <f>SUM(E19:F19)</f>
        <v>140000</v>
      </c>
      <c r="C19" s="893"/>
      <c r="D19" s="725" t="s">
        <v>339</v>
      </c>
      <c r="E19" s="891">
        <v>100000</v>
      </c>
      <c r="F19" s="892">
        <v>40000</v>
      </c>
    </row>
    <row r="20" spans="1:208" s="637" customFormat="1" ht="23.25" customHeight="1">
      <c r="A20" s="985" t="s">
        <v>274</v>
      </c>
      <c r="B20" s="986">
        <f>SUM(B18:B19)</f>
        <v>512602</v>
      </c>
      <c r="C20" s="893"/>
      <c r="D20" s="987"/>
      <c r="E20" s="988">
        <f>SUM(E18:E19)</f>
        <v>285568</v>
      </c>
      <c r="F20" s="989">
        <f>SUM(F18:F19)</f>
        <v>227034</v>
      </c>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c r="BC20" s="636"/>
      <c r="BD20" s="636"/>
      <c r="BE20" s="636"/>
      <c r="BF20" s="636"/>
      <c r="BG20" s="636"/>
      <c r="BH20" s="636"/>
      <c r="BI20" s="636"/>
      <c r="BJ20" s="636"/>
      <c r="BK20" s="636"/>
      <c r="BL20" s="636"/>
      <c r="BM20" s="636"/>
      <c r="BN20" s="636"/>
      <c r="BO20" s="636"/>
      <c r="BP20" s="636"/>
      <c r="BQ20" s="636"/>
      <c r="BR20" s="636"/>
      <c r="BS20" s="636"/>
      <c r="BT20" s="636"/>
      <c r="BU20" s="636"/>
      <c r="BV20" s="636"/>
      <c r="BW20" s="636"/>
      <c r="BX20" s="636"/>
      <c r="BY20" s="636"/>
      <c r="BZ20" s="636"/>
      <c r="CA20" s="636"/>
      <c r="CB20" s="636"/>
      <c r="CC20" s="636"/>
      <c r="CD20" s="636"/>
      <c r="CE20" s="636"/>
      <c r="CF20" s="636"/>
      <c r="CG20" s="636"/>
      <c r="CH20" s="636"/>
      <c r="CI20" s="636"/>
      <c r="CJ20" s="636"/>
      <c r="CK20" s="636"/>
      <c r="CL20" s="636"/>
      <c r="CM20" s="636"/>
      <c r="CN20" s="636"/>
      <c r="CO20" s="636"/>
      <c r="CP20" s="636"/>
      <c r="CQ20" s="636"/>
      <c r="CR20" s="636"/>
      <c r="CS20" s="636"/>
      <c r="CT20" s="636"/>
      <c r="CU20" s="636"/>
      <c r="CV20" s="636"/>
      <c r="CW20" s="636"/>
      <c r="CX20" s="636"/>
      <c r="CY20" s="636"/>
      <c r="CZ20" s="636"/>
      <c r="DA20" s="636"/>
      <c r="DB20" s="636"/>
      <c r="DC20" s="636"/>
      <c r="DD20" s="636"/>
      <c r="DE20" s="636"/>
      <c r="DF20" s="636"/>
      <c r="DG20" s="636"/>
      <c r="DH20" s="636"/>
      <c r="DI20" s="636"/>
      <c r="DJ20" s="636"/>
      <c r="DK20" s="636"/>
      <c r="DL20" s="636"/>
      <c r="DM20" s="636"/>
      <c r="DN20" s="636"/>
      <c r="DO20" s="636"/>
      <c r="DP20" s="636"/>
      <c r="DQ20" s="636"/>
      <c r="DR20" s="636"/>
      <c r="DS20" s="636"/>
      <c r="DT20" s="636"/>
      <c r="DU20" s="636"/>
      <c r="DV20" s="636"/>
      <c r="DW20" s="636"/>
      <c r="DX20" s="636"/>
      <c r="DY20" s="636"/>
      <c r="DZ20" s="636"/>
      <c r="EA20" s="636"/>
      <c r="EB20" s="636"/>
      <c r="EC20" s="636"/>
      <c r="ED20" s="636"/>
      <c r="EE20" s="636"/>
      <c r="EF20" s="636"/>
      <c r="EG20" s="636"/>
      <c r="EH20" s="636"/>
      <c r="EI20" s="636"/>
      <c r="EJ20" s="636"/>
      <c r="EK20" s="636"/>
      <c r="EL20" s="636"/>
      <c r="EM20" s="636"/>
      <c r="EN20" s="636"/>
      <c r="EO20" s="636"/>
      <c r="EP20" s="636"/>
      <c r="EQ20" s="636"/>
      <c r="ER20" s="636"/>
      <c r="ES20" s="636"/>
      <c r="ET20" s="636"/>
      <c r="EU20" s="636"/>
      <c r="EV20" s="636"/>
      <c r="EW20" s="636"/>
      <c r="EX20" s="636"/>
      <c r="EY20" s="636"/>
      <c r="EZ20" s="636"/>
      <c r="FA20" s="636"/>
      <c r="FB20" s="636"/>
      <c r="FC20" s="636"/>
      <c r="FD20" s="636"/>
      <c r="FE20" s="636"/>
      <c r="FF20" s="636"/>
      <c r="FG20" s="636"/>
      <c r="FH20" s="636"/>
      <c r="FI20" s="636"/>
      <c r="FJ20" s="636"/>
      <c r="FK20" s="636"/>
      <c r="FL20" s="636"/>
      <c r="FM20" s="636"/>
      <c r="FN20" s="636"/>
      <c r="FO20" s="636"/>
      <c r="FP20" s="636"/>
      <c r="FQ20" s="636"/>
      <c r="FR20" s="636"/>
      <c r="FS20" s="636"/>
      <c r="FT20" s="636"/>
      <c r="FU20" s="636"/>
      <c r="FV20" s="636"/>
      <c r="FW20" s="636"/>
      <c r="FX20" s="636"/>
      <c r="FY20" s="636"/>
      <c r="FZ20" s="636"/>
      <c r="GA20" s="636"/>
      <c r="GB20" s="636"/>
      <c r="GC20" s="636"/>
      <c r="GD20" s="636"/>
      <c r="GE20" s="636"/>
      <c r="GF20" s="636"/>
      <c r="GG20" s="636"/>
      <c r="GH20" s="636"/>
      <c r="GI20" s="636"/>
      <c r="GJ20" s="636"/>
      <c r="GK20" s="636"/>
      <c r="GL20" s="636"/>
      <c r="GM20" s="636"/>
      <c r="GN20" s="636"/>
      <c r="GO20" s="636"/>
      <c r="GP20" s="636"/>
      <c r="GQ20" s="636"/>
      <c r="GR20" s="636"/>
      <c r="GS20" s="636"/>
      <c r="GT20" s="636"/>
      <c r="GU20" s="636"/>
      <c r="GV20" s="636"/>
      <c r="GW20" s="636"/>
      <c r="GX20" s="636"/>
      <c r="GY20" s="636"/>
      <c r="GZ20" s="636"/>
    </row>
    <row r="21" spans="1:6" ht="24" customHeight="1">
      <c r="A21" s="990" t="s">
        <v>275</v>
      </c>
      <c r="B21" s="991"/>
      <c r="C21" s="992"/>
      <c r="D21" s="993"/>
      <c r="E21" s="994">
        <f>SUM(E20/B20)</f>
        <v>0.5570949781701984</v>
      </c>
      <c r="F21" s="995"/>
    </row>
    <row r="22" spans="1:6" ht="26.25" customHeight="1">
      <c r="A22" s="996" t="s">
        <v>280</v>
      </c>
      <c r="B22" s="997"/>
      <c r="C22" s="998"/>
      <c r="D22" s="997"/>
      <c r="E22" s="999">
        <f>SUM(E13/B13)</f>
        <v>0.3620113099746715</v>
      </c>
      <c r="F22" s="1000"/>
    </row>
    <row r="25" ht="12.75"/>
    <row r="26" ht="12.75"/>
    <row r="27" ht="12.75"/>
  </sheetData>
  <sheetProtection/>
  <printOptions/>
  <pageMargins left="0.9" right="0.46" top="1.24" bottom="0.76" header="0.53" footer="0.5"/>
  <pageSetup fitToHeight="1" fitToWidth="1" horizontalDpi="600" verticalDpi="600" orientation="landscape" scale="74" r:id="rId3"/>
  <headerFooter alignWithMargins="0">
    <oddHeader>&amp;C&amp;11Attachment 3
Baseline Cost Estimate
Project Sponsor Name
Project Name</oddHeader>
  </headerFooter>
  <ignoredErrors>
    <ignoredError sqref="G13 A3:B12 A13 E2 E13:F13 D3:D13 B20 B18:B19 E20:F22" unlockedFormula="1"/>
  </ignoredErrors>
  <legacyDrawing r:id="rId2"/>
</worksheet>
</file>

<file path=xl/worksheets/sheet18.xml><?xml version="1.0" encoding="utf-8"?>
<worksheet xmlns="http://schemas.openxmlformats.org/spreadsheetml/2006/main" xmlns:r="http://schemas.openxmlformats.org/officeDocument/2006/relationships">
  <sheetPr codeName="Sheet17">
    <pageSetUpPr fitToPage="1"/>
  </sheetPr>
  <dimension ref="A1:GB16"/>
  <sheetViews>
    <sheetView zoomScale="75" zoomScaleNormal="75" workbookViewId="0" topLeftCell="A1">
      <selection activeCell="H20" sqref="H20"/>
    </sheetView>
  </sheetViews>
  <sheetFormatPr defaultColWidth="9.140625" defaultRowHeight="12.75"/>
  <cols>
    <col min="1" max="2" width="9.57421875" style="135" customWidth="1"/>
    <col min="3" max="3" width="49.7109375" style="135" customWidth="1"/>
    <col min="4" max="4" width="5.8515625" style="135" customWidth="1"/>
    <col min="5" max="5" width="11.8515625" style="135" customWidth="1"/>
    <col min="6" max="14" width="9.7109375" style="136" customWidth="1"/>
    <col min="15" max="184" width="9.140625" style="136" customWidth="1"/>
    <col min="185" max="16384" width="9.140625" style="135" customWidth="1"/>
  </cols>
  <sheetData>
    <row r="1" spans="1:15" s="165" customFormat="1" ht="54" customHeight="1">
      <c r="A1" s="1132" t="s">
        <v>323</v>
      </c>
      <c r="B1" s="1133"/>
      <c r="C1" s="1133"/>
      <c r="D1" s="1133"/>
      <c r="E1" s="1133"/>
      <c r="F1" s="1134"/>
      <c r="G1" s="1134"/>
      <c r="H1" s="1134"/>
      <c r="I1" s="1134"/>
      <c r="J1" s="1134"/>
      <c r="K1" s="1134"/>
      <c r="L1" s="1151"/>
      <c r="M1" s="1151"/>
      <c r="N1" s="1151"/>
      <c r="O1" s="1152"/>
    </row>
    <row r="2" spans="1:15" ht="35.25" customHeight="1">
      <c r="A2" s="1119" t="s">
        <v>208</v>
      </c>
      <c r="B2" s="1119" t="s">
        <v>209</v>
      </c>
      <c r="C2" s="1120" t="s">
        <v>214</v>
      </c>
      <c r="D2" s="1119" t="s">
        <v>213</v>
      </c>
      <c r="E2" s="1149"/>
      <c r="F2" s="1351" t="str">
        <f>' Fund Source by Cat'!H8</f>
        <v>Federal 5309 New Starts</v>
      </c>
      <c r="G2" s="1352"/>
      <c r="H2" s="1353"/>
      <c r="I2" s="1351" t="s">
        <v>329</v>
      </c>
      <c r="J2" s="1352"/>
      <c r="K2" s="1353"/>
      <c r="L2" s="1351" t="s">
        <v>333</v>
      </c>
      <c r="M2" s="1352"/>
      <c r="N2" s="1353"/>
      <c r="O2" s="1260" t="s">
        <v>263</v>
      </c>
    </row>
    <row r="3" spans="1:15" ht="57" customHeight="1">
      <c r="A3" s="1153"/>
      <c r="B3" s="761"/>
      <c r="C3" s="761"/>
      <c r="D3" s="761"/>
      <c r="E3" s="1150" t="s">
        <v>334</v>
      </c>
      <c r="F3" s="714" t="s">
        <v>331</v>
      </c>
      <c r="G3" s="714" t="s">
        <v>282</v>
      </c>
      <c r="H3" s="714" t="s">
        <v>274</v>
      </c>
      <c r="I3" s="714" t="s">
        <v>331</v>
      </c>
      <c r="J3" s="714" t="s">
        <v>282</v>
      </c>
      <c r="K3" s="714" t="s">
        <v>274</v>
      </c>
      <c r="L3" s="714" t="s">
        <v>331</v>
      </c>
      <c r="M3" s="714" t="s">
        <v>282</v>
      </c>
      <c r="N3" s="714" t="s">
        <v>274</v>
      </c>
      <c r="O3" s="1350"/>
    </row>
    <row r="4" spans="1:15" ht="17.25" customHeight="1">
      <c r="A4" s="1034">
        <v>14010</v>
      </c>
      <c r="B4" s="1034">
        <v>140110</v>
      </c>
      <c r="C4" s="1035" t="s">
        <v>142</v>
      </c>
      <c r="D4" s="1036">
        <f>'BUILD Main'!C7</f>
        <v>9</v>
      </c>
      <c r="E4" s="968">
        <f>SUM(L4/N4)</f>
        <v>0.8012070706669105</v>
      </c>
      <c r="F4" s="386">
        <v>759</v>
      </c>
      <c r="G4" s="711">
        <v>25000</v>
      </c>
      <c r="H4" s="386">
        <f>SUM(F4:G4)</f>
        <v>25759</v>
      </c>
      <c r="I4" s="386">
        <v>100000</v>
      </c>
      <c r="J4" s="386">
        <v>0</v>
      </c>
      <c r="K4" s="386">
        <f>SUM(I4:J4)</f>
        <v>100000</v>
      </c>
      <c r="L4" s="386">
        <f>SUM(I4,F4)</f>
        <v>100759</v>
      </c>
      <c r="M4" s="386">
        <f>SUM(G4,J4)</f>
        <v>25000</v>
      </c>
      <c r="N4" s="386">
        <f>SUM(L4:M4)</f>
        <v>125759</v>
      </c>
      <c r="O4" s="1037">
        <f>'BUILD Main'!J7</f>
        <v>125759.32338729099</v>
      </c>
    </row>
    <row r="5" spans="1:15" ht="17.25" customHeight="1">
      <c r="A5" s="1034">
        <v>14020</v>
      </c>
      <c r="B5" s="1034">
        <v>140220</v>
      </c>
      <c r="C5" s="1035" t="s">
        <v>144</v>
      </c>
      <c r="D5" s="1038">
        <f>'BUILD Main'!C21</f>
        <v>18</v>
      </c>
      <c r="E5" s="968">
        <f aca="true" t="shared" si="0" ref="E5:E10">SUM(L5/N5)</f>
        <v>0.5117669851806903</v>
      </c>
      <c r="F5" s="386">
        <f>' Fund Source by Cat'!H10</f>
        <v>70000</v>
      </c>
      <c r="G5" s="711">
        <v>26781</v>
      </c>
      <c r="H5" s="386">
        <f aca="true" t="shared" si="1" ref="H5:H10">SUM(F5:G5)</f>
        <v>96781</v>
      </c>
      <c r="I5" s="386">
        <v>0</v>
      </c>
      <c r="J5" s="386">
        <v>40000</v>
      </c>
      <c r="K5" s="386">
        <f aca="true" t="shared" si="2" ref="K5:K10">SUM(I5:J5)</f>
        <v>40000</v>
      </c>
      <c r="L5" s="386">
        <f aca="true" t="shared" si="3" ref="L5:L10">SUM(I5,F5)</f>
        <v>70000</v>
      </c>
      <c r="M5" s="386">
        <f aca="true" t="shared" si="4" ref="M5:M10">SUM(G5,J5)</f>
        <v>66781</v>
      </c>
      <c r="N5" s="386">
        <f aca="true" t="shared" si="5" ref="N5:N10">SUM(L5:M5)</f>
        <v>136781</v>
      </c>
      <c r="O5" s="1037">
        <f>'BUILD Main'!J21</f>
        <v>136781.34458512889</v>
      </c>
    </row>
    <row r="6" spans="1:15" ht="17.25" customHeight="1">
      <c r="A6" s="1034">
        <v>14030</v>
      </c>
      <c r="B6" s="1034">
        <v>140330</v>
      </c>
      <c r="C6" s="1039" t="s">
        <v>215</v>
      </c>
      <c r="D6" s="1154"/>
      <c r="E6" s="968">
        <f t="shared" si="0"/>
        <v>0.5050869471101811</v>
      </c>
      <c r="F6" s="386">
        <v>7000</v>
      </c>
      <c r="G6" s="711">
        <v>6859</v>
      </c>
      <c r="H6" s="386">
        <f t="shared" si="1"/>
        <v>13859</v>
      </c>
      <c r="I6" s="386">
        <v>0</v>
      </c>
      <c r="J6" s="386">
        <v>0</v>
      </c>
      <c r="K6" s="386">
        <f t="shared" si="2"/>
        <v>0</v>
      </c>
      <c r="L6" s="386">
        <f t="shared" si="3"/>
        <v>7000</v>
      </c>
      <c r="M6" s="386">
        <f t="shared" si="4"/>
        <v>6859</v>
      </c>
      <c r="N6" s="386">
        <f t="shared" si="5"/>
        <v>13859</v>
      </c>
      <c r="O6" s="1037">
        <f>'BUILD Main'!J29</f>
        <v>13859.323943960739</v>
      </c>
    </row>
    <row r="7" spans="1:15" ht="17.25" customHeight="1">
      <c r="A7" s="1034">
        <v>14040</v>
      </c>
      <c r="B7" s="1034">
        <v>140440</v>
      </c>
      <c r="C7" s="1039" t="s">
        <v>148</v>
      </c>
      <c r="D7" s="1154"/>
      <c r="E7" s="968">
        <f t="shared" si="0"/>
        <v>0.5783021050196623</v>
      </c>
      <c r="F7" s="386">
        <v>15000</v>
      </c>
      <c r="G7" s="711">
        <v>10938</v>
      </c>
      <c r="H7" s="386">
        <f t="shared" si="1"/>
        <v>25938</v>
      </c>
      <c r="I7" s="386">
        <v>0</v>
      </c>
      <c r="J7" s="386">
        <v>0</v>
      </c>
      <c r="K7" s="386">
        <f t="shared" si="2"/>
        <v>0</v>
      </c>
      <c r="L7" s="386">
        <f t="shared" si="3"/>
        <v>15000</v>
      </c>
      <c r="M7" s="386">
        <f t="shared" si="4"/>
        <v>10938</v>
      </c>
      <c r="N7" s="386">
        <f t="shared" si="5"/>
        <v>25938</v>
      </c>
      <c r="O7" s="1037">
        <f>'BUILD Main'!J35</f>
        <v>25937.74689947656</v>
      </c>
    </row>
    <row r="8" spans="1:15" ht="17.25" customHeight="1">
      <c r="A8" s="1034">
        <v>14050</v>
      </c>
      <c r="B8" s="1034">
        <v>140550</v>
      </c>
      <c r="C8" s="1039" t="s">
        <v>150</v>
      </c>
      <c r="D8" s="1154"/>
      <c r="E8" s="968">
        <f t="shared" si="0"/>
        <v>0.5366246310705661</v>
      </c>
      <c r="F8" s="386">
        <v>18000</v>
      </c>
      <c r="G8" s="711">
        <v>15543</v>
      </c>
      <c r="H8" s="386">
        <f t="shared" si="1"/>
        <v>33543</v>
      </c>
      <c r="I8" s="386">
        <v>0</v>
      </c>
      <c r="J8" s="386">
        <v>0</v>
      </c>
      <c r="K8" s="386">
        <f t="shared" si="2"/>
        <v>0</v>
      </c>
      <c r="L8" s="386">
        <f t="shared" si="3"/>
        <v>18000</v>
      </c>
      <c r="M8" s="386">
        <f t="shared" si="4"/>
        <v>15543</v>
      </c>
      <c r="N8" s="386">
        <f t="shared" si="5"/>
        <v>33543</v>
      </c>
      <c r="O8" s="1037">
        <f>'BUILD Main'!J44</f>
        <v>33543.08701976229</v>
      </c>
    </row>
    <row r="9" spans="1:184" s="385" customFormat="1" ht="18" customHeight="1">
      <c r="A9" s="1041">
        <v>14060</v>
      </c>
      <c r="B9" s="1041">
        <v>140660</v>
      </c>
      <c r="C9" s="1039" t="s">
        <v>152</v>
      </c>
      <c r="D9" s="1154"/>
      <c r="E9" s="968">
        <f t="shared" si="0"/>
        <v>0.4240522432363667</v>
      </c>
      <c r="F9" s="386">
        <v>10000</v>
      </c>
      <c r="G9" s="711">
        <v>13582</v>
      </c>
      <c r="H9" s="386">
        <f t="shared" si="1"/>
        <v>23582</v>
      </c>
      <c r="I9" s="386">
        <v>0</v>
      </c>
      <c r="J9" s="386">
        <v>0</v>
      </c>
      <c r="K9" s="386">
        <f t="shared" si="2"/>
        <v>0</v>
      </c>
      <c r="L9" s="386">
        <f t="shared" si="3"/>
        <v>10000</v>
      </c>
      <c r="M9" s="386">
        <f t="shared" si="4"/>
        <v>13582</v>
      </c>
      <c r="N9" s="386">
        <f t="shared" si="5"/>
        <v>23582</v>
      </c>
      <c r="O9" s="1037">
        <f>'BUILD Main'!J53</f>
        <v>23582.136926385345</v>
      </c>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row>
    <row r="10" spans="1:15" ht="17.25" customHeight="1">
      <c r="A10" s="1042">
        <v>14070</v>
      </c>
      <c r="B10" s="1034"/>
      <c r="C10" s="1043" t="s">
        <v>154</v>
      </c>
      <c r="D10" s="1044">
        <f>'BUILD Main'!C56</f>
        <v>10</v>
      </c>
      <c r="E10" s="968">
        <f t="shared" si="0"/>
        <v>0.3959768749505029</v>
      </c>
      <c r="F10" s="855">
        <v>15000</v>
      </c>
      <c r="G10" s="966">
        <v>22881</v>
      </c>
      <c r="H10" s="386">
        <f t="shared" si="1"/>
        <v>37881</v>
      </c>
      <c r="I10" s="855">
        <v>0</v>
      </c>
      <c r="J10" s="855">
        <v>0</v>
      </c>
      <c r="K10" s="386">
        <f t="shared" si="2"/>
        <v>0</v>
      </c>
      <c r="L10" s="386">
        <f t="shared" si="3"/>
        <v>15000</v>
      </c>
      <c r="M10" s="386">
        <f t="shared" si="4"/>
        <v>22881</v>
      </c>
      <c r="N10" s="386">
        <f t="shared" si="5"/>
        <v>37881</v>
      </c>
      <c r="O10" s="1037">
        <f>'BUILD Main'!J56</f>
        <v>37880.908841848366</v>
      </c>
    </row>
    <row r="11" spans="1:15" ht="17.25" customHeight="1">
      <c r="A11" s="1357"/>
      <c r="B11" s="382" t="s">
        <v>210</v>
      </c>
      <c r="C11" s="383" t="s">
        <v>19</v>
      </c>
      <c r="D11" s="382">
        <v>10</v>
      </c>
      <c r="E11" s="1142"/>
      <c r="F11" s="1124"/>
      <c r="G11" s="962"/>
      <c r="H11" s="963"/>
      <c r="I11" s="1124"/>
      <c r="J11" s="962"/>
      <c r="K11" s="963"/>
      <c r="L11" s="1124"/>
      <c r="M11" s="962"/>
      <c r="N11" s="963"/>
      <c r="O11" s="1037"/>
    </row>
    <row r="12" spans="1:15" ht="17.25" customHeight="1">
      <c r="A12" s="1358"/>
      <c r="B12" s="382" t="s">
        <v>257</v>
      </c>
      <c r="C12" s="383"/>
      <c r="D12" s="384"/>
      <c r="E12" s="1148"/>
      <c r="F12" s="1125"/>
      <c r="G12" s="964"/>
      <c r="H12" s="965"/>
      <c r="I12" s="1125"/>
      <c r="J12" s="964"/>
      <c r="K12" s="965"/>
      <c r="L12" s="1125"/>
      <c r="M12" s="964"/>
      <c r="N12" s="965"/>
      <c r="O12" s="1037"/>
    </row>
    <row r="13" spans="1:15" ht="17.25" customHeight="1">
      <c r="A13" s="1034">
        <v>14080</v>
      </c>
      <c r="B13" s="1034">
        <v>140880</v>
      </c>
      <c r="C13" s="1045" t="s">
        <v>163</v>
      </c>
      <c r="D13" s="1154"/>
      <c r="E13" s="968">
        <f>SUM(L13/N13)</f>
        <v>0.49889135254988914</v>
      </c>
      <c r="F13" s="961">
        <v>45000</v>
      </c>
      <c r="G13" s="967">
        <v>45200</v>
      </c>
      <c r="H13" s="386">
        <f>SUM(F13:G13)</f>
        <v>90200</v>
      </c>
      <c r="I13" s="961">
        <v>0</v>
      </c>
      <c r="J13" s="961">
        <v>0</v>
      </c>
      <c r="K13" s="386">
        <f>SUM(I13:J13)</f>
        <v>0</v>
      </c>
      <c r="L13" s="386">
        <f>SUM(I13,F13)</f>
        <v>45000</v>
      </c>
      <c r="M13" s="386">
        <f>SUM(G13,J13)</f>
        <v>45200</v>
      </c>
      <c r="N13" s="386">
        <f>SUM(L13:M13)</f>
        <v>90200</v>
      </c>
      <c r="O13" s="1037">
        <f>'BUILD Main'!J64</f>
        <v>90199.84850054457</v>
      </c>
    </row>
    <row r="14" spans="1:15" ht="17.25" customHeight="1">
      <c r="A14" s="1034">
        <v>14090</v>
      </c>
      <c r="B14" s="1034">
        <v>140990</v>
      </c>
      <c r="C14" s="1039" t="s">
        <v>165</v>
      </c>
      <c r="D14" s="1154"/>
      <c r="E14" s="968">
        <f>SUM(L14/N14)</f>
        <v>0.18563459424243658</v>
      </c>
      <c r="F14" s="720">
        <v>4559</v>
      </c>
      <c r="G14" s="720">
        <v>20000</v>
      </c>
      <c r="H14" s="386">
        <f>SUM(F14:G14)</f>
        <v>24559</v>
      </c>
      <c r="I14" s="720">
        <v>0</v>
      </c>
      <c r="J14" s="720">
        <v>0</v>
      </c>
      <c r="K14" s="386">
        <f>SUM(I14:J14)</f>
        <v>0</v>
      </c>
      <c r="L14" s="386">
        <f>SUM(I14,F14)</f>
        <v>4559</v>
      </c>
      <c r="M14" s="386">
        <f>SUM(G14,J14)</f>
        <v>20000</v>
      </c>
      <c r="N14" s="386">
        <f>SUM(L14:M14)</f>
        <v>24559</v>
      </c>
      <c r="O14" s="1037">
        <f>'BUILD Main'!J74</f>
        <v>24559.049165389682</v>
      </c>
    </row>
    <row r="15" spans="1:15" ht="17.25" customHeight="1">
      <c r="A15" s="1041">
        <v>14100</v>
      </c>
      <c r="B15" s="1041">
        <v>141010</v>
      </c>
      <c r="C15" s="1046" t="s">
        <v>155</v>
      </c>
      <c r="D15" s="1154"/>
      <c r="E15" s="968">
        <f>SUM(L15/N15)</f>
        <v>0.5</v>
      </c>
      <c r="F15" s="720">
        <v>250</v>
      </c>
      <c r="G15" s="720">
        <v>250</v>
      </c>
      <c r="H15" s="386">
        <f>SUM(F15:G15)</f>
        <v>500</v>
      </c>
      <c r="I15" s="720">
        <v>0</v>
      </c>
      <c r="J15" s="720">
        <v>0</v>
      </c>
      <c r="K15" s="386">
        <f>SUM(I15:J15)</f>
        <v>0</v>
      </c>
      <c r="L15" s="386">
        <f>SUM(I15,F15)</f>
        <v>250</v>
      </c>
      <c r="M15" s="386">
        <f>SUM(G15,J15)</f>
        <v>250</v>
      </c>
      <c r="N15" s="386">
        <f>SUM(L15:M15)</f>
        <v>500</v>
      </c>
      <c r="O15" s="1012">
        <f>'BUILD Main'!J76</f>
        <v>500</v>
      </c>
    </row>
    <row r="16" spans="1:15" ht="17.25" customHeight="1">
      <c r="A16" s="1354" t="str">
        <f>'BUILD Main'!A77:B77</f>
        <v>Total Project Cost (10 - 100)</v>
      </c>
      <c r="B16" s="1355"/>
      <c r="C16" s="1356"/>
      <c r="D16" s="1155"/>
      <c r="E16" s="1135">
        <f>SUM(L16/N16)</f>
        <v>0.5570949781701984</v>
      </c>
      <c r="F16" s="894">
        <f aca="true" t="shared" si="6" ref="F16:N16">SUM(F4:F10,F13:F15)</f>
        <v>185568</v>
      </c>
      <c r="G16" s="894">
        <f t="shared" si="6"/>
        <v>187034</v>
      </c>
      <c r="H16" s="1096">
        <f>SUM(F16:G16)</f>
        <v>372602</v>
      </c>
      <c r="I16" s="894">
        <f t="shared" si="6"/>
        <v>100000</v>
      </c>
      <c r="J16" s="894">
        <f t="shared" si="6"/>
        <v>40000</v>
      </c>
      <c r="K16" s="1096">
        <f>SUM(I16:J16)</f>
        <v>140000</v>
      </c>
      <c r="L16" s="894">
        <f t="shared" si="6"/>
        <v>285568</v>
      </c>
      <c r="M16" s="894">
        <f t="shared" si="6"/>
        <v>227034</v>
      </c>
      <c r="N16" s="894">
        <f t="shared" si="6"/>
        <v>512602</v>
      </c>
      <c r="O16" s="894">
        <f>'BUILD Main'!J77</f>
        <v>512602.76926978736</v>
      </c>
    </row>
  </sheetData>
  <sheetProtection/>
  <mergeCells count="6">
    <mergeCell ref="O2:O3"/>
    <mergeCell ref="L2:N2"/>
    <mergeCell ref="A16:C16"/>
    <mergeCell ref="A11:A12"/>
    <mergeCell ref="F2:H2"/>
    <mergeCell ref="I2:K2"/>
  </mergeCells>
  <printOptions/>
  <pageMargins left="0.6" right="0.46" top="1.7" bottom="1" header="0.64" footer="0.5"/>
  <pageSetup fitToHeight="1" fitToWidth="1" horizontalDpi="600" verticalDpi="600" orientation="landscape" scale="70" r:id="rId3"/>
  <headerFooter alignWithMargins="0">
    <oddHeader>&amp;C&amp;11Attachment 3A
Project Budget
Project Sponsor Name
Project Name</oddHeader>
  </headerFooter>
  <ignoredErrors>
    <ignoredError sqref="F16 D4:D5 O13:O16 D10 F2 A16 L16:N16 O4:O10 F12 L4:N10 F5 L13:N15 E4:E10 E13:E16 G16 H13:H15 H4:H10 I16:J16 K4:K10 K13:K15" unlockedFormula="1"/>
    <ignoredError sqref="H16 K16" formula="1" unlockedFormula="1"/>
  </ignoredErrors>
  <legacyDrawing r:id="rId2"/>
</worksheet>
</file>

<file path=xl/worksheets/sheet19.xml><?xml version="1.0" encoding="utf-8"?>
<worksheet xmlns="http://schemas.openxmlformats.org/spreadsheetml/2006/main" xmlns:r="http://schemas.openxmlformats.org/officeDocument/2006/relationships">
  <sheetPr codeName="Sheet16">
    <pageSetUpPr fitToPage="1"/>
  </sheetPr>
  <dimension ref="A1:BW15"/>
  <sheetViews>
    <sheetView zoomScale="75" zoomScaleNormal="75" workbookViewId="0" topLeftCell="A1">
      <pane xSplit="3" topLeftCell="D1" activePane="topRight" state="frozen"/>
      <selection pane="topLeft" activeCell="G27" sqref="G27"/>
      <selection pane="topRight" activeCell="A1" sqref="A1:IV16384"/>
    </sheetView>
  </sheetViews>
  <sheetFormatPr defaultColWidth="9.140625" defaultRowHeight="12.75"/>
  <cols>
    <col min="1" max="1" width="57.57421875" style="219" customWidth="1"/>
    <col min="2" max="2" width="13.421875" style="219" customWidth="1"/>
    <col min="3" max="3" width="13.00390625" style="219" customWidth="1"/>
    <col min="4" max="75" width="2.140625" style="219" customWidth="1"/>
    <col min="76" max="16384" width="9.140625" style="897" customWidth="1"/>
  </cols>
  <sheetData>
    <row r="1" spans="1:75" s="896" customFormat="1" ht="22.5" customHeight="1">
      <c r="A1" s="1047" t="s">
        <v>286</v>
      </c>
      <c r="B1" s="685" t="s">
        <v>216</v>
      </c>
      <c r="C1" s="686" t="s">
        <v>265</v>
      </c>
      <c r="D1" s="1359">
        <v>2003</v>
      </c>
      <c r="E1" s="1360"/>
      <c r="F1" s="1360"/>
      <c r="G1" s="1361"/>
      <c r="H1" s="1359">
        <v>2004</v>
      </c>
      <c r="I1" s="1360"/>
      <c r="J1" s="1360"/>
      <c r="K1" s="1361"/>
      <c r="L1" s="1359">
        <v>2005</v>
      </c>
      <c r="M1" s="1360"/>
      <c r="N1" s="1360"/>
      <c r="O1" s="1361"/>
      <c r="P1" s="1359">
        <v>2006</v>
      </c>
      <c r="Q1" s="1360"/>
      <c r="R1" s="1360"/>
      <c r="S1" s="1361"/>
      <c r="T1" s="1359">
        <v>2007</v>
      </c>
      <c r="U1" s="1360"/>
      <c r="V1" s="1360"/>
      <c r="W1" s="1361"/>
      <c r="X1" s="1359">
        <v>2008</v>
      </c>
      <c r="Y1" s="1360"/>
      <c r="Z1" s="1360"/>
      <c r="AA1" s="1361"/>
      <c r="AB1" s="1359">
        <v>2009</v>
      </c>
      <c r="AC1" s="1360"/>
      <c r="AD1" s="1360"/>
      <c r="AE1" s="1361"/>
      <c r="AF1" s="1359">
        <v>2010</v>
      </c>
      <c r="AG1" s="1360"/>
      <c r="AH1" s="1360"/>
      <c r="AI1" s="1361"/>
      <c r="AJ1" s="1359">
        <v>2011</v>
      </c>
      <c r="AK1" s="1360"/>
      <c r="AL1" s="1360"/>
      <c r="AM1" s="1361"/>
      <c r="AN1" s="1359">
        <v>2012</v>
      </c>
      <c r="AO1" s="1360"/>
      <c r="AP1" s="1360"/>
      <c r="AQ1" s="1361"/>
      <c r="AR1" s="1359">
        <v>2013</v>
      </c>
      <c r="AS1" s="1360"/>
      <c r="AT1" s="1360"/>
      <c r="AU1" s="1361"/>
      <c r="AV1" s="1359">
        <v>2014</v>
      </c>
      <c r="AW1" s="1360"/>
      <c r="AX1" s="1360"/>
      <c r="AY1" s="1361"/>
      <c r="AZ1" s="1359">
        <v>2015</v>
      </c>
      <c r="BA1" s="1360"/>
      <c r="BB1" s="1360"/>
      <c r="BC1" s="1361"/>
      <c r="BD1" s="1359">
        <v>2016</v>
      </c>
      <c r="BE1" s="1360"/>
      <c r="BF1" s="1360"/>
      <c r="BG1" s="1361"/>
      <c r="BH1" s="1359">
        <v>2017</v>
      </c>
      <c r="BI1" s="1360"/>
      <c r="BJ1" s="1360"/>
      <c r="BK1" s="1361"/>
      <c r="BL1" s="1359">
        <v>2018</v>
      </c>
      <c r="BM1" s="1360"/>
      <c r="BN1" s="1360"/>
      <c r="BO1" s="1361"/>
      <c r="BP1" s="1359">
        <v>2019</v>
      </c>
      <c r="BQ1" s="1360"/>
      <c r="BR1" s="1360"/>
      <c r="BS1" s="1361"/>
      <c r="BT1" s="1359">
        <v>2020</v>
      </c>
      <c r="BU1" s="1360"/>
      <c r="BV1" s="1360"/>
      <c r="BW1" s="1361"/>
    </row>
    <row r="2" spans="1:75" s="896" customFormat="1" ht="22.5" customHeight="1">
      <c r="A2" s="1048" t="str">
        <f>'SCC List'!A3</f>
        <v>10 GUIDEWAY &amp; TRACK ELEMENTS (route miles)</v>
      </c>
      <c r="B2" s="621"/>
      <c r="C2" s="621"/>
      <c r="D2" s="649"/>
      <c r="E2" s="649"/>
      <c r="F2" s="649"/>
      <c r="G2" s="649"/>
      <c r="H2" s="649"/>
      <c r="I2" s="649"/>
      <c r="J2" s="649"/>
      <c r="K2" s="649"/>
      <c r="L2" s="649"/>
      <c r="M2" s="649"/>
      <c r="N2" s="649"/>
      <c r="O2" s="649"/>
      <c r="P2" s="649"/>
      <c r="Q2" s="649"/>
      <c r="R2" s="649"/>
      <c r="S2" s="649"/>
      <c r="T2" s="649"/>
      <c r="U2" s="649"/>
      <c r="V2" s="649"/>
      <c r="W2" s="649"/>
      <c r="X2" s="649"/>
      <c r="Y2" s="649"/>
      <c r="Z2" s="649"/>
      <c r="AA2" s="1157"/>
      <c r="AB2" s="1157"/>
      <c r="AC2" s="1157"/>
      <c r="AD2" s="1157"/>
      <c r="AE2" s="1157"/>
      <c r="AF2" s="1157"/>
      <c r="AG2" s="1157"/>
      <c r="AH2" s="1157"/>
      <c r="AI2" s="1157"/>
      <c r="AJ2" s="1157"/>
      <c r="AK2" s="1157"/>
      <c r="AL2" s="1157"/>
      <c r="AM2" s="1157"/>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row>
    <row r="3" spans="1:75" s="896" customFormat="1" ht="22.5" customHeight="1">
      <c r="A3" s="1049" t="str">
        <f>'SCC List'!A17</f>
        <v>20 STATIONS, STOPS, TERMINALS, INTERMODAL (number)</v>
      </c>
      <c r="B3" s="621"/>
      <c r="C3" s="621"/>
      <c r="D3" s="649"/>
      <c r="E3" s="649"/>
      <c r="F3" s="649"/>
      <c r="G3" s="649"/>
      <c r="H3" s="649"/>
      <c r="I3" s="649"/>
      <c r="J3" s="649"/>
      <c r="K3" s="649"/>
      <c r="L3" s="649"/>
      <c r="M3" s="649"/>
      <c r="N3" s="649"/>
      <c r="O3" s="649"/>
      <c r="P3" s="649"/>
      <c r="Q3" s="649"/>
      <c r="R3" s="649"/>
      <c r="S3" s="649"/>
      <c r="T3" s="649"/>
      <c r="U3" s="649"/>
      <c r="V3" s="649"/>
      <c r="W3" s="649"/>
      <c r="X3" s="649"/>
      <c r="Y3" s="649"/>
      <c r="Z3" s="649"/>
      <c r="AA3" s="1157"/>
      <c r="AB3" s="1157"/>
      <c r="AC3" s="1157"/>
      <c r="AD3" s="1157"/>
      <c r="AE3" s="1158"/>
      <c r="AF3" s="1158"/>
      <c r="AG3" s="1158"/>
      <c r="AH3" s="1158"/>
      <c r="AI3" s="1158"/>
      <c r="AJ3" s="1158"/>
      <c r="AK3" s="1158"/>
      <c r="AL3" s="1158"/>
      <c r="AM3" s="1158"/>
      <c r="AN3" s="649"/>
      <c r="AO3" s="649"/>
      <c r="AP3" s="649"/>
      <c r="AQ3" s="649"/>
      <c r="AR3" s="728"/>
      <c r="AS3" s="728"/>
      <c r="AT3" s="728"/>
      <c r="AU3" s="728"/>
      <c r="AV3" s="649"/>
      <c r="AW3" s="649"/>
      <c r="AX3" s="649"/>
      <c r="AY3" s="649"/>
      <c r="AZ3" s="728"/>
      <c r="BA3" s="728"/>
      <c r="BB3" s="728"/>
      <c r="BC3" s="728"/>
      <c r="BD3" s="649"/>
      <c r="BE3" s="649"/>
      <c r="BF3" s="649"/>
      <c r="BG3" s="649"/>
      <c r="BH3" s="728"/>
      <c r="BI3" s="728"/>
      <c r="BJ3" s="728"/>
      <c r="BK3" s="728"/>
      <c r="BL3" s="649"/>
      <c r="BM3" s="649"/>
      <c r="BN3" s="649"/>
      <c r="BO3" s="649"/>
      <c r="BP3" s="728"/>
      <c r="BQ3" s="728"/>
      <c r="BR3" s="728"/>
      <c r="BS3" s="728"/>
      <c r="BT3" s="649"/>
      <c r="BU3" s="649"/>
      <c r="BV3" s="649"/>
      <c r="BW3" s="649"/>
    </row>
    <row r="4" spans="1:75" s="896" customFormat="1" ht="22.5" customHeight="1">
      <c r="A4" s="1048" t="str">
        <f>'SCC List'!A25</f>
        <v>30 SUPPORT FACILITIES: YARDS, SHOPS, ADMIN. BLDGS</v>
      </c>
      <c r="B4" s="621"/>
      <c r="C4" s="621"/>
      <c r="D4" s="650"/>
      <c r="E4" s="650"/>
      <c r="F4" s="650"/>
      <c r="G4" s="650"/>
      <c r="H4" s="650"/>
      <c r="I4" s="650"/>
      <c r="J4" s="650"/>
      <c r="K4" s="650"/>
      <c r="L4" s="650"/>
      <c r="M4" s="650"/>
      <c r="N4" s="650"/>
      <c r="O4" s="650"/>
      <c r="P4" s="650"/>
      <c r="Q4" s="650"/>
      <c r="R4" s="650"/>
      <c r="S4" s="650"/>
      <c r="T4" s="650"/>
      <c r="U4" s="650"/>
      <c r="V4" s="650"/>
      <c r="W4" s="650"/>
      <c r="X4" s="650"/>
      <c r="Y4" s="650"/>
      <c r="Z4" s="650"/>
      <c r="AA4" s="1156"/>
      <c r="AB4" s="1156"/>
      <c r="AC4" s="1156"/>
      <c r="AD4" s="1156"/>
      <c r="AE4" s="1159"/>
      <c r="AF4" s="1159"/>
      <c r="AG4" s="1159"/>
      <c r="AH4" s="1159"/>
      <c r="AI4" s="1159"/>
      <c r="AJ4" s="1159"/>
      <c r="AK4" s="1159"/>
      <c r="AL4" s="1159"/>
      <c r="AM4" s="1159"/>
      <c r="AN4" s="650"/>
      <c r="AO4" s="650"/>
      <c r="AP4" s="650"/>
      <c r="AQ4" s="650"/>
      <c r="AR4" s="729"/>
      <c r="AS4" s="729"/>
      <c r="AT4" s="729"/>
      <c r="AU4" s="729"/>
      <c r="AV4" s="650"/>
      <c r="AW4" s="650"/>
      <c r="AX4" s="650"/>
      <c r="AY4" s="650"/>
      <c r="AZ4" s="729"/>
      <c r="BA4" s="729"/>
      <c r="BB4" s="729"/>
      <c r="BC4" s="729"/>
      <c r="BD4" s="650"/>
      <c r="BE4" s="650"/>
      <c r="BF4" s="650"/>
      <c r="BG4" s="650"/>
      <c r="BH4" s="729"/>
      <c r="BI4" s="729"/>
      <c r="BJ4" s="729"/>
      <c r="BK4" s="729"/>
      <c r="BL4" s="650"/>
      <c r="BM4" s="650"/>
      <c r="BN4" s="650"/>
      <c r="BO4" s="650"/>
      <c r="BP4" s="729"/>
      <c r="BQ4" s="729"/>
      <c r="BR4" s="729"/>
      <c r="BS4" s="729"/>
      <c r="BT4" s="650"/>
      <c r="BU4" s="650"/>
      <c r="BV4" s="650"/>
      <c r="BW4" s="650"/>
    </row>
    <row r="5" spans="1:75" s="896" customFormat="1" ht="22.5" customHeight="1">
      <c r="A5" s="1048" t="str">
        <f>'SCC List'!A31</f>
        <v>40 SITEWORK &amp; SPECIAL CONDITIONS</v>
      </c>
      <c r="B5" s="621"/>
      <c r="C5" s="621"/>
      <c r="D5" s="650"/>
      <c r="E5" s="650"/>
      <c r="F5" s="650"/>
      <c r="G5" s="650"/>
      <c r="H5" s="650"/>
      <c r="I5" s="650"/>
      <c r="J5" s="650"/>
      <c r="K5" s="650"/>
      <c r="L5" s="650"/>
      <c r="M5" s="650"/>
      <c r="N5" s="650"/>
      <c r="O5" s="650"/>
      <c r="P5" s="650"/>
      <c r="Q5" s="650"/>
      <c r="R5" s="650"/>
      <c r="S5" s="650"/>
      <c r="T5" s="650"/>
      <c r="U5" s="650"/>
      <c r="V5" s="650"/>
      <c r="W5" s="650"/>
      <c r="X5" s="650"/>
      <c r="Y5" s="650"/>
      <c r="Z5" s="650"/>
      <c r="AA5" s="1156"/>
      <c r="AB5" s="1156"/>
      <c r="AC5" s="1156"/>
      <c r="AD5" s="1156"/>
      <c r="AE5" s="1156"/>
      <c r="AF5" s="1156"/>
      <c r="AG5" s="1156"/>
      <c r="AH5" s="1156"/>
      <c r="AI5" s="1156"/>
      <c r="AJ5" s="1156"/>
      <c r="AK5" s="1156"/>
      <c r="AL5" s="1156"/>
      <c r="AM5" s="1156"/>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row>
    <row r="6" spans="1:75" s="896" customFormat="1" ht="22.5" customHeight="1">
      <c r="A6" s="1048" t="str">
        <f>'SCC List'!A40</f>
        <v>50  SYSTEMS</v>
      </c>
      <c r="B6" s="621"/>
      <c r="C6" s="621"/>
      <c r="D6" s="650"/>
      <c r="E6" s="650"/>
      <c r="F6" s="650"/>
      <c r="G6" s="650"/>
      <c r="H6" s="650"/>
      <c r="I6" s="650"/>
      <c r="J6" s="650"/>
      <c r="K6" s="650"/>
      <c r="L6" s="650"/>
      <c r="M6" s="650"/>
      <c r="N6" s="650"/>
      <c r="O6" s="650"/>
      <c r="P6" s="650"/>
      <c r="Q6" s="650"/>
      <c r="R6" s="650"/>
      <c r="S6" s="650"/>
      <c r="T6" s="650"/>
      <c r="U6" s="650"/>
      <c r="V6" s="650"/>
      <c r="W6" s="650"/>
      <c r="X6" s="650"/>
      <c r="Y6" s="650"/>
      <c r="Z6" s="650"/>
      <c r="AA6" s="1156"/>
      <c r="AB6" s="1156"/>
      <c r="AC6" s="1156"/>
      <c r="AD6" s="1156"/>
      <c r="AE6" s="1156"/>
      <c r="AF6" s="1156"/>
      <c r="AG6" s="1156"/>
      <c r="AH6" s="1156"/>
      <c r="AI6" s="1156"/>
      <c r="AJ6" s="1156"/>
      <c r="AK6" s="1156"/>
      <c r="AL6" s="1156"/>
      <c r="AM6" s="1156"/>
      <c r="AN6" s="650"/>
      <c r="AO6" s="650"/>
      <c r="AP6" s="650"/>
      <c r="AQ6" s="650"/>
      <c r="AR6" s="650"/>
      <c r="AS6" s="650"/>
      <c r="AT6" s="650"/>
      <c r="AU6" s="650"/>
      <c r="AV6" s="650"/>
      <c r="AW6" s="650"/>
      <c r="AX6" s="650"/>
      <c r="AY6" s="650"/>
      <c r="AZ6" s="650"/>
      <c r="BA6" s="650"/>
      <c r="BB6" s="650"/>
      <c r="BC6" s="650"/>
      <c r="BD6" s="650"/>
      <c r="BE6" s="650"/>
      <c r="BF6" s="650"/>
      <c r="BG6" s="650"/>
      <c r="BH6" s="650"/>
      <c r="BI6" s="650"/>
      <c r="BJ6" s="650"/>
      <c r="BK6" s="650"/>
      <c r="BL6" s="650"/>
      <c r="BM6" s="650"/>
      <c r="BN6" s="650"/>
      <c r="BO6" s="650"/>
      <c r="BP6" s="650"/>
      <c r="BQ6" s="650"/>
      <c r="BR6" s="650"/>
      <c r="BS6" s="650"/>
      <c r="BT6" s="650"/>
      <c r="BU6" s="650"/>
      <c r="BV6" s="650"/>
      <c r="BW6" s="650"/>
    </row>
    <row r="7" spans="1:75" s="896" customFormat="1" ht="22.5" customHeight="1">
      <c r="A7" s="1048" t="str">
        <f>'SCC List'!A48:B48</f>
        <v>60 ROW, LAND, EXISTING IMPROVEMENTS</v>
      </c>
      <c r="B7" s="621"/>
      <c r="C7" s="621"/>
      <c r="D7" s="650"/>
      <c r="E7" s="650"/>
      <c r="F7" s="650"/>
      <c r="G7" s="650"/>
      <c r="H7" s="650"/>
      <c r="I7" s="650"/>
      <c r="J7" s="650"/>
      <c r="K7" s="650"/>
      <c r="L7" s="650"/>
      <c r="M7" s="650"/>
      <c r="N7" s="650"/>
      <c r="O7" s="650"/>
      <c r="P7" s="650"/>
      <c r="Q7" s="650"/>
      <c r="R7" s="650"/>
      <c r="S7" s="650"/>
      <c r="T7" s="650"/>
      <c r="U7" s="650"/>
      <c r="V7" s="650"/>
      <c r="W7" s="650"/>
      <c r="X7" s="650"/>
      <c r="Y7" s="650"/>
      <c r="Z7" s="650"/>
      <c r="AA7" s="1156"/>
      <c r="AB7" s="1156"/>
      <c r="AC7" s="1156"/>
      <c r="AD7" s="1156"/>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0"/>
      <c r="BH7" s="650"/>
      <c r="BI7" s="650"/>
      <c r="BJ7" s="650"/>
      <c r="BK7" s="650"/>
      <c r="BL7" s="650"/>
      <c r="BM7" s="650"/>
      <c r="BN7" s="650"/>
      <c r="BO7" s="650"/>
      <c r="BP7" s="650"/>
      <c r="BQ7" s="650"/>
      <c r="BR7" s="650"/>
      <c r="BS7" s="650"/>
      <c r="BT7" s="650"/>
      <c r="BU7" s="650"/>
      <c r="BV7" s="650"/>
      <c r="BW7" s="650"/>
    </row>
    <row r="8" spans="1:75" s="896" customFormat="1" ht="22.5" customHeight="1">
      <c r="A8" s="1048" t="str">
        <f>'SCC List'!A51</f>
        <v>70 VEHICLES (number)</v>
      </c>
      <c r="B8" s="621"/>
      <c r="C8" s="621"/>
      <c r="D8" s="650"/>
      <c r="E8" s="650"/>
      <c r="F8" s="650"/>
      <c r="G8" s="650"/>
      <c r="H8" s="650"/>
      <c r="I8" s="650"/>
      <c r="J8" s="650"/>
      <c r="K8" s="650"/>
      <c r="L8" s="650"/>
      <c r="M8" s="650"/>
      <c r="N8" s="650"/>
      <c r="O8" s="650"/>
      <c r="P8" s="650"/>
      <c r="Q8" s="650"/>
      <c r="R8" s="650"/>
      <c r="S8" s="650"/>
      <c r="T8" s="650"/>
      <c r="U8" s="650"/>
      <c r="V8" s="650"/>
      <c r="W8" s="650"/>
      <c r="X8" s="650"/>
      <c r="Y8" s="650"/>
      <c r="Z8" s="650"/>
      <c r="AA8" s="1156"/>
      <c r="AB8" s="1156"/>
      <c r="AC8" s="1156"/>
      <c r="AD8" s="1156"/>
      <c r="AE8" s="1156"/>
      <c r="AF8" s="1156"/>
      <c r="AG8" s="1156"/>
      <c r="AH8" s="1156"/>
      <c r="AI8" s="1156"/>
      <c r="AJ8" s="1156"/>
      <c r="AK8" s="1156"/>
      <c r="AL8" s="1156"/>
      <c r="AM8" s="1156"/>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row>
    <row r="9" spans="1:75" s="896" customFormat="1" ht="22.5" customHeight="1">
      <c r="A9" s="1048" t="str">
        <f>'SCC List'!A59:B59</f>
        <v>80 PROFESSIONAL SERVICES</v>
      </c>
      <c r="B9" s="621"/>
      <c r="C9" s="621"/>
      <c r="D9" s="1156"/>
      <c r="E9" s="1156"/>
      <c r="F9" s="1156"/>
      <c r="G9" s="1156"/>
      <c r="H9" s="1156"/>
      <c r="I9" s="1156"/>
      <c r="J9" s="1156"/>
      <c r="K9" s="1156"/>
      <c r="L9" s="1156"/>
      <c r="M9" s="1156"/>
      <c r="N9" s="1156"/>
      <c r="O9" s="1156"/>
      <c r="P9" s="1156"/>
      <c r="Q9" s="1156"/>
      <c r="R9" s="1156"/>
      <c r="S9" s="1156"/>
      <c r="T9" s="1156"/>
      <c r="U9" s="1156"/>
      <c r="V9" s="1156"/>
      <c r="W9" s="1156"/>
      <c r="X9" s="1156"/>
      <c r="Y9" s="1156"/>
      <c r="Z9" s="1156"/>
      <c r="AA9" s="1156"/>
      <c r="AB9" s="1156"/>
      <c r="AC9" s="1156"/>
      <c r="AD9" s="1156"/>
      <c r="AE9" s="1156"/>
      <c r="AF9" s="1156"/>
      <c r="AG9" s="1156"/>
      <c r="AH9" s="1156"/>
      <c r="AI9" s="1156"/>
      <c r="AJ9" s="1156"/>
      <c r="AK9" s="1156"/>
      <c r="AL9" s="1156"/>
      <c r="AM9" s="1156"/>
      <c r="AN9" s="650"/>
      <c r="AO9" s="650"/>
      <c r="AP9" s="650"/>
      <c r="AQ9" s="650"/>
      <c r="AR9" s="650"/>
      <c r="AS9" s="650"/>
      <c r="AT9" s="650"/>
      <c r="AU9" s="650"/>
      <c r="AV9" s="650"/>
      <c r="AW9" s="650"/>
      <c r="AX9" s="650"/>
      <c r="AY9" s="650"/>
      <c r="AZ9" s="650"/>
      <c r="BA9" s="650"/>
      <c r="BB9" s="650"/>
      <c r="BC9" s="650"/>
      <c r="BD9" s="650"/>
      <c r="BE9" s="650"/>
      <c r="BF9" s="650"/>
      <c r="BG9" s="650"/>
      <c r="BH9" s="650"/>
      <c r="BI9" s="650"/>
      <c r="BJ9" s="650"/>
      <c r="BK9" s="650"/>
      <c r="BL9" s="650"/>
      <c r="BM9" s="650"/>
      <c r="BN9" s="650"/>
      <c r="BO9" s="650"/>
      <c r="BP9" s="650"/>
      <c r="BQ9" s="650"/>
      <c r="BR9" s="650"/>
      <c r="BS9" s="650"/>
      <c r="BT9" s="650"/>
      <c r="BU9" s="650"/>
      <c r="BV9" s="650"/>
      <c r="BW9" s="650"/>
    </row>
    <row r="10" spans="1:75" s="896" customFormat="1" ht="22.5" customHeight="1">
      <c r="A10" s="1048" t="str">
        <f>'SCC List'!A68</f>
        <v>90 UNALLOCATED CONTINGENCY</v>
      </c>
      <c r="B10" s="621"/>
      <c r="C10" s="621"/>
      <c r="D10" s="651"/>
      <c r="E10" s="651"/>
      <c r="F10" s="651"/>
      <c r="G10" s="651"/>
      <c r="H10" s="651"/>
      <c r="I10" s="651"/>
      <c r="J10" s="651"/>
      <c r="K10" s="651"/>
      <c r="L10" s="649"/>
      <c r="M10" s="649"/>
      <c r="N10" s="649"/>
      <c r="O10" s="649"/>
      <c r="P10" s="649"/>
      <c r="Q10" s="649"/>
      <c r="R10" s="649"/>
      <c r="S10" s="649"/>
      <c r="T10" s="649"/>
      <c r="U10" s="649"/>
      <c r="V10" s="649"/>
      <c r="W10" s="649"/>
      <c r="X10" s="649"/>
      <c r="Y10" s="649"/>
      <c r="Z10" s="649"/>
      <c r="AA10" s="1157"/>
      <c r="AB10" s="1157"/>
      <c r="AC10" s="1157"/>
      <c r="AD10" s="1157"/>
      <c r="AE10" s="1157"/>
      <c r="AF10" s="1157"/>
      <c r="AG10" s="1157"/>
      <c r="AH10" s="1157"/>
      <c r="AI10" s="1157"/>
      <c r="AJ10" s="1157"/>
      <c r="AK10" s="1157"/>
      <c r="AL10" s="1157"/>
      <c r="AM10" s="1157"/>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row>
    <row r="11" spans="1:75" s="896" customFormat="1" ht="22.5" customHeight="1">
      <c r="A11" s="1048" t="str">
        <f>'SCC List'!A69</f>
        <v>100  FINANCE CHARGES</v>
      </c>
      <c r="B11" s="621"/>
      <c r="C11" s="621"/>
      <c r="D11" s="651"/>
      <c r="E11" s="651"/>
      <c r="F11" s="651"/>
      <c r="G11" s="651"/>
      <c r="H11" s="651"/>
      <c r="I11" s="651"/>
      <c r="J11" s="651"/>
      <c r="K11" s="651"/>
      <c r="L11" s="649"/>
      <c r="M11" s="649"/>
      <c r="N11" s="649"/>
      <c r="O11" s="649"/>
      <c r="P11" s="649"/>
      <c r="Q11" s="649"/>
      <c r="R11" s="649"/>
      <c r="S11" s="649"/>
      <c r="T11" s="649"/>
      <c r="U11" s="649"/>
      <c r="V11" s="649"/>
      <c r="W11" s="649"/>
      <c r="X11" s="649"/>
      <c r="Y11" s="649"/>
      <c r="Z11" s="649"/>
      <c r="AA11" s="1157"/>
      <c r="AB11" s="1157"/>
      <c r="AC11" s="1157"/>
      <c r="AD11" s="1157"/>
      <c r="AE11" s="1157"/>
      <c r="AF11" s="1157"/>
      <c r="AG11" s="1157"/>
      <c r="AH11" s="1157"/>
      <c r="AI11" s="1157"/>
      <c r="AJ11" s="1157"/>
      <c r="AK11" s="1157"/>
      <c r="AL11" s="1157"/>
      <c r="AM11" s="1157"/>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49"/>
      <c r="BR11" s="649"/>
      <c r="BS11" s="649"/>
      <c r="BT11" s="649"/>
      <c r="BU11" s="649"/>
      <c r="BV11" s="649"/>
      <c r="BW11" s="649"/>
    </row>
    <row r="12" spans="1:75" s="896" customFormat="1" ht="22.5" customHeight="1">
      <c r="A12" s="1048" t="str">
        <f>Schedule!A24</f>
        <v>Revenue Operations </v>
      </c>
      <c r="B12" s="621"/>
      <c r="C12" s="621"/>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1160"/>
      <c r="AO12" s="1160"/>
      <c r="AP12" s="1160"/>
      <c r="AQ12" s="1160"/>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row>
    <row r="13" spans="1:75" ht="22.5" customHeight="1">
      <c r="A13" s="1048" t="str">
        <f>Schedule!A25</f>
        <v>Before and After Study: Two years post Rev Ops</v>
      </c>
      <c r="B13" s="621"/>
      <c r="C13" s="621"/>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6"/>
      <c r="BJ13" s="726"/>
      <c r="BK13" s="726"/>
      <c r="BL13" s="726"/>
      <c r="BM13" s="726"/>
      <c r="BN13" s="726"/>
      <c r="BO13" s="726"/>
      <c r="BP13" s="726"/>
      <c r="BQ13" s="726"/>
      <c r="BR13" s="726"/>
      <c r="BS13" s="726"/>
      <c r="BT13" s="726"/>
      <c r="BU13" s="726"/>
      <c r="BV13" s="726"/>
      <c r="BW13" s="726"/>
    </row>
    <row r="14" spans="1:75" ht="22.5" customHeight="1">
      <c r="A14" s="1048" t="str">
        <f>Schedule!A26</f>
        <v>Fulfillment of the New Starts funding commitment</v>
      </c>
      <c r="B14" s="895"/>
      <c r="C14" s="621"/>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1161"/>
      <c r="AQ14" s="727"/>
      <c r="AR14" s="727"/>
      <c r="AS14" s="727"/>
      <c r="AT14" s="727"/>
      <c r="AU14" s="727"/>
      <c r="AV14" s="845"/>
      <c r="AW14" s="845"/>
      <c r="AX14" s="845"/>
      <c r="AY14" s="845"/>
      <c r="AZ14" s="845"/>
      <c r="BA14" s="845"/>
      <c r="BB14" s="845"/>
      <c r="BC14" s="845"/>
      <c r="BD14" s="845"/>
      <c r="BE14" s="845"/>
      <c r="BF14" s="845"/>
      <c r="BG14" s="845"/>
      <c r="BH14" s="845"/>
      <c r="BI14" s="845"/>
      <c r="BJ14" s="845"/>
      <c r="BK14" s="845"/>
      <c r="BL14" s="845"/>
      <c r="BM14" s="845"/>
      <c r="BN14" s="845"/>
      <c r="BO14" s="727"/>
      <c r="BP14" s="845"/>
      <c r="BQ14" s="845"/>
      <c r="BR14" s="845"/>
      <c r="BS14" s="845"/>
      <c r="BT14" s="845"/>
      <c r="BU14" s="845"/>
      <c r="BV14" s="845"/>
      <c r="BW14" s="727"/>
    </row>
    <row r="15" spans="1:75" ht="22.5" customHeight="1">
      <c r="A15" s="1048" t="str">
        <f>Schedule!A27</f>
        <v>Completion of project close-out, resolution of claims</v>
      </c>
      <c r="B15" s="895"/>
      <c r="C15" s="621"/>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845"/>
      <c r="AW15" s="845"/>
      <c r="AX15" s="845"/>
      <c r="AY15" s="845"/>
      <c r="AZ15" s="845"/>
      <c r="BA15" s="845"/>
      <c r="BB15" s="845"/>
      <c r="BC15" s="845"/>
      <c r="BD15" s="845"/>
      <c r="BE15" s="845"/>
      <c r="BF15" s="845"/>
      <c r="BG15" s="845"/>
      <c r="BH15" s="845"/>
      <c r="BI15" s="845"/>
      <c r="BJ15" s="845"/>
      <c r="BK15" s="845"/>
      <c r="BL15" s="845"/>
      <c r="BM15" s="845"/>
      <c r="BN15" s="845"/>
      <c r="BO15" s="727"/>
      <c r="BP15" s="845"/>
      <c r="BQ15" s="845"/>
      <c r="BR15" s="845"/>
      <c r="BS15" s="845"/>
      <c r="BT15" s="845"/>
      <c r="BU15" s="845"/>
      <c r="BV15" s="845"/>
      <c r="BW15" s="727"/>
    </row>
  </sheetData>
  <sheetProtection/>
  <mergeCells count="18">
    <mergeCell ref="BP1:BS1"/>
    <mergeCell ref="BT1:BW1"/>
    <mergeCell ref="D1:G1"/>
    <mergeCell ref="AN1:AQ1"/>
    <mergeCell ref="H1:K1"/>
    <mergeCell ref="L1:O1"/>
    <mergeCell ref="X1:AA1"/>
    <mergeCell ref="AB1:AE1"/>
    <mergeCell ref="AF1:AI1"/>
    <mergeCell ref="BH1:BK1"/>
    <mergeCell ref="BL1:BO1"/>
    <mergeCell ref="AJ1:AM1"/>
    <mergeCell ref="P1:S1"/>
    <mergeCell ref="AZ1:BC1"/>
    <mergeCell ref="BD1:BG1"/>
    <mergeCell ref="AR1:AU1"/>
    <mergeCell ref="AV1:AY1"/>
    <mergeCell ref="T1:W1"/>
  </mergeCells>
  <printOptions/>
  <pageMargins left="0.79" right="0.39" top="1.46" bottom="0.5" header="0.65" footer="0.32"/>
  <pageSetup fitToHeight="1" fitToWidth="1" horizontalDpi="600" verticalDpi="600" orientation="landscape" scale="53" r:id="rId1"/>
  <headerFooter alignWithMargins="0">
    <oddHeader>&amp;C&amp;11Attachment 4
Project Schedule
Project Sponsor Name
Project Name</oddHeader>
  </headerFooter>
  <ignoredErrors>
    <ignoredError sqref="A2:A15" unlocked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BC78"/>
  <sheetViews>
    <sheetView workbookViewId="0" topLeftCell="A1">
      <selection activeCell="C11" sqref="C11"/>
    </sheetView>
  </sheetViews>
  <sheetFormatPr defaultColWidth="9.140625" defaultRowHeight="12.75"/>
  <cols>
    <col min="1" max="1" width="9.140625" style="78" customWidth="1"/>
    <col min="2" max="2" width="56.8515625" style="78" customWidth="1"/>
    <col min="3" max="3" width="70.140625" style="175" customWidth="1"/>
    <col min="4" max="4" width="9.8515625" style="86" customWidth="1"/>
    <col min="5" max="55" width="9.140625" style="86" customWidth="1"/>
    <col min="56" max="16384" width="9.140625" style="69" customWidth="1"/>
  </cols>
  <sheetData>
    <row r="1" spans="1:55" s="77" customFormat="1" ht="51" customHeight="1">
      <c r="A1" s="1199" t="s">
        <v>224</v>
      </c>
      <c r="B1" s="1200"/>
      <c r="C1" s="303" t="s">
        <v>294</v>
      </c>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55" s="77" customFormat="1" ht="16.5" customHeight="1">
      <c r="A2" s="300" t="str">
        <f>'SCC List'!A2</f>
        <v>(Rev.9, Feb. 6, 2007)</v>
      </c>
      <c r="B2" s="293"/>
      <c r="C2" s="302"/>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row>
    <row r="3" spans="1:55" s="228" customFormat="1" ht="140.25">
      <c r="A3" s="1195" t="str">
        <f>'SCC List'!A3</f>
        <v>10 GUIDEWAY &amp; TRACK ELEMENTS (route miles)</v>
      </c>
      <c r="B3" s="1196"/>
      <c r="C3" s="227" t="s">
        <v>296</v>
      </c>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row>
    <row r="4" spans="1:55" s="231" customFormat="1" ht="12.75">
      <c r="A4" s="921">
        <f>'SCC List'!A4</f>
        <v>10.01</v>
      </c>
      <c r="B4" s="137" t="str">
        <f>'SCC List'!B4</f>
        <v>Guideway: At-grade exclusive right-of-way</v>
      </c>
      <c r="C4" s="230"/>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row>
    <row r="5" spans="1:55" s="231" customFormat="1" ht="12.75">
      <c r="A5" s="229">
        <f>'SCC List'!A5</f>
        <v>10.02</v>
      </c>
      <c r="B5" s="137" t="str">
        <f>'SCC List'!B5</f>
        <v>Guideway: At-grade semi-exclusive (allows cross-traffic)</v>
      </c>
      <c r="C5" s="230"/>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row>
    <row r="6" spans="1:55" s="231" customFormat="1" ht="12.75">
      <c r="A6" s="229">
        <f>'SCC List'!A6</f>
        <v>10.03</v>
      </c>
      <c r="B6" s="137" t="str">
        <f>'SCC List'!B6</f>
        <v>Guideway: At-grade in mixed traffic</v>
      </c>
      <c r="C6" s="230"/>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row>
    <row r="7" spans="1:55" s="231" customFormat="1" ht="25.5">
      <c r="A7" s="229">
        <f>'SCC List'!A7</f>
        <v>10.04</v>
      </c>
      <c r="B7" s="137" t="str">
        <f>'SCC List'!B7</f>
        <v>Guideway: Aerial structure</v>
      </c>
      <c r="C7" s="230" t="s">
        <v>20</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row>
    <row r="8" spans="1:55" s="231" customFormat="1" ht="12.75">
      <c r="A8" s="229">
        <f>'SCC List'!A8</f>
        <v>10.05</v>
      </c>
      <c r="B8" s="137" t="str">
        <f>'SCC List'!B8</f>
        <v>Guideway: Built-up fill</v>
      </c>
      <c r="C8" s="230" t="s">
        <v>37</v>
      </c>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row>
    <row r="9" spans="1:55" s="231" customFormat="1" ht="25.5">
      <c r="A9" s="229">
        <f>'SCC List'!A9</f>
        <v>10.06</v>
      </c>
      <c r="B9" s="137" t="str">
        <f>'SCC List'!B9</f>
        <v>Guideway: Underground cut &amp; cover</v>
      </c>
      <c r="C9" s="230" t="s">
        <v>24</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row>
    <row r="10" spans="1:55" s="231" customFormat="1" ht="25.5">
      <c r="A10" s="229">
        <f>'SCC List'!A10</f>
        <v>10.07</v>
      </c>
      <c r="B10" s="137" t="str">
        <f>'SCC List'!B10</f>
        <v>Guideway: Underground tunnel</v>
      </c>
      <c r="C10" s="230" t="s">
        <v>23</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row>
    <row r="11" spans="1:55" s="231" customFormat="1" ht="25.5">
      <c r="A11" s="229">
        <f>'SCC List'!A11</f>
        <v>10.08</v>
      </c>
      <c r="B11" s="137" t="str">
        <f>'SCC List'!B11</f>
        <v>Guideway: Retained cut or fill</v>
      </c>
      <c r="C11" s="230" t="s">
        <v>24</v>
      </c>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row>
    <row r="12" spans="1:55" s="231" customFormat="1" ht="12.75">
      <c r="A12" s="229">
        <f>'SCC List'!A12</f>
        <v>10.09</v>
      </c>
      <c r="B12" s="137" t="str">
        <f>'SCC List'!B12</f>
        <v>Track:  Direct fixation</v>
      </c>
      <c r="C12" s="230" t="s">
        <v>38</v>
      </c>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row>
    <row r="13" spans="1:55" s="231" customFormat="1" ht="12.75">
      <c r="A13" s="269">
        <f>'SCC List'!A13</f>
        <v>10.1</v>
      </c>
      <c r="B13" s="137" t="str">
        <f>'SCC List'!B13</f>
        <v>Track:  Embedded</v>
      </c>
      <c r="C13" s="230" t="s">
        <v>39</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row>
    <row r="14" spans="1:55" s="231" customFormat="1" ht="12.75">
      <c r="A14" s="229">
        <f>'SCC List'!A14</f>
        <v>10.11</v>
      </c>
      <c r="B14" s="137" t="str">
        <f>'SCC List'!B14</f>
        <v>Track:  Ballasted</v>
      </c>
      <c r="C14" s="230" t="s">
        <v>40</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row>
    <row r="15" spans="1:55" s="231" customFormat="1" ht="12.75">
      <c r="A15" s="229">
        <f>'SCC List'!A15</f>
        <v>10.12</v>
      </c>
      <c r="B15" s="137" t="str">
        <f>'SCC List'!B15</f>
        <v>Track:  Special (switches, turnouts)</v>
      </c>
      <c r="C15" s="230" t="s">
        <v>41</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row>
    <row r="16" spans="1:55" s="232" customFormat="1" ht="12.75">
      <c r="A16" s="229">
        <f>'SCC List'!A16</f>
        <v>10.13</v>
      </c>
      <c r="B16" s="137" t="str">
        <f>'SCC List'!B16</f>
        <v>Track:  Vibration and noise dampening</v>
      </c>
      <c r="C16" s="230" t="s">
        <v>42</v>
      </c>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row>
    <row r="17" spans="1:55" s="235" customFormat="1" ht="89.25">
      <c r="A17" s="1188" t="str">
        <f>'SCC List'!A17</f>
        <v>20 STATIONS, STOPS, TERMINALS, INTERMODAL (number)</v>
      </c>
      <c r="B17" s="1189"/>
      <c r="C17" s="234" t="s">
        <v>303</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row>
    <row r="18" spans="1:55" s="235" customFormat="1" ht="25.5">
      <c r="A18" s="233"/>
      <c r="B18" s="118"/>
      <c r="C18" s="236" t="s">
        <v>295</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row>
    <row r="19" spans="1:55" s="238" customFormat="1" ht="12.75">
      <c r="A19" s="237">
        <f>'SCC List'!A18</f>
        <v>20.01</v>
      </c>
      <c r="B19" s="118" t="str">
        <f>'SCC List'!B18</f>
        <v>At-grade station, stop, shelter, mall, terminal, platform</v>
      </c>
      <c r="C19" s="23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row>
    <row r="20" spans="1:55" s="238" customFormat="1" ht="26.25" customHeight="1">
      <c r="A20" s="237">
        <f>'SCC List'!A19</f>
        <v>20.02</v>
      </c>
      <c r="B20" s="118" t="str">
        <f>'SCC List'!B19</f>
        <v>Aerial station, stop, shelter, mall, terminal, platform</v>
      </c>
      <c r="C20" s="236" t="s">
        <v>21</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row>
    <row r="21" spans="1:55" s="238" customFormat="1" ht="12.75">
      <c r="A21" s="237">
        <f>'SCC List'!A20</f>
        <v>20.03</v>
      </c>
      <c r="B21" s="118" t="str">
        <f>'SCC List'!B20</f>
        <v>Underground station, stop, shelter, mall, terminal, platform </v>
      </c>
      <c r="C21" s="236" t="s">
        <v>22</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row>
    <row r="22" spans="1:55" s="238" customFormat="1" ht="12.75">
      <c r="A22" s="237">
        <f>'SCC List'!A21</f>
        <v>20.04</v>
      </c>
      <c r="B22" s="118" t="str">
        <f>'SCC List'!B21</f>
        <v>Other stations, landings, terminals:  Intermodal, ferry, trolley, etc. </v>
      </c>
      <c r="C22" s="23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row>
    <row r="23" spans="1:55" s="238" customFormat="1" ht="66" customHeight="1">
      <c r="A23" s="237">
        <f>'SCC List'!A22</f>
        <v>20.05</v>
      </c>
      <c r="B23" s="118" t="str">
        <f>'SCC List'!B22</f>
        <v>Joint development </v>
      </c>
      <c r="C23" s="234" t="s">
        <v>221</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row>
    <row r="24" spans="1:55" s="238" customFormat="1" ht="12.75">
      <c r="A24" s="237">
        <f>'SCC List'!A23</f>
        <v>20.06</v>
      </c>
      <c r="B24" s="118" t="str">
        <f>'SCC List'!B23</f>
        <v>Automobile parking multi-story structure</v>
      </c>
      <c r="C24" s="236" t="s">
        <v>22</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row>
    <row r="25" spans="1:55" s="238" customFormat="1" ht="12.75">
      <c r="A25" s="237">
        <f>'SCC List'!A24</f>
        <v>20.07</v>
      </c>
      <c r="B25" s="118" t="str">
        <f>'SCC List'!B24</f>
        <v>Elevators, escalators</v>
      </c>
      <c r="C25" s="23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row>
    <row r="26" spans="1:55" s="239" customFormat="1" ht="92.25" customHeight="1">
      <c r="A26" s="1201" t="str">
        <f>'SCC List'!A25</f>
        <v>30 SUPPORT FACILITIES: YARDS, SHOPS, ADMIN. BLDGS</v>
      </c>
      <c r="B26" s="1202"/>
      <c r="C26" s="227" t="s">
        <v>304</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row>
    <row r="27" spans="1:55" s="239" customFormat="1" ht="25.5">
      <c r="A27" s="1203"/>
      <c r="B27" s="1204"/>
      <c r="C27" s="230" t="s">
        <v>297</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row>
    <row r="28" spans="1:55" s="239" customFormat="1" ht="38.25" customHeight="1">
      <c r="A28" s="1205"/>
      <c r="B28" s="1206"/>
      <c r="C28" s="227" t="s">
        <v>26</v>
      </c>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row>
    <row r="29" spans="1:3" ht="12.75">
      <c r="A29" s="229">
        <f>'SCC List'!A26</f>
        <v>30.01</v>
      </c>
      <c r="B29" s="137" t="str">
        <f>'SCC List'!B26</f>
        <v>Administration Building:  Office, sales, storage, revenue counting</v>
      </c>
      <c r="C29" s="230"/>
    </row>
    <row r="30" spans="1:3" ht="12.75">
      <c r="A30" s="229">
        <f>'SCC List'!A27</f>
        <v>30.02</v>
      </c>
      <c r="B30" s="137" t="str">
        <f>'SCC List'!B27</f>
        <v>Light Maintenance Facility </v>
      </c>
      <c r="C30" s="230" t="s">
        <v>43</v>
      </c>
    </row>
    <row r="31" spans="1:3" ht="12.75">
      <c r="A31" s="229">
        <f>'SCC List'!A28</f>
        <v>30.03</v>
      </c>
      <c r="B31" s="137" t="str">
        <f>'SCC List'!B28</f>
        <v>Heavy Maintenance Facility</v>
      </c>
      <c r="C31" s="230" t="s">
        <v>44</v>
      </c>
    </row>
    <row r="32" spans="1:3" ht="12.75">
      <c r="A32" s="229">
        <f>'SCC List'!A29</f>
        <v>30.04</v>
      </c>
      <c r="B32" s="137" t="str">
        <f>'SCC List'!B29</f>
        <v>Storage or Maintenance of Way Building</v>
      </c>
      <c r="C32" s="230"/>
    </row>
    <row r="33" spans="1:55" s="240" customFormat="1" ht="12.75">
      <c r="A33" s="229">
        <f>'SCC List'!A30</f>
        <v>30.05</v>
      </c>
      <c r="B33" s="137" t="str">
        <f>'SCC List'!B30</f>
        <v>Yard and Yard Track</v>
      </c>
      <c r="C33" s="230" t="s">
        <v>159</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row>
    <row r="34" spans="1:55" s="235" customFormat="1" ht="24.75" customHeight="1">
      <c r="A34" s="1188" t="str">
        <f>'SCC List'!A31</f>
        <v>40 SITEWORK &amp; SPECIAL CONDITIONS</v>
      </c>
      <c r="B34" s="1189"/>
      <c r="C34" s="236" t="s">
        <v>298</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row>
    <row r="35" spans="1:55" s="238" customFormat="1" ht="12.75">
      <c r="A35" s="237">
        <f>'SCC List'!A32</f>
        <v>40.01</v>
      </c>
      <c r="B35" s="118" t="str">
        <f>'SCC List'!B32</f>
        <v>Demolition, Clearing, Earthwork</v>
      </c>
      <c r="C35" s="236" t="s">
        <v>25</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row>
    <row r="36" spans="1:55" s="238" customFormat="1" ht="12.75">
      <c r="A36" s="237">
        <f>'SCC List'!A33</f>
        <v>40.02</v>
      </c>
      <c r="B36" s="118" t="str">
        <f>'SCC List'!B33</f>
        <v>Site Utilities, Utility Relocation</v>
      </c>
      <c r="C36" s="236" t="s">
        <v>45</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row>
    <row r="37" spans="1:55" s="238" customFormat="1" ht="25.5">
      <c r="A37" s="237">
        <f>'SCC List'!A34</f>
        <v>40.03</v>
      </c>
      <c r="B37" s="118" t="str">
        <f>'SCC List'!B34</f>
        <v>Haz. mat'l, contam'd soil removal/mitigation, ground water treatments</v>
      </c>
      <c r="C37" s="236" t="s">
        <v>299</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row>
    <row r="38" spans="1:55" s="238" customFormat="1" ht="25.5">
      <c r="A38" s="237">
        <f>'SCC List'!A35</f>
        <v>40.04</v>
      </c>
      <c r="B38" s="118" t="str">
        <f>'SCC List'!B35</f>
        <v>Environmental mitigation, e.g. wetlands, historic/archeologic, parks</v>
      </c>
      <c r="C38" s="236" t="s">
        <v>46</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row>
    <row r="39" spans="1:55" s="238" customFormat="1" ht="12.75">
      <c r="A39" s="237">
        <f>'SCC List'!A36</f>
        <v>40.05</v>
      </c>
      <c r="B39" s="118" t="str">
        <f>'SCC List'!B36</f>
        <v>Site structures including retaining walls, sound walls</v>
      </c>
      <c r="C39" s="23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row>
    <row r="40" spans="1:55" s="238" customFormat="1" ht="25.5">
      <c r="A40" s="237">
        <f>'SCC List'!A37</f>
        <v>40.06</v>
      </c>
      <c r="B40" s="118" t="str">
        <f>'SCC List'!B37</f>
        <v>Pedestrian / bike access and accommodation, landscaping</v>
      </c>
      <c r="C40" s="234" t="s">
        <v>47</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row>
    <row r="41" spans="1:55" s="238" customFormat="1" ht="12.75">
      <c r="A41" s="237">
        <f>'SCC List'!A38</f>
        <v>40.07</v>
      </c>
      <c r="B41" s="118" t="str">
        <f>'SCC List'!B38</f>
        <v>Automobile, bus, van accessways including roads, parking lots</v>
      </c>
      <c r="C41" s="236" t="s">
        <v>305</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row>
    <row r="42" spans="1:55" s="238" customFormat="1" ht="144" customHeight="1">
      <c r="A42" s="237">
        <f>'SCC List'!A39</f>
        <v>40.08</v>
      </c>
      <c r="B42" s="118" t="str">
        <f>'SCC List'!B39</f>
        <v>Temporary Facilities and other indirect costs during construction</v>
      </c>
      <c r="C42" s="234" t="s">
        <v>259</v>
      </c>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row>
    <row r="43" spans="1:55" s="239" customFormat="1" ht="28.5" customHeight="1">
      <c r="A43" s="1195" t="str">
        <f>'SCC List'!A40</f>
        <v>50  SYSTEMS</v>
      </c>
      <c r="B43" s="1196"/>
      <c r="C43" s="230" t="s">
        <v>298</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row>
    <row r="44" spans="1:3" ht="12.75">
      <c r="A44" s="229">
        <f>'SCC List'!A41</f>
        <v>50.01</v>
      </c>
      <c r="B44" s="137" t="str">
        <f>'SCC List'!B41</f>
        <v>Train control and signals</v>
      </c>
      <c r="C44" s="230"/>
    </row>
    <row r="45" spans="1:55" s="240" customFormat="1" ht="12.75">
      <c r="A45" s="229">
        <f>'SCC List'!A42</f>
        <v>50.02</v>
      </c>
      <c r="B45" s="137" t="str">
        <f>'SCC List'!B42</f>
        <v>Traffic signals and crossing protection</v>
      </c>
      <c r="C45" s="230" t="s">
        <v>218</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row>
    <row r="46" spans="1:55" s="235" customFormat="1" ht="12.75">
      <c r="A46" s="229">
        <f>'SCC List'!A43</f>
        <v>50.03</v>
      </c>
      <c r="B46" s="137" t="str">
        <f>'SCC List'!B43</f>
        <v>Traction power supply:  substations </v>
      </c>
      <c r="C46" s="241"/>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row>
    <row r="47" spans="1:55" s="238" customFormat="1" ht="12.75">
      <c r="A47" s="229">
        <f>'SCC List'!A44</f>
        <v>50.04</v>
      </c>
      <c r="B47" s="137" t="str">
        <f>'SCC List'!B44</f>
        <v>Traction power distribution:  catenary and third rail</v>
      </c>
      <c r="C47" s="230"/>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row>
    <row r="48" spans="1:55" s="238" customFormat="1" ht="51">
      <c r="A48" s="229">
        <f>'SCC List'!A45</f>
        <v>50.05</v>
      </c>
      <c r="B48" s="137" t="str">
        <f>'SCC List'!B45</f>
        <v>Communications</v>
      </c>
      <c r="C48" s="230" t="s">
        <v>219</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row>
    <row r="49" spans="1:55" s="238" customFormat="1" ht="12.75">
      <c r="A49" s="229">
        <f>'SCC List'!A46</f>
        <v>50.06</v>
      </c>
      <c r="B49" s="137" t="str">
        <f>'SCC List'!B46</f>
        <v>Fare collection system and equipment</v>
      </c>
      <c r="C49" s="230" t="s">
        <v>49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row>
    <row r="50" spans="1:55" s="238" customFormat="1" ht="12.75">
      <c r="A50" s="229">
        <f>'SCC List'!A47</f>
        <v>50.07</v>
      </c>
      <c r="B50" s="137" t="str">
        <f>'SCC List'!B47</f>
        <v>Central Control</v>
      </c>
      <c r="C50" s="230"/>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row>
    <row r="51" spans="1:55" s="231" customFormat="1" ht="15.75" customHeight="1">
      <c r="A51" s="1197" t="s">
        <v>178</v>
      </c>
      <c r="B51" s="1198"/>
      <c r="C51" s="242"/>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row>
    <row r="52" spans="1:55" s="238" customFormat="1" ht="51.75" customHeight="1">
      <c r="A52" s="1188" t="str">
        <f>'SCC List'!A48</f>
        <v>60 ROW, LAND, EXISTING IMPROVEMENTS</v>
      </c>
      <c r="B52" s="1189"/>
      <c r="C52" s="401" t="s">
        <v>6</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row>
    <row r="53" spans="1:55" s="238" customFormat="1" ht="81" customHeight="1">
      <c r="A53" s="237">
        <f>'SCC List'!A49</f>
        <v>60.01</v>
      </c>
      <c r="B53" s="118" t="str">
        <f>'SCC List'!B49</f>
        <v>Purchase or lease of real estate  </v>
      </c>
      <c r="C53" s="234" t="s">
        <v>302</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row>
    <row r="54" spans="1:55" s="243" customFormat="1" ht="15.75" customHeight="1">
      <c r="A54" s="237">
        <f>'SCC List'!A50</f>
        <v>60.02</v>
      </c>
      <c r="B54" s="118" t="str">
        <f>'SCC List'!B50</f>
        <v>Relocation of existing households and businesses</v>
      </c>
      <c r="C54" s="236" t="s">
        <v>217</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row>
    <row r="55" spans="1:55" s="239" customFormat="1" ht="57.75" customHeight="1">
      <c r="A55" s="1195" t="str">
        <f>'SCC List'!A51</f>
        <v>70 VEHICLES (number)</v>
      </c>
      <c r="B55" s="1196"/>
      <c r="C55" s="241" t="s">
        <v>5</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row>
    <row r="56" spans="1:3" ht="12.75">
      <c r="A56" s="229">
        <f>'SCC List'!A52</f>
        <v>70.01</v>
      </c>
      <c r="B56" s="137" t="str">
        <f>'SCC List'!B52</f>
        <v>Light Rail</v>
      </c>
      <c r="C56" s="230" t="s">
        <v>301</v>
      </c>
    </row>
    <row r="57" spans="1:3" ht="12.75">
      <c r="A57" s="229">
        <f>'SCC List'!A53</f>
        <v>70.02</v>
      </c>
      <c r="B57" s="137" t="str">
        <f>'SCC List'!B53</f>
        <v>Heavy Rail</v>
      </c>
      <c r="C57" s="230"/>
    </row>
    <row r="58" spans="1:3" ht="28.5" customHeight="1">
      <c r="A58" s="229">
        <f>'SCC List'!A54</f>
        <v>70.03</v>
      </c>
      <c r="B58" s="137" t="str">
        <f>'SCC List'!B54</f>
        <v>Commuter Rail</v>
      </c>
      <c r="C58" s="227" t="s">
        <v>306</v>
      </c>
    </row>
    <row r="59" spans="1:3" ht="25.5">
      <c r="A59" s="229">
        <f>'SCC List'!A55</f>
        <v>70.04</v>
      </c>
      <c r="B59" s="137" t="str">
        <f>'SCC List'!B55</f>
        <v>Bus</v>
      </c>
      <c r="C59" s="227" t="s">
        <v>307</v>
      </c>
    </row>
    <row r="60" spans="1:3" ht="25.5">
      <c r="A60" s="229">
        <f>'SCC List'!A56</f>
        <v>70.05</v>
      </c>
      <c r="B60" s="137" t="str">
        <f>'SCC List'!B56</f>
        <v>Other</v>
      </c>
      <c r="C60" s="227" t="s">
        <v>50</v>
      </c>
    </row>
    <row r="61" spans="1:3" ht="12.75">
      <c r="A61" s="229">
        <f>'SCC List'!A57</f>
        <v>70.06</v>
      </c>
      <c r="B61" s="137" t="str">
        <f>'SCC List'!B57</f>
        <v>Non-revenue vehicles</v>
      </c>
      <c r="C61" s="244"/>
    </row>
    <row r="62" spans="1:3" ht="12.75">
      <c r="A62" s="229">
        <f>'SCC List'!A58</f>
        <v>70.07</v>
      </c>
      <c r="B62" s="137" t="str">
        <f>'SCC List'!B58</f>
        <v>Spare parts</v>
      </c>
      <c r="C62" s="230"/>
    </row>
    <row r="63" spans="1:55" s="235" customFormat="1" ht="19.5" customHeight="1">
      <c r="A63" s="1188" t="str">
        <f>'SCC List'!A59</f>
        <v>80 PROFESSIONAL SERVICES</v>
      </c>
      <c r="B63" s="1189"/>
      <c r="C63" s="1190" t="s">
        <v>300</v>
      </c>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row>
    <row r="64" spans="1:55" s="238" customFormat="1" ht="19.5" customHeight="1">
      <c r="A64" s="237">
        <f>'SCC List'!A60</f>
        <v>80.01</v>
      </c>
      <c r="B64" s="118" t="str">
        <f>'SCC List'!B60</f>
        <v>Preliminary Engineering</v>
      </c>
      <c r="C64" s="1191"/>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row>
    <row r="65" spans="1:55" s="238" customFormat="1" ht="19.5" customHeight="1">
      <c r="A65" s="237">
        <f>'SCC List'!A61</f>
        <v>80.02</v>
      </c>
      <c r="B65" s="118" t="str">
        <f>'SCC List'!B61</f>
        <v>Final Design</v>
      </c>
      <c r="C65" s="1191"/>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row>
    <row r="66" spans="1:55" s="238" customFormat="1" ht="19.5" customHeight="1">
      <c r="A66" s="237">
        <f>'SCC List'!A62</f>
        <v>80.03</v>
      </c>
      <c r="B66" s="118" t="str">
        <f>'SCC List'!B62</f>
        <v>Project Management for Design and Construction</v>
      </c>
      <c r="C66" s="1191"/>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row>
    <row r="67" spans="1:55" s="238" customFormat="1" ht="19.5" customHeight="1">
      <c r="A67" s="237">
        <f>'SCC List'!A63</f>
        <v>80.04</v>
      </c>
      <c r="B67" s="118" t="str">
        <f>'SCC List'!B63</f>
        <v>Construction Administration &amp; Management </v>
      </c>
      <c r="C67" s="1191"/>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row>
    <row r="68" spans="1:55" s="238" customFormat="1" ht="19.5" customHeight="1">
      <c r="A68" s="237">
        <f>'SCC List'!A64</f>
        <v>80.05</v>
      </c>
      <c r="B68" s="118" t="str">
        <f>'SCC List'!B64</f>
        <v>Insurance </v>
      </c>
      <c r="C68" s="1191"/>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row>
    <row r="69" spans="1:55" s="238" customFormat="1" ht="19.5" customHeight="1">
      <c r="A69" s="237">
        <f>'SCC List'!A65</f>
        <v>80.06</v>
      </c>
      <c r="B69" s="118" t="str">
        <f>'SCC List'!B65</f>
        <v>Legal; Permits; Review Fees by other agencies, cities, etc.</v>
      </c>
      <c r="C69" s="1191"/>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row>
    <row r="70" spans="1:55" s="238" customFormat="1" ht="111" customHeight="1">
      <c r="A70" s="237">
        <f>'SCC List'!A66</f>
        <v>80.07</v>
      </c>
      <c r="B70" s="118" t="str">
        <f>'SCC List'!B66</f>
        <v>Surveys, Testing, Investigation, Inspection</v>
      </c>
      <c r="C70" s="1192"/>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row>
    <row r="71" spans="1:55" s="238" customFormat="1" ht="27" customHeight="1">
      <c r="A71" s="237">
        <f>'SCC List'!A67</f>
        <v>80.08</v>
      </c>
      <c r="B71" s="118" t="str">
        <f>'SCC List'!B67</f>
        <v>Start up</v>
      </c>
      <c r="C71" s="234" t="s">
        <v>258</v>
      </c>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row>
    <row r="72" spans="1:55" s="238" customFormat="1" ht="12.75" customHeight="1">
      <c r="A72" s="305" t="s">
        <v>175</v>
      </c>
      <c r="B72" s="306"/>
      <c r="C72" s="242"/>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row>
    <row r="73" spans="1:55" s="238" customFormat="1" ht="25.5">
      <c r="A73" s="1193" t="str">
        <f>'SCC List'!A68</f>
        <v>90 UNALLOCATED CONTINGENCY</v>
      </c>
      <c r="B73" s="1194"/>
      <c r="C73" s="234" t="s">
        <v>308</v>
      </c>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row>
    <row r="74" spans="1:55" s="238" customFormat="1" ht="12.75" customHeight="1">
      <c r="A74" s="309" t="s">
        <v>176</v>
      </c>
      <c r="B74" s="310"/>
      <c r="C74" s="23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row>
    <row r="75" spans="1:55" s="245" customFormat="1" ht="144" customHeight="1">
      <c r="A75" s="1188" t="str">
        <f>'SCC List'!A69</f>
        <v>100  FINANCE CHARGES</v>
      </c>
      <c r="B75" s="1189"/>
      <c r="C75" s="234" t="s">
        <v>222</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row>
    <row r="76" spans="1:55" s="246" customFormat="1" ht="12.75" customHeight="1">
      <c r="A76" s="305" t="s">
        <v>177</v>
      </c>
      <c r="B76" s="306"/>
      <c r="C76" s="242"/>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row>
    <row r="77" spans="1:3" ht="12.75">
      <c r="A77" s="137"/>
      <c r="B77" s="137"/>
      <c r="C77" s="230"/>
    </row>
    <row r="78" spans="1:55" s="231" customFormat="1" ht="12.75">
      <c r="A78" s="137"/>
      <c r="B78" s="137"/>
      <c r="C78" s="230"/>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row>
  </sheetData>
  <sheetProtection password="CF0F" sheet="1" objects="1" scenarios="1"/>
  <mergeCells count="13">
    <mergeCell ref="A34:B34"/>
    <mergeCell ref="A43:B43"/>
    <mergeCell ref="A51:B51"/>
    <mergeCell ref="A1:B1"/>
    <mergeCell ref="A3:B3"/>
    <mergeCell ref="A17:B17"/>
    <mergeCell ref="A26:B28"/>
    <mergeCell ref="A52:B52"/>
    <mergeCell ref="A75:B75"/>
    <mergeCell ref="C63:C70"/>
    <mergeCell ref="A73:B73"/>
    <mergeCell ref="A55:B55"/>
    <mergeCell ref="A63:B63"/>
  </mergeCells>
  <printOptions/>
  <pageMargins left="0.51" right="0.35" top="0.59" bottom="0.35" header="0.23" footer="0.26"/>
  <pageSetup fitToHeight="0" fitToWidth="1" horizontalDpi="600" verticalDpi="600" orientation="portrait" scale="72" r:id="rId1"/>
  <headerFooter alignWithMargins="0">
    <oddFooter>&amp;R
</oddFooter>
  </headerFooter>
  <rowBreaks count="2" manualBreakCount="2">
    <brk id="33" max="2" man="1"/>
    <brk id="51" max="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294"/>
  <sheetViews>
    <sheetView zoomScale="85" zoomScaleNormal="85" workbookViewId="0" topLeftCell="A1">
      <selection activeCell="F14" sqref="F13:F14"/>
    </sheetView>
  </sheetViews>
  <sheetFormatPr defaultColWidth="9.140625" defaultRowHeight="12.75"/>
  <cols>
    <col min="1" max="1" width="52.7109375" style="225" customWidth="1"/>
    <col min="2" max="2" width="9.7109375" style="225" customWidth="1"/>
    <col min="3" max="3" width="8.140625" style="225" customWidth="1"/>
    <col min="4" max="4" width="43.421875" style="225" customWidth="1"/>
    <col min="5" max="5" width="2.140625" style="225" customWidth="1"/>
    <col min="6" max="6" width="19.421875" style="362" customWidth="1"/>
    <col min="7" max="7" width="2.140625" style="362" customWidth="1"/>
    <col min="8" max="8" width="32.28125" style="86" customWidth="1"/>
    <col min="9" max="16384" width="9.140625" style="225" customWidth="1"/>
  </cols>
  <sheetData>
    <row r="1" spans="1:8" ht="52.5" customHeight="1">
      <c r="A1" s="1207" t="s">
        <v>309</v>
      </c>
      <c r="B1" s="1208"/>
      <c r="C1" s="1208"/>
      <c r="D1" s="1208"/>
      <c r="E1" s="1208"/>
      <c r="F1" s="1208"/>
      <c r="G1" s="1208"/>
      <c r="H1" s="1182"/>
    </row>
    <row r="2" spans="1:8" ht="15" customHeight="1">
      <c r="A2" s="1183" t="str">
        <f>'SCC List'!A2</f>
        <v>(Rev.9, Feb. 6, 2007)</v>
      </c>
      <c r="B2" s="1181"/>
      <c r="C2" s="1181"/>
      <c r="D2" s="1181"/>
      <c r="E2" s="1181"/>
      <c r="F2" s="1181"/>
      <c r="G2" s="1181"/>
      <c r="H2" s="1179"/>
    </row>
    <row r="3" spans="1:8" s="248" customFormat="1" ht="19.5" customHeight="1">
      <c r="A3" s="1171" t="s">
        <v>0</v>
      </c>
      <c r="B3" s="247">
        <v>14010</v>
      </c>
      <c r="C3" s="226" t="s">
        <v>142</v>
      </c>
      <c r="D3" s="250"/>
      <c r="E3" s="370"/>
      <c r="F3" s="363"/>
      <c r="G3" s="363"/>
      <c r="H3" s="415" t="s">
        <v>186</v>
      </c>
    </row>
    <row r="4" spans="1:8" s="248" customFormat="1" ht="19.5" customHeight="1">
      <c r="A4" s="1172"/>
      <c r="B4" s="220">
        <v>140110</v>
      </c>
      <c r="C4" s="221" t="s">
        <v>143</v>
      </c>
      <c r="D4" s="367"/>
      <c r="E4" s="367"/>
      <c r="F4" s="363"/>
      <c r="G4" s="363"/>
      <c r="H4" s="415" t="s">
        <v>187</v>
      </c>
    </row>
    <row r="5" spans="1:8" s="248" customFormat="1" ht="19.5" customHeight="1">
      <c r="A5" s="1172"/>
      <c r="B5" s="220"/>
      <c r="C5" s="221"/>
      <c r="D5" s="367"/>
      <c r="E5" s="367"/>
      <c r="F5" s="363"/>
      <c r="G5" s="363"/>
      <c r="H5" s="415" t="s">
        <v>188</v>
      </c>
    </row>
    <row r="6" spans="1:8" s="248" customFormat="1" ht="19.5" customHeight="1">
      <c r="A6" s="1172"/>
      <c r="B6" s="247">
        <v>14020</v>
      </c>
      <c r="C6" s="226" t="s">
        <v>144</v>
      </c>
      <c r="D6" s="226"/>
      <c r="E6" s="371"/>
      <c r="F6" s="363"/>
      <c r="G6" s="364"/>
      <c r="H6" s="416" t="s">
        <v>189</v>
      </c>
    </row>
    <row r="7" spans="1:8" s="248" customFormat="1" ht="19.5" customHeight="1">
      <c r="A7" s="1172"/>
      <c r="B7" s="220">
        <v>140220</v>
      </c>
      <c r="C7" s="221" t="s">
        <v>145</v>
      </c>
      <c r="D7" s="367"/>
      <c r="E7" s="367"/>
      <c r="F7" s="363"/>
      <c r="G7" s="364"/>
      <c r="H7" s="416" t="s">
        <v>190</v>
      </c>
    </row>
    <row r="8" spans="1:8" s="248" customFormat="1" ht="19.5" customHeight="1">
      <c r="A8" s="1172"/>
      <c r="B8" s="220"/>
      <c r="C8" s="221"/>
      <c r="D8" s="367"/>
      <c r="E8" s="367"/>
      <c r="F8" s="363"/>
      <c r="G8" s="364"/>
      <c r="H8" s="416" t="s">
        <v>191</v>
      </c>
    </row>
    <row r="9" spans="1:8" s="248" customFormat="1" ht="19.5" customHeight="1">
      <c r="A9" s="1172"/>
      <c r="B9" s="247">
        <v>14030</v>
      </c>
      <c r="C9" s="226" t="s">
        <v>146</v>
      </c>
      <c r="D9" s="226"/>
      <c r="E9" s="371"/>
      <c r="F9" s="363"/>
      <c r="G9" s="364"/>
      <c r="H9" s="416" t="s">
        <v>204</v>
      </c>
    </row>
    <row r="10" spans="1:8" s="248" customFormat="1" ht="19.5" customHeight="1">
      <c r="A10" s="1172"/>
      <c r="B10" s="220">
        <v>140330</v>
      </c>
      <c r="C10" s="221" t="s">
        <v>147</v>
      </c>
      <c r="D10" s="221"/>
      <c r="E10" s="221"/>
      <c r="F10" s="363"/>
      <c r="G10" s="364"/>
      <c r="H10" s="416" t="s">
        <v>192</v>
      </c>
    </row>
    <row r="11" spans="1:8" s="248" customFormat="1" ht="19.5" customHeight="1">
      <c r="A11" s="1172"/>
      <c r="B11" s="220"/>
      <c r="C11" s="221"/>
      <c r="D11" s="221"/>
      <c r="E11" s="221"/>
      <c r="F11" s="363"/>
      <c r="G11" s="364"/>
      <c r="H11" s="416" t="s">
        <v>193</v>
      </c>
    </row>
    <row r="12" spans="1:8" s="248" customFormat="1" ht="19.5" customHeight="1">
      <c r="A12" s="1172"/>
      <c r="B12" s="247">
        <v>14040</v>
      </c>
      <c r="C12" s="226" t="s">
        <v>148</v>
      </c>
      <c r="D12" s="366"/>
      <c r="E12" s="367"/>
      <c r="F12" s="414" t="s">
        <v>234</v>
      </c>
      <c r="G12" s="598"/>
      <c r="H12" s="416" t="s">
        <v>194</v>
      </c>
    </row>
    <row r="13" spans="1:8" s="248" customFormat="1" ht="19.5" customHeight="1">
      <c r="A13" s="1172"/>
      <c r="B13" s="220">
        <v>140440</v>
      </c>
      <c r="C13" s="221" t="s">
        <v>149</v>
      </c>
      <c r="D13" s="367"/>
      <c r="E13" s="367"/>
      <c r="F13" s="414" t="s">
        <v>235</v>
      </c>
      <c r="G13" s="364"/>
      <c r="H13" s="416" t="s">
        <v>195</v>
      </c>
    </row>
    <row r="14" spans="1:8" s="248" customFormat="1" ht="19.5" customHeight="1">
      <c r="A14" s="1172"/>
      <c r="B14" s="220"/>
      <c r="C14" s="221"/>
      <c r="D14" s="367"/>
      <c r="E14" s="367"/>
      <c r="F14" s="600"/>
      <c r="G14" s="364"/>
      <c r="H14" s="416" t="s">
        <v>196</v>
      </c>
    </row>
    <row r="15" spans="1:8" s="248" customFormat="1" ht="19.5" customHeight="1">
      <c r="A15" s="1172"/>
      <c r="B15" s="247">
        <v>14050</v>
      </c>
      <c r="C15" s="226" t="s">
        <v>150</v>
      </c>
      <c r="D15" s="226"/>
      <c r="E15" s="371"/>
      <c r="F15" s="414" t="s">
        <v>236</v>
      </c>
      <c r="G15" s="598"/>
      <c r="H15" s="416" t="s">
        <v>7</v>
      </c>
    </row>
    <row r="16" spans="1:8" s="248" customFormat="1" ht="19.5" customHeight="1">
      <c r="A16" s="1172"/>
      <c r="B16" s="220">
        <v>140550</v>
      </c>
      <c r="C16" s="221" t="s">
        <v>151</v>
      </c>
      <c r="D16" s="367"/>
      <c r="E16" s="367"/>
      <c r="F16" s="414" t="s">
        <v>237</v>
      </c>
      <c r="G16" s="364"/>
      <c r="H16" s="416" t="s">
        <v>8</v>
      </c>
    </row>
    <row r="17" spans="1:8" s="248" customFormat="1" ht="19.5" customHeight="1">
      <c r="A17" s="1172"/>
      <c r="B17" s="220"/>
      <c r="C17" s="221"/>
      <c r="D17" s="367"/>
      <c r="E17" s="367"/>
      <c r="F17" s="600"/>
      <c r="G17" s="364"/>
      <c r="H17" s="416" t="s">
        <v>197</v>
      </c>
    </row>
    <row r="18" spans="1:8" s="248" customFormat="1" ht="19.5" customHeight="1">
      <c r="A18" s="1172"/>
      <c r="B18" s="247">
        <v>14060</v>
      </c>
      <c r="C18" s="1174" t="s">
        <v>152</v>
      </c>
      <c r="D18" s="1175"/>
      <c r="E18" s="367"/>
      <c r="F18" s="601" t="s">
        <v>238</v>
      </c>
      <c r="G18" s="598"/>
      <c r="H18" s="416" t="s">
        <v>198</v>
      </c>
    </row>
    <row r="19" spans="1:8" s="248" customFormat="1" ht="19.5" customHeight="1">
      <c r="A19" s="1172"/>
      <c r="B19" s="220">
        <v>140660</v>
      </c>
      <c r="C19" s="1176" t="s">
        <v>153</v>
      </c>
      <c r="D19" s="1173"/>
      <c r="E19" s="367"/>
      <c r="F19" s="414" t="s">
        <v>206</v>
      </c>
      <c r="G19" s="364"/>
      <c r="H19" s="416" t="s">
        <v>9</v>
      </c>
    </row>
    <row r="20" spans="1:8" s="248" customFormat="1" ht="19.5" customHeight="1">
      <c r="A20" s="1172"/>
      <c r="B20" s="220"/>
      <c r="C20" s="222"/>
      <c r="D20" s="367"/>
      <c r="E20" s="367"/>
      <c r="F20" s="603"/>
      <c r="G20" s="363"/>
      <c r="H20" s="415" t="s">
        <v>10</v>
      </c>
    </row>
    <row r="21" spans="1:8" s="248" customFormat="1" ht="19.5" customHeight="1">
      <c r="A21" s="1172"/>
      <c r="B21" s="372">
        <v>14070</v>
      </c>
      <c r="C21" s="413" t="s">
        <v>154</v>
      </c>
      <c r="D21" s="413"/>
      <c r="E21" s="599"/>
      <c r="F21" s="601" t="s">
        <v>239</v>
      </c>
      <c r="G21" s="604"/>
      <c r="H21" s="415" t="s">
        <v>12</v>
      </c>
    </row>
    <row r="22" spans="1:8" s="248" customFormat="1" ht="19.5" customHeight="1">
      <c r="A22" s="1172"/>
      <c r="B22" s="418" t="s">
        <v>162</v>
      </c>
      <c r="C22" s="419" t="s">
        <v>169</v>
      </c>
      <c r="D22" s="419"/>
      <c r="E22" s="267"/>
      <c r="F22" s="414" t="s">
        <v>233</v>
      </c>
      <c r="G22" s="363"/>
      <c r="H22" s="415" t="s">
        <v>11</v>
      </c>
    </row>
    <row r="23" spans="1:8" s="248" customFormat="1" ht="19.5" customHeight="1">
      <c r="A23" s="1172"/>
      <c r="B23" s="266"/>
      <c r="C23" s="267"/>
      <c r="D23" s="267"/>
      <c r="E23" s="267"/>
      <c r="F23" s="603"/>
      <c r="G23" s="363"/>
      <c r="H23" s="415" t="s">
        <v>13</v>
      </c>
    </row>
    <row r="24" spans="1:8" s="248" customFormat="1" ht="19.5" customHeight="1">
      <c r="A24" s="1172"/>
      <c r="B24" s="247">
        <v>14080</v>
      </c>
      <c r="C24" s="1177" t="s">
        <v>163</v>
      </c>
      <c r="D24" s="1178"/>
      <c r="E24" s="367"/>
      <c r="F24" s="414" t="s">
        <v>240</v>
      </c>
      <c r="G24" s="604"/>
      <c r="H24" s="415" t="s">
        <v>14</v>
      </c>
    </row>
    <row r="25" spans="1:8" s="248" customFormat="1" ht="19.5" customHeight="1">
      <c r="A25" s="1172"/>
      <c r="B25" s="220">
        <v>140880</v>
      </c>
      <c r="C25" s="1180" t="s">
        <v>164</v>
      </c>
      <c r="D25" s="1173"/>
      <c r="E25" s="367"/>
      <c r="F25" s="417" t="s">
        <v>241</v>
      </c>
      <c r="G25" s="364"/>
      <c r="H25" s="416" t="s">
        <v>15</v>
      </c>
    </row>
    <row r="26" spans="1:8" s="248" customFormat="1" ht="19.5" customHeight="1">
      <c r="A26" s="1172"/>
      <c r="B26" s="220"/>
      <c r="C26" s="221"/>
      <c r="D26" s="367"/>
      <c r="E26" s="367"/>
      <c r="F26" s="600"/>
      <c r="G26" s="364"/>
      <c r="H26" s="416" t="s">
        <v>16</v>
      </c>
    </row>
    <row r="27" spans="1:8" s="248" customFormat="1" ht="19.5" customHeight="1">
      <c r="A27" s="1172"/>
      <c r="B27" s="247">
        <v>14090</v>
      </c>
      <c r="C27" s="249" t="s">
        <v>165</v>
      </c>
      <c r="D27" s="366"/>
      <c r="E27" s="367"/>
      <c r="F27" s="414" t="s">
        <v>242</v>
      </c>
      <c r="G27" s="598"/>
      <c r="H27" s="416" t="s">
        <v>17</v>
      </c>
    </row>
    <row r="28" spans="1:8" s="248" customFormat="1" ht="19.5" customHeight="1">
      <c r="A28" s="1172"/>
      <c r="B28" s="220">
        <v>140990</v>
      </c>
      <c r="C28" s="223" t="s">
        <v>166</v>
      </c>
      <c r="D28" s="367"/>
      <c r="E28" s="367"/>
      <c r="F28" s="414" t="s">
        <v>243</v>
      </c>
      <c r="G28" s="364"/>
      <c r="H28" s="416" t="s">
        <v>199</v>
      </c>
    </row>
    <row r="29" spans="1:8" s="248" customFormat="1" ht="19.5" customHeight="1">
      <c r="A29" s="1172"/>
      <c r="B29" s="220"/>
      <c r="C29" s="223"/>
      <c r="D29" s="367"/>
      <c r="E29" s="367"/>
      <c r="F29" s="605"/>
      <c r="G29" s="364"/>
      <c r="H29" s="415" t="s">
        <v>200</v>
      </c>
    </row>
    <row r="30" spans="1:8" s="248" customFormat="1" ht="19.5" customHeight="1">
      <c r="A30" s="1172"/>
      <c r="B30" s="247">
        <v>14100</v>
      </c>
      <c r="C30" s="250" t="s">
        <v>155</v>
      </c>
      <c r="D30" s="226"/>
      <c r="E30" s="371"/>
      <c r="F30" s="606" t="s">
        <v>244</v>
      </c>
      <c r="G30" s="598"/>
      <c r="H30" s="415" t="s">
        <v>201</v>
      </c>
    </row>
    <row r="31" spans="1:8" s="248" customFormat="1" ht="20.25" customHeight="1">
      <c r="A31" s="1172"/>
      <c r="B31" s="220">
        <v>141010</v>
      </c>
      <c r="C31" s="367" t="s">
        <v>156</v>
      </c>
      <c r="D31" s="367"/>
      <c r="E31" s="367"/>
      <c r="F31" s="606" t="s">
        <v>245</v>
      </c>
      <c r="G31" s="364"/>
      <c r="H31" s="415" t="s">
        <v>202</v>
      </c>
    </row>
    <row r="32" spans="1:8" s="248" customFormat="1" ht="20.25" customHeight="1">
      <c r="A32" s="1172"/>
      <c r="B32" s="368"/>
      <c r="C32" s="367"/>
      <c r="D32" s="367"/>
      <c r="E32" s="367"/>
      <c r="F32" s="605"/>
      <c r="G32" s="364"/>
      <c r="H32" s="415" t="s">
        <v>203</v>
      </c>
    </row>
    <row r="33" spans="1:8" s="248" customFormat="1" ht="20.25" customHeight="1">
      <c r="A33" s="1172"/>
      <c r="B33" s="368"/>
      <c r="C33" s="367"/>
      <c r="D33" s="367"/>
      <c r="E33" s="367"/>
      <c r="F33" s="606" t="s">
        <v>246</v>
      </c>
      <c r="G33" s="598"/>
      <c r="H33" s="415" t="s">
        <v>205</v>
      </c>
    </row>
    <row r="34" spans="1:8" s="248" customFormat="1" ht="20.25" customHeight="1">
      <c r="A34" s="1167"/>
      <c r="B34" s="369"/>
      <c r="C34" s="224"/>
      <c r="D34" s="224"/>
      <c r="E34" s="224"/>
      <c r="F34" s="602" t="s">
        <v>247</v>
      </c>
      <c r="G34" s="365"/>
      <c r="H34" s="417" t="s">
        <v>207</v>
      </c>
    </row>
    <row r="35" spans="7:8" s="248" customFormat="1" ht="12">
      <c r="G35" s="361"/>
      <c r="H35" s="133"/>
    </row>
    <row r="36" spans="7:8" s="248" customFormat="1" ht="12">
      <c r="G36" s="361"/>
      <c r="H36" s="133"/>
    </row>
    <row r="37" spans="6:8" s="248" customFormat="1" ht="12">
      <c r="F37" s="361"/>
      <c r="G37" s="361"/>
      <c r="H37" s="133"/>
    </row>
    <row r="38" spans="6:8" s="248" customFormat="1" ht="12">
      <c r="F38" s="361"/>
      <c r="G38" s="361"/>
      <c r="H38" s="133"/>
    </row>
    <row r="39" spans="6:8" s="248" customFormat="1" ht="12">
      <c r="F39" s="361"/>
      <c r="G39" s="361"/>
      <c r="H39" s="133"/>
    </row>
    <row r="40" spans="6:8" s="248" customFormat="1" ht="12">
      <c r="F40" s="361"/>
      <c r="G40" s="361"/>
      <c r="H40" s="133"/>
    </row>
    <row r="41" spans="6:8" s="248" customFormat="1" ht="12">
      <c r="F41" s="361"/>
      <c r="G41" s="361"/>
      <c r="H41" s="133"/>
    </row>
    <row r="42" spans="6:8" s="248" customFormat="1" ht="12">
      <c r="F42" s="361"/>
      <c r="G42" s="361"/>
      <c r="H42" s="133"/>
    </row>
    <row r="43" spans="6:8" s="248" customFormat="1" ht="12">
      <c r="F43" s="361"/>
      <c r="G43" s="361"/>
      <c r="H43" s="133"/>
    </row>
    <row r="44" spans="6:8" s="248" customFormat="1" ht="12">
      <c r="F44" s="361"/>
      <c r="G44" s="361"/>
      <c r="H44" s="133"/>
    </row>
    <row r="45" spans="6:8" s="248" customFormat="1" ht="12">
      <c r="F45" s="361"/>
      <c r="G45" s="361"/>
      <c r="H45" s="133"/>
    </row>
    <row r="46" spans="6:8" s="248" customFormat="1" ht="12">
      <c r="F46" s="361"/>
      <c r="G46" s="361"/>
      <c r="H46" s="133"/>
    </row>
    <row r="47" spans="6:8" s="248" customFormat="1" ht="12">
      <c r="F47" s="361"/>
      <c r="G47" s="361"/>
      <c r="H47" s="133"/>
    </row>
    <row r="48" spans="6:8" s="248" customFormat="1" ht="12">
      <c r="F48" s="361"/>
      <c r="G48" s="361"/>
      <c r="H48" s="133"/>
    </row>
    <row r="49" spans="6:8" s="248" customFormat="1" ht="12">
      <c r="F49" s="361"/>
      <c r="G49" s="361"/>
      <c r="H49" s="133"/>
    </row>
    <row r="50" spans="6:8" s="248" customFormat="1" ht="12">
      <c r="F50" s="361"/>
      <c r="G50" s="361"/>
      <c r="H50" s="133"/>
    </row>
    <row r="51" spans="6:8" s="248" customFormat="1" ht="12">
      <c r="F51" s="361"/>
      <c r="G51" s="361"/>
      <c r="H51" s="133"/>
    </row>
    <row r="52" spans="6:8" s="248" customFormat="1" ht="12">
      <c r="F52" s="361"/>
      <c r="G52" s="361"/>
      <c r="H52" s="133"/>
    </row>
    <row r="53" spans="6:8" s="248" customFormat="1" ht="12">
      <c r="F53" s="361"/>
      <c r="G53" s="361"/>
      <c r="H53" s="133"/>
    </row>
    <row r="54" spans="6:8" s="248" customFormat="1" ht="12">
      <c r="F54" s="361"/>
      <c r="G54" s="361"/>
      <c r="H54" s="133"/>
    </row>
    <row r="55" spans="6:8" s="248" customFormat="1" ht="12">
      <c r="F55" s="361"/>
      <c r="G55" s="361"/>
      <c r="H55" s="133"/>
    </row>
    <row r="56" spans="6:8" s="248" customFormat="1" ht="12">
      <c r="F56" s="361"/>
      <c r="G56" s="361"/>
      <c r="H56" s="133"/>
    </row>
    <row r="57" spans="6:8" s="248" customFormat="1" ht="12">
      <c r="F57" s="361"/>
      <c r="G57" s="361"/>
      <c r="H57" s="133"/>
    </row>
    <row r="58" spans="6:8" s="248" customFormat="1" ht="12">
      <c r="F58" s="361"/>
      <c r="G58" s="361"/>
      <c r="H58" s="133"/>
    </row>
    <row r="59" spans="6:8" s="248" customFormat="1" ht="12">
      <c r="F59" s="361"/>
      <c r="G59" s="361"/>
      <c r="H59" s="133"/>
    </row>
    <row r="60" spans="6:8" s="248" customFormat="1" ht="12">
      <c r="F60" s="361"/>
      <c r="G60" s="361"/>
      <c r="H60" s="133"/>
    </row>
    <row r="61" spans="6:8" s="248" customFormat="1" ht="12">
      <c r="F61" s="361"/>
      <c r="G61" s="361"/>
      <c r="H61" s="133"/>
    </row>
    <row r="62" spans="6:8" s="248" customFormat="1" ht="12">
      <c r="F62" s="361"/>
      <c r="G62" s="361"/>
      <c r="H62" s="133"/>
    </row>
    <row r="63" spans="6:8" s="248" customFormat="1" ht="12">
      <c r="F63" s="361"/>
      <c r="G63" s="361"/>
      <c r="H63" s="133"/>
    </row>
    <row r="64" spans="6:8" s="248" customFormat="1" ht="12">
      <c r="F64" s="361"/>
      <c r="G64" s="361"/>
      <c r="H64" s="133"/>
    </row>
    <row r="65" spans="6:8" s="248" customFormat="1" ht="12">
      <c r="F65" s="361"/>
      <c r="G65" s="361"/>
      <c r="H65" s="133"/>
    </row>
    <row r="66" spans="6:8" s="248" customFormat="1" ht="12">
      <c r="F66" s="361"/>
      <c r="G66" s="361"/>
      <c r="H66" s="133"/>
    </row>
    <row r="67" spans="6:8" s="248" customFormat="1" ht="12">
      <c r="F67" s="361"/>
      <c r="G67" s="361"/>
      <c r="H67" s="133"/>
    </row>
    <row r="68" spans="6:8" s="248" customFormat="1" ht="12">
      <c r="F68" s="361"/>
      <c r="G68" s="361"/>
      <c r="H68" s="133"/>
    </row>
    <row r="69" spans="6:8" s="248" customFormat="1" ht="12">
      <c r="F69" s="361"/>
      <c r="G69" s="361"/>
      <c r="H69" s="133"/>
    </row>
    <row r="70" spans="6:8" s="248" customFormat="1" ht="12">
      <c r="F70" s="361"/>
      <c r="G70" s="361"/>
      <c r="H70" s="133"/>
    </row>
    <row r="71" spans="6:8" s="248" customFormat="1" ht="12">
      <c r="F71" s="361"/>
      <c r="G71" s="361"/>
      <c r="H71" s="133"/>
    </row>
    <row r="72" spans="6:8" s="248" customFormat="1" ht="12">
      <c r="F72" s="361"/>
      <c r="G72" s="361"/>
      <c r="H72" s="133"/>
    </row>
    <row r="73" spans="6:8" s="248" customFormat="1" ht="12">
      <c r="F73" s="361"/>
      <c r="G73" s="361"/>
      <c r="H73" s="133"/>
    </row>
    <row r="74" spans="6:8" s="248" customFormat="1" ht="12">
      <c r="F74" s="361"/>
      <c r="G74" s="361"/>
      <c r="H74" s="133"/>
    </row>
    <row r="75" spans="6:8" s="248" customFormat="1" ht="12">
      <c r="F75" s="361"/>
      <c r="G75" s="361"/>
      <c r="H75" s="133"/>
    </row>
    <row r="76" spans="6:8" s="248" customFormat="1" ht="12">
      <c r="F76" s="361"/>
      <c r="G76" s="361"/>
      <c r="H76" s="133"/>
    </row>
    <row r="77" spans="6:8" s="248" customFormat="1" ht="12">
      <c r="F77" s="361"/>
      <c r="G77" s="361"/>
      <c r="H77" s="133"/>
    </row>
    <row r="78" spans="6:8" s="248" customFormat="1" ht="12">
      <c r="F78" s="361"/>
      <c r="G78" s="361"/>
      <c r="H78" s="133"/>
    </row>
    <row r="79" spans="6:8" s="248" customFormat="1" ht="12">
      <c r="F79" s="361"/>
      <c r="G79" s="361"/>
      <c r="H79" s="133"/>
    </row>
    <row r="80" spans="6:8" s="248" customFormat="1" ht="12">
      <c r="F80" s="361"/>
      <c r="G80" s="361"/>
      <c r="H80" s="133"/>
    </row>
    <row r="81" spans="6:8" s="248" customFormat="1" ht="12">
      <c r="F81" s="361"/>
      <c r="G81" s="361"/>
      <c r="H81" s="133"/>
    </row>
    <row r="82" spans="6:8" s="248" customFormat="1" ht="12">
      <c r="F82" s="361"/>
      <c r="G82" s="361"/>
      <c r="H82" s="133"/>
    </row>
    <row r="83" spans="6:8" s="248" customFormat="1" ht="12">
      <c r="F83" s="361"/>
      <c r="G83" s="361"/>
      <c r="H83" s="133"/>
    </row>
    <row r="84" spans="6:8" s="248" customFormat="1" ht="12">
      <c r="F84" s="361"/>
      <c r="G84" s="361"/>
      <c r="H84" s="133"/>
    </row>
    <row r="85" spans="6:8" s="248" customFormat="1" ht="12">
      <c r="F85" s="361"/>
      <c r="G85" s="361"/>
      <c r="H85" s="133"/>
    </row>
    <row r="86" spans="6:8" s="248" customFormat="1" ht="12">
      <c r="F86" s="361"/>
      <c r="G86" s="361"/>
      <c r="H86" s="133"/>
    </row>
    <row r="87" spans="6:8" s="248" customFormat="1" ht="12">
      <c r="F87" s="361"/>
      <c r="G87" s="361"/>
      <c r="H87" s="133"/>
    </row>
    <row r="88" spans="6:8" s="248" customFormat="1" ht="12">
      <c r="F88" s="361"/>
      <c r="G88" s="361"/>
      <c r="H88" s="133"/>
    </row>
    <row r="89" spans="6:8" s="248" customFormat="1" ht="12">
      <c r="F89" s="361"/>
      <c r="G89" s="361"/>
      <c r="H89" s="133"/>
    </row>
    <row r="90" spans="6:8" s="248" customFormat="1" ht="12">
      <c r="F90" s="361"/>
      <c r="G90" s="361"/>
      <c r="H90" s="133"/>
    </row>
    <row r="91" spans="6:8" s="248" customFormat="1" ht="12">
      <c r="F91" s="361"/>
      <c r="G91" s="361"/>
      <c r="H91" s="133"/>
    </row>
    <row r="92" spans="6:8" s="248" customFormat="1" ht="12">
      <c r="F92" s="361"/>
      <c r="G92" s="361"/>
      <c r="H92" s="133"/>
    </row>
    <row r="93" spans="6:8" s="248" customFormat="1" ht="12">
      <c r="F93" s="361"/>
      <c r="G93" s="361"/>
      <c r="H93" s="133"/>
    </row>
    <row r="94" spans="6:8" s="248" customFormat="1" ht="12">
      <c r="F94" s="361"/>
      <c r="G94" s="361"/>
      <c r="H94" s="133"/>
    </row>
    <row r="95" spans="6:8" s="248" customFormat="1" ht="12">
      <c r="F95" s="361"/>
      <c r="G95" s="361"/>
      <c r="H95" s="133"/>
    </row>
    <row r="96" spans="6:8" s="248" customFormat="1" ht="12">
      <c r="F96" s="361"/>
      <c r="G96" s="361"/>
      <c r="H96" s="133"/>
    </row>
    <row r="97" spans="6:8" s="248" customFormat="1" ht="12">
      <c r="F97" s="361"/>
      <c r="G97" s="361"/>
      <c r="H97" s="133"/>
    </row>
    <row r="98" spans="6:8" s="248" customFormat="1" ht="12">
      <c r="F98" s="361"/>
      <c r="G98" s="361"/>
      <c r="H98" s="133"/>
    </row>
    <row r="99" spans="6:8" s="248" customFormat="1" ht="12">
      <c r="F99" s="361"/>
      <c r="G99" s="361"/>
      <c r="H99" s="133"/>
    </row>
    <row r="100" spans="6:8" s="248" customFormat="1" ht="12">
      <c r="F100" s="361"/>
      <c r="G100" s="361"/>
      <c r="H100" s="133"/>
    </row>
    <row r="101" spans="6:8" s="248" customFormat="1" ht="12">
      <c r="F101" s="361"/>
      <c r="G101" s="361"/>
      <c r="H101" s="133"/>
    </row>
    <row r="102" spans="6:8" s="248" customFormat="1" ht="12">
      <c r="F102" s="361"/>
      <c r="G102" s="361"/>
      <c r="H102" s="133"/>
    </row>
    <row r="103" spans="6:8" s="248" customFormat="1" ht="12">
      <c r="F103" s="361"/>
      <c r="G103" s="361"/>
      <c r="H103" s="133"/>
    </row>
    <row r="104" spans="6:8" s="248" customFormat="1" ht="12">
      <c r="F104" s="361"/>
      <c r="G104" s="361"/>
      <c r="H104" s="133"/>
    </row>
    <row r="105" spans="6:8" s="248" customFormat="1" ht="12">
      <c r="F105" s="361"/>
      <c r="G105" s="361"/>
      <c r="H105" s="133"/>
    </row>
    <row r="106" spans="6:8" s="248" customFormat="1" ht="12">
      <c r="F106" s="361"/>
      <c r="G106" s="361"/>
      <c r="H106" s="133"/>
    </row>
    <row r="107" spans="6:8" s="248" customFormat="1" ht="12">
      <c r="F107" s="361"/>
      <c r="G107" s="361"/>
      <c r="H107" s="133"/>
    </row>
    <row r="108" spans="6:8" s="248" customFormat="1" ht="12">
      <c r="F108" s="361"/>
      <c r="G108" s="361"/>
      <c r="H108" s="133"/>
    </row>
    <row r="109" spans="6:8" s="248" customFormat="1" ht="12">
      <c r="F109" s="361"/>
      <c r="G109" s="361"/>
      <c r="H109" s="133"/>
    </row>
    <row r="110" spans="6:8" s="248" customFormat="1" ht="12">
      <c r="F110" s="361"/>
      <c r="G110" s="361"/>
      <c r="H110" s="133"/>
    </row>
    <row r="111" spans="6:8" s="248" customFormat="1" ht="12">
      <c r="F111" s="361"/>
      <c r="G111" s="361"/>
      <c r="H111" s="133"/>
    </row>
    <row r="112" spans="6:8" s="248" customFormat="1" ht="12">
      <c r="F112" s="361"/>
      <c r="G112" s="361"/>
      <c r="H112" s="133"/>
    </row>
    <row r="113" spans="6:8" s="248" customFormat="1" ht="12">
      <c r="F113" s="361"/>
      <c r="G113" s="361"/>
      <c r="H113" s="133"/>
    </row>
    <row r="114" spans="6:8" s="248" customFormat="1" ht="12">
      <c r="F114" s="361"/>
      <c r="G114" s="361"/>
      <c r="H114" s="133"/>
    </row>
    <row r="115" spans="6:8" s="248" customFormat="1" ht="12">
      <c r="F115" s="361"/>
      <c r="G115" s="361"/>
      <c r="H115" s="133"/>
    </row>
    <row r="116" spans="6:8" s="248" customFormat="1" ht="12">
      <c r="F116" s="361"/>
      <c r="G116" s="361"/>
      <c r="H116" s="133"/>
    </row>
    <row r="117" spans="6:8" s="248" customFormat="1" ht="12">
      <c r="F117" s="361"/>
      <c r="G117" s="361"/>
      <c r="H117" s="133"/>
    </row>
    <row r="118" spans="6:8" s="248" customFormat="1" ht="12">
      <c r="F118" s="361"/>
      <c r="G118" s="361"/>
      <c r="H118" s="133"/>
    </row>
    <row r="119" spans="6:8" s="248" customFormat="1" ht="12">
      <c r="F119" s="361"/>
      <c r="G119" s="361"/>
      <c r="H119" s="133"/>
    </row>
    <row r="120" spans="6:8" s="248" customFormat="1" ht="12">
      <c r="F120" s="361"/>
      <c r="G120" s="361"/>
      <c r="H120" s="133"/>
    </row>
    <row r="121" spans="6:8" s="248" customFormat="1" ht="12">
      <c r="F121" s="361"/>
      <c r="G121" s="361"/>
      <c r="H121" s="133"/>
    </row>
    <row r="122" spans="6:8" s="248" customFormat="1" ht="12">
      <c r="F122" s="361"/>
      <c r="G122" s="361"/>
      <c r="H122" s="133"/>
    </row>
    <row r="123" spans="6:8" s="248" customFormat="1" ht="12">
      <c r="F123" s="361"/>
      <c r="G123" s="361"/>
      <c r="H123" s="133"/>
    </row>
    <row r="124" spans="6:8" s="248" customFormat="1" ht="12">
      <c r="F124" s="361"/>
      <c r="G124" s="361"/>
      <c r="H124" s="133"/>
    </row>
    <row r="125" spans="6:8" s="248" customFormat="1" ht="12">
      <c r="F125" s="361"/>
      <c r="G125" s="361"/>
      <c r="H125" s="133"/>
    </row>
    <row r="126" spans="6:8" s="248" customFormat="1" ht="12">
      <c r="F126" s="361"/>
      <c r="G126" s="361"/>
      <c r="H126" s="133"/>
    </row>
    <row r="127" spans="6:8" s="248" customFormat="1" ht="12">
      <c r="F127" s="361"/>
      <c r="G127" s="361"/>
      <c r="H127" s="133"/>
    </row>
    <row r="128" spans="6:8" s="248" customFormat="1" ht="12">
      <c r="F128" s="361"/>
      <c r="G128" s="361"/>
      <c r="H128" s="133"/>
    </row>
    <row r="129" spans="6:8" s="248" customFormat="1" ht="12">
      <c r="F129" s="361"/>
      <c r="G129" s="361"/>
      <c r="H129" s="133"/>
    </row>
    <row r="130" spans="6:8" s="248" customFormat="1" ht="12">
      <c r="F130" s="361"/>
      <c r="G130" s="361"/>
      <c r="H130" s="133"/>
    </row>
    <row r="131" spans="6:8" s="248" customFormat="1" ht="12">
      <c r="F131" s="361"/>
      <c r="G131" s="361"/>
      <c r="H131" s="133"/>
    </row>
    <row r="132" spans="6:8" s="248" customFormat="1" ht="12">
      <c r="F132" s="361"/>
      <c r="G132" s="361"/>
      <c r="H132" s="133"/>
    </row>
    <row r="133" spans="6:8" s="248" customFormat="1" ht="12">
      <c r="F133" s="361"/>
      <c r="G133" s="361"/>
      <c r="H133" s="133"/>
    </row>
    <row r="134" spans="6:8" s="248" customFormat="1" ht="12">
      <c r="F134" s="361"/>
      <c r="G134" s="361"/>
      <c r="H134" s="133"/>
    </row>
    <row r="135" spans="6:8" s="248" customFormat="1" ht="12">
      <c r="F135" s="361"/>
      <c r="G135" s="361"/>
      <c r="H135" s="133"/>
    </row>
    <row r="136" spans="6:8" s="248" customFormat="1" ht="12">
      <c r="F136" s="361"/>
      <c r="G136" s="361"/>
      <c r="H136" s="133"/>
    </row>
    <row r="137" spans="6:8" s="248" customFormat="1" ht="12">
      <c r="F137" s="361"/>
      <c r="G137" s="361"/>
      <c r="H137" s="133"/>
    </row>
    <row r="138" spans="6:8" s="248" customFormat="1" ht="12">
      <c r="F138" s="361"/>
      <c r="G138" s="361"/>
      <c r="H138" s="133"/>
    </row>
    <row r="139" spans="6:8" s="248" customFormat="1" ht="12">
      <c r="F139" s="361"/>
      <c r="G139" s="361"/>
      <c r="H139" s="133"/>
    </row>
    <row r="140" spans="6:8" s="248" customFormat="1" ht="12">
      <c r="F140" s="361"/>
      <c r="G140" s="361"/>
      <c r="H140" s="133"/>
    </row>
    <row r="141" spans="6:8" s="248" customFormat="1" ht="12">
      <c r="F141" s="361"/>
      <c r="G141" s="361"/>
      <c r="H141" s="133"/>
    </row>
    <row r="142" spans="6:8" s="248" customFormat="1" ht="12">
      <c r="F142" s="361"/>
      <c r="G142" s="361"/>
      <c r="H142" s="133"/>
    </row>
    <row r="143" spans="6:8" s="248" customFormat="1" ht="12">
      <c r="F143" s="361"/>
      <c r="G143" s="361"/>
      <c r="H143" s="133"/>
    </row>
    <row r="144" spans="6:8" s="248" customFormat="1" ht="12">
      <c r="F144" s="361"/>
      <c r="G144" s="361"/>
      <c r="H144" s="133"/>
    </row>
    <row r="145" spans="6:8" s="248" customFormat="1" ht="12">
      <c r="F145" s="361"/>
      <c r="G145" s="361"/>
      <c r="H145" s="133"/>
    </row>
    <row r="146" spans="6:8" s="248" customFormat="1" ht="12">
      <c r="F146" s="361"/>
      <c r="G146" s="361"/>
      <c r="H146" s="133"/>
    </row>
    <row r="147" spans="6:8" s="248" customFormat="1" ht="12">
      <c r="F147" s="361"/>
      <c r="G147" s="361"/>
      <c r="H147" s="133"/>
    </row>
    <row r="148" spans="6:8" s="248" customFormat="1" ht="12">
      <c r="F148" s="361"/>
      <c r="G148" s="361"/>
      <c r="H148" s="133"/>
    </row>
    <row r="149" spans="6:8" s="248" customFormat="1" ht="12">
      <c r="F149" s="361"/>
      <c r="G149" s="361"/>
      <c r="H149" s="133"/>
    </row>
    <row r="150" spans="6:8" s="248" customFormat="1" ht="12">
      <c r="F150" s="361"/>
      <c r="G150" s="361"/>
      <c r="H150" s="133"/>
    </row>
    <row r="151" spans="6:8" s="248" customFormat="1" ht="12">
      <c r="F151" s="361"/>
      <c r="G151" s="361"/>
      <c r="H151" s="133"/>
    </row>
    <row r="152" spans="6:8" s="248" customFormat="1" ht="12">
      <c r="F152" s="361"/>
      <c r="G152" s="361"/>
      <c r="H152" s="133"/>
    </row>
    <row r="153" spans="6:8" s="248" customFormat="1" ht="12">
      <c r="F153" s="361"/>
      <c r="G153" s="361"/>
      <c r="H153" s="133"/>
    </row>
    <row r="154" spans="6:8" s="248" customFormat="1" ht="12">
      <c r="F154" s="361"/>
      <c r="G154" s="361"/>
      <c r="H154" s="133"/>
    </row>
    <row r="155" spans="6:8" s="248" customFormat="1" ht="12">
      <c r="F155" s="361"/>
      <c r="G155" s="361"/>
      <c r="H155" s="133"/>
    </row>
    <row r="156" spans="6:8" s="248" customFormat="1" ht="12">
      <c r="F156" s="361"/>
      <c r="G156" s="361"/>
      <c r="H156" s="133"/>
    </row>
    <row r="157" spans="6:8" s="248" customFormat="1" ht="12">
      <c r="F157" s="361"/>
      <c r="G157" s="361"/>
      <c r="H157" s="133"/>
    </row>
    <row r="158" spans="6:8" s="248" customFormat="1" ht="12">
      <c r="F158" s="361"/>
      <c r="G158" s="361"/>
      <c r="H158" s="133"/>
    </row>
    <row r="159" spans="6:8" s="248" customFormat="1" ht="12">
      <c r="F159" s="361"/>
      <c r="G159" s="361"/>
      <c r="H159" s="133"/>
    </row>
    <row r="160" spans="6:8" s="248" customFormat="1" ht="12">
      <c r="F160" s="361"/>
      <c r="G160" s="361"/>
      <c r="H160" s="133"/>
    </row>
    <row r="161" spans="6:8" s="248" customFormat="1" ht="12">
      <c r="F161" s="361"/>
      <c r="G161" s="361"/>
      <c r="H161" s="133"/>
    </row>
    <row r="162" spans="6:8" s="248" customFormat="1" ht="12">
      <c r="F162" s="361"/>
      <c r="G162" s="361"/>
      <c r="H162" s="133"/>
    </row>
    <row r="163" spans="6:8" s="248" customFormat="1" ht="12">
      <c r="F163" s="361"/>
      <c r="G163" s="361"/>
      <c r="H163" s="133"/>
    </row>
    <row r="164" spans="6:8" s="248" customFormat="1" ht="12">
      <c r="F164" s="361"/>
      <c r="G164" s="361"/>
      <c r="H164" s="133"/>
    </row>
    <row r="165" spans="6:8" s="248" customFormat="1" ht="12">
      <c r="F165" s="361"/>
      <c r="G165" s="361"/>
      <c r="H165" s="133"/>
    </row>
    <row r="166" spans="6:8" s="248" customFormat="1" ht="12">
      <c r="F166" s="361"/>
      <c r="G166" s="361"/>
      <c r="H166" s="133"/>
    </row>
    <row r="167" spans="6:8" s="248" customFormat="1" ht="12">
      <c r="F167" s="361"/>
      <c r="G167" s="361"/>
      <c r="H167" s="133"/>
    </row>
    <row r="168" spans="6:8" s="248" customFormat="1" ht="12">
      <c r="F168" s="361"/>
      <c r="G168" s="361"/>
      <c r="H168" s="133"/>
    </row>
    <row r="169" spans="6:8" s="248" customFormat="1" ht="12">
      <c r="F169" s="361"/>
      <c r="G169" s="361"/>
      <c r="H169" s="133"/>
    </row>
    <row r="170" spans="6:8" s="248" customFormat="1" ht="12">
      <c r="F170" s="361"/>
      <c r="G170" s="361"/>
      <c r="H170" s="133"/>
    </row>
    <row r="171" spans="6:8" s="248" customFormat="1" ht="12">
      <c r="F171" s="361"/>
      <c r="G171" s="361"/>
      <c r="H171" s="133"/>
    </row>
    <row r="172" spans="6:8" s="248" customFormat="1" ht="12">
      <c r="F172" s="361"/>
      <c r="G172" s="361"/>
      <c r="H172" s="133"/>
    </row>
    <row r="173" spans="6:8" s="248" customFormat="1" ht="12">
      <c r="F173" s="361"/>
      <c r="G173" s="361"/>
      <c r="H173" s="133"/>
    </row>
    <row r="174" spans="6:8" s="248" customFormat="1" ht="12">
      <c r="F174" s="361"/>
      <c r="G174" s="361"/>
      <c r="H174" s="133"/>
    </row>
    <row r="175" spans="6:8" s="248" customFormat="1" ht="12">
      <c r="F175" s="361"/>
      <c r="G175" s="361"/>
      <c r="H175" s="133"/>
    </row>
    <row r="176" spans="6:8" s="248" customFormat="1" ht="12">
      <c r="F176" s="361"/>
      <c r="G176" s="361"/>
      <c r="H176" s="133"/>
    </row>
    <row r="177" spans="6:8" s="248" customFormat="1" ht="12">
      <c r="F177" s="361"/>
      <c r="G177" s="361"/>
      <c r="H177" s="133"/>
    </row>
    <row r="178" spans="6:8" s="248" customFormat="1" ht="12">
      <c r="F178" s="361"/>
      <c r="G178" s="361"/>
      <c r="H178" s="133"/>
    </row>
    <row r="179" spans="6:8" s="248" customFormat="1" ht="12">
      <c r="F179" s="361"/>
      <c r="G179" s="361"/>
      <c r="H179" s="133"/>
    </row>
    <row r="180" spans="6:8" s="248" customFormat="1" ht="12">
      <c r="F180" s="361"/>
      <c r="G180" s="361"/>
      <c r="H180" s="133"/>
    </row>
    <row r="181" spans="6:8" s="248" customFormat="1" ht="12">
      <c r="F181" s="361"/>
      <c r="G181" s="361"/>
      <c r="H181" s="133"/>
    </row>
    <row r="182" spans="6:8" s="248" customFormat="1" ht="12">
      <c r="F182" s="361"/>
      <c r="G182" s="361"/>
      <c r="H182" s="133"/>
    </row>
    <row r="183" spans="6:8" s="248" customFormat="1" ht="12">
      <c r="F183" s="361"/>
      <c r="G183" s="361"/>
      <c r="H183" s="133"/>
    </row>
    <row r="184" spans="6:8" s="248" customFormat="1" ht="12">
      <c r="F184" s="361"/>
      <c r="G184" s="361"/>
      <c r="H184" s="133"/>
    </row>
    <row r="185" spans="6:8" s="248" customFormat="1" ht="12">
      <c r="F185" s="361"/>
      <c r="G185" s="361"/>
      <c r="H185" s="133"/>
    </row>
    <row r="186" spans="6:8" s="248" customFormat="1" ht="12">
      <c r="F186" s="361"/>
      <c r="G186" s="361"/>
      <c r="H186" s="133"/>
    </row>
    <row r="187" spans="6:8" s="248" customFormat="1" ht="12">
      <c r="F187" s="361"/>
      <c r="G187" s="361"/>
      <c r="H187" s="133"/>
    </row>
    <row r="188" spans="6:8" s="248" customFormat="1" ht="12">
      <c r="F188" s="361"/>
      <c r="G188" s="361"/>
      <c r="H188" s="133"/>
    </row>
    <row r="189" spans="6:8" s="248" customFormat="1" ht="12">
      <c r="F189" s="361"/>
      <c r="G189" s="361"/>
      <c r="H189" s="133"/>
    </row>
    <row r="190" spans="6:8" s="248" customFormat="1" ht="12">
      <c r="F190" s="361"/>
      <c r="G190" s="361"/>
      <c r="H190" s="133"/>
    </row>
    <row r="191" spans="6:8" s="248" customFormat="1" ht="12">
      <c r="F191" s="361"/>
      <c r="G191" s="361"/>
      <c r="H191" s="133"/>
    </row>
    <row r="192" spans="6:8" s="248" customFormat="1" ht="12">
      <c r="F192" s="361"/>
      <c r="G192" s="361"/>
      <c r="H192" s="133"/>
    </row>
    <row r="193" spans="6:8" s="248" customFormat="1" ht="12">
      <c r="F193" s="361"/>
      <c r="G193" s="361"/>
      <c r="H193" s="133"/>
    </row>
    <row r="194" spans="6:8" s="248" customFormat="1" ht="12">
      <c r="F194" s="361"/>
      <c r="G194" s="361"/>
      <c r="H194" s="133"/>
    </row>
    <row r="195" spans="6:8" s="248" customFormat="1" ht="12">
      <c r="F195" s="361"/>
      <c r="G195" s="361"/>
      <c r="H195" s="133"/>
    </row>
    <row r="196" spans="6:8" s="248" customFormat="1" ht="12">
      <c r="F196" s="361"/>
      <c r="G196" s="361"/>
      <c r="H196" s="133"/>
    </row>
    <row r="197" spans="6:8" s="248" customFormat="1" ht="12">
      <c r="F197" s="361"/>
      <c r="G197" s="361"/>
      <c r="H197" s="133"/>
    </row>
    <row r="198" spans="6:8" s="248" customFormat="1" ht="12">
      <c r="F198" s="361"/>
      <c r="G198" s="361"/>
      <c r="H198" s="133"/>
    </row>
    <row r="199" spans="6:8" s="248" customFormat="1" ht="12">
      <c r="F199" s="361"/>
      <c r="G199" s="361"/>
      <c r="H199" s="133"/>
    </row>
    <row r="200" spans="6:8" s="248" customFormat="1" ht="12">
      <c r="F200" s="361"/>
      <c r="G200" s="361"/>
      <c r="H200" s="133"/>
    </row>
    <row r="201" spans="6:8" s="248" customFormat="1" ht="12">
      <c r="F201" s="361"/>
      <c r="G201" s="361"/>
      <c r="H201" s="133"/>
    </row>
    <row r="202" spans="6:8" s="248" customFormat="1" ht="12">
      <c r="F202" s="361"/>
      <c r="G202" s="361"/>
      <c r="H202" s="133"/>
    </row>
    <row r="203" spans="6:8" s="248" customFormat="1" ht="12">
      <c r="F203" s="361"/>
      <c r="G203" s="361"/>
      <c r="H203" s="133"/>
    </row>
    <row r="204" spans="6:8" s="248" customFormat="1" ht="12">
      <c r="F204" s="361"/>
      <c r="G204" s="361"/>
      <c r="H204" s="133"/>
    </row>
    <row r="205" spans="6:8" s="248" customFormat="1" ht="12">
      <c r="F205" s="361"/>
      <c r="G205" s="361"/>
      <c r="H205" s="133"/>
    </row>
    <row r="206" spans="6:8" s="248" customFormat="1" ht="12">
      <c r="F206" s="361"/>
      <c r="G206" s="361"/>
      <c r="H206" s="133"/>
    </row>
    <row r="207" spans="6:8" s="248" customFormat="1" ht="12">
      <c r="F207" s="361"/>
      <c r="G207" s="361"/>
      <c r="H207" s="133"/>
    </row>
    <row r="208" spans="6:8" s="248" customFormat="1" ht="12">
      <c r="F208" s="361"/>
      <c r="G208" s="361"/>
      <c r="H208" s="133"/>
    </row>
    <row r="209" spans="6:8" s="248" customFormat="1" ht="12">
      <c r="F209" s="361"/>
      <c r="G209" s="361"/>
      <c r="H209" s="133"/>
    </row>
    <row r="210" spans="6:8" s="248" customFormat="1" ht="12">
      <c r="F210" s="361"/>
      <c r="G210" s="361"/>
      <c r="H210" s="133"/>
    </row>
    <row r="211" spans="6:8" s="248" customFormat="1" ht="12">
      <c r="F211" s="361"/>
      <c r="G211" s="361"/>
      <c r="H211" s="133"/>
    </row>
    <row r="212" spans="6:8" s="248" customFormat="1" ht="12">
      <c r="F212" s="361"/>
      <c r="G212" s="361"/>
      <c r="H212" s="133"/>
    </row>
    <row r="213" spans="6:8" s="248" customFormat="1" ht="12">
      <c r="F213" s="361"/>
      <c r="G213" s="361"/>
      <c r="H213" s="133"/>
    </row>
    <row r="214" spans="6:8" s="248" customFormat="1" ht="12">
      <c r="F214" s="361"/>
      <c r="G214" s="361"/>
      <c r="H214" s="133"/>
    </row>
    <row r="215" spans="6:8" s="248" customFormat="1" ht="12">
      <c r="F215" s="361"/>
      <c r="G215" s="361"/>
      <c r="H215" s="133"/>
    </row>
    <row r="216" spans="6:8" s="248" customFormat="1" ht="12">
      <c r="F216" s="361"/>
      <c r="G216" s="361"/>
      <c r="H216" s="133"/>
    </row>
    <row r="217" spans="6:8" s="248" customFormat="1" ht="12">
      <c r="F217" s="361"/>
      <c r="G217" s="361"/>
      <c r="H217" s="133"/>
    </row>
    <row r="218" spans="6:8" s="248" customFormat="1" ht="12">
      <c r="F218" s="361"/>
      <c r="G218" s="361"/>
      <c r="H218" s="133"/>
    </row>
    <row r="219" spans="6:8" s="248" customFormat="1" ht="12">
      <c r="F219" s="361"/>
      <c r="G219" s="361"/>
      <c r="H219" s="133"/>
    </row>
    <row r="220" spans="6:8" s="248" customFormat="1" ht="12">
      <c r="F220" s="361"/>
      <c r="G220" s="361"/>
      <c r="H220" s="133"/>
    </row>
    <row r="221" spans="6:8" s="248" customFormat="1" ht="12">
      <c r="F221" s="361"/>
      <c r="G221" s="361"/>
      <c r="H221" s="133"/>
    </row>
    <row r="222" spans="6:8" s="248" customFormat="1" ht="12">
      <c r="F222" s="361"/>
      <c r="G222" s="361"/>
      <c r="H222" s="133"/>
    </row>
    <row r="223" spans="6:8" s="248" customFormat="1" ht="12">
      <c r="F223" s="361"/>
      <c r="G223" s="361"/>
      <c r="H223" s="133"/>
    </row>
    <row r="224" spans="6:8" s="248" customFormat="1" ht="12">
      <c r="F224" s="361"/>
      <c r="G224" s="361"/>
      <c r="H224" s="133"/>
    </row>
    <row r="225" spans="6:8" s="248" customFormat="1" ht="12">
      <c r="F225" s="361"/>
      <c r="G225" s="361"/>
      <c r="H225" s="133"/>
    </row>
    <row r="226" spans="6:8" s="248" customFormat="1" ht="12">
      <c r="F226" s="361"/>
      <c r="G226" s="361"/>
      <c r="H226" s="133"/>
    </row>
    <row r="227" spans="6:8" s="248" customFormat="1" ht="12">
      <c r="F227" s="361"/>
      <c r="G227" s="361"/>
      <c r="H227" s="133"/>
    </row>
    <row r="228" spans="6:8" s="248" customFormat="1" ht="12">
      <c r="F228" s="361"/>
      <c r="G228" s="361"/>
      <c r="H228" s="133"/>
    </row>
    <row r="229" spans="6:8" s="248" customFormat="1" ht="12">
      <c r="F229" s="361"/>
      <c r="G229" s="361"/>
      <c r="H229" s="133"/>
    </row>
    <row r="230" spans="6:8" s="248" customFormat="1" ht="12">
      <c r="F230" s="361"/>
      <c r="G230" s="361"/>
      <c r="H230" s="133"/>
    </row>
    <row r="231" spans="6:8" s="248" customFormat="1" ht="12">
      <c r="F231" s="361"/>
      <c r="G231" s="361"/>
      <c r="H231" s="133"/>
    </row>
    <row r="232" spans="6:8" s="248" customFormat="1" ht="12">
      <c r="F232" s="361"/>
      <c r="G232" s="361"/>
      <c r="H232" s="133"/>
    </row>
    <row r="233" spans="6:8" s="248" customFormat="1" ht="12">
      <c r="F233" s="361"/>
      <c r="G233" s="361"/>
      <c r="H233" s="133"/>
    </row>
    <row r="234" spans="6:8" s="248" customFormat="1" ht="12">
      <c r="F234" s="361"/>
      <c r="G234" s="361"/>
      <c r="H234" s="133"/>
    </row>
    <row r="235" spans="6:8" s="248" customFormat="1" ht="12">
      <c r="F235" s="361"/>
      <c r="G235" s="361"/>
      <c r="H235" s="133"/>
    </row>
    <row r="236" spans="6:8" s="248" customFormat="1" ht="12">
      <c r="F236" s="361"/>
      <c r="G236" s="361"/>
      <c r="H236" s="133"/>
    </row>
    <row r="237" spans="6:8" s="248" customFormat="1" ht="12">
      <c r="F237" s="361"/>
      <c r="G237" s="361"/>
      <c r="H237" s="133"/>
    </row>
    <row r="238" spans="6:8" s="248" customFormat="1" ht="12">
      <c r="F238" s="361"/>
      <c r="G238" s="361"/>
      <c r="H238" s="133"/>
    </row>
    <row r="239" spans="6:8" s="248" customFormat="1" ht="12">
      <c r="F239" s="361"/>
      <c r="G239" s="361"/>
      <c r="H239" s="133"/>
    </row>
    <row r="240" spans="6:8" s="248" customFormat="1" ht="12">
      <c r="F240" s="361"/>
      <c r="G240" s="361"/>
      <c r="H240" s="133"/>
    </row>
    <row r="241" spans="6:8" s="248" customFormat="1" ht="12">
      <c r="F241" s="361"/>
      <c r="G241" s="361"/>
      <c r="H241" s="133"/>
    </row>
    <row r="242" spans="6:8" s="248" customFormat="1" ht="12">
      <c r="F242" s="361"/>
      <c r="G242" s="361"/>
      <c r="H242" s="133"/>
    </row>
    <row r="243" spans="6:8" s="248" customFormat="1" ht="12">
      <c r="F243" s="361"/>
      <c r="G243" s="361"/>
      <c r="H243" s="133"/>
    </row>
    <row r="244" spans="6:8" s="248" customFormat="1" ht="12">
      <c r="F244" s="361"/>
      <c r="G244" s="361"/>
      <c r="H244" s="133"/>
    </row>
    <row r="245" spans="6:8" s="248" customFormat="1" ht="12">
      <c r="F245" s="361"/>
      <c r="G245" s="361"/>
      <c r="H245" s="133"/>
    </row>
    <row r="246" spans="6:8" s="248" customFormat="1" ht="12">
      <c r="F246" s="361"/>
      <c r="G246" s="361"/>
      <c r="H246" s="133"/>
    </row>
    <row r="247" spans="6:8" s="248" customFormat="1" ht="12">
      <c r="F247" s="361"/>
      <c r="G247" s="361"/>
      <c r="H247" s="133"/>
    </row>
    <row r="248" spans="6:8" s="248" customFormat="1" ht="12">
      <c r="F248" s="361"/>
      <c r="G248" s="361"/>
      <c r="H248" s="133"/>
    </row>
    <row r="249" spans="6:8" s="248" customFormat="1" ht="12">
      <c r="F249" s="361"/>
      <c r="G249" s="361"/>
      <c r="H249" s="133"/>
    </row>
    <row r="250" spans="6:8" s="248" customFormat="1" ht="12">
      <c r="F250" s="361"/>
      <c r="G250" s="361"/>
      <c r="H250" s="133"/>
    </row>
    <row r="251" spans="6:8" s="248" customFormat="1" ht="12">
      <c r="F251" s="361"/>
      <c r="G251" s="361"/>
      <c r="H251" s="133"/>
    </row>
    <row r="252" spans="6:8" s="248" customFormat="1" ht="12">
      <c r="F252" s="361"/>
      <c r="G252" s="361"/>
      <c r="H252" s="133"/>
    </row>
    <row r="253" spans="6:8" s="248" customFormat="1" ht="12">
      <c r="F253" s="361"/>
      <c r="G253" s="361"/>
      <c r="H253" s="133"/>
    </row>
    <row r="254" spans="6:8" s="248" customFormat="1" ht="12">
      <c r="F254" s="361"/>
      <c r="G254" s="361"/>
      <c r="H254" s="133"/>
    </row>
    <row r="255" spans="6:8" s="248" customFormat="1" ht="12">
      <c r="F255" s="361"/>
      <c r="G255" s="361"/>
      <c r="H255" s="133"/>
    </row>
    <row r="256" spans="6:8" s="248" customFormat="1" ht="12">
      <c r="F256" s="361"/>
      <c r="G256" s="361"/>
      <c r="H256" s="133"/>
    </row>
    <row r="257" spans="6:8" s="248" customFormat="1" ht="12">
      <c r="F257" s="361"/>
      <c r="G257" s="361"/>
      <c r="H257" s="133"/>
    </row>
    <row r="258" spans="6:8" s="248" customFormat="1" ht="12">
      <c r="F258" s="361"/>
      <c r="G258" s="361"/>
      <c r="H258" s="133"/>
    </row>
    <row r="259" spans="6:8" s="248" customFormat="1" ht="12">
      <c r="F259" s="361"/>
      <c r="G259" s="361"/>
      <c r="H259" s="133"/>
    </row>
    <row r="260" spans="6:8" s="248" customFormat="1" ht="12">
      <c r="F260" s="361"/>
      <c r="G260" s="361"/>
      <c r="H260" s="133"/>
    </row>
    <row r="261" spans="6:8" s="248" customFormat="1" ht="12">
      <c r="F261" s="361"/>
      <c r="G261" s="361"/>
      <c r="H261" s="133"/>
    </row>
    <row r="262" spans="6:8" s="248" customFormat="1" ht="12">
      <c r="F262" s="361"/>
      <c r="G262" s="361"/>
      <c r="H262" s="133"/>
    </row>
    <row r="263" spans="6:8" s="248" customFormat="1" ht="12">
      <c r="F263" s="361"/>
      <c r="G263" s="361"/>
      <c r="H263" s="133"/>
    </row>
    <row r="264" spans="6:8" s="248" customFormat="1" ht="12">
      <c r="F264" s="361"/>
      <c r="G264" s="361"/>
      <c r="H264" s="133"/>
    </row>
    <row r="265" spans="6:8" s="248" customFormat="1" ht="12">
      <c r="F265" s="361"/>
      <c r="G265" s="361"/>
      <c r="H265" s="133"/>
    </row>
    <row r="266" spans="6:8" s="248" customFormat="1" ht="12">
      <c r="F266" s="361"/>
      <c r="G266" s="361"/>
      <c r="H266" s="133"/>
    </row>
    <row r="267" spans="6:8" s="248" customFormat="1" ht="12">
      <c r="F267" s="361"/>
      <c r="G267" s="361"/>
      <c r="H267" s="133"/>
    </row>
    <row r="268" spans="6:8" s="248" customFormat="1" ht="12">
      <c r="F268" s="361"/>
      <c r="G268" s="361"/>
      <c r="H268" s="133"/>
    </row>
    <row r="269" spans="6:8" s="248" customFormat="1" ht="12">
      <c r="F269" s="361"/>
      <c r="G269" s="361"/>
      <c r="H269" s="133"/>
    </row>
    <row r="270" spans="6:8" s="248" customFormat="1" ht="12">
      <c r="F270" s="361"/>
      <c r="G270" s="361"/>
      <c r="H270" s="133"/>
    </row>
    <row r="271" spans="6:8" s="248" customFormat="1" ht="12">
      <c r="F271" s="361"/>
      <c r="G271" s="361"/>
      <c r="H271" s="133"/>
    </row>
    <row r="272" spans="6:8" s="248" customFormat="1" ht="12">
      <c r="F272" s="361"/>
      <c r="G272" s="361"/>
      <c r="H272" s="133"/>
    </row>
    <row r="273" spans="6:8" s="248" customFormat="1" ht="12">
      <c r="F273" s="361"/>
      <c r="G273" s="361"/>
      <c r="H273" s="133"/>
    </row>
    <row r="274" spans="6:8" s="248" customFormat="1" ht="12">
      <c r="F274" s="361"/>
      <c r="G274" s="361"/>
      <c r="H274" s="133"/>
    </row>
    <row r="275" spans="6:8" s="248" customFormat="1" ht="12">
      <c r="F275" s="361"/>
      <c r="G275" s="361"/>
      <c r="H275" s="133"/>
    </row>
    <row r="276" spans="6:8" s="248" customFormat="1" ht="12">
      <c r="F276" s="361"/>
      <c r="G276" s="361"/>
      <c r="H276" s="133"/>
    </row>
    <row r="277" spans="6:8" s="248" customFormat="1" ht="12">
      <c r="F277" s="361"/>
      <c r="G277" s="361"/>
      <c r="H277" s="133"/>
    </row>
    <row r="278" spans="6:8" s="248" customFormat="1" ht="12">
      <c r="F278" s="361"/>
      <c r="G278" s="361"/>
      <c r="H278" s="133"/>
    </row>
    <row r="279" spans="6:8" s="248" customFormat="1" ht="12">
      <c r="F279" s="361"/>
      <c r="G279" s="361"/>
      <c r="H279" s="133"/>
    </row>
    <row r="280" spans="6:8" s="248" customFormat="1" ht="12">
      <c r="F280" s="361"/>
      <c r="G280" s="361"/>
      <c r="H280" s="133"/>
    </row>
    <row r="281" spans="6:8" s="248" customFormat="1" ht="12">
      <c r="F281" s="361"/>
      <c r="G281" s="361"/>
      <c r="H281" s="133"/>
    </row>
    <row r="282" spans="6:8" s="248" customFormat="1" ht="12">
      <c r="F282" s="361"/>
      <c r="G282" s="361"/>
      <c r="H282" s="133"/>
    </row>
    <row r="283" spans="6:8" s="248" customFormat="1" ht="12">
      <c r="F283" s="361"/>
      <c r="G283" s="361"/>
      <c r="H283" s="133"/>
    </row>
    <row r="284" spans="6:8" s="248" customFormat="1" ht="12">
      <c r="F284" s="361"/>
      <c r="G284" s="361"/>
      <c r="H284" s="133"/>
    </row>
    <row r="285" spans="6:8" s="248" customFormat="1" ht="12">
      <c r="F285" s="361"/>
      <c r="G285" s="361"/>
      <c r="H285" s="133"/>
    </row>
    <row r="286" spans="6:8" s="248" customFormat="1" ht="12">
      <c r="F286" s="361"/>
      <c r="G286" s="361"/>
      <c r="H286" s="133"/>
    </row>
    <row r="287" spans="6:8" s="248" customFormat="1" ht="12">
      <c r="F287" s="361"/>
      <c r="G287" s="361"/>
      <c r="H287" s="133"/>
    </row>
    <row r="288" spans="6:8" s="248" customFormat="1" ht="12">
      <c r="F288" s="361"/>
      <c r="G288" s="361"/>
      <c r="H288" s="133"/>
    </row>
    <row r="289" spans="6:8" s="248" customFormat="1" ht="12">
      <c r="F289" s="361"/>
      <c r="G289" s="361"/>
      <c r="H289" s="133"/>
    </row>
    <row r="290" spans="6:8" s="248" customFormat="1" ht="12">
      <c r="F290" s="361"/>
      <c r="G290" s="361"/>
      <c r="H290" s="133"/>
    </row>
    <row r="291" spans="6:8" s="248" customFormat="1" ht="12">
      <c r="F291" s="361"/>
      <c r="G291" s="361"/>
      <c r="H291" s="133"/>
    </row>
    <row r="292" spans="6:8" s="248" customFormat="1" ht="12">
      <c r="F292" s="361"/>
      <c r="G292" s="361"/>
      <c r="H292" s="133"/>
    </row>
    <row r="293" spans="6:8" s="248" customFormat="1" ht="12">
      <c r="F293" s="361"/>
      <c r="G293" s="361"/>
      <c r="H293" s="133"/>
    </row>
    <row r="294" spans="6:8" s="248" customFormat="1" ht="12">
      <c r="F294" s="361"/>
      <c r="G294" s="361"/>
      <c r="H294" s="133"/>
    </row>
  </sheetData>
  <sheetProtection password="CF0F" sheet="1" objects="1" scenarios="1"/>
  <mergeCells count="7">
    <mergeCell ref="A1:H1"/>
    <mergeCell ref="A2:H2"/>
    <mergeCell ref="C25:D25"/>
    <mergeCell ref="C18:D18"/>
    <mergeCell ref="C19:D19"/>
    <mergeCell ref="C24:D24"/>
    <mergeCell ref="A3:A34"/>
  </mergeCells>
  <printOptions/>
  <pageMargins left="0.77" right="0.4" top="0.67" bottom="1" header="0.35" footer="0.5"/>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R1739"/>
  <sheetViews>
    <sheetView tabSelected="1" zoomScale="75" zoomScaleNormal="75" workbookViewId="0" topLeftCell="A1">
      <selection activeCell="K18" sqref="K18"/>
    </sheetView>
  </sheetViews>
  <sheetFormatPr defaultColWidth="9.140625" defaultRowHeight="12.75"/>
  <cols>
    <col min="1" max="1" width="9.28125" style="5" bestFit="1" customWidth="1"/>
    <col min="2" max="2" width="58.8515625" style="6" customWidth="1"/>
    <col min="3" max="5" width="11.28125" style="10" customWidth="1"/>
    <col min="6" max="7" width="12.57421875" style="10" customWidth="1"/>
    <col min="8" max="9" width="10.7109375" style="10" customWidth="1"/>
    <col min="10" max="10" width="11.8515625" style="10" customWidth="1"/>
    <col min="11" max="11" width="13.7109375" style="641" customWidth="1"/>
    <col min="12" max="16384" width="9.140625" style="6" customWidth="1"/>
  </cols>
  <sheetData>
    <row r="1" spans="1:10" ht="24" customHeight="1">
      <c r="A1" s="421" t="s">
        <v>253</v>
      </c>
      <c r="B1" s="420"/>
      <c r="C1" s="408"/>
      <c r="D1" s="408"/>
      <c r="E1" s="146"/>
      <c r="F1" s="146"/>
      <c r="G1" s="146"/>
      <c r="H1" s="390"/>
      <c r="I1" s="409"/>
      <c r="J1" s="635" t="str">
        <f>'SCC List'!A2</f>
        <v>(Rev.9, Feb. 6, 2007)</v>
      </c>
    </row>
    <row r="2" spans="1:11" s="40" customFormat="1" ht="24" customHeight="1">
      <c r="A2" s="696" t="s">
        <v>284</v>
      </c>
      <c r="B2" s="634"/>
      <c r="C2" s="634"/>
      <c r="D2" s="634"/>
      <c r="E2" s="634"/>
      <c r="F2" s="634"/>
      <c r="G2" s="634"/>
      <c r="H2" s="1145" t="s">
        <v>64</v>
      </c>
      <c r="I2" s="1146"/>
      <c r="J2" s="630">
        <v>39119</v>
      </c>
      <c r="K2" s="642"/>
    </row>
    <row r="3" spans="1:11" s="40" customFormat="1" ht="24" customHeight="1">
      <c r="A3" s="696" t="s">
        <v>18</v>
      </c>
      <c r="B3" s="634"/>
      <c r="C3" s="634"/>
      <c r="D3" s="634"/>
      <c r="E3" s="634"/>
      <c r="F3" s="634"/>
      <c r="G3" s="634"/>
      <c r="H3" s="1147" t="s">
        <v>223</v>
      </c>
      <c r="I3" s="1209"/>
      <c r="J3" s="631">
        <v>2007</v>
      </c>
      <c r="K3" s="642"/>
    </row>
    <row r="4" spans="1:11" s="40" customFormat="1" ht="24" customHeight="1">
      <c r="A4" s="697" t="s">
        <v>288</v>
      </c>
      <c r="B4" s="633"/>
      <c r="C4" s="633"/>
      <c r="D4" s="633"/>
      <c r="E4" s="633"/>
      <c r="F4" s="633"/>
      <c r="G4" s="633"/>
      <c r="H4" s="1210" t="s">
        <v>66</v>
      </c>
      <c r="I4" s="1211"/>
      <c r="J4" s="632">
        <v>2012</v>
      </c>
      <c r="K4" s="642"/>
    </row>
    <row r="5" spans="1:11" s="7" customFormat="1" ht="6" customHeight="1">
      <c r="A5" s="1170"/>
      <c r="B5" s="1143"/>
      <c r="C5" s="1143"/>
      <c r="D5" s="1143"/>
      <c r="E5" s="1143"/>
      <c r="F5" s="1143"/>
      <c r="G5" s="1143"/>
      <c r="H5" s="1143"/>
      <c r="I5" s="1143"/>
      <c r="J5" s="1144"/>
      <c r="K5" s="643"/>
    </row>
    <row r="6" spans="1:10" ht="69.75" customHeight="1">
      <c r="A6" s="1212"/>
      <c r="B6" s="1212"/>
      <c r="C6" s="333" t="s">
        <v>68</v>
      </c>
      <c r="D6" s="334" t="s">
        <v>182</v>
      </c>
      <c r="E6" s="334" t="s">
        <v>183</v>
      </c>
      <c r="F6" s="334" t="s">
        <v>184</v>
      </c>
      <c r="G6" s="334" t="s">
        <v>134</v>
      </c>
      <c r="H6" s="335" t="s">
        <v>135</v>
      </c>
      <c r="I6" s="335" t="s">
        <v>136</v>
      </c>
      <c r="J6" s="334" t="s">
        <v>137</v>
      </c>
    </row>
    <row r="7" spans="1:11" s="15" customFormat="1" ht="15" customHeight="1">
      <c r="A7" s="12" t="str">
        <f>'SCC List'!A3:B3</f>
        <v>10 GUIDEWAY &amp; TRACK ELEMENTS (route miles)</v>
      </c>
      <c r="B7" s="13"/>
      <c r="C7" s="109">
        <f>SUM(C8:C15)</f>
        <v>9</v>
      </c>
      <c r="D7" s="132">
        <f>SUM(D8:D20)</f>
        <v>100000</v>
      </c>
      <c r="E7" s="132">
        <f>SUM(E8:E20)</f>
        <v>12000</v>
      </c>
      <c r="F7" s="14">
        <f>SUM(F8:F20)</f>
        <v>112000</v>
      </c>
      <c r="G7" s="87">
        <f aca="true" t="shared" si="0" ref="G7:G15">IF(C7&gt;0,F7/C7,"")</f>
        <v>12444.444444444445</v>
      </c>
      <c r="H7" s="424">
        <f>SUM(F7/$F$52)</f>
        <v>0.3765845129619044</v>
      </c>
      <c r="I7" s="44">
        <f>SUM(F7/$F$77)</f>
        <v>0.2439371172401839</v>
      </c>
      <c r="J7" s="20">
        <f>Inflation!C24</f>
        <v>125759.32338729099</v>
      </c>
      <c r="K7" s="644">
        <f>SUM(J7/F7)</f>
        <v>1.122851101672241</v>
      </c>
    </row>
    <row r="8" spans="1:11" s="16" customFormat="1" ht="15" customHeight="1">
      <c r="A8" s="173">
        <f>'SCC List'!A4:B4</f>
        <v>10.01</v>
      </c>
      <c r="B8" s="29" t="str">
        <f>'SCC List'!B4</f>
        <v>Guideway: At-grade exclusive right-of-way</v>
      </c>
      <c r="C8" s="110">
        <v>9</v>
      </c>
      <c r="D8" s="32">
        <v>100000</v>
      </c>
      <c r="E8" s="32">
        <v>12000</v>
      </c>
      <c r="F8" s="213">
        <f>SUM(D8:E8)</f>
        <v>112000</v>
      </c>
      <c r="G8" s="33">
        <f t="shared" si="0"/>
        <v>12444.444444444445</v>
      </c>
      <c r="H8" s="425"/>
      <c r="I8" s="96"/>
      <c r="J8" s="132">
        <f aca="true" t="shared" si="1" ref="J8:J20">SUM(F8/$F$7)*$J$7</f>
        <v>125759.32338729099</v>
      </c>
      <c r="K8" s="645"/>
    </row>
    <row r="9" spans="1:11" s="16" customFormat="1" ht="15" customHeight="1">
      <c r="A9" s="173">
        <f>'SCC List'!A5:B5</f>
        <v>10.02</v>
      </c>
      <c r="B9" s="29" t="str">
        <f>'SCC List'!B5</f>
        <v>Guideway: At-grade semi-exclusive (allows cross-traffic)</v>
      </c>
      <c r="C9" s="110"/>
      <c r="D9" s="32"/>
      <c r="E9" s="32"/>
      <c r="F9" s="213">
        <f aca="true" t="shared" si="2" ref="F9:F22">SUM(D9:E9)</f>
        <v>0</v>
      </c>
      <c r="G9" s="33">
        <f t="shared" si="0"/>
      </c>
      <c r="H9" s="425"/>
      <c r="I9" s="96"/>
      <c r="J9" s="132">
        <f t="shared" si="1"/>
        <v>0</v>
      </c>
      <c r="K9" s="645"/>
    </row>
    <row r="10" spans="1:11" s="16" customFormat="1" ht="15" customHeight="1">
      <c r="A10" s="173">
        <f>'SCC List'!A6:B6</f>
        <v>10.03</v>
      </c>
      <c r="B10" s="29" t="str">
        <f>'SCC List'!B6</f>
        <v>Guideway: At-grade in mixed traffic</v>
      </c>
      <c r="C10" s="110"/>
      <c r="D10" s="32"/>
      <c r="E10" s="32"/>
      <c r="F10" s="213">
        <f t="shared" si="2"/>
        <v>0</v>
      </c>
      <c r="G10" s="33">
        <f t="shared" si="0"/>
      </c>
      <c r="H10" s="425"/>
      <c r="I10" s="96"/>
      <c r="J10" s="132">
        <f t="shared" si="1"/>
        <v>0</v>
      </c>
      <c r="K10" s="645"/>
    </row>
    <row r="11" spans="1:11" s="16" customFormat="1" ht="15" customHeight="1">
      <c r="A11" s="173">
        <f>'SCC List'!A7:B7</f>
        <v>10.04</v>
      </c>
      <c r="B11" s="29" t="str">
        <f>'SCC List'!B7</f>
        <v>Guideway: Aerial structure</v>
      </c>
      <c r="C11" s="110"/>
      <c r="D11" s="32"/>
      <c r="E11" s="32"/>
      <c r="F11" s="213">
        <f t="shared" si="2"/>
        <v>0</v>
      </c>
      <c r="G11" s="33">
        <f t="shared" si="0"/>
      </c>
      <c r="H11" s="425"/>
      <c r="I11" s="96"/>
      <c r="J11" s="132">
        <f t="shared" si="1"/>
        <v>0</v>
      </c>
      <c r="K11" s="645"/>
    </row>
    <row r="12" spans="1:11" s="16" customFormat="1" ht="15" customHeight="1">
      <c r="A12" s="173">
        <f>'SCC List'!A8:B8</f>
        <v>10.05</v>
      </c>
      <c r="B12" s="29" t="str">
        <f>'SCC List'!B8</f>
        <v>Guideway: Built-up fill</v>
      </c>
      <c r="C12" s="110"/>
      <c r="D12" s="32"/>
      <c r="E12" s="32"/>
      <c r="F12" s="213">
        <f t="shared" si="2"/>
        <v>0</v>
      </c>
      <c r="G12" s="33">
        <f t="shared" si="0"/>
      </c>
      <c r="H12" s="425"/>
      <c r="I12" s="96"/>
      <c r="J12" s="132">
        <f t="shared" si="1"/>
        <v>0</v>
      </c>
      <c r="K12" s="645"/>
    </row>
    <row r="13" spans="1:11" s="16" customFormat="1" ht="15" customHeight="1">
      <c r="A13" s="173">
        <f>'SCC List'!A9:B9</f>
        <v>10.06</v>
      </c>
      <c r="B13" s="29" t="str">
        <f>'SCC List'!B9</f>
        <v>Guideway: Underground cut &amp; cover</v>
      </c>
      <c r="C13" s="110"/>
      <c r="D13" s="32"/>
      <c r="E13" s="32"/>
      <c r="F13" s="213">
        <f t="shared" si="2"/>
        <v>0</v>
      </c>
      <c r="G13" s="33">
        <f t="shared" si="0"/>
      </c>
      <c r="H13" s="425"/>
      <c r="I13" s="96"/>
      <c r="J13" s="132">
        <f t="shared" si="1"/>
        <v>0</v>
      </c>
      <c r="K13" s="645"/>
    </row>
    <row r="14" spans="1:11" s="16" customFormat="1" ht="15" customHeight="1">
      <c r="A14" s="173">
        <f>'SCC List'!A10:B10</f>
        <v>10.07</v>
      </c>
      <c r="B14" s="29" t="str">
        <f>'SCC List'!B10</f>
        <v>Guideway: Underground tunnel</v>
      </c>
      <c r="C14" s="110"/>
      <c r="D14" s="32"/>
      <c r="E14" s="32"/>
      <c r="F14" s="213">
        <f t="shared" si="2"/>
        <v>0</v>
      </c>
      <c r="G14" s="33">
        <f t="shared" si="0"/>
      </c>
      <c r="H14" s="425"/>
      <c r="I14" s="96"/>
      <c r="J14" s="132">
        <f t="shared" si="1"/>
        <v>0</v>
      </c>
      <c r="K14" s="645"/>
    </row>
    <row r="15" spans="1:11" s="16" customFormat="1" ht="15" customHeight="1">
      <c r="A15" s="173">
        <f>'SCC List'!A11:B11</f>
        <v>10.08</v>
      </c>
      <c r="B15" s="29" t="str">
        <f>'SCC List'!B11</f>
        <v>Guideway: Retained cut or fill</v>
      </c>
      <c r="C15" s="188"/>
      <c r="D15" s="32"/>
      <c r="E15" s="32"/>
      <c r="F15" s="213">
        <f t="shared" si="2"/>
        <v>0</v>
      </c>
      <c r="G15" s="33">
        <f t="shared" si="0"/>
      </c>
      <c r="H15" s="425"/>
      <c r="I15" s="96"/>
      <c r="J15" s="132">
        <f t="shared" si="1"/>
        <v>0</v>
      </c>
      <c r="K15" s="645"/>
    </row>
    <row r="16" spans="1:11" s="16" customFormat="1" ht="15" customHeight="1">
      <c r="A16" s="173">
        <f>'SCC List'!A12:B12</f>
        <v>10.09</v>
      </c>
      <c r="B16" s="29" t="str">
        <f>'SCC List'!B12</f>
        <v>Track:  Direct fixation</v>
      </c>
      <c r="C16" s="25"/>
      <c r="D16" s="32"/>
      <c r="E16" s="32"/>
      <c r="F16" s="213">
        <f t="shared" si="2"/>
        <v>0</v>
      </c>
      <c r="G16" s="33"/>
      <c r="H16" s="425"/>
      <c r="I16" s="96"/>
      <c r="J16" s="132">
        <f t="shared" si="1"/>
        <v>0</v>
      </c>
      <c r="K16" s="645"/>
    </row>
    <row r="17" spans="1:11" s="16" customFormat="1" ht="15" customHeight="1">
      <c r="A17" s="173">
        <f>'SCC List'!A13:B13</f>
        <v>10.1</v>
      </c>
      <c r="B17" s="29" t="str">
        <f>'SCC List'!B13</f>
        <v>Track:  Embedded</v>
      </c>
      <c r="C17" s="26"/>
      <c r="D17" s="32"/>
      <c r="E17" s="32"/>
      <c r="F17" s="213">
        <f t="shared" si="2"/>
        <v>0</v>
      </c>
      <c r="G17" s="34"/>
      <c r="H17" s="425"/>
      <c r="I17" s="96"/>
      <c r="J17" s="132">
        <f t="shared" si="1"/>
        <v>0</v>
      </c>
      <c r="K17" s="645"/>
    </row>
    <row r="18" spans="1:11" s="16" customFormat="1" ht="15" customHeight="1">
      <c r="A18" s="173">
        <f>'SCC List'!A14:B14</f>
        <v>10.11</v>
      </c>
      <c r="B18" s="29" t="str">
        <f>'SCC List'!B14</f>
        <v>Track:  Ballasted</v>
      </c>
      <c r="C18" s="26"/>
      <c r="D18" s="32"/>
      <c r="E18" s="32"/>
      <c r="F18" s="213">
        <f t="shared" si="2"/>
        <v>0</v>
      </c>
      <c r="G18" s="34"/>
      <c r="H18" s="425"/>
      <c r="I18" s="96"/>
      <c r="J18" s="132">
        <f t="shared" si="1"/>
        <v>0</v>
      </c>
      <c r="K18" s="645"/>
    </row>
    <row r="19" spans="1:11" s="16" customFormat="1" ht="15" customHeight="1">
      <c r="A19" s="173">
        <f>'SCC List'!A15:B15</f>
        <v>10.12</v>
      </c>
      <c r="B19" s="29" t="str">
        <f>'SCC List'!B15</f>
        <v>Track:  Special (switches, turnouts)</v>
      </c>
      <c r="C19" s="26"/>
      <c r="D19" s="32"/>
      <c r="E19" s="32"/>
      <c r="F19" s="213">
        <f t="shared" si="2"/>
        <v>0</v>
      </c>
      <c r="G19" s="34"/>
      <c r="H19" s="425"/>
      <c r="I19" s="96"/>
      <c r="J19" s="132">
        <f t="shared" si="1"/>
        <v>0</v>
      </c>
      <c r="K19" s="645"/>
    </row>
    <row r="20" spans="1:11" s="16" customFormat="1" ht="15" customHeight="1">
      <c r="A20" s="173">
        <f>'SCC List'!A16:B16</f>
        <v>10.13</v>
      </c>
      <c r="B20" s="29" t="str">
        <f>'SCC List'!B16</f>
        <v>Track:  Vibration and noise dampening</v>
      </c>
      <c r="C20" s="27"/>
      <c r="D20" s="32"/>
      <c r="E20" s="32"/>
      <c r="F20" s="213">
        <f t="shared" si="2"/>
        <v>0</v>
      </c>
      <c r="G20" s="35"/>
      <c r="H20" s="425"/>
      <c r="I20" s="96"/>
      <c r="J20" s="132">
        <f t="shared" si="1"/>
        <v>0</v>
      </c>
      <c r="K20" s="645"/>
    </row>
    <row r="21" spans="1:11" s="15" customFormat="1" ht="15" customHeight="1">
      <c r="A21" s="12" t="str">
        <f>'SCC List'!A17:B17</f>
        <v>20 STATIONS, STOPS, TERMINALS, INTERMODAL (number)</v>
      </c>
      <c r="B21" s="13"/>
      <c r="C21" s="111">
        <f>SUM(C22:C28)</f>
        <v>18</v>
      </c>
      <c r="D21" s="132">
        <f>SUM(D22:D28)</f>
        <v>100000</v>
      </c>
      <c r="E21" s="132">
        <f>SUM(E22:E28)</f>
        <v>20000</v>
      </c>
      <c r="F21" s="1066">
        <f t="shared" si="2"/>
        <v>120000</v>
      </c>
      <c r="G21" s="88">
        <f aca="true" t="shared" si="3" ref="G21:G29">IF(C21&gt;0,F21/C21,"")</f>
        <v>6666.666666666667</v>
      </c>
      <c r="H21" s="424">
        <f>SUM(F21/$F$52)</f>
        <v>0.40348340674489763</v>
      </c>
      <c r="I21" s="44">
        <f>SUM(F21/$F$77)</f>
        <v>0.26136119704305416</v>
      </c>
      <c r="J21" s="14">
        <f>Inflation!C25</f>
        <v>136781.34458512889</v>
      </c>
      <c r="K21" s="644">
        <f>SUM(J21/F21)</f>
        <v>1.1398445382094073</v>
      </c>
    </row>
    <row r="22" spans="1:11" s="16" customFormat="1" ht="15" customHeight="1">
      <c r="A22" s="8">
        <f>'SCC List'!A18</f>
        <v>20.01</v>
      </c>
      <c r="B22" s="45" t="str">
        <f>'SCC List'!B18</f>
        <v>At-grade station, stop, shelter, mall, terminal, platform</v>
      </c>
      <c r="C22" s="112">
        <v>18</v>
      </c>
      <c r="D22" s="32">
        <v>100000</v>
      </c>
      <c r="E22" s="32">
        <v>20000</v>
      </c>
      <c r="F22" s="213">
        <f t="shared" si="2"/>
        <v>120000</v>
      </c>
      <c r="G22" s="31">
        <f t="shared" si="3"/>
        <v>6666.666666666667</v>
      </c>
      <c r="H22" s="425"/>
      <c r="I22" s="96"/>
      <c r="J22" s="132">
        <f aca="true" t="shared" si="4" ref="J22:J28">SUM(F22/$F$21)*$J$21</f>
        <v>136781.34458512889</v>
      </c>
      <c r="K22" s="645"/>
    </row>
    <row r="23" spans="1:11" s="16" customFormat="1" ht="15" customHeight="1">
      <c r="A23" s="8">
        <f>'SCC List'!A19</f>
        <v>20.02</v>
      </c>
      <c r="B23" s="45" t="str">
        <f>'SCC List'!B19</f>
        <v>Aerial station, stop, shelter, mall, terminal, platform</v>
      </c>
      <c r="C23" s="112"/>
      <c r="D23" s="32"/>
      <c r="E23" s="32"/>
      <c r="F23" s="132">
        <f aca="true" t="shared" si="5" ref="F23:F29">SUM(D23:E23)</f>
        <v>0</v>
      </c>
      <c r="G23" s="31">
        <f t="shared" si="3"/>
      </c>
      <c r="H23" s="425"/>
      <c r="I23" s="96"/>
      <c r="J23" s="132">
        <f t="shared" si="4"/>
        <v>0</v>
      </c>
      <c r="K23" s="645"/>
    </row>
    <row r="24" spans="1:11" s="16" customFormat="1" ht="15" customHeight="1">
      <c r="A24" s="8">
        <f>'SCC List'!A20</f>
        <v>20.03</v>
      </c>
      <c r="B24" s="45" t="str">
        <f>'SCC List'!B20</f>
        <v>Underground station, stop, shelter, mall, terminal, platform </v>
      </c>
      <c r="C24" s="112"/>
      <c r="D24" s="32"/>
      <c r="E24" s="32"/>
      <c r="F24" s="132">
        <f t="shared" si="5"/>
        <v>0</v>
      </c>
      <c r="G24" s="31">
        <f t="shared" si="3"/>
      </c>
      <c r="H24" s="425"/>
      <c r="I24" s="96"/>
      <c r="J24" s="132">
        <f t="shared" si="4"/>
        <v>0</v>
      </c>
      <c r="K24" s="645"/>
    </row>
    <row r="25" spans="1:11" s="16" customFormat="1" ht="15" customHeight="1">
      <c r="A25" s="8">
        <f>'SCC List'!A21</f>
        <v>20.04</v>
      </c>
      <c r="B25" s="45" t="str">
        <f>'SCC List'!B21</f>
        <v>Other stations, landings, terminals:  Intermodal, ferry, trolley, etc. </v>
      </c>
      <c r="C25" s="113"/>
      <c r="D25" s="32"/>
      <c r="E25" s="32"/>
      <c r="F25" s="132">
        <f t="shared" si="5"/>
        <v>0</v>
      </c>
      <c r="G25" s="33">
        <f t="shared" si="3"/>
      </c>
      <c r="H25" s="425"/>
      <c r="I25" s="96"/>
      <c r="J25" s="132">
        <f t="shared" si="4"/>
        <v>0</v>
      </c>
      <c r="K25" s="645"/>
    </row>
    <row r="26" spans="1:11" s="16" customFormat="1" ht="15" customHeight="1">
      <c r="A26" s="8">
        <f>'SCC List'!A22</f>
        <v>20.05</v>
      </c>
      <c r="B26" s="45" t="str">
        <f>'SCC List'!B22</f>
        <v>Joint development </v>
      </c>
      <c r="C26" s="262"/>
      <c r="D26" s="32"/>
      <c r="E26" s="32"/>
      <c r="F26" s="213">
        <f t="shared" si="5"/>
        <v>0</v>
      </c>
      <c r="G26" s="33">
        <f t="shared" si="3"/>
      </c>
      <c r="H26" s="468"/>
      <c r="I26" s="96"/>
      <c r="J26" s="132">
        <f t="shared" si="4"/>
        <v>0</v>
      </c>
      <c r="K26" s="645"/>
    </row>
    <row r="27" spans="1:11" s="16" customFormat="1" ht="15" customHeight="1">
      <c r="A27" s="8">
        <f>'SCC List'!A23</f>
        <v>20.06</v>
      </c>
      <c r="B27" s="45" t="str">
        <f>'SCC List'!B23</f>
        <v>Automobile parking multi-story structure</v>
      </c>
      <c r="C27" s="105"/>
      <c r="D27" s="32"/>
      <c r="E27" s="32"/>
      <c r="F27" s="213">
        <f t="shared" si="5"/>
        <v>0</v>
      </c>
      <c r="G27" s="34">
        <f t="shared" si="3"/>
      </c>
      <c r="H27" s="468"/>
      <c r="I27" s="96"/>
      <c r="J27" s="132">
        <f t="shared" si="4"/>
        <v>0</v>
      </c>
      <c r="K27" s="645"/>
    </row>
    <row r="28" spans="1:11" s="16" customFormat="1" ht="15" customHeight="1">
      <c r="A28" s="8">
        <f>'SCC List'!A24</f>
        <v>20.07</v>
      </c>
      <c r="B28" s="45" t="str">
        <f>'SCC List'!B24</f>
        <v>Elevators, escalators</v>
      </c>
      <c r="C28" s="106"/>
      <c r="D28" s="32"/>
      <c r="E28" s="32"/>
      <c r="F28" s="213">
        <f t="shared" si="5"/>
        <v>0</v>
      </c>
      <c r="G28" s="35">
        <f t="shared" si="3"/>
      </c>
      <c r="H28" s="468"/>
      <c r="I28" s="96"/>
      <c r="J28" s="132">
        <f t="shared" si="4"/>
        <v>0</v>
      </c>
      <c r="K28" s="645"/>
    </row>
    <row r="29" spans="1:11" s="15" customFormat="1" ht="15" customHeight="1">
      <c r="A29" s="12" t="str">
        <f>'SCC List'!A25</f>
        <v>30 SUPPORT FACILITIES: YARDS, SHOPS, ADMIN. BLDGS</v>
      </c>
      <c r="B29" s="13"/>
      <c r="C29" s="151">
        <f>C7</f>
        <v>9</v>
      </c>
      <c r="D29" s="132">
        <f>SUM(D30:D34)</f>
        <v>10000</v>
      </c>
      <c r="E29" s="132">
        <f>SUM(E30:E34)</f>
        <v>2000</v>
      </c>
      <c r="F29" s="1066">
        <f t="shared" si="5"/>
        <v>12000</v>
      </c>
      <c r="G29" s="88">
        <f t="shared" si="3"/>
        <v>1333.3333333333333</v>
      </c>
      <c r="H29" s="424">
        <f>SUM(F29/$F$52)</f>
        <v>0.04034834067448976</v>
      </c>
      <c r="I29" s="44">
        <f>SUM(F29/$F$77)</f>
        <v>0.02613611970430542</v>
      </c>
      <c r="J29" s="14">
        <f>Inflation!C26</f>
        <v>13859.323943960739</v>
      </c>
      <c r="K29" s="644">
        <f>SUM(J29/F29)</f>
        <v>1.1549436619967282</v>
      </c>
    </row>
    <row r="30" spans="1:11" s="16" customFormat="1" ht="15" customHeight="1">
      <c r="A30" s="8">
        <f>'SCC List'!A26</f>
        <v>30.01</v>
      </c>
      <c r="B30" s="45" t="str">
        <f>'SCC List'!B26</f>
        <v>Administration Building:  Office, sales, storage, revenue counting</v>
      </c>
      <c r="C30" s="105"/>
      <c r="D30" s="32"/>
      <c r="E30" s="32"/>
      <c r="F30" s="132">
        <f aca="true" t="shared" si="6" ref="F30:F36">SUM(D30:E30)</f>
        <v>0</v>
      </c>
      <c r="G30" s="33"/>
      <c r="H30" s="425"/>
      <c r="I30" s="96"/>
      <c r="J30" s="132">
        <f>SUM(F30/$F$29)*$J$29</f>
        <v>0</v>
      </c>
      <c r="K30" s="645"/>
    </row>
    <row r="31" spans="1:11" s="16" customFormat="1" ht="15" customHeight="1">
      <c r="A31" s="8">
        <f>'SCC List'!A27</f>
        <v>30.02</v>
      </c>
      <c r="B31" s="46" t="str">
        <f>'SCC List'!B27</f>
        <v>Light Maintenance Facility </v>
      </c>
      <c r="C31" s="105"/>
      <c r="D31" s="32">
        <v>10000</v>
      </c>
      <c r="E31" s="32">
        <v>2000</v>
      </c>
      <c r="F31" s="132">
        <f t="shared" si="6"/>
        <v>12000</v>
      </c>
      <c r="G31" s="34"/>
      <c r="H31" s="425"/>
      <c r="I31" s="96"/>
      <c r="J31" s="132">
        <f>SUM(F31/$F$29)*$J$29</f>
        <v>13859.323943960739</v>
      </c>
      <c r="K31" s="645"/>
    </row>
    <row r="32" spans="1:11" s="16" customFormat="1" ht="15" customHeight="1">
      <c r="A32" s="8">
        <f>'SCC List'!A28</f>
        <v>30.03</v>
      </c>
      <c r="B32" s="46" t="str">
        <f>'SCC List'!B28</f>
        <v>Heavy Maintenance Facility</v>
      </c>
      <c r="C32" s="105"/>
      <c r="D32" s="32"/>
      <c r="E32" s="32"/>
      <c r="F32" s="132">
        <f t="shared" si="6"/>
        <v>0</v>
      </c>
      <c r="G32" s="34"/>
      <c r="H32" s="425"/>
      <c r="I32" s="96"/>
      <c r="J32" s="132">
        <f>SUM(F32/$F$29)*$J$29</f>
        <v>0</v>
      </c>
      <c r="K32" s="645"/>
    </row>
    <row r="33" spans="1:11" s="16" customFormat="1" ht="15" customHeight="1">
      <c r="A33" s="8">
        <f>'SCC List'!A29</f>
        <v>30.04</v>
      </c>
      <c r="B33" s="46" t="str">
        <f>'SCC List'!B29</f>
        <v>Storage or Maintenance of Way Building</v>
      </c>
      <c r="C33" s="105"/>
      <c r="D33" s="32"/>
      <c r="E33" s="32"/>
      <c r="F33" s="132">
        <f t="shared" si="6"/>
        <v>0</v>
      </c>
      <c r="G33" s="34"/>
      <c r="H33" s="425"/>
      <c r="I33" s="96"/>
      <c r="J33" s="132">
        <f>SUM(F33/$F$29)*$J$29</f>
        <v>0</v>
      </c>
      <c r="K33" s="645"/>
    </row>
    <row r="34" spans="1:11" s="16" customFormat="1" ht="15" customHeight="1">
      <c r="A34" s="8">
        <f>'SCC List'!A30</f>
        <v>30.05</v>
      </c>
      <c r="B34" s="46" t="str">
        <f>'SCC List'!B30</f>
        <v>Yard and Yard Track</v>
      </c>
      <c r="C34" s="106"/>
      <c r="D34" s="32"/>
      <c r="E34" s="32"/>
      <c r="F34" s="132">
        <f t="shared" si="6"/>
        <v>0</v>
      </c>
      <c r="G34" s="35"/>
      <c r="H34" s="425"/>
      <c r="I34" s="96"/>
      <c r="J34" s="132">
        <f>SUM(F34/$F$29)*$J$29</f>
        <v>0</v>
      </c>
      <c r="K34" s="645"/>
    </row>
    <row r="35" spans="1:11" s="15" customFormat="1" ht="15" customHeight="1">
      <c r="A35" s="12" t="str">
        <f>'SCC List'!A31</f>
        <v>40 SITEWORK &amp; SPECIAL CONDITIONS</v>
      </c>
      <c r="B35" s="47"/>
      <c r="C35" s="151">
        <f>C7</f>
        <v>9</v>
      </c>
      <c r="D35" s="132">
        <f>SUM(D36:D43)</f>
        <v>21420</v>
      </c>
      <c r="E35" s="213">
        <f>SUM(E36:E43)</f>
        <v>2800</v>
      </c>
      <c r="F35" s="14">
        <f t="shared" si="6"/>
        <v>24220</v>
      </c>
      <c r="G35" s="88">
        <f>IF(C35&gt;0,F35/C35,"")</f>
        <v>2691.1111111111113</v>
      </c>
      <c r="H35" s="424">
        <f>SUM(F35/$F$52)</f>
        <v>0.08143640092801184</v>
      </c>
      <c r="I35" s="44">
        <f>SUM(F35/$F$77)</f>
        <v>0.05275140160318977</v>
      </c>
      <c r="J35" s="14">
        <f>Inflation!C27</f>
        <v>25937.74689947656</v>
      </c>
      <c r="K35" s="644">
        <f>SUM(J35/F35)</f>
        <v>1.0709226630667448</v>
      </c>
    </row>
    <row r="36" spans="1:11" s="16" customFormat="1" ht="15" customHeight="1">
      <c r="A36" s="8">
        <f>'SCC List'!A32</f>
        <v>40.01</v>
      </c>
      <c r="B36" s="45" t="str">
        <f>'SCC List'!B32</f>
        <v>Demolition, Clearing, Earthwork</v>
      </c>
      <c r="C36" s="24"/>
      <c r="D36" s="181">
        <v>920</v>
      </c>
      <c r="E36" s="32">
        <v>100</v>
      </c>
      <c r="F36" s="132">
        <f t="shared" si="6"/>
        <v>1020</v>
      </c>
      <c r="G36" s="33"/>
      <c r="H36" s="469"/>
      <c r="I36" s="97"/>
      <c r="J36" s="132">
        <f aca="true" t="shared" si="7" ref="J36:J43">SUM(F36/$F$35)*$J$35</f>
        <v>1092.3411163280796</v>
      </c>
      <c r="K36" s="645"/>
    </row>
    <row r="37" spans="1:11" s="16" customFormat="1" ht="15" customHeight="1">
      <c r="A37" s="8">
        <f>'SCC List'!A33</f>
        <v>40.02</v>
      </c>
      <c r="B37" s="45" t="str">
        <f>'SCC List'!B33</f>
        <v>Site Utilities, Utility Relocation</v>
      </c>
      <c r="C37" s="24"/>
      <c r="D37" s="181">
        <v>5500</v>
      </c>
      <c r="E37" s="32">
        <v>500</v>
      </c>
      <c r="F37" s="132">
        <f aca="true" t="shared" si="8" ref="F37:F44">SUM(D37:E37)</f>
        <v>6000</v>
      </c>
      <c r="G37" s="34"/>
      <c r="H37" s="470"/>
      <c r="I37" s="97"/>
      <c r="J37" s="132">
        <f t="shared" si="7"/>
        <v>6425.535978400469</v>
      </c>
      <c r="K37" s="645"/>
    </row>
    <row r="38" spans="1:11" s="16" customFormat="1" ht="12.75">
      <c r="A38" s="8">
        <f>'SCC List'!A34</f>
        <v>40.03</v>
      </c>
      <c r="B38" s="45" t="str">
        <f>'SCC List'!B34</f>
        <v>Haz. mat'l, contam'd soil removal/mitigation, ground water treatments</v>
      </c>
      <c r="C38" s="24"/>
      <c r="D38" s="181"/>
      <c r="E38" s="32"/>
      <c r="F38" s="132">
        <f t="shared" si="8"/>
        <v>0</v>
      </c>
      <c r="G38" s="34"/>
      <c r="H38" s="470"/>
      <c r="I38" s="97"/>
      <c r="J38" s="132">
        <f t="shared" si="7"/>
        <v>0</v>
      </c>
      <c r="K38" s="645"/>
    </row>
    <row r="39" spans="1:11" s="16" customFormat="1" ht="12.75" customHeight="1">
      <c r="A39" s="8">
        <f>'SCC List'!A35</f>
        <v>40.04</v>
      </c>
      <c r="B39" s="45" t="str">
        <f>'SCC List'!B35</f>
        <v>Environmental mitigation, e.g. wetlands, historic/archeologic, parks</v>
      </c>
      <c r="C39" s="24"/>
      <c r="D39" s="181">
        <v>4000</v>
      </c>
      <c r="E39" s="32">
        <v>200</v>
      </c>
      <c r="F39" s="132">
        <f t="shared" si="8"/>
        <v>4200</v>
      </c>
      <c r="G39" s="34"/>
      <c r="H39" s="470"/>
      <c r="I39" s="97"/>
      <c r="J39" s="132">
        <f t="shared" si="7"/>
        <v>4497.875184880328</v>
      </c>
      <c r="K39" s="645"/>
    </row>
    <row r="40" spans="1:11" s="16" customFormat="1" ht="12.75">
      <c r="A40" s="8">
        <f>'SCC List'!A36</f>
        <v>40.05</v>
      </c>
      <c r="B40" s="45" t="str">
        <f>'SCC List'!B36</f>
        <v>Site structures including retaining walls, sound walls</v>
      </c>
      <c r="C40" s="24"/>
      <c r="D40" s="181"/>
      <c r="E40" s="32"/>
      <c r="F40" s="132">
        <f t="shared" si="8"/>
        <v>0</v>
      </c>
      <c r="G40" s="34"/>
      <c r="H40" s="470"/>
      <c r="I40" s="97"/>
      <c r="J40" s="132">
        <f t="shared" si="7"/>
        <v>0</v>
      </c>
      <c r="K40" s="645"/>
    </row>
    <row r="41" spans="1:11" s="16" customFormat="1" ht="12.75" customHeight="1">
      <c r="A41" s="8">
        <f>'SCC List'!A37</f>
        <v>40.06</v>
      </c>
      <c r="B41" s="48" t="str">
        <f>'SCC List'!B37</f>
        <v>Pedestrian / bike access and accommodation, landscaping</v>
      </c>
      <c r="C41" s="24"/>
      <c r="D41" s="181">
        <v>11000</v>
      </c>
      <c r="E41" s="32">
        <v>2000</v>
      </c>
      <c r="F41" s="132">
        <f t="shared" si="8"/>
        <v>13000</v>
      </c>
      <c r="G41" s="34"/>
      <c r="H41" s="470"/>
      <c r="I41" s="97"/>
      <c r="J41" s="132">
        <f t="shared" si="7"/>
        <v>13921.994619867683</v>
      </c>
      <c r="K41" s="645"/>
    </row>
    <row r="42" spans="1:11" s="16" customFormat="1" ht="12.75" customHeight="1">
      <c r="A42" s="8">
        <f>'SCC List'!A38</f>
        <v>40.07</v>
      </c>
      <c r="B42" s="48" t="str">
        <f>'SCC List'!B38</f>
        <v>Automobile, bus, van accessways including roads, parking lots</v>
      </c>
      <c r="C42" s="24"/>
      <c r="D42" s="181"/>
      <c r="E42" s="32"/>
      <c r="F42" s="132">
        <f t="shared" si="8"/>
        <v>0</v>
      </c>
      <c r="G42" s="34"/>
      <c r="H42" s="470"/>
      <c r="I42" s="97"/>
      <c r="J42" s="132">
        <f t="shared" si="7"/>
        <v>0</v>
      </c>
      <c r="K42" s="645"/>
    </row>
    <row r="43" spans="1:11" s="16" customFormat="1" ht="12.75">
      <c r="A43" s="8">
        <f>'SCC List'!A39</f>
        <v>40.08</v>
      </c>
      <c r="B43" s="45" t="str">
        <f>'SCC List'!B39</f>
        <v>Temporary Facilities and other indirect costs during construction</v>
      </c>
      <c r="C43" s="24"/>
      <c r="D43" s="181"/>
      <c r="E43" s="32"/>
      <c r="F43" s="132">
        <f t="shared" si="8"/>
        <v>0</v>
      </c>
      <c r="G43" s="34"/>
      <c r="H43" s="470"/>
      <c r="I43" s="97"/>
      <c r="J43" s="132">
        <f t="shared" si="7"/>
        <v>0</v>
      </c>
      <c r="K43" s="645"/>
    </row>
    <row r="44" spans="1:11" s="15" customFormat="1" ht="15" customHeight="1">
      <c r="A44" s="12" t="str">
        <f>'SCC List'!A40</f>
        <v>50  SYSTEMS</v>
      </c>
      <c r="B44" s="13"/>
      <c r="C44" s="150">
        <f>C7</f>
        <v>9</v>
      </c>
      <c r="D44" s="132">
        <f>SUM(D45:D51)</f>
        <v>25490</v>
      </c>
      <c r="E44" s="213">
        <f>SUM(E45:E51)</f>
        <v>3700</v>
      </c>
      <c r="F44" s="14">
        <f t="shared" si="8"/>
        <v>29190</v>
      </c>
      <c r="G44" s="92">
        <f>IF(C44&gt;0,F44/C44,"")</f>
        <v>3243.3333333333335</v>
      </c>
      <c r="H44" s="424">
        <f>SUM(F44/$F$52)</f>
        <v>0.09814733869069635</v>
      </c>
      <c r="I44" s="44">
        <f>SUM(F44/$F$77)</f>
        <v>0.06357611118072293</v>
      </c>
      <c r="J44" s="14">
        <f>Inflation!C28</f>
        <v>33543.08701976229</v>
      </c>
      <c r="K44" s="644">
        <f>SUM(J44/F44)</f>
        <v>1.1491293943049774</v>
      </c>
    </row>
    <row r="45" spans="1:11" s="16" customFormat="1" ht="15" customHeight="1">
      <c r="A45" s="8">
        <f>'SCC List'!A41</f>
        <v>50.01</v>
      </c>
      <c r="B45" s="45" t="str">
        <f>'SCC List'!B41</f>
        <v>Train control and signals</v>
      </c>
      <c r="C45" s="26"/>
      <c r="D45" s="181">
        <v>8000</v>
      </c>
      <c r="E45" s="181">
        <v>2000</v>
      </c>
      <c r="F45" s="132">
        <f>SUM(D45:E45)</f>
        <v>10000</v>
      </c>
      <c r="G45" s="33"/>
      <c r="H45" s="469"/>
      <c r="I45" s="97"/>
      <c r="J45" s="132">
        <f aca="true" t="shared" si="9" ref="J45:J51">SUM(F45/$F$44)*$J$44</f>
        <v>11491.293943049775</v>
      </c>
      <c r="K45" s="645"/>
    </row>
    <row r="46" spans="1:11" s="16" customFormat="1" ht="15" customHeight="1">
      <c r="A46" s="8">
        <f>'SCC List'!A42</f>
        <v>50.02</v>
      </c>
      <c r="B46" s="45" t="str">
        <f>'SCC List'!B42</f>
        <v>Traffic signals and crossing protection</v>
      </c>
      <c r="C46" s="24"/>
      <c r="D46" s="181">
        <v>2500</v>
      </c>
      <c r="E46" s="181">
        <v>500</v>
      </c>
      <c r="F46" s="132">
        <f aca="true" t="shared" si="10" ref="F46:F51">SUM(D46:E46)</f>
        <v>3000</v>
      </c>
      <c r="G46" s="34"/>
      <c r="H46" s="470"/>
      <c r="I46" s="97"/>
      <c r="J46" s="132">
        <f t="shared" si="9"/>
        <v>3447.3881829149327</v>
      </c>
      <c r="K46" s="645"/>
    </row>
    <row r="47" spans="1:11" s="16" customFormat="1" ht="15" customHeight="1">
      <c r="A47" s="8">
        <f>'SCC List'!A43</f>
        <v>50.03</v>
      </c>
      <c r="B47" s="45" t="str">
        <f>'SCC List'!B43</f>
        <v>Traction power supply:  substations </v>
      </c>
      <c r="C47" s="24"/>
      <c r="D47" s="181">
        <v>7500</v>
      </c>
      <c r="E47" s="181">
        <v>500</v>
      </c>
      <c r="F47" s="132">
        <f t="shared" si="10"/>
        <v>8000</v>
      </c>
      <c r="G47" s="34"/>
      <c r="H47" s="470"/>
      <c r="I47" s="97"/>
      <c r="J47" s="132">
        <f t="shared" si="9"/>
        <v>9193.03515443982</v>
      </c>
      <c r="K47" s="645"/>
    </row>
    <row r="48" spans="1:11" s="16" customFormat="1" ht="15" customHeight="1">
      <c r="A48" s="8">
        <f>'SCC List'!A44</f>
        <v>50.04</v>
      </c>
      <c r="B48" s="45" t="str">
        <f>'SCC List'!B44</f>
        <v>Traction power distribution:  catenary and third rail</v>
      </c>
      <c r="C48" s="24"/>
      <c r="D48" s="181">
        <v>5500</v>
      </c>
      <c r="E48" s="181">
        <v>500</v>
      </c>
      <c r="F48" s="132">
        <f t="shared" si="10"/>
        <v>6000</v>
      </c>
      <c r="G48" s="34"/>
      <c r="H48" s="470"/>
      <c r="I48" s="97"/>
      <c r="J48" s="132">
        <f t="shared" si="9"/>
        <v>6894.776365829865</v>
      </c>
      <c r="K48" s="645"/>
    </row>
    <row r="49" spans="1:11" s="16" customFormat="1" ht="15" customHeight="1">
      <c r="A49" s="8">
        <f>'SCC List'!A45</f>
        <v>50.05</v>
      </c>
      <c r="B49" s="45" t="str">
        <f>'SCC List'!B45</f>
        <v>Communications</v>
      </c>
      <c r="C49" s="24"/>
      <c r="D49" s="181">
        <v>1000</v>
      </c>
      <c r="E49" s="181">
        <v>100</v>
      </c>
      <c r="F49" s="132">
        <f t="shared" si="10"/>
        <v>1100</v>
      </c>
      <c r="G49" s="34"/>
      <c r="H49" s="470"/>
      <c r="I49" s="97"/>
      <c r="J49" s="132">
        <f t="shared" si="9"/>
        <v>1264.0423337354753</v>
      </c>
      <c r="K49" s="645"/>
    </row>
    <row r="50" spans="1:11" s="16" customFormat="1" ht="15" customHeight="1">
      <c r="A50" s="8">
        <f>'SCC List'!A46</f>
        <v>50.06</v>
      </c>
      <c r="B50" s="45" t="str">
        <f>'SCC List'!B46</f>
        <v>Fare collection system and equipment</v>
      </c>
      <c r="C50" s="24"/>
      <c r="D50" s="181">
        <v>990</v>
      </c>
      <c r="E50" s="181">
        <v>100</v>
      </c>
      <c r="F50" s="132">
        <f t="shared" si="10"/>
        <v>1090</v>
      </c>
      <c r="G50" s="34"/>
      <c r="H50" s="470"/>
      <c r="I50" s="97"/>
      <c r="J50" s="132">
        <f t="shared" si="9"/>
        <v>1252.5510397924256</v>
      </c>
      <c r="K50" s="645"/>
    </row>
    <row r="51" spans="1:11" s="16" customFormat="1" ht="15" customHeight="1">
      <c r="A51" s="8">
        <f>'SCC List'!A47</f>
        <v>50.07</v>
      </c>
      <c r="B51" s="45" t="str">
        <f>'SCC List'!B47</f>
        <v>Central Control</v>
      </c>
      <c r="C51" s="24"/>
      <c r="D51" s="181">
        <v>0</v>
      </c>
      <c r="E51" s="181">
        <v>0</v>
      </c>
      <c r="F51" s="132">
        <f t="shared" si="10"/>
        <v>0</v>
      </c>
      <c r="G51" s="34"/>
      <c r="H51" s="470"/>
      <c r="I51" s="97"/>
      <c r="J51" s="132">
        <f t="shared" si="9"/>
        <v>0</v>
      </c>
      <c r="K51" s="645"/>
    </row>
    <row r="52" spans="1:70" s="149" customFormat="1" ht="15.75" customHeight="1">
      <c r="A52" s="1168" t="str">
        <f>'SCC Definitions'!A51:B51</f>
        <v>Construction Subtotal (10 - 50)</v>
      </c>
      <c r="B52" s="1169"/>
      <c r="C52" s="178">
        <f>C7</f>
        <v>9</v>
      </c>
      <c r="D52" s="344">
        <f>SUM(D44,D35,D29,D21,D7)</f>
        <v>256910</v>
      </c>
      <c r="E52" s="344">
        <f>SUM(E44,E35,E29,E21,E7)</f>
        <v>40500</v>
      </c>
      <c r="F52" s="336">
        <f>SUM(F44,F35,F29,F21,F7)</f>
        <v>297410</v>
      </c>
      <c r="G52" s="121">
        <f>IF(C52&gt;0,F52/C52,"")</f>
        <v>33045.555555555555</v>
      </c>
      <c r="H52" s="122">
        <f>SUM(H44,H35,H29,H21,H7)</f>
        <v>1</v>
      </c>
      <c r="I52" s="123">
        <f>SUM(F52/$F$77)</f>
        <v>0.6477619467714563</v>
      </c>
      <c r="J52" s="124">
        <f>SUM(J44,J35,J29,J21,J7)</f>
        <v>335880.8258356195</v>
      </c>
      <c r="K52" s="644"/>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1:11" s="15" customFormat="1" ht="15">
      <c r="A53" s="12" t="str">
        <f>'SCC List'!A48:B48</f>
        <v>60 ROW, LAND, EXISTING IMPROVEMENTS</v>
      </c>
      <c r="B53" s="47"/>
      <c r="C53" s="150">
        <f>C7</f>
        <v>9</v>
      </c>
      <c r="D53" s="132">
        <f>SUM(D54:D55)</f>
        <v>17000</v>
      </c>
      <c r="E53" s="132">
        <f>SUM(E54:E55)</f>
        <v>4000</v>
      </c>
      <c r="F53" s="176">
        <f>SUM(F54:F55)</f>
        <v>21000</v>
      </c>
      <c r="G53" s="125">
        <f>IF(C53&gt;0,F53/C53,"")</f>
        <v>2333.3333333333335</v>
      </c>
      <c r="H53" s="54"/>
      <c r="I53" s="44">
        <f>SUM(F53/$F$77)</f>
        <v>0.04573820948253448</v>
      </c>
      <c r="J53" s="14">
        <f>Inflation!C29</f>
        <v>23582.136926385345</v>
      </c>
      <c r="K53" s="644">
        <f>SUM(J53/F53)</f>
        <v>1.122958901256445</v>
      </c>
    </row>
    <row r="54" spans="1:11" s="16" customFormat="1" ht="12.75">
      <c r="A54" s="8">
        <f>'SCC List'!A49</f>
        <v>60.01</v>
      </c>
      <c r="B54" s="45" t="str">
        <f>'SCC List'!B49</f>
        <v>Purchase or lease of real estate  </v>
      </c>
      <c r="C54" s="187"/>
      <c r="D54" s="181">
        <v>17000</v>
      </c>
      <c r="E54" s="181">
        <v>4000</v>
      </c>
      <c r="F54" s="132">
        <f>SUM(D54:E54)</f>
        <v>21000</v>
      </c>
      <c r="G54" s="126"/>
      <c r="H54" s="53"/>
      <c r="I54" s="97"/>
      <c r="J54" s="132">
        <f>SUM(F54/$F$53)*$J$53</f>
        <v>23582.136926385345</v>
      </c>
      <c r="K54" s="645"/>
    </row>
    <row r="55" spans="1:11" s="16" customFormat="1" ht="12.75">
      <c r="A55" s="8">
        <f>'SCC List'!A50</f>
        <v>60.02</v>
      </c>
      <c r="B55" s="45" t="str">
        <f>'SCC List'!B50</f>
        <v>Relocation of existing households and businesses</v>
      </c>
      <c r="C55" s="104"/>
      <c r="D55" s="181"/>
      <c r="E55" s="181"/>
      <c r="F55" s="132">
        <f>SUM(D55:E55)</f>
        <v>0</v>
      </c>
      <c r="G55" s="127"/>
      <c r="H55" s="53"/>
      <c r="I55" s="97"/>
      <c r="J55" s="132">
        <f>SUM(F55/$F$53)*$J$53</f>
        <v>0</v>
      </c>
      <c r="K55" s="645"/>
    </row>
    <row r="56" spans="1:11" s="15" customFormat="1" ht="15" customHeight="1">
      <c r="A56" s="30" t="str">
        <f>'SCC List'!A51</f>
        <v>70 VEHICLES (number)</v>
      </c>
      <c r="B56" s="13"/>
      <c r="C56" s="111">
        <f>SUM(C57:C63)</f>
        <v>10</v>
      </c>
      <c r="D56" s="132">
        <f>SUM(D57:D63)</f>
        <v>25404</v>
      </c>
      <c r="E56" s="213">
        <f>SUM(E57:E63)</f>
        <v>8000</v>
      </c>
      <c r="F56" s="14">
        <f>SUM(D56:E56)</f>
        <v>33404</v>
      </c>
      <c r="G56" s="128">
        <f aca="true" t="shared" si="11" ref="G56:G64">IF(C56&gt;0,F56/C56,"")</f>
        <v>3340.4</v>
      </c>
      <c r="H56" s="54"/>
      <c r="I56" s="44">
        <f>SUM(F56/$F$77)</f>
        <v>0.07275424521688485</v>
      </c>
      <c r="J56" s="14">
        <f>Inflation!C30</f>
        <v>37880.908841848366</v>
      </c>
      <c r="K56" s="644">
        <f>SUM(J56/F56)</f>
        <v>1.1340231362066928</v>
      </c>
    </row>
    <row r="57" spans="1:11" s="16" customFormat="1" ht="15" customHeight="1">
      <c r="A57" s="8">
        <f>'SCC List'!A52</f>
        <v>70.01</v>
      </c>
      <c r="B57" s="45" t="str">
        <f>'SCC List'!B52</f>
        <v>Light Rail</v>
      </c>
      <c r="C57" s="112">
        <v>10</v>
      </c>
      <c r="D57" s="32">
        <v>25404</v>
      </c>
      <c r="E57" s="32">
        <v>8000</v>
      </c>
      <c r="F57" s="132">
        <f>SUM(D57:E57)</f>
        <v>33404</v>
      </c>
      <c r="G57" s="31">
        <f t="shared" si="11"/>
        <v>3340.4</v>
      </c>
      <c r="H57" s="53"/>
      <c r="I57" s="97"/>
      <c r="J57" s="132">
        <f aca="true" t="shared" si="12" ref="J57:J63">SUM(F57/$F$56)*$J$56</f>
        <v>37880.908841848366</v>
      </c>
      <c r="K57" s="645"/>
    </row>
    <row r="58" spans="1:11" s="16" customFormat="1" ht="15" customHeight="1">
      <c r="A58" s="8">
        <f>'SCC List'!A53</f>
        <v>70.02</v>
      </c>
      <c r="B58" s="45" t="str">
        <f>'SCC List'!B53</f>
        <v>Heavy Rail</v>
      </c>
      <c r="C58" s="112"/>
      <c r="D58" s="32"/>
      <c r="E58" s="32"/>
      <c r="F58" s="132">
        <f aca="true" t="shared" si="13" ref="F58:F64">SUM(D58:E58)</f>
        <v>0</v>
      </c>
      <c r="G58" s="31">
        <f t="shared" si="11"/>
      </c>
      <c r="H58" s="53"/>
      <c r="I58" s="97"/>
      <c r="J58" s="132">
        <f t="shared" si="12"/>
        <v>0</v>
      </c>
      <c r="K58" s="645"/>
    </row>
    <row r="59" spans="1:11" s="16" customFormat="1" ht="15" customHeight="1">
      <c r="A59" s="8">
        <f>'SCC List'!A54</f>
        <v>70.03</v>
      </c>
      <c r="B59" s="45" t="str">
        <f>'SCC List'!B54</f>
        <v>Commuter Rail</v>
      </c>
      <c r="C59" s="112"/>
      <c r="D59" s="32"/>
      <c r="E59" s="32"/>
      <c r="F59" s="132">
        <f t="shared" si="13"/>
        <v>0</v>
      </c>
      <c r="G59" s="31">
        <f t="shared" si="11"/>
      </c>
      <c r="H59" s="53"/>
      <c r="I59" s="97"/>
      <c r="J59" s="132">
        <f t="shared" si="12"/>
        <v>0</v>
      </c>
      <c r="K59" s="645"/>
    </row>
    <row r="60" spans="1:11" s="16" customFormat="1" ht="15" customHeight="1">
      <c r="A60" s="8">
        <f>'SCC List'!A55</f>
        <v>70.04</v>
      </c>
      <c r="B60" s="45" t="str">
        <f>'SCC List'!B55</f>
        <v>Bus</v>
      </c>
      <c r="C60" s="112"/>
      <c r="D60" s="32"/>
      <c r="E60" s="32"/>
      <c r="F60" s="132">
        <f t="shared" si="13"/>
        <v>0</v>
      </c>
      <c r="G60" s="31">
        <f t="shared" si="11"/>
      </c>
      <c r="H60" s="53"/>
      <c r="I60" s="97"/>
      <c r="J60" s="132">
        <f t="shared" si="12"/>
        <v>0</v>
      </c>
      <c r="K60" s="645"/>
    </row>
    <row r="61" spans="1:11" s="16" customFormat="1" ht="15" customHeight="1">
      <c r="A61" s="8">
        <f>'SCC List'!A56</f>
        <v>70.05</v>
      </c>
      <c r="B61" s="45" t="str">
        <f>'SCC List'!B56</f>
        <v>Other</v>
      </c>
      <c r="C61" s="112"/>
      <c r="D61" s="32"/>
      <c r="E61" s="32"/>
      <c r="F61" s="132">
        <f t="shared" si="13"/>
        <v>0</v>
      </c>
      <c r="G61" s="31">
        <f t="shared" si="11"/>
      </c>
      <c r="H61" s="53"/>
      <c r="I61" s="97"/>
      <c r="J61" s="132">
        <f t="shared" si="12"/>
        <v>0</v>
      </c>
      <c r="K61" s="645"/>
    </row>
    <row r="62" spans="1:11" s="16" customFormat="1" ht="15" customHeight="1">
      <c r="A62" s="8">
        <f>'SCC List'!A57</f>
        <v>70.06</v>
      </c>
      <c r="B62" s="45" t="str">
        <f>'SCC List'!B57</f>
        <v>Non-revenue vehicles</v>
      </c>
      <c r="C62" s="112"/>
      <c r="D62" s="32"/>
      <c r="E62" s="32"/>
      <c r="F62" s="132">
        <f t="shared" si="13"/>
        <v>0</v>
      </c>
      <c r="G62" s="31">
        <f t="shared" si="11"/>
      </c>
      <c r="H62" s="53"/>
      <c r="I62" s="97"/>
      <c r="J62" s="132">
        <f t="shared" si="12"/>
        <v>0</v>
      </c>
      <c r="K62" s="645"/>
    </row>
    <row r="63" spans="1:11" s="16" customFormat="1" ht="15" customHeight="1">
      <c r="A63" s="8">
        <f>'SCC List'!A58</f>
        <v>70.07</v>
      </c>
      <c r="B63" s="45" t="str">
        <f>'SCC List'!B58</f>
        <v>Spare parts</v>
      </c>
      <c r="C63" s="112"/>
      <c r="D63" s="32"/>
      <c r="E63" s="32"/>
      <c r="F63" s="132">
        <f t="shared" si="13"/>
        <v>0</v>
      </c>
      <c r="G63" s="31">
        <f t="shared" si="11"/>
      </c>
      <c r="H63" s="53"/>
      <c r="I63" s="97"/>
      <c r="J63" s="132">
        <f t="shared" si="12"/>
        <v>0</v>
      </c>
      <c r="K63" s="645"/>
    </row>
    <row r="64" spans="1:11" s="89" customFormat="1" ht="15" customHeight="1">
      <c r="A64" s="30" t="str">
        <f>'SCC List'!A59</f>
        <v>80 PROFESSIONAL SERVICES</v>
      </c>
      <c r="B64" s="49"/>
      <c r="C64" s="150">
        <f>C7</f>
        <v>9</v>
      </c>
      <c r="D64" s="132">
        <f>SUM(D65:D72)</f>
        <v>65895</v>
      </c>
      <c r="E64" s="213">
        <f>SUM(E65:E72)</f>
        <v>19000</v>
      </c>
      <c r="F64" s="14">
        <f t="shared" si="13"/>
        <v>84895</v>
      </c>
      <c r="G64" s="88">
        <f t="shared" si="11"/>
        <v>9432.777777777777</v>
      </c>
      <c r="H64" s="43">
        <f>SUM(F64/$F$52)</f>
        <v>0.2854476984634007</v>
      </c>
      <c r="I64" s="44">
        <f>SUM(F64/$F$77)</f>
        <v>0.18490215685808403</v>
      </c>
      <c r="J64" s="14">
        <f>Inflation!C31</f>
        <v>90199.84850054457</v>
      </c>
      <c r="K64" s="646">
        <f>SUM(J64/F64)</f>
        <v>1.062487172395837</v>
      </c>
    </row>
    <row r="65" spans="1:11" s="16" customFormat="1" ht="15" customHeight="1">
      <c r="A65" s="28">
        <f>'SCC List'!A60</f>
        <v>80.01</v>
      </c>
      <c r="B65" s="29" t="str">
        <f>'SCC List'!B60</f>
        <v>Preliminary Engineering</v>
      </c>
      <c r="C65" s="24"/>
      <c r="D65" s="32">
        <v>12000</v>
      </c>
      <c r="E65" s="32">
        <v>3000</v>
      </c>
      <c r="F65" s="132">
        <f>SUM(D65:E65)</f>
        <v>15000</v>
      </c>
      <c r="G65" s="22"/>
      <c r="H65" s="53"/>
      <c r="I65" s="97"/>
      <c r="J65" s="132">
        <f aca="true" t="shared" si="14" ref="J65:J72">SUM(F65/$F$64)*$J$64</f>
        <v>15937.307585937551</v>
      </c>
      <c r="K65" s="645"/>
    </row>
    <row r="66" spans="1:11" s="16" customFormat="1" ht="15" customHeight="1">
      <c r="A66" s="28">
        <f>'SCC List'!A61</f>
        <v>80.02</v>
      </c>
      <c r="B66" s="29" t="str">
        <f>'SCC List'!B61</f>
        <v>Final Design</v>
      </c>
      <c r="C66" s="21"/>
      <c r="D66" s="32">
        <v>17395</v>
      </c>
      <c r="E66" s="32">
        <v>3000</v>
      </c>
      <c r="F66" s="132">
        <f aca="true" t="shared" si="15" ref="F66:F72">SUM(D66:E66)</f>
        <v>20395</v>
      </c>
      <c r="G66" s="34"/>
      <c r="H66" s="53"/>
      <c r="I66" s="97"/>
      <c r="J66" s="132">
        <f t="shared" si="14"/>
        <v>21669.425881013092</v>
      </c>
      <c r="K66" s="645"/>
    </row>
    <row r="67" spans="1:11" s="16" customFormat="1" ht="15" customHeight="1">
      <c r="A67" s="28">
        <f>'SCC List'!A62</f>
        <v>80.03</v>
      </c>
      <c r="B67" s="29" t="str">
        <f>'SCC List'!B62</f>
        <v>Project Management for Design and Construction</v>
      </c>
      <c r="C67" s="21"/>
      <c r="D67" s="32">
        <v>9000</v>
      </c>
      <c r="E67" s="32">
        <v>3000</v>
      </c>
      <c r="F67" s="132">
        <f t="shared" si="15"/>
        <v>12000</v>
      </c>
      <c r="G67" s="34"/>
      <c r="H67" s="53"/>
      <c r="I67" s="97"/>
      <c r="J67" s="132">
        <f t="shared" si="14"/>
        <v>12749.846068750043</v>
      </c>
      <c r="K67" s="645"/>
    </row>
    <row r="68" spans="1:11" s="16" customFormat="1" ht="15" customHeight="1">
      <c r="A68" s="28">
        <f>'SCC List'!A63</f>
        <v>80.04</v>
      </c>
      <c r="B68" s="29" t="str">
        <f>'SCC List'!B63</f>
        <v>Construction Administration &amp; Management </v>
      </c>
      <c r="C68" s="21"/>
      <c r="D68" s="32">
        <v>9000</v>
      </c>
      <c r="E68" s="32">
        <v>3000</v>
      </c>
      <c r="F68" s="132">
        <f t="shared" si="15"/>
        <v>12000</v>
      </c>
      <c r="G68" s="34"/>
      <c r="H68" s="53"/>
      <c r="I68" s="97"/>
      <c r="J68" s="132">
        <f t="shared" si="14"/>
        <v>12749.846068750043</v>
      </c>
      <c r="K68" s="645"/>
    </row>
    <row r="69" spans="1:11" s="16" customFormat="1" ht="15" customHeight="1">
      <c r="A69" s="28">
        <f>'SCC List'!A64</f>
        <v>80.05</v>
      </c>
      <c r="B69" s="29" t="str">
        <f>'SCC List'!B64</f>
        <v>Insurance </v>
      </c>
      <c r="C69" s="21"/>
      <c r="D69" s="32">
        <v>2500</v>
      </c>
      <c r="E69" s="32">
        <v>2000</v>
      </c>
      <c r="F69" s="132">
        <f t="shared" si="15"/>
        <v>4500</v>
      </c>
      <c r="G69" s="34"/>
      <c r="H69" s="53"/>
      <c r="I69" s="97"/>
      <c r="J69" s="132">
        <f t="shared" si="14"/>
        <v>4781.192275781265</v>
      </c>
      <c r="K69" s="645"/>
    </row>
    <row r="70" spans="1:11" s="16" customFormat="1" ht="15" customHeight="1">
      <c r="A70" s="28">
        <f>'SCC List'!A65</f>
        <v>80.06</v>
      </c>
      <c r="B70" s="29" t="str">
        <f>'SCC List'!B65</f>
        <v>Legal; Permits; Review Fees by other agencies, cities, etc.</v>
      </c>
      <c r="C70" s="21"/>
      <c r="D70" s="32">
        <v>3000</v>
      </c>
      <c r="E70" s="32">
        <v>1000</v>
      </c>
      <c r="F70" s="132">
        <f t="shared" si="15"/>
        <v>4000</v>
      </c>
      <c r="G70" s="34"/>
      <c r="H70" s="53"/>
      <c r="I70" s="97"/>
      <c r="J70" s="132">
        <f t="shared" si="14"/>
        <v>4249.948689583348</v>
      </c>
      <c r="K70" s="645"/>
    </row>
    <row r="71" spans="1:11" s="16" customFormat="1" ht="15" customHeight="1">
      <c r="A71" s="28">
        <f>'SCC List'!A66</f>
        <v>80.07</v>
      </c>
      <c r="B71" s="315" t="str">
        <f>'SCC List'!B66</f>
        <v>Surveys, Testing, Investigation, Inspection</v>
      </c>
      <c r="C71" s="304"/>
      <c r="D71" s="32">
        <v>3000</v>
      </c>
      <c r="E71" s="32">
        <v>1000</v>
      </c>
      <c r="F71" s="132">
        <f t="shared" si="15"/>
        <v>4000</v>
      </c>
      <c r="G71" s="34"/>
      <c r="H71" s="53"/>
      <c r="I71" s="97"/>
      <c r="J71" s="132">
        <f t="shared" si="14"/>
        <v>4249.948689583348</v>
      </c>
      <c r="K71" s="645"/>
    </row>
    <row r="72" spans="1:11" s="16" customFormat="1" ht="15" customHeight="1">
      <c r="A72" s="28">
        <f>'SCC List'!A67</f>
        <v>80.08</v>
      </c>
      <c r="B72" s="315" t="str">
        <f>'SCC List'!B67</f>
        <v>Start up</v>
      </c>
      <c r="C72" s="304"/>
      <c r="D72" s="32">
        <v>10000</v>
      </c>
      <c r="E72" s="32">
        <v>3000</v>
      </c>
      <c r="F72" s="132">
        <f t="shared" si="15"/>
        <v>13000</v>
      </c>
      <c r="G72" s="34"/>
      <c r="H72" s="53"/>
      <c r="I72" s="97"/>
      <c r="J72" s="132">
        <f t="shared" si="14"/>
        <v>13812.33324114588</v>
      </c>
      <c r="K72" s="645"/>
    </row>
    <row r="73" spans="1:11" s="16" customFormat="1" ht="15" customHeight="1">
      <c r="A73" s="438" t="str">
        <f>'SCC Definitions'!A72</f>
        <v>Subtotal (10 - 80)</v>
      </c>
      <c r="B73" s="439"/>
      <c r="C73" s="314">
        <f>C7</f>
        <v>9</v>
      </c>
      <c r="D73" s="345">
        <f>SUM(D52,D53,D56,D64)</f>
        <v>365209</v>
      </c>
      <c r="E73" s="346">
        <f>SUM(E52,E53,E56,E64)</f>
        <v>71500</v>
      </c>
      <c r="F73" s="124">
        <f>SUM(F52,F53,F56,F64)</f>
        <v>436709</v>
      </c>
      <c r="G73" s="121">
        <f>IF(C73&gt;0,F73/C73,"")</f>
        <v>48523.22222222222</v>
      </c>
      <c r="H73" s="308"/>
      <c r="I73" s="123">
        <f>SUM(F73/$F$77)</f>
        <v>0.9511565583289596</v>
      </c>
      <c r="J73" s="124">
        <f>SUM(J52,J53,J56,J64)</f>
        <v>487543.72010439774</v>
      </c>
      <c r="K73" s="645"/>
    </row>
    <row r="74" spans="1:11" s="15" customFormat="1" ht="15" customHeight="1">
      <c r="A74" s="12" t="str">
        <f>'SCC List'!A68</f>
        <v>90 UNALLOCATED CONTINGENCY</v>
      </c>
      <c r="B74" s="47"/>
      <c r="C74" s="352"/>
      <c r="D74" s="353"/>
      <c r="E74" s="354"/>
      <c r="F74" s="607">
        <v>21971</v>
      </c>
      <c r="G74" s="90"/>
      <c r="H74" s="54"/>
      <c r="I74" s="307">
        <f>SUM(F74/$F$77)</f>
        <v>0.04785305716860786</v>
      </c>
      <c r="J74" s="23">
        <f>Inflation!C32</f>
        <v>24559.049165389682</v>
      </c>
      <c r="K74" s="645">
        <f>SUM(J74/F74)</f>
        <v>1.1177938721673881</v>
      </c>
    </row>
    <row r="75" spans="1:11" s="15" customFormat="1" ht="15" customHeight="1">
      <c r="A75" s="312" t="str">
        <f>'SCC Definitions'!A74</f>
        <v>Subtotal (10 - 90)</v>
      </c>
      <c r="B75" s="347"/>
      <c r="C75" s="356">
        <f>C7</f>
        <v>9</v>
      </c>
      <c r="D75" s="261"/>
      <c r="E75" s="357"/>
      <c r="F75" s="50">
        <f>SUM(F73:F74)</f>
        <v>458680</v>
      </c>
      <c r="G75" s="92">
        <f>IF(C75&gt;0,F75/C75,"")</f>
        <v>50964.444444444445</v>
      </c>
      <c r="H75" s="311"/>
      <c r="I75" s="44">
        <f>SUM(F75/$F$77)</f>
        <v>0.9990096154975675</v>
      </c>
      <c r="J75" s="14">
        <f>SUM(J73:J74)</f>
        <v>512102.7692697874</v>
      </c>
      <c r="K75" s="644"/>
    </row>
    <row r="76" spans="1:11" s="15" customFormat="1" ht="15" customHeight="1">
      <c r="A76" s="30" t="str">
        <f>'SCC List'!A69</f>
        <v>100  FINANCE CHARGES</v>
      </c>
      <c r="B76" s="47"/>
      <c r="C76" s="355"/>
      <c r="D76" s="97"/>
      <c r="E76" s="304"/>
      <c r="F76" s="179">
        <f>Inflation!C17</f>
        <v>454.71991112866607</v>
      </c>
      <c r="G76" s="91"/>
      <c r="H76" s="55"/>
      <c r="I76" s="177">
        <f>SUM(F76/$F$77)</f>
        <v>0.0009903845024324949</v>
      </c>
      <c r="J76" s="176">
        <f>Inflation!C33</f>
        <v>500</v>
      </c>
      <c r="K76" s="645">
        <f>SUM(J76/F76)</f>
        <v>1.099577977042931</v>
      </c>
    </row>
    <row r="77" spans="1:70" s="149" customFormat="1" ht="15.75" customHeight="1">
      <c r="A77" s="388" t="str">
        <f>'SCC Definitions'!A76</f>
        <v>Total Project Cost (10 - 100)</v>
      </c>
      <c r="B77" s="440"/>
      <c r="C77" s="358">
        <f>C7</f>
        <v>9</v>
      </c>
      <c r="D77" s="359"/>
      <c r="E77" s="360"/>
      <c r="F77" s="336">
        <f>SUM(F75,F76)</f>
        <v>459134.7199111287</v>
      </c>
      <c r="G77" s="121">
        <f>IF(C77&gt;0,F77/C77,"")</f>
        <v>51014.9688790143</v>
      </c>
      <c r="H77" s="122"/>
      <c r="I77" s="123">
        <f>SUM(F77/$F$77)</f>
        <v>1</v>
      </c>
      <c r="J77" s="124">
        <f>Inflation!C34</f>
        <v>512602.76926978736</v>
      </c>
      <c r="K77" s="644">
        <f>SUM(J77/F77)</f>
        <v>1.1164539448661344</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1:70" s="337" customFormat="1" ht="12.75">
      <c r="A78" s="338" t="s">
        <v>319</v>
      </c>
      <c r="B78" s="432"/>
      <c r="C78" s="350"/>
      <c r="D78" s="351"/>
      <c r="E78" s="351"/>
      <c r="F78" s="436">
        <f>SUM(E73/D73)</f>
        <v>0.1957783077634998</v>
      </c>
      <c r="H78" s="433"/>
      <c r="I78" s="434"/>
      <c r="J78" s="435"/>
      <c r="K78" s="646"/>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row>
    <row r="79" spans="1:70" s="337" customFormat="1" ht="12.75">
      <c r="A79" s="338" t="s">
        <v>320</v>
      </c>
      <c r="B79" s="432"/>
      <c r="C79" s="350"/>
      <c r="D79" s="351"/>
      <c r="E79" s="351"/>
      <c r="F79" s="436">
        <f>SUM(F74/D73)</f>
        <v>0.060160072725480476</v>
      </c>
      <c r="H79" s="433"/>
      <c r="I79" s="434"/>
      <c r="J79" s="435"/>
      <c r="K79" s="646"/>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row>
    <row r="80" spans="1:70" s="337" customFormat="1" ht="12.75">
      <c r="A80" s="338" t="s">
        <v>321</v>
      </c>
      <c r="B80" s="432"/>
      <c r="C80" s="350"/>
      <c r="D80" s="351"/>
      <c r="E80" s="351"/>
      <c r="F80" s="436">
        <f>SUM(F78:F79)</f>
        <v>0.25593838048898027</v>
      </c>
      <c r="H80" s="433"/>
      <c r="I80" s="434"/>
      <c r="J80" s="435"/>
      <c r="K80" s="646"/>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row>
    <row r="81" spans="1:70" s="337" customFormat="1" ht="12.75">
      <c r="A81" s="338" t="s">
        <v>248</v>
      </c>
      <c r="B81" s="432"/>
      <c r="C81" s="350"/>
      <c r="D81" s="351"/>
      <c r="E81" s="351"/>
      <c r="F81" s="436">
        <f>SUM(F74/F73)</f>
        <v>0.05031038975610761</v>
      </c>
      <c r="H81" s="433"/>
      <c r="I81" s="434"/>
      <c r="J81" s="435"/>
      <c r="K81" s="646"/>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row>
    <row r="82" spans="1:10" ht="12.75">
      <c r="A82" s="338" t="s">
        <v>121</v>
      </c>
      <c r="B82" s="340"/>
      <c r="C82" s="340"/>
      <c r="D82" s="340"/>
      <c r="E82" s="340"/>
      <c r="F82" s="437"/>
      <c r="G82" s="339"/>
      <c r="H82" s="341"/>
      <c r="I82" s="341"/>
      <c r="J82" s="502">
        <f>SUM(J52/C7)</f>
        <v>37320.09175951328</v>
      </c>
    </row>
    <row r="83" spans="1:10" ht="12.75">
      <c r="A83" s="338" t="s">
        <v>3</v>
      </c>
      <c r="B83" s="340"/>
      <c r="C83" s="340"/>
      <c r="D83" s="340"/>
      <c r="E83" s="340"/>
      <c r="F83" s="437"/>
      <c r="G83" s="339"/>
      <c r="H83" s="341"/>
      <c r="I83" s="341"/>
      <c r="J83" s="502">
        <f>SUM(J77-J56)/C7</f>
        <v>52746.87338088211</v>
      </c>
    </row>
    <row r="84" spans="1:10" ht="12.75">
      <c r="A84" s="342" t="s">
        <v>70</v>
      </c>
      <c r="B84" s="280"/>
      <c r="C84" s="280"/>
      <c r="D84" s="280"/>
      <c r="E84" s="280"/>
      <c r="F84" s="441"/>
      <c r="G84" s="343"/>
      <c r="H84" s="442"/>
      <c r="I84" s="442"/>
      <c r="J84" s="503">
        <f>SUM(J77/C7)</f>
        <v>56955.86325219859</v>
      </c>
    </row>
    <row r="85" spans="10:11" s="15" customFormat="1" ht="14.25" customHeight="1">
      <c r="J85" s="36"/>
      <c r="K85" s="644"/>
    </row>
    <row r="86" spans="3:11" s="17" customFormat="1" ht="15" customHeight="1">
      <c r="C86" s="18"/>
      <c r="D86" s="18"/>
      <c r="E86" s="18"/>
      <c r="F86" s="18"/>
      <c r="G86" s="18"/>
      <c r="H86" s="18"/>
      <c r="I86" s="18"/>
      <c r="J86" s="18"/>
      <c r="K86" s="647"/>
    </row>
    <row r="87" spans="3:11" s="17" customFormat="1" ht="15" customHeight="1">
      <c r="C87" s="18"/>
      <c r="D87" s="18"/>
      <c r="E87" s="18"/>
      <c r="F87" s="18"/>
      <c r="G87" s="18"/>
      <c r="H87" s="18"/>
      <c r="I87" s="18"/>
      <c r="J87" s="18"/>
      <c r="K87" s="647"/>
    </row>
    <row r="88" spans="3:11" s="17" customFormat="1" ht="15" customHeight="1">
      <c r="C88" s="18"/>
      <c r="D88" s="18"/>
      <c r="E88" s="18"/>
      <c r="F88" s="18"/>
      <c r="G88" s="18"/>
      <c r="H88" s="18"/>
      <c r="I88" s="18"/>
      <c r="J88" s="18"/>
      <c r="K88" s="647"/>
    </row>
    <row r="89" spans="3:11" s="17" customFormat="1" ht="15" customHeight="1">
      <c r="C89" s="18"/>
      <c r="D89" s="18"/>
      <c r="E89" s="18"/>
      <c r="F89" s="18"/>
      <c r="G89" s="18"/>
      <c r="H89" s="18"/>
      <c r="I89" s="18"/>
      <c r="J89" s="18"/>
      <c r="K89" s="647"/>
    </row>
    <row r="90" spans="3:11" s="17" customFormat="1" ht="15" customHeight="1">
      <c r="C90" s="18"/>
      <c r="D90" s="18"/>
      <c r="E90" s="18"/>
      <c r="F90" s="18"/>
      <c r="G90" s="18"/>
      <c r="H90" s="18"/>
      <c r="I90" s="18"/>
      <c r="J90" s="18"/>
      <c r="K90" s="647"/>
    </row>
    <row r="91" spans="3:11" s="17" customFormat="1" ht="15" customHeight="1">
      <c r="C91" s="18"/>
      <c r="D91" s="18"/>
      <c r="E91" s="18"/>
      <c r="F91" s="18"/>
      <c r="G91" s="18"/>
      <c r="H91" s="18"/>
      <c r="I91" s="18"/>
      <c r="J91" s="18"/>
      <c r="K91" s="647"/>
    </row>
    <row r="92" spans="3:11" s="17" customFormat="1" ht="15" customHeight="1">
      <c r="C92" s="18"/>
      <c r="D92" s="18"/>
      <c r="E92" s="18"/>
      <c r="F92" s="18"/>
      <c r="G92" s="18"/>
      <c r="H92" s="18"/>
      <c r="I92" s="18"/>
      <c r="J92" s="18"/>
      <c r="K92" s="647"/>
    </row>
    <row r="93" spans="3:11" s="17" customFormat="1" ht="15" customHeight="1">
      <c r="C93" s="18"/>
      <c r="D93" s="18"/>
      <c r="E93" s="18"/>
      <c r="F93" s="18"/>
      <c r="G93" s="18"/>
      <c r="H93" s="18"/>
      <c r="I93" s="18"/>
      <c r="J93" s="18"/>
      <c r="K93" s="647"/>
    </row>
    <row r="94" spans="3:11" s="17" customFormat="1" ht="15" customHeight="1">
      <c r="C94" s="18"/>
      <c r="D94" s="18"/>
      <c r="E94" s="18"/>
      <c r="F94" s="18"/>
      <c r="G94" s="18"/>
      <c r="H94" s="18"/>
      <c r="I94" s="18"/>
      <c r="J94" s="18"/>
      <c r="K94" s="647"/>
    </row>
    <row r="95" spans="3:11" s="17" customFormat="1" ht="15" customHeight="1">
      <c r="C95" s="18"/>
      <c r="D95" s="18"/>
      <c r="E95" s="18"/>
      <c r="F95" s="18"/>
      <c r="G95" s="18"/>
      <c r="H95" s="18"/>
      <c r="I95" s="18"/>
      <c r="J95" s="18"/>
      <c r="K95" s="647"/>
    </row>
    <row r="96" spans="3:11" s="17" customFormat="1" ht="15" customHeight="1">
      <c r="C96" s="18"/>
      <c r="D96" s="18"/>
      <c r="E96" s="18"/>
      <c r="F96" s="18"/>
      <c r="G96" s="18"/>
      <c r="H96" s="18"/>
      <c r="I96" s="18"/>
      <c r="J96" s="18"/>
      <c r="K96" s="647"/>
    </row>
    <row r="97" spans="3:11" s="17" customFormat="1" ht="15" customHeight="1">
      <c r="C97" s="18"/>
      <c r="D97" s="18"/>
      <c r="E97" s="18"/>
      <c r="F97" s="18"/>
      <c r="G97" s="18"/>
      <c r="H97" s="18"/>
      <c r="I97" s="18"/>
      <c r="J97" s="18"/>
      <c r="K97" s="647"/>
    </row>
    <row r="98" spans="3:11" s="17" customFormat="1" ht="15" customHeight="1">
      <c r="C98" s="18"/>
      <c r="D98" s="18"/>
      <c r="E98" s="18"/>
      <c r="F98" s="18"/>
      <c r="G98" s="18"/>
      <c r="H98" s="18"/>
      <c r="I98" s="18"/>
      <c r="J98" s="18"/>
      <c r="K98" s="647"/>
    </row>
    <row r="99" spans="3:11" s="17" customFormat="1" ht="15" customHeight="1">
      <c r="C99" s="18"/>
      <c r="D99" s="18"/>
      <c r="E99" s="18"/>
      <c r="F99" s="18"/>
      <c r="G99" s="18"/>
      <c r="H99" s="18"/>
      <c r="I99" s="18"/>
      <c r="J99" s="18"/>
      <c r="K99" s="647"/>
    </row>
    <row r="100" spans="3:11" s="17" customFormat="1" ht="15" customHeight="1">
      <c r="C100" s="18"/>
      <c r="D100" s="18"/>
      <c r="E100" s="18"/>
      <c r="F100" s="18"/>
      <c r="G100" s="18"/>
      <c r="H100" s="18"/>
      <c r="I100" s="18"/>
      <c r="J100" s="18"/>
      <c r="K100" s="647"/>
    </row>
    <row r="101" spans="3:11" s="17" customFormat="1" ht="15" customHeight="1">
      <c r="C101" s="18"/>
      <c r="D101" s="18"/>
      <c r="E101" s="18"/>
      <c r="F101" s="18"/>
      <c r="G101" s="18"/>
      <c r="H101" s="18"/>
      <c r="I101" s="18"/>
      <c r="J101" s="18"/>
      <c r="K101" s="647"/>
    </row>
    <row r="102" spans="3:11" s="17" customFormat="1" ht="15" customHeight="1">
      <c r="C102" s="18"/>
      <c r="D102" s="18"/>
      <c r="E102" s="18"/>
      <c r="F102" s="18"/>
      <c r="G102" s="18"/>
      <c r="H102" s="18"/>
      <c r="I102" s="18"/>
      <c r="J102" s="18"/>
      <c r="K102" s="647"/>
    </row>
    <row r="103" spans="3:11" s="17" customFormat="1" ht="15" customHeight="1">
      <c r="C103" s="18"/>
      <c r="D103" s="18"/>
      <c r="E103" s="18"/>
      <c r="F103" s="18"/>
      <c r="G103" s="18"/>
      <c r="H103" s="18"/>
      <c r="I103" s="18"/>
      <c r="J103" s="18"/>
      <c r="K103" s="647"/>
    </row>
    <row r="104" spans="3:11" s="17" customFormat="1" ht="15" customHeight="1">
      <c r="C104" s="18"/>
      <c r="D104" s="18"/>
      <c r="E104" s="18"/>
      <c r="F104" s="18"/>
      <c r="G104" s="18"/>
      <c r="H104" s="18"/>
      <c r="I104" s="18"/>
      <c r="J104" s="18"/>
      <c r="K104" s="647"/>
    </row>
    <row r="105" spans="3:11" s="17" customFormat="1" ht="15" customHeight="1">
      <c r="C105" s="18"/>
      <c r="D105" s="18"/>
      <c r="E105" s="18"/>
      <c r="F105" s="18"/>
      <c r="G105" s="18"/>
      <c r="H105" s="18"/>
      <c r="I105" s="18"/>
      <c r="J105" s="18"/>
      <c r="K105" s="647"/>
    </row>
    <row r="106" spans="3:11" s="17" customFormat="1" ht="15" customHeight="1">
      <c r="C106" s="18"/>
      <c r="D106" s="18"/>
      <c r="E106" s="18"/>
      <c r="F106" s="18"/>
      <c r="G106" s="18"/>
      <c r="H106" s="18"/>
      <c r="I106" s="18"/>
      <c r="J106" s="18"/>
      <c r="K106" s="647"/>
    </row>
    <row r="107" spans="3:11" s="17" customFormat="1" ht="14.25">
      <c r="C107" s="18"/>
      <c r="D107" s="18"/>
      <c r="E107" s="18"/>
      <c r="F107" s="18"/>
      <c r="G107" s="18"/>
      <c r="H107" s="18"/>
      <c r="I107" s="18"/>
      <c r="J107" s="18"/>
      <c r="K107" s="647"/>
    </row>
    <row r="108" spans="3:11" s="17" customFormat="1" ht="14.25">
      <c r="C108" s="18"/>
      <c r="D108" s="18"/>
      <c r="E108" s="18"/>
      <c r="F108" s="18"/>
      <c r="G108" s="18"/>
      <c r="H108" s="18"/>
      <c r="I108" s="18"/>
      <c r="J108" s="18"/>
      <c r="K108" s="647"/>
    </row>
    <row r="109" spans="3:11" s="17" customFormat="1" ht="14.25">
      <c r="C109" s="18"/>
      <c r="D109" s="18"/>
      <c r="E109" s="18"/>
      <c r="F109" s="18"/>
      <c r="G109" s="18"/>
      <c r="H109" s="18"/>
      <c r="I109" s="18"/>
      <c r="J109" s="18"/>
      <c r="K109" s="647"/>
    </row>
    <row r="110" spans="3:11" s="17" customFormat="1" ht="14.25">
      <c r="C110" s="18"/>
      <c r="D110" s="18"/>
      <c r="E110" s="18"/>
      <c r="F110" s="18"/>
      <c r="G110" s="18"/>
      <c r="H110" s="18"/>
      <c r="I110" s="18"/>
      <c r="J110" s="18"/>
      <c r="K110" s="647"/>
    </row>
    <row r="111" spans="3:11" s="17" customFormat="1" ht="14.25">
      <c r="C111" s="18"/>
      <c r="D111" s="18"/>
      <c r="E111" s="18"/>
      <c r="F111" s="18"/>
      <c r="G111" s="18"/>
      <c r="H111" s="18"/>
      <c r="I111" s="18"/>
      <c r="J111" s="18"/>
      <c r="K111" s="647"/>
    </row>
    <row r="112" spans="3:11" s="17" customFormat="1" ht="14.25">
      <c r="C112" s="18"/>
      <c r="D112" s="18"/>
      <c r="E112" s="18"/>
      <c r="F112" s="18"/>
      <c r="G112" s="18"/>
      <c r="H112" s="18"/>
      <c r="I112" s="18"/>
      <c r="J112" s="18"/>
      <c r="K112" s="647"/>
    </row>
    <row r="113" spans="3:11" s="17" customFormat="1" ht="14.25">
      <c r="C113" s="18"/>
      <c r="D113" s="18"/>
      <c r="E113" s="18"/>
      <c r="F113" s="18"/>
      <c r="G113" s="18"/>
      <c r="H113" s="18"/>
      <c r="I113" s="18"/>
      <c r="J113" s="18"/>
      <c r="K113" s="647"/>
    </row>
    <row r="114" spans="3:11" s="17" customFormat="1" ht="14.25">
      <c r="C114" s="18"/>
      <c r="D114" s="18"/>
      <c r="E114" s="18"/>
      <c r="F114" s="18"/>
      <c r="G114" s="18"/>
      <c r="H114" s="18"/>
      <c r="I114" s="18"/>
      <c r="J114" s="18"/>
      <c r="K114" s="647"/>
    </row>
    <row r="115" spans="3:11" s="17" customFormat="1" ht="14.25">
      <c r="C115" s="18"/>
      <c r="D115" s="18"/>
      <c r="E115" s="18"/>
      <c r="F115" s="18"/>
      <c r="G115" s="18"/>
      <c r="H115" s="18"/>
      <c r="I115" s="18"/>
      <c r="J115" s="18"/>
      <c r="K115" s="647"/>
    </row>
    <row r="116" spans="3:11" s="17" customFormat="1" ht="14.25">
      <c r="C116" s="18"/>
      <c r="D116" s="18"/>
      <c r="E116" s="18"/>
      <c r="F116" s="18"/>
      <c r="G116" s="18"/>
      <c r="H116" s="18"/>
      <c r="I116" s="18"/>
      <c r="J116" s="18"/>
      <c r="K116" s="647"/>
    </row>
    <row r="117" spans="3:11" s="17" customFormat="1" ht="14.25">
      <c r="C117" s="18"/>
      <c r="D117" s="18"/>
      <c r="E117" s="18"/>
      <c r="F117" s="18"/>
      <c r="G117" s="18"/>
      <c r="H117" s="18"/>
      <c r="I117" s="18"/>
      <c r="J117" s="18"/>
      <c r="K117" s="647"/>
    </row>
    <row r="118" spans="3:11" s="17" customFormat="1" ht="14.25">
      <c r="C118" s="18"/>
      <c r="D118" s="18"/>
      <c r="E118" s="18"/>
      <c r="F118" s="18"/>
      <c r="G118" s="18"/>
      <c r="H118" s="18"/>
      <c r="I118" s="18"/>
      <c r="J118" s="18"/>
      <c r="K118" s="647"/>
    </row>
    <row r="119" spans="3:11" s="17" customFormat="1" ht="14.25">
      <c r="C119" s="18"/>
      <c r="D119" s="18"/>
      <c r="E119" s="18"/>
      <c r="F119" s="18"/>
      <c r="G119" s="18"/>
      <c r="H119" s="18"/>
      <c r="I119" s="18"/>
      <c r="J119" s="18"/>
      <c r="K119" s="647"/>
    </row>
    <row r="120" spans="3:11" s="17" customFormat="1" ht="14.25">
      <c r="C120" s="18"/>
      <c r="D120" s="18"/>
      <c r="E120" s="18"/>
      <c r="F120" s="18"/>
      <c r="G120" s="18"/>
      <c r="H120" s="18"/>
      <c r="I120" s="18"/>
      <c r="J120" s="18"/>
      <c r="K120" s="647"/>
    </row>
    <row r="121" spans="3:11" s="17" customFormat="1" ht="14.25">
      <c r="C121" s="18"/>
      <c r="D121" s="18"/>
      <c r="E121" s="18"/>
      <c r="F121" s="18"/>
      <c r="G121" s="18"/>
      <c r="H121" s="18"/>
      <c r="I121" s="18"/>
      <c r="J121" s="18"/>
      <c r="K121" s="647"/>
    </row>
    <row r="122" spans="3:11" s="17" customFormat="1" ht="14.25">
      <c r="C122" s="18"/>
      <c r="D122" s="18"/>
      <c r="E122" s="18"/>
      <c r="F122" s="18"/>
      <c r="G122" s="18"/>
      <c r="H122" s="18"/>
      <c r="I122" s="18"/>
      <c r="J122" s="18"/>
      <c r="K122" s="647"/>
    </row>
    <row r="123" spans="3:11" s="17" customFormat="1" ht="14.25">
      <c r="C123" s="18"/>
      <c r="D123" s="18"/>
      <c r="E123" s="18"/>
      <c r="F123" s="18"/>
      <c r="G123" s="18"/>
      <c r="H123" s="18"/>
      <c r="I123" s="18"/>
      <c r="J123" s="18"/>
      <c r="K123" s="647"/>
    </row>
    <row r="124" spans="3:11" s="17" customFormat="1" ht="14.25">
      <c r="C124" s="18"/>
      <c r="D124" s="18"/>
      <c r="E124" s="18"/>
      <c r="F124" s="18"/>
      <c r="G124" s="18"/>
      <c r="H124" s="18"/>
      <c r="I124" s="18"/>
      <c r="J124" s="18"/>
      <c r="K124" s="647"/>
    </row>
    <row r="125" spans="3:11" s="17" customFormat="1" ht="14.25">
      <c r="C125" s="18"/>
      <c r="D125" s="18"/>
      <c r="E125" s="18"/>
      <c r="F125" s="18"/>
      <c r="G125" s="18"/>
      <c r="H125" s="18"/>
      <c r="I125" s="18"/>
      <c r="J125" s="18"/>
      <c r="K125" s="647"/>
    </row>
    <row r="126" spans="3:11" s="17" customFormat="1" ht="14.25">
      <c r="C126" s="18"/>
      <c r="D126" s="18"/>
      <c r="E126" s="18"/>
      <c r="F126" s="18"/>
      <c r="G126" s="18"/>
      <c r="H126" s="18"/>
      <c r="I126" s="18"/>
      <c r="J126" s="18"/>
      <c r="K126" s="647"/>
    </row>
    <row r="127" spans="3:11" s="17" customFormat="1" ht="14.25">
      <c r="C127" s="18"/>
      <c r="D127" s="18"/>
      <c r="E127" s="18"/>
      <c r="F127" s="18"/>
      <c r="G127" s="18"/>
      <c r="H127" s="18"/>
      <c r="I127" s="18"/>
      <c r="J127" s="18"/>
      <c r="K127" s="647"/>
    </row>
    <row r="128" spans="3:11" s="17" customFormat="1" ht="14.25">
      <c r="C128" s="18"/>
      <c r="D128" s="18"/>
      <c r="E128" s="18"/>
      <c r="F128" s="18"/>
      <c r="G128" s="18"/>
      <c r="H128" s="18"/>
      <c r="I128" s="18"/>
      <c r="J128" s="18"/>
      <c r="K128" s="647"/>
    </row>
    <row r="129" spans="3:11" s="17" customFormat="1" ht="14.25">
      <c r="C129" s="18"/>
      <c r="D129" s="18"/>
      <c r="E129" s="18"/>
      <c r="F129" s="18"/>
      <c r="G129" s="18"/>
      <c r="H129" s="18"/>
      <c r="I129" s="18"/>
      <c r="J129" s="18"/>
      <c r="K129" s="647"/>
    </row>
    <row r="130" spans="3:11" s="17" customFormat="1" ht="14.25">
      <c r="C130" s="18"/>
      <c r="D130" s="18"/>
      <c r="E130" s="18"/>
      <c r="F130" s="18"/>
      <c r="G130" s="18"/>
      <c r="H130" s="18"/>
      <c r="I130" s="18"/>
      <c r="J130" s="18"/>
      <c r="K130" s="647"/>
    </row>
    <row r="131" spans="1:11" s="16" customFormat="1" ht="14.25">
      <c r="A131" s="17"/>
      <c r="B131" s="17"/>
      <c r="C131" s="18"/>
      <c r="D131" s="18"/>
      <c r="E131" s="18"/>
      <c r="F131" s="18"/>
      <c r="G131" s="18"/>
      <c r="H131" s="18"/>
      <c r="I131" s="18"/>
      <c r="J131" s="18"/>
      <c r="K131" s="645"/>
    </row>
    <row r="132" spans="1:11" s="16" customFormat="1" ht="14.25">
      <c r="A132" s="17"/>
      <c r="B132" s="17"/>
      <c r="C132" s="18"/>
      <c r="D132" s="18"/>
      <c r="E132" s="18"/>
      <c r="F132" s="18"/>
      <c r="G132" s="18"/>
      <c r="H132" s="18"/>
      <c r="I132" s="18"/>
      <c r="J132" s="18"/>
      <c r="K132" s="645"/>
    </row>
    <row r="133" spans="1:11" s="16" customFormat="1" ht="14.25">
      <c r="A133" s="17"/>
      <c r="B133" s="17"/>
      <c r="C133" s="18"/>
      <c r="D133" s="18"/>
      <c r="E133" s="18"/>
      <c r="F133" s="18"/>
      <c r="G133" s="18"/>
      <c r="H133" s="18"/>
      <c r="I133" s="18"/>
      <c r="J133" s="18"/>
      <c r="K133" s="645"/>
    </row>
    <row r="134" spans="1:11" s="16" customFormat="1" ht="14.25">
      <c r="A134" s="17"/>
      <c r="B134" s="17"/>
      <c r="C134" s="18"/>
      <c r="D134" s="18"/>
      <c r="E134" s="18"/>
      <c r="F134" s="18"/>
      <c r="G134" s="18"/>
      <c r="H134" s="18"/>
      <c r="I134" s="18"/>
      <c r="J134" s="18"/>
      <c r="K134" s="645"/>
    </row>
    <row r="135" spans="1:11" s="16" customFormat="1" ht="14.25">
      <c r="A135" s="17"/>
      <c r="B135" s="17"/>
      <c r="C135" s="18"/>
      <c r="D135" s="18"/>
      <c r="E135" s="18"/>
      <c r="F135" s="18"/>
      <c r="G135" s="18"/>
      <c r="H135" s="18"/>
      <c r="I135" s="18"/>
      <c r="J135" s="18"/>
      <c r="K135" s="645"/>
    </row>
    <row r="136" spans="1:11" s="16" customFormat="1" ht="14.25">
      <c r="A136" s="17"/>
      <c r="B136" s="17"/>
      <c r="C136" s="18"/>
      <c r="D136" s="18"/>
      <c r="E136" s="18"/>
      <c r="F136" s="18"/>
      <c r="G136" s="18"/>
      <c r="H136" s="18"/>
      <c r="I136" s="18"/>
      <c r="J136" s="18"/>
      <c r="K136" s="645"/>
    </row>
    <row r="137" spans="1:11" s="16" customFormat="1" ht="14.25">
      <c r="A137" s="17"/>
      <c r="B137" s="17"/>
      <c r="C137" s="18"/>
      <c r="D137" s="18"/>
      <c r="E137" s="18"/>
      <c r="F137" s="18"/>
      <c r="G137" s="18"/>
      <c r="H137" s="18"/>
      <c r="I137" s="18"/>
      <c r="J137" s="18"/>
      <c r="K137" s="645"/>
    </row>
    <row r="138" spans="1:11" s="16" customFormat="1" ht="14.25">
      <c r="A138" s="17"/>
      <c r="B138" s="17"/>
      <c r="C138" s="18"/>
      <c r="D138" s="18"/>
      <c r="E138" s="18"/>
      <c r="F138" s="18"/>
      <c r="G138" s="18"/>
      <c r="H138" s="18"/>
      <c r="I138" s="18"/>
      <c r="J138" s="18"/>
      <c r="K138" s="645"/>
    </row>
    <row r="139" spans="1:11" s="16" customFormat="1" ht="14.25">
      <c r="A139" s="17"/>
      <c r="B139" s="17"/>
      <c r="C139" s="18"/>
      <c r="D139" s="18"/>
      <c r="E139" s="18"/>
      <c r="F139" s="18"/>
      <c r="G139" s="18"/>
      <c r="H139" s="18"/>
      <c r="I139" s="18"/>
      <c r="J139" s="18"/>
      <c r="K139" s="645"/>
    </row>
    <row r="140" spans="1:11" s="16" customFormat="1" ht="14.25">
      <c r="A140" s="17"/>
      <c r="B140" s="17"/>
      <c r="C140" s="18"/>
      <c r="D140" s="18"/>
      <c r="E140" s="18"/>
      <c r="F140" s="18"/>
      <c r="G140" s="18"/>
      <c r="H140" s="18"/>
      <c r="I140" s="18"/>
      <c r="J140" s="18"/>
      <c r="K140" s="645"/>
    </row>
    <row r="141" spans="1:11" s="16" customFormat="1" ht="14.25">
      <c r="A141" s="17"/>
      <c r="B141" s="17"/>
      <c r="C141" s="18"/>
      <c r="D141" s="18"/>
      <c r="E141" s="18"/>
      <c r="F141" s="18"/>
      <c r="G141" s="18"/>
      <c r="H141" s="18"/>
      <c r="I141" s="18"/>
      <c r="J141" s="18"/>
      <c r="K141" s="645"/>
    </row>
    <row r="142" spans="1:11" s="16" customFormat="1" ht="14.25">
      <c r="A142" s="17"/>
      <c r="B142" s="17"/>
      <c r="C142" s="18"/>
      <c r="D142" s="18"/>
      <c r="E142" s="18"/>
      <c r="F142" s="18"/>
      <c r="G142" s="18"/>
      <c r="H142" s="18"/>
      <c r="I142" s="18"/>
      <c r="J142" s="18"/>
      <c r="K142" s="645"/>
    </row>
    <row r="143" spans="1:11" s="16" customFormat="1" ht="14.25">
      <c r="A143" s="17"/>
      <c r="B143" s="17"/>
      <c r="C143" s="18"/>
      <c r="D143" s="18"/>
      <c r="E143" s="18"/>
      <c r="F143" s="18"/>
      <c r="G143" s="18"/>
      <c r="H143" s="18"/>
      <c r="I143" s="18"/>
      <c r="J143" s="18"/>
      <c r="K143" s="645"/>
    </row>
    <row r="144" spans="1:11" s="16" customFormat="1" ht="14.25">
      <c r="A144" s="17"/>
      <c r="B144" s="17"/>
      <c r="C144" s="18"/>
      <c r="D144" s="18"/>
      <c r="E144" s="18"/>
      <c r="F144" s="18"/>
      <c r="G144" s="18"/>
      <c r="H144" s="18"/>
      <c r="I144" s="18"/>
      <c r="J144" s="18"/>
      <c r="K144" s="645"/>
    </row>
    <row r="145" spans="1:11" s="16" customFormat="1" ht="14.25">
      <c r="A145" s="17"/>
      <c r="B145" s="17"/>
      <c r="C145" s="18"/>
      <c r="D145" s="18"/>
      <c r="E145" s="18"/>
      <c r="F145" s="18"/>
      <c r="G145" s="18"/>
      <c r="H145" s="18"/>
      <c r="I145" s="18"/>
      <c r="J145" s="18"/>
      <c r="K145" s="645"/>
    </row>
    <row r="146" spans="1:11" s="16" customFormat="1" ht="14.25">
      <c r="A146" s="17"/>
      <c r="B146" s="17"/>
      <c r="C146" s="18"/>
      <c r="D146" s="18"/>
      <c r="E146" s="18"/>
      <c r="F146" s="18"/>
      <c r="G146" s="18"/>
      <c r="H146" s="18"/>
      <c r="I146" s="18"/>
      <c r="J146" s="18"/>
      <c r="K146" s="645"/>
    </row>
    <row r="147" spans="1:11" s="16" customFormat="1" ht="14.25">
      <c r="A147" s="17"/>
      <c r="B147" s="17"/>
      <c r="C147" s="18"/>
      <c r="D147" s="18"/>
      <c r="E147" s="18"/>
      <c r="F147" s="18"/>
      <c r="G147" s="18"/>
      <c r="H147" s="18"/>
      <c r="I147" s="18"/>
      <c r="J147" s="18"/>
      <c r="K147" s="645"/>
    </row>
    <row r="148" spans="1:11" s="16" customFormat="1" ht="14.25">
      <c r="A148" s="17"/>
      <c r="B148" s="17"/>
      <c r="C148" s="18"/>
      <c r="D148" s="18"/>
      <c r="E148" s="18"/>
      <c r="F148" s="18"/>
      <c r="G148" s="18"/>
      <c r="H148" s="18"/>
      <c r="I148" s="18"/>
      <c r="J148" s="18"/>
      <c r="K148" s="645"/>
    </row>
    <row r="149" spans="1:11" s="16" customFormat="1" ht="14.25">
      <c r="A149" s="17"/>
      <c r="B149" s="17"/>
      <c r="C149" s="18"/>
      <c r="D149" s="18"/>
      <c r="E149" s="18"/>
      <c r="F149" s="18"/>
      <c r="G149" s="18"/>
      <c r="H149" s="18"/>
      <c r="I149" s="18"/>
      <c r="J149" s="18"/>
      <c r="K149" s="645"/>
    </row>
    <row r="150" spans="1:11" s="16" customFormat="1" ht="14.25">
      <c r="A150" s="17"/>
      <c r="B150" s="17"/>
      <c r="C150" s="18"/>
      <c r="D150" s="18"/>
      <c r="E150" s="18"/>
      <c r="F150" s="18"/>
      <c r="G150" s="18"/>
      <c r="H150" s="18"/>
      <c r="I150" s="18"/>
      <c r="J150" s="18"/>
      <c r="K150" s="645"/>
    </row>
    <row r="151" spans="1:11" s="16" customFormat="1" ht="14.25">
      <c r="A151" s="17"/>
      <c r="B151" s="17"/>
      <c r="C151" s="18"/>
      <c r="D151" s="18"/>
      <c r="E151" s="18"/>
      <c r="F151" s="18"/>
      <c r="G151" s="18"/>
      <c r="H151" s="18"/>
      <c r="I151" s="18"/>
      <c r="J151" s="18"/>
      <c r="K151" s="645"/>
    </row>
    <row r="152" spans="1:11" s="16" customFormat="1" ht="14.25">
      <c r="A152" s="17"/>
      <c r="B152" s="17"/>
      <c r="C152" s="18"/>
      <c r="D152" s="18"/>
      <c r="E152" s="18"/>
      <c r="F152" s="18"/>
      <c r="G152" s="18"/>
      <c r="H152" s="18"/>
      <c r="I152" s="18"/>
      <c r="J152" s="18"/>
      <c r="K152" s="645"/>
    </row>
    <row r="153" spans="1:11" s="16" customFormat="1" ht="14.25">
      <c r="A153" s="17"/>
      <c r="B153" s="17"/>
      <c r="C153" s="18"/>
      <c r="D153" s="18"/>
      <c r="E153" s="18"/>
      <c r="F153" s="18"/>
      <c r="G153" s="18"/>
      <c r="H153" s="18"/>
      <c r="I153" s="18"/>
      <c r="J153" s="18"/>
      <c r="K153" s="645"/>
    </row>
    <row r="154" spans="1:11" s="16" customFormat="1" ht="14.25">
      <c r="A154" s="17"/>
      <c r="B154" s="17"/>
      <c r="C154" s="18"/>
      <c r="D154" s="18"/>
      <c r="E154" s="18"/>
      <c r="F154" s="18"/>
      <c r="G154" s="18"/>
      <c r="H154" s="18"/>
      <c r="I154" s="18"/>
      <c r="J154" s="18"/>
      <c r="K154" s="645"/>
    </row>
    <row r="155" spans="1:11" s="16" customFormat="1" ht="14.25">
      <c r="A155" s="17"/>
      <c r="B155" s="17"/>
      <c r="C155" s="18"/>
      <c r="D155" s="18"/>
      <c r="E155" s="18"/>
      <c r="F155" s="18"/>
      <c r="G155" s="18"/>
      <c r="H155" s="18"/>
      <c r="I155" s="18"/>
      <c r="J155" s="18"/>
      <c r="K155" s="645"/>
    </row>
    <row r="156" spans="1:11" s="16" customFormat="1" ht="14.25">
      <c r="A156" s="17"/>
      <c r="B156" s="17"/>
      <c r="C156" s="18"/>
      <c r="D156" s="18"/>
      <c r="E156" s="18"/>
      <c r="F156" s="18"/>
      <c r="G156" s="18"/>
      <c r="H156" s="18"/>
      <c r="I156" s="18"/>
      <c r="J156" s="18"/>
      <c r="K156" s="645"/>
    </row>
    <row r="157" spans="1:11" s="16" customFormat="1" ht="14.25">
      <c r="A157" s="17"/>
      <c r="B157" s="17"/>
      <c r="C157" s="18"/>
      <c r="D157" s="18"/>
      <c r="E157" s="18"/>
      <c r="F157" s="18"/>
      <c r="G157" s="18"/>
      <c r="H157" s="18"/>
      <c r="I157" s="18"/>
      <c r="J157" s="18"/>
      <c r="K157" s="645"/>
    </row>
    <row r="158" spans="1:11" s="16" customFormat="1" ht="14.25">
      <c r="A158" s="17"/>
      <c r="B158" s="17"/>
      <c r="C158" s="18"/>
      <c r="D158" s="18"/>
      <c r="E158" s="18"/>
      <c r="F158" s="18"/>
      <c r="G158" s="18"/>
      <c r="H158" s="18"/>
      <c r="I158" s="18"/>
      <c r="J158" s="18"/>
      <c r="K158" s="645"/>
    </row>
    <row r="159" spans="1:11" s="16" customFormat="1" ht="14.25">
      <c r="A159" s="17"/>
      <c r="B159" s="17"/>
      <c r="C159" s="18"/>
      <c r="D159" s="18"/>
      <c r="E159" s="18"/>
      <c r="F159" s="18"/>
      <c r="G159" s="18"/>
      <c r="H159" s="18"/>
      <c r="I159" s="18"/>
      <c r="J159" s="18"/>
      <c r="K159" s="645"/>
    </row>
    <row r="160" spans="1:11" s="16" customFormat="1" ht="14.25">
      <c r="A160" s="17"/>
      <c r="B160" s="17"/>
      <c r="C160" s="18"/>
      <c r="D160" s="18"/>
      <c r="E160" s="18"/>
      <c r="F160" s="18"/>
      <c r="G160" s="18"/>
      <c r="H160" s="18"/>
      <c r="I160" s="18"/>
      <c r="J160" s="18"/>
      <c r="K160" s="645"/>
    </row>
    <row r="161" spans="1:11" s="16" customFormat="1" ht="14.25">
      <c r="A161" s="17"/>
      <c r="B161" s="17"/>
      <c r="C161" s="18"/>
      <c r="D161" s="18"/>
      <c r="E161" s="18"/>
      <c r="F161" s="18"/>
      <c r="G161" s="18"/>
      <c r="H161" s="18"/>
      <c r="I161" s="18"/>
      <c r="J161" s="18"/>
      <c r="K161" s="645"/>
    </row>
    <row r="162" spans="1:11" s="16" customFormat="1" ht="14.25">
      <c r="A162" s="17"/>
      <c r="B162" s="17"/>
      <c r="C162" s="18"/>
      <c r="D162" s="18"/>
      <c r="E162" s="18"/>
      <c r="F162" s="18"/>
      <c r="G162" s="18"/>
      <c r="H162" s="18"/>
      <c r="I162" s="18"/>
      <c r="J162" s="18"/>
      <c r="K162" s="645"/>
    </row>
    <row r="163" spans="1:11" s="16" customFormat="1" ht="14.25">
      <c r="A163" s="17"/>
      <c r="B163" s="17"/>
      <c r="C163" s="18"/>
      <c r="D163" s="18"/>
      <c r="E163" s="18"/>
      <c r="F163" s="18"/>
      <c r="G163" s="18"/>
      <c r="H163" s="18"/>
      <c r="I163" s="18"/>
      <c r="J163" s="18"/>
      <c r="K163" s="645"/>
    </row>
    <row r="164" spans="1:11" s="16" customFormat="1" ht="14.25">
      <c r="A164" s="17"/>
      <c r="B164" s="17"/>
      <c r="C164" s="18"/>
      <c r="D164" s="18"/>
      <c r="E164" s="18"/>
      <c r="F164" s="18"/>
      <c r="G164" s="18"/>
      <c r="H164" s="18"/>
      <c r="I164" s="18"/>
      <c r="J164" s="18"/>
      <c r="K164" s="645"/>
    </row>
    <row r="165" spans="1:11" s="16" customFormat="1" ht="14.25">
      <c r="A165" s="17"/>
      <c r="B165" s="17"/>
      <c r="C165" s="18"/>
      <c r="D165" s="18"/>
      <c r="E165" s="18"/>
      <c r="F165" s="18"/>
      <c r="G165" s="18"/>
      <c r="H165" s="18"/>
      <c r="I165" s="18"/>
      <c r="J165" s="18"/>
      <c r="K165" s="645"/>
    </row>
    <row r="166" spans="1:11" s="16" customFormat="1" ht="14.25">
      <c r="A166" s="17"/>
      <c r="B166" s="17"/>
      <c r="C166" s="18"/>
      <c r="D166" s="18"/>
      <c r="E166" s="18"/>
      <c r="F166" s="18"/>
      <c r="G166" s="18"/>
      <c r="H166" s="18"/>
      <c r="I166" s="18"/>
      <c r="J166" s="18"/>
      <c r="K166" s="645"/>
    </row>
    <row r="167" spans="1:11" s="16" customFormat="1" ht="14.25">
      <c r="A167" s="17"/>
      <c r="B167" s="17"/>
      <c r="C167" s="18"/>
      <c r="D167" s="18"/>
      <c r="E167" s="18"/>
      <c r="F167" s="18"/>
      <c r="G167" s="18"/>
      <c r="H167" s="18"/>
      <c r="I167" s="18"/>
      <c r="J167" s="18"/>
      <c r="K167" s="645"/>
    </row>
    <row r="168" spans="1:11" s="16" customFormat="1" ht="14.25">
      <c r="A168" s="17"/>
      <c r="B168" s="17"/>
      <c r="C168" s="18"/>
      <c r="D168" s="18"/>
      <c r="E168" s="18"/>
      <c r="F168" s="18"/>
      <c r="G168" s="18"/>
      <c r="H168" s="18"/>
      <c r="I168" s="18"/>
      <c r="J168" s="18"/>
      <c r="K168" s="645"/>
    </row>
    <row r="169" spans="1:11" s="16" customFormat="1" ht="14.25">
      <c r="A169" s="17"/>
      <c r="B169" s="17"/>
      <c r="C169" s="18"/>
      <c r="D169" s="18"/>
      <c r="E169" s="18"/>
      <c r="F169" s="18"/>
      <c r="G169" s="18"/>
      <c r="H169" s="18"/>
      <c r="I169" s="18"/>
      <c r="J169" s="18"/>
      <c r="K169" s="645"/>
    </row>
    <row r="170" spans="1:11" s="16" customFormat="1" ht="14.25">
      <c r="A170" s="17"/>
      <c r="B170" s="17"/>
      <c r="C170" s="18"/>
      <c r="D170" s="18"/>
      <c r="E170" s="18"/>
      <c r="F170" s="18"/>
      <c r="G170" s="18"/>
      <c r="H170" s="18"/>
      <c r="I170" s="18"/>
      <c r="J170" s="18"/>
      <c r="K170" s="645"/>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9"/>
      <c r="B247" s="9"/>
    </row>
    <row r="248" spans="1:2" ht="14.25">
      <c r="A248" s="9"/>
      <c r="B248" s="9"/>
    </row>
    <row r="249" spans="1:2" ht="14.25">
      <c r="A249" s="9"/>
      <c r="B249" s="9"/>
    </row>
    <row r="250" spans="1:2" ht="14.25">
      <c r="A250" s="9"/>
      <c r="B250" s="9"/>
    </row>
    <row r="251" spans="1:2" ht="14.25">
      <c r="A251" s="9"/>
      <c r="B251" s="9"/>
    </row>
    <row r="252" spans="1:2" ht="14.25">
      <c r="A252" s="9"/>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row r="1730" spans="1:2" ht="14.25">
      <c r="A1730" s="11"/>
      <c r="B1730" s="9"/>
    </row>
    <row r="1731" spans="1:2" ht="14.25">
      <c r="A1731" s="11"/>
      <c r="B1731" s="9"/>
    </row>
    <row r="1732" spans="1:2" ht="14.25">
      <c r="A1732" s="11"/>
      <c r="B1732" s="9"/>
    </row>
    <row r="1733" spans="1:2" ht="14.25">
      <c r="A1733" s="11"/>
      <c r="B1733" s="9"/>
    </row>
    <row r="1734" spans="1:2" ht="14.25">
      <c r="A1734" s="11"/>
      <c r="B1734" s="9"/>
    </row>
    <row r="1735" spans="1:2" ht="14.25">
      <c r="A1735" s="11"/>
      <c r="B1735" s="9"/>
    </row>
    <row r="1736" spans="1:2" ht="14.25">
      <c r="A1736" s="11"/>
      <c r="B1736" s="9"/>
    </row>
    <row r="1737" spans="1:2" ht="14.25">
      <c r="A1737" s="11"/>
      <c r="B1737" s="9"/>
    </row>
    <row r="1738" spans="1:2" ht="14.25">
      <c r="A1738" s="11"/>
      <c r="B1738" s="9"/>
    </row>
    <row r="1739" spans="1:2" ht="14.25">
      <c r="A1739" s="11"/>
      <c r="B1739" s="9"/>
    </row>
  </sheetData>
  <sheetProtection password="CF0F" sheet="1" objects="1" scenarios="1"/>
  <mergeCells count="6">
    <mergeCell ref="A52:B52"/>
    <mergeCell ref="A5:J5"/>
    <mergeCell ref="H2:I2"/>
    <mergeCell ref="H3:I3"/>
    <mergeCell ref="H4:I4"/>
    <mergeCell ref="A6:B6"/>
  </mergeCells>
  <printOptions horizontalCentered="1"/>
  <pageMargins left="0.4" right="0.33" top="0.57" bottom="0.39" header="0.28" footer="0.16"/>
  <pageSetup fitToHeight="1" fitToWidth="1" horizontalDpi="600" verticalDpi="600" orientation="portrait" scale="55" r:id="rId3"/>
  <headerFooter alignWithMargins="0">
    <oddFooter>&amp;R
</oddFooter>
  </headerFooter>
  <ignoredErrors>
    <ignoredError sqref="F8 F22 F57" formulaRange="1"/>
    <ignoredError sqref="G52" formula="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R1737"/>
  <sheetViews>
    <sheetView zoomScale="75" zoomScaleNormal="75" workbookViewId="0" topLeftCell="A1">
      <selection activeCell="K18" sqref="K18"/>
    </sheetView>
  </sheetViews>
  <sheetFormatPr defaultColWidth="9.140625" defaultRowHeight="12.75"/>
  <cols>
    <col min="1" max="1" width="9.28125" style="629" bestFit="1" customWidth="1"/>
    <col min="2" max="2" width="58.8515625" style="165" customWidth="1"/>
    <col min="3" max="5" width="11.28125" style="816" customWidth="1"/>
    <col min="6" max="7" width="12.57421875" style="816" customWidth="1"/>
    <col min="8" max="9" width="10.7109375" style="816" customWidth="1"/>
    <col min="10" max="10" width="11.8515625" style="816" customWidth="1"/>
    <col min="11" max="11" width="13.7109375" style="812" customWidth="1"/>
    <col min="12" max="16384" width="9.140625" style="165" customWidth="1"/>
  </cols>
  <sheetData>
    <row r="1" spans="1:11" s="612" customFormat="1" ht="24" customHeight="1">
      <c r="A1" s="421" t="s">
        <v>283</v>
      </c>
      <c r="B1" s="1064"/>
      <c r="C1" s="390"/>
      <c r="D1" s="390"/>
      <c r="E1" s="146"/>
      <c r="F1" s="146"/>
      <c r="G1" s="146"/>
      <c r="H1" s="390"/>
      <c r="I1" s="409"/>
      <c r="J1" s="635" t="str">
        <f>'SCC List'!A2</f>
        <v>(Rev.9, Feb. 6, 2007)</v>
      </c>
      <c r="K1" s="641"/>
    </row>
    <row r="2" spans="1:11" s="1065" customFormat="1" ht="24" customHeight="1">
      <c r="A2" s="611" t="str">
        <f>'BUILD Main'!A2</f>
        <v>Project Sponsor Name </v>
      </c>
      <c r="B2" s="145"/>
      <c r="C2" s="145"/>
      <c r="D2" s="145"/>
      <c r="E2" s="145"/>
      <c r="F2" s="145"/>
      <c r="G2" s="145"/>
      <c r="H2" s="1145" t="s">
        <v>64</v>
      </c>
      <c r="I2" s="1146"/>
      <c r="J2" s="613">
        <f>'BUILD Main'!J2</f>
        <v>39119</v>
      </c>
      <c r="K2" s="642"/>
    </row>
    <row r="3" spans="1:11" s="1065" customFormat="1" ht="24" customHeight="1">
      <c r="A3" s="611" t="str">
        <f>'BUILD Main'!A3</f>
        <v>Project Name and Location</v>
      </c>
      <c r="B3" s="145"/>
      <c r="C3" s="145"/>
      <c r="D3" s="145"/>
      <c r="E3" s="145"/>
      <c r="F3" s="145"/>
      <c r="G3" s="145"/>
      <c r="H3" s="1147"/>
      <c r="I3" s="1218"/>
      <c r="J3" s="639"/>
      <c r="K3" s="642"/>
    </row>
    <row r="4" spans="1:11" s="1065" customFormat="1" ht="24" customHeight="1">
      <c r="A4" s="695" t="str">
        <f>'BUILD Main'!A4</f>
        <v>Current Phase (In AA, Applic. for PE, In PE, Applic. for FD, Applic. For FFGA, In Construction, In Rev Ops) </v>
      </c>
      <c r="B4" s="731"/>
      <c r="C4" s="731"/>
      <c r="D4" s="731"/>
      <c r="E4" s="731"/>
      <c r="F4" s="731"/>
      <c r="G4" s="731"/>
      <c r="H4" s="1210"/>
      <c r="I4" s="1219"/>
      <c r="J4" s="640"/>
      <c r="K4" s="642"/>
    </row>
    <row r="5" spans="1:11" s="1063" customFormat="1" ht="6" customHeight="1">
      <c r="A5" s="1215"/>
      <c r="B5" s="1216"/>
      <c r="C5" s="1216"/>
      <c r="D5" s="1216"/>
      <c r="E5" s="1216"/>
      <c r="F5" s="1216"/>
      <c r="G5" s="1216"/>
      <c r="H5" s="1216"/>
      <c r="I5" s="1216"/>
      <c r="J5" s="1217"/>
      <c r="K5" s="1062"/>
    </row>
    <row r="6" spans="1:10" ht="150" customHeight="1">
      <c r="A6" s="1226" t="s">
        <v>285</v>
      </c>
      <c r="B6" s="1227"/>
      <c r="C6" s="1227"/>
      <c r="D6" s="1227"/>
      <c r="E6" s="1227"/>
      <c r="F6" s="1227"/>
      <c r="G6" s="1227"/>
      <c r="H6" s="1227"/>
      <c r="I6" s="1227"/>
      <c r="J6" s="1228"/>
    </row>
    <row r="7" spans="1:11" s="806" customFormat="1" ht="15" customHeight="1">
      <c r="A7" s="922" t="str">
        <f>'SCC List'!A3:B3</f>
        <v>10 GUIDEWAY &amp; TRACK ELEMENTS (route miles)</v>
      </c>
      <c r="B7" s="923"/>
      <c r="C7" s="736"/>
      <c r="D7" s="732"/>
      <c r="E7" s="732"/>
      <c r="F7" s="737"/>
      <c r="G7" s="738"/>
      <c r="H7" s="739"/>
      <c r="I7" s="740"/>
      <c r="J7" s="782"/>
      <c r="K7" s="805"/>
    </row>
    <row r="8" spans="1:11" s="808" customFormat="1" ht="15" customHeight="1">
      <c r="A8" s="924">
        <f>'SCC List'!A4:B4</f>
        <v>10.01</v>
      </c>
      <c r="B8" s="925" t="str">
        <f>'SCC List'!B4</f>
        <v>Guideway: At-grade exclusive right-of-way</v>
      </c>
      <c r="C8" s="1220"/>
      <c r="D8" s="1220"/>
      <c r="E8" s="1220"/>
      <c r="F8" s="1220"/>
      <c r="G8" s="1220"/>
      <c r="H8" s="1220"/>
      <c r="I8" s="1220"/>
      <c r="J8" s="1221"/>
      <c r="K8" s="807"/>
    </row>
    <row r="9" spans="1:11" s="808" customFormat="1" ht="15" customHeight="1">
      <c r="A9" s="924">
        <f>'SCC List'!A5:B5</f>
        <v>10.02</v>
      </c>
      <c r="B9" s="925" t="str">
        <f>'SCC List'!B5</f>
        <v>Guideway: At-grade semi-exclusive (allows cross-traffic)</v>
      </c>
      <c r="C9" s="1224"/>
      <c r="D9" s="1224"/>
      <c r="E9" s="1224"/>
      <c r="F9" s="1224"/>
      <c r="G9" s="1224"/>
      <c r="H9" s="1224"/>
      <c r="I9" s="1224"/>
      <c r="J9" s="1225"/>
      <c r="K9" s="807"/>
    </row>
    <row r="10" spans="1:11" s="808" customFormat="1" ht="15" customHeight="1">
      <c r="A10" s="924">
        <f>'SCC List'!A6:B6</f>
        <v>10.03</v>
      </c>
      <c r="B10" s="925" t="str">
        <f>'SCC List'!B6</f>
        <v>Guideway: At-grade in mixed traffic</v>
      </c>
      <c r="C10" s="1224"/>
      <c r="D10" s="1224"/>
      <c r="E10" s="1224"/>
      <c r="F10" s="1224"/>
      <c r="G10" s="1224"/>
      <c r="H10" s="1224"/>
      <c r="I10" s="1224"/>
      <c r="J10" s="1225"/>
      <c r="K10" s="807"/>
    </row>
    <row r="11" spans="1:11" s="808" customFormat="1" ht="15" customHeight="1">
      <c r="A11" s="924">
        <f>'SCC List'!A7:B7</f>
        <v>10.04</v>
      </c>
      <c r="B11" s="925" t="str">
        <f>'SCC List'!B7</f>
        <v>Guideway: Aerial structure</v>
      </c>
      <c r="C11" s="1224"/>
      <c r="D11" s="1224"/>
      <c r="E11" s="1224"/>
      <c r="F11" s="1224"/>
      <c r="G11" s="1224"/>
      <c r="H11" s="1224"/>
      <c r="I11" s="1224"/>
      <c r="J11" s="1225"/>
      <c r="K11" s="807"/>
    </row>
    <row r="12" spans="1:11" s="808" customFormat="1" ht="15" customHeight="1">
      <c r="A12" s="924">
        <f>'SCC List'!A8:B8</f>
        <v>10.05</v>
      </c>
      <c r="B12" s="925" t="str">
        <f>'SCC List'!B8</f>
        <v>Guideway: Built-up fill</v>
      </c>
      <c r="C12" s="1224"/>
      <c r="D12" s="1224"/>
      <c r="E12" s="1224"/>
      <c r="F12" s="1224"/>
      <c r="G12" s="1224"/>
      <c r="H12" s="1224"/>
      <c r="I12" s="1224"/>
      <c r="J12" s="1225"/>
      <c r="K12" s="807"/>
    </row>
    <row r="13" spans="1:11" s="808" customFormat="1" ht="15" customHeight="1">
      <c r="A13" s="924">
        <f>'SCC List'!A9:B9</f>
        <v>10.06</v>
      </c>
      <c r="B13" s="925" t="str">
        <f>'SCC List'!B9</f>
        <v>Guideway: Underground cut &amp; cover</v>
      </c>
      <c r="C13" s="1224"/>
      <c r="D13" s="1224"/>
      <c r="E13" s="1224"/>
      <c r="F13" s="1224"/>
      <c r="G13" s="1224"/>
      <c r="H13" s="1224"/>
      <c r="I13" s="1224"/>
      <c r="J13" s="1225"/>
      <c r="K13" s="807"/>
    </row>
    <row r="14" spans="1:11" s="808" customFormat="1" ht="15" customHeight="1">
      <c r="A14" s="924">
        <f>'SCC List'!A10:B10</f>
        <v>10.07</v>
      </c>
      <c r="B14" s="925" t="str">
        <f>'SCC List'!B10</f>
        <v>Guideway: Underground tunnel</v>
      </c>
      <c r="C14" s="1224"/>
      <c r="D14" s="1224"/>
      <c r="E14" s="1224"/>
      <c r="F14" s="1224"/>
      <c r="G14" s="1224"/>
      <c r="H14" s="1224"/>
      <c r="I14" s="1224"/>
      <c r="J14" s="1225"/>
      <c r="K14" s="807"/>
    </row>
    <row r="15" spans="1:11" s="808" customFormat="1" ht="15" customHeight="1">
      <c r="A15" s="924">
        <f>'SCC List'!A11:B11</f>
        <v>10.08</v>
      </c>
      <c r="B15" s="925" t="str">
        <f>'SCC List'!B11</f>
        <v>Guideway: Retained cut or fill</v>
      </c>
      <c r="C15" s="1224"/>
      <c r="D15" s="1224"/>
      <c r="E15" s="1224"/>
      <c r="F15" s="1224"/>
      <c r="G15" s="1224"/>
      <c r="H15" s="1224"/>
      <c r="I15" s="1224"/>
      <c r="J15" s="1225"/>
      <c r="K15" s="807"/>
    </row>
    <row r="16" spans="1:11" s="808" customFormat="1" ht="15" customHeight="1">
      <c r="A16" s="924">
        <f>'SCC List'!A12:B12</f>
        <v>10.09</v>
      </c>
      <c r="B16" s="925" t="str">
        <f>'SCC List'!B12</f>
        <v>Track:  Direct fixation</v>
      </c>
      <c r="C16" s="1222"/>
      <c r="D16" s="1222"/>
      <c r="E16" s="1222"/>
      <c r="F16" s="1222"/>
      <c r="G16" s="1222"/>
      <c r="H16" s="1222"/>
      <c r="I16" s="1222"/>
      <c r="J16" s="1223"/>
      <c r="K16" s="807"/>
    </row>
    <row r="17" spans="1:11" s="808" customFormat="1" ht="15" customHeight="1">
      <c r="A17" s="924">
        <f>'SCC List'!A13:B13</f>
        <v>10.1</v>
      </c>
      <c r="B17" s="925" t="str">
        <f>'SCC List'!B13</f>
        <v>Track:  Embedded</v>
      </c>
      <c r="C17" s="1222"/>
      <c r="D17" s="1222"/>
      <c r="E17" s="1222"/>
      <c r="F17" s="1222"/>
      <c r="G17" s="1222"/>
      <c r="H17" s="1222"/>
      <c r="I17" s="1222"/>
      <c r="J17" s="1223"/>
      <c r="K17" s="807"/>
    </row>
    <row r="18" spans="1:11" s="808" customFormat="1" ht="15" customHeight="1">
      <c r="A18" s="924">
        <f>'SCC List'!A14:B14</f>
        <v>10.11</v>
      </c>
      <c r="B18" s="925" t="str">
        <f>'SCC List'!B14</f>
        <v>Track:  Ballasted</v>
      </c>
      <c r="C18" s="1222"/>
      <c r="D18" s="1222"/>
      <c r="E18" s="1222"/>
      <c r="F18" s="1222"/>
      <c r="G18" s="1222"/>
      <c r="H18" s="1222"/>
      <c r="I18" s="1222"/>
      <c r="J18" s="1223"/>
      <c r="K18" s="807"/>
    </row>
    <row r="19" spans="1:11" s="808" customFormat="1" ht="15" customHeight="1">
      <c r="A19" s="924">
        <f>'SCC List'!A15:B15</f>
        <v>10.12</v>
      </c>
      <c r="B19" s="925" t="str">
        <f>'SCC List'!B15</f>
        <v>Track:  Special (switches, turnouts)</v>
      </c>
      <c r="C19" s="1222"/>
      <c r="D19" s="1222"/>
      <c r="E19" s="1222"/>
      <c r="F19" s="1222"/>
      <c r="G19" s="1222"/>
      <c r="H19" s="1222"/>
      <c r="I19" s="1222"/>
      <c r="J19" s="1223"/>
      <c r="K19" s="807"/>
    </row>
    <row r="20" spans="1:11" s="808" customFormat="1" ht="15" customHeight="1">
      <c r="A20" s="924">
        <f>'SCC List'!A16:B16</f>
        <v>10.13</v>
      </c>
      <c r="B20" s="925" t="str">
        <f>'SCC List'!B16</f>
        <v>Track:  Vibration and noise dampening</v>
      </c>
      <c r="C20" s="1222"/>
      <c r="D20" s="1222"/>
      <c r="E20" s="1222"/>
      <c r="F20" s="1222"/>
      <c r="G20" s="1222"/>
      <c r="H20" s="1222"/>
      <c r="I20" s="1222"/>
      <c r="J20" s="1223"/>
      <c r="K20" s="807"/>
    </row>
    <row r="21" spans="1:11" s="806" customFormat="1" ht="15" customHeight="1">
      <c r="A21" s="922" t="str">
        <f>'SCC List'!A17:B17</f>
        <v>20 STATIONS, STOPS, TERMINALS, INTERMODAL (number)</v>
      </c>
      <c r="B21" s="923"/>
      <c r="C21" s="744"/>
      <c r="D21" s="732"/>
      <c r="E21" s="732"/>
      <c r="F21" s="737"/>
      <c r="G21" s="738"/>
      <c r="H21" s="739"/>
      <c r="I21" s="740"/>
      <c r="J21" s="782"/>
      <c r="K21" s="805"/>
    </row>
    <row r="22" spans="1:11" s="808" customFormat="1" ht="15" customHeight="1">
      <c r="A22" s="926">
        <f>'SCC List'!A18</f>
        <v>20.01</v>
      </c>
      <c r="B22" s="927" t="str">
        <f>'SCC List'!B18</f>
        <v>At-grade station, stop, shelter, mall, terminal, platform</v>
      </c>
      <c r="C22" s="735"/>
      <c r="D22" s="734"/>
      <c r="E22" s="734"/>
      <c r="F22" s="734"/>
      <c r="G22" s="741"/>
      <c r="H22" s="742"/>
      <c r="I22" s="743"/>
      <c r="J22" s="801"/>
      <c r="K22" s="807"/>
    </row>
    <row r="23" spans="1:11" s="808" customFormat="1" ht="15" customHeight="1">
      <c r="A23" s="926">
        <f>'SCC List'!A19</f>
        <v>20.02</v>
      </c>
      <c r="B23" s="927" t="str">
        <f>'SCC List'!B19</f>
        <v>Aerial station, stop, shelter, mall, terminal, platform</v>
      </c>
      <c r="C23" s="735"/>
      <c r="D23" s="734"/>
      <c r="E23" s="734"/>
      <c r="F23" s="734"/>
      <c r="G23" s="741"/>
      <c r="H23" s="742"/>
      <c r="I23" s="743"/>
      <c r="J23" s="801"/>
      <c r="K23" s="807"/>
    </row>
    <row r="24" spans="1:11" s="808" customFormat="1" ht="15" customHeight="1">
      <c r="A24" s="926">
        <f>'SCC List'!A20</f>
        <v>20.03</v>
      </c>
      <c r="B24" s="927" t="str">
        <f>'SCC List'!B20</f>
        <v>Underground station, stop, shelter, mall, terminal, platform </v>
      </c>
      <c r="C24" s="735"/>
      <c r="D24" s="734"/>
      <c r="E24" s="734"/>
      <c r="F24" s="734"/>
      <c r="G24" s="741"/>
      <c r="H24" s="742"/>
      <c r="I24" s="743"/>
      <c r="J24" s="801"/>
      <c r="K24" s="807"/>
    </row>
    <row r="25" spans="1:11" s="808" customFormat="1" ht="15" customHeight="1">
      <c r="A25" s="926">
        <f>'SCC List'!A21</f>
        <v>20.04</v>
      </c>
      <c r="B25" s="927" t="str">
        <f>'SCC List'!B21</f>
        <v>Other stations, landings, terminals:  Intermodal, ferry, trolley, etc. </v>
      </c>
      <c r="C25" s="735"/>
      <c r="D25" s="734"/>
      <c r="E25" s="734"/>
      <c r="F25" s="734"/>
      <c r="G25" s="741"/>
      <c r="H25" s="742"/>
      <c r="I25" s="743"/>
      <c r="J25" s="801"/>
      <c r="K25" s="807"/>
    </row>
    <row r="26" spans="1:11" s="808" customFormat="1" ht="15" customHeight="1">
      <c r="A26" s="926">
        <f>'SCC List'!A22</f>
        <v>20.05</v>
      </c>
      <c r="B26" s="927" t="str">
        <f>'SCC List'!B22</f>
        <v>Joint development </v>
      </c>
      <c r="C26" s="735"/>
      <c r="D26" s="734"/>
      <c r="E26" s="734"/>
      <c r="F26" s="734"/>
      <c r="G26" s="741"/>
      <c r="H26" s="742"/>
      <c r="I26" s="743"/>
      <c r="J26" s="801"/>
      <c r="K26" s="807"/>
    </row>
    <row r="27" spans="1:11" s="808" customFormat="1" ht="15" customHeight="1">
      <c r="A27" s="926">
        <f>'SCC List'!A23</f>
        <v>20.06</v>
      </c>
      <c r="B27" s="927" t="str">
        <f>'SCC List'!B23</f>
        <v>Automobile parking multi-story structure</v>
      </c>
      <c r="C27" s="1131" t="s">
        <v>335</v>
      </c>
      <c r="D27" s="734"/>
      <c r="E27" s="734"/>
      <c r="F27" s="734"/>
      <c r="G27" s="741"/>
      <c r="H27" s="742"/>
      <c r="I27" s="743"/>
      <c r="J27" s="801"/>
      <c r="K27" s="807"/>
    </row>
    <row r="28" spans="1:11" s="808" customFormat="1" ht="15" customHeight="1">
      <c r="A28" s="926">
        <f>'SCC List'!A24</f>
        <v>20.07</v>
      </c>
      <c r="B28" s="927" t="str">
        <f>'SCC List'!B24</f>
        <v>Elevators, escalators</v>
      </c>
      <c r="C28" s="735"/>
      <c r="D28" s="734"/>
      <c r="E28" s="734"/>
      <c r="F28" s="734"/>
      <c r="G28" s="741"/>
      <c r="H28" s="742"/>
      <c r="I28" s="743"/>
      <c r="J28" s="801"/>
      <c r="K28" s="807"/>
    </row>
    <row r="29" spans="1:11" s="806" customFormat="1" ht="15" customHeight="1">
      <c r="A29" s="922" t="str">
        <f>'SCC List'!A25</f>
        <v>30 SUPPORT FACILITIES: YARDS, SHOPS, ADMIN. BLDGS</v>
      </c>
      <c r="B29" s="923"/>
      <c r="C29" s="745"/>
      <c r="D29" s="732"/>
      <c r="E29" s="732"/>
      <c r="F29" s="737"/>
      <c r="G29" s="738"/>
      <c r="H29" s="739"/>
      <c r="I29" s="740"/>
      <c r="J29" s="782"/>
      <c r="K29" s="805"/>
    </row>
    <row r="30" spans="1:11" s="808" customFormat="1" ht="15" customHeight="1">
      <c r="A30" s="926">
        <f>'SCC List'!A26</f>
        <v>30.01</v>
      </c>
      <c r="B30" s="927" t="str">
        <f>'SCC List'!B26</f>
        <v>Administration Building:  Office, sales, storage, revenue counting</v>
      </c>
      <c r="C30" s="735"/>
      <c r="D30" s="734"/>
      <c r="E30" s="734"/>
      <c r="F30" s="734"/>
      <c r="G30" s="741"/>
      <c r="H30" s="742"/>
      <c r="I30" s="743"/>
      <c r="J30" s="801"/>
      <c r="K30" s="807"/>
    </row>
    <row r="31" spans="1:11" s="808" customFormat="1" ht="15" customHeight="1">
      <c r="A31" s="926">
        <f>'SCC List'!A27</f>
        <v>30.02</v>
      </c>
      <c r="B31" s="928" t="str">
        <f>'SCC List'!B27</f>
        <v>Light Maintenance Facility </v>
      </c>
      <c r="C31" s="735"/>
      <c r="D31" s="734"/>
      <c r="E31" s="734"/>
      <c r="F31" s="734"/>
      <c r="G31" s="741"/>
      <c r="H31" s="742"/>
      <c r="I31" s="743"/>
      <c r="J31" s="801"/>
      <c r="K31" s="807"/>
    </row>
    <row r="32" spans="1:11" s="808" customFormat="1" ht="15" customHeight="1">
      <c r="A32" s="926">
        <f>'SCC List'!A28</f>
        <v>30.03</v>
      </c>
      <c r="B32" s="928" t="str">
        <f>'SCC List'!B28</f>
        <v>Heavy Maintenance Facility</v>
      </c>
      <c r="C32" s="735"/>
      <c r="D32" s="734"/>
      <c r="E32" s="734"/>
      <c r="F32" s="734"/>
      <c r="G32" s="741"/>
      <c r="H32" s="742"/>
      <c r="I32" s="743"/>
      <c r="J32" s="801"/>
      <c r="K32" s="807"/>
    </row>
    <row r="33" spans="1:11" s="808" customFormat="1" ht="15" customHeight="1">
      <c r="A33" s="926">
        <f>'SCC List'!A29</f>
        <v>30.04</v>
      </c>
      <c r="B33" s="928" t="str">
        <f>'SCC List'!B29</f>
        <v>Storage or Maintenance of Way Building</v>
      </c>
      <c r="C33" s="735"/>
      <c r="D33" s="734"/>
      <c r="E33" s="734"/>
      <c r="F33" s="734"/>
      <c r="G33" s="741"/>
      <c r="H33" s="742"/>
      <c r="I33" s="743"/>
      <c r="J33" s="801"/>
      <c r="K33" s="807"/>
    </row>
    <row r="34" spans="1:11" s="808" customFormat="1" ht="15" customHeight="1">
      <c r="A34" s="926">
        <f>'SCC List'!A30</f>
        <v>30.05</v>
      </c>
      <c r="B34" s="928" t="str">
        <f>'SCC List'!B30</f>
        <v>Yard and Yard Track</v>
      </c>
      <c r="C34" s="735"/>
      <c r="D34" s="734"/>
      <c r="E34" s="734"/>
      <c r="F34" s="734"/>
      <c r="G34" s="741"/>
      <c r="H34" s="742"/>
      <c r="I34" s="743"/>
      <c r="J34" s="801"/>
      <c r="K34" s="807"/>
    </row>
    <row r="35" spans="1:11" s="806" customFormat="1" ht="15" customHeight="1">
      <c r="A35" s="922" t="str">
        <f>'SCC List'!A31</f>
        <v>40 SITEWORK &amp; SPECIAL CONDITIONS</v>
      </c>
      <c r="C35" s="745"/>
      <c r="D35" s="732"/>
      <c r="E35" s="732"/>
      <c r="F35" s="737"/>
      <c r="G35" s="738"/>
      <c r="H35" s="739"/>
      <c r="I35" s="740"/>
      <c r="J35" s="782"/>
      <c r="K35" s="805"/>
    </row>
    <row r="36" spans="1:11" s="808" customFormat="1" ht="15" customHeight="1">
      <c r="A36" s="926">
        <f>'SCC List'!A32</f>
        <v>40.01</v>
      </c>
      <c r="B36" s="927" t="str">
        <f>'SCC List'!B32</f>
        <v>Demolition, Clearing, Earthwork</v>
      </c>
      <c r="C36" s="746"/>
      <c r="D36" s="734"/>
      <c r="E36" s="734"/>
      <c r="F36" s="734"/>
      <c r="G36" s="741"/>
      <c r="H36" s="742"/>
      <c r="I36" s="743"/>
      <c r="J36" s="801"/>
      <c r="K36" s="807"/>
    </row>
    <row r="37" spans="1:11" s="808" customFormat="1" ht="15" customHeight="1">
      <c r="A37" s="926">
        <f>'SCC List'!A33</f>
        <v>40.02</v>
      </c>
      <c r="B37" s="927" t="str">
        <f>'SCC List'!B33</f>
        <v>Site Utilities, Utility Relocation</v>
      </c>
      <c r="C37" s="746"/>
      <c r="D37" s="734"/>
      <c r="E37" s="734"/>
      <c r="F37" s="734"/>
      <c r="G37" s="741"/>
      <c r="H37" s="742"/>
      <c r="I37" s="743"/>
      <c r="J37" s="801"/>
      <c r="K37" s="807"/>
    </row>
    <row r="38" spans="1:11" s="808" customFormat="1" ht="12.75">
      <c r="A38" s="926">
        <f>'SCC List'!A34</f>
        <v>40.03</v>
      </c>
      <c r="B38" s="927" t="str">
        <f>'SCC List'!B34</f>
        <v>Haz. mat'l, contam'd soil removal/mitigation, ground water treatments</v>
      </c>
      <c r="C38" s="746"/>
      <c r="D38" s="734"/>
      <c r="E38" s="734"/>
      <c r="F38" s="734"/>
      <c r="G38" s="741"/>
      <c r="H38" s="742"/>
      <c r="I38" s="743"/>
      <c r="J38" s="801"/>
      <c r="K38" s="807"/>
    </row>
    <row r="39" spans="1:11" s="808" customFormat="1" ht="12.75" customHeight="1">
      <c r="A39" s="926">
        <f>'SCC List'!A35</f>
        <v>40.04</v>
      </c>
      <c r="B39" s="927" t="str">
        <f>'SCC List'!B35</f>
        <v>Environmental mitigation, e.g. wetlands, historic/archeologic, parks</v>
      </c>
      <c r="C39" s="746"/>
      <c r="D39" s="734"/>
      <c r="E39" s="734"/>
      <c r="F39" s="734"/>
      <c r="G39" s="741"/>
      <c r="H39" s="742"/>
      <c r="I39" s="743"/>
      <c r="J39" s="801"/>
      <c r="K39" s="807"/>
    </row>
    <row r="40" spans="1:11" s="808" customFormat="1" ht="12.75">
      <c r="A40" s="926">
        <f>'SCC List'!A36</f>
        <v>40.05</v>
      </c>
      <c r="B40" s="927" t="str">
        <f>'SCC List'!B36</f>
        <v>Site structures including retaining walls, sound walls</v>
      </c>
      <c r="C40" s="746"/>
      <c r="D40" s="734"/>
      <c r="E40" s="734"/>
      <c r="F40" s="734"/>
      <c r="G40" s="741"/>
      <c r="H40" s="742"/>
      <c r="I40" s="743"/>
      <c r="J40" s="801"/>
      <c r="K40" s="807"/>
    </row>
    <row r="41" spans="1:11" s="808" customFormat="1" ht="12.75" customHeight="1">
      <c r="A41" s="926">
        <f>'SCC List'!A37</f>
        <v>40.06</v>
      </c>
      <c r="B41" s="929" t="str">
        <f>'SCC List'!B37</f>
        <v>Pedestrian / bike access and accommodation, landscaping</v>
      </c>
      <c r="C41" s="746"/>
      <c r="D41" s="734"/>
      <c r="E41" s="734"/>
      <c r="F41" s="734"/>
      <c r="G41" s="741"/>
      <c r="H41" s="742"/>
      <c r="I41" s="743"/>
      <c r="J41" s="801"/>
      <c r="K41" s="807"/>
    </row>
    <row r="42" spans="1:11" s="808" customFormat="1" ht="12.75" customHeight="1">
      <c r="A42" s="926">
        <f>'SCC List'!A38</f>
        <v>40.07</v>
      </c>
      <c r="B42" s="929" t="str">
        <f>'SCC List'!B38</f>
        <v>Automobile, bus, van accessways including roads, parking lots</v>
      </c>
      <c r="C42" s="1131" t="s">
        <v>336</v>
      </c>
      <c r="D42" s="734"/>
      <c r="E42" s="734"/>
      <c r="F42" s="734"/>
      <c r="G42" s="741"/>
      <c r="H42" s="742"/>
      <c r="I42" s="743"/>
      <c r="J42" s="801"/>
      <c r="K42" s="807"/>
    </row>
    <row r="43" spans="1:11" s="808" customFormat="1" ht="12.75">
      <c r="A43" s="926">
        <f>'SCC List'!A39</f>
        <v>40.08</v>
      </c>
      <c r="B43" s="927" t="str">
        <f>'SCC List'!B39</f>
        <v>Temporary Facilities and other indirect costs during construction</v>
      </c>
      <c r="C43" s="746"/>
      <c r="D43" s="734"/>
      <c r="E43" s="734"/>
      <c r="F43" s="734"/>
      <c r="G43" s="741"/>
      <c r="H43" s="742"/>
      <c r="I43" s="743"/>
      <c r="J43" s="801"/>
      <c r="K43" s="807"/>
    </row>
    <row r="44" spans="1:11" s="806" customFormat="1" ht="15" customHeight="1">
      <c r="A44" s="922" t="str">
        <f>'SCC List'!A40</f>
        <v>50  SYSTEMS</v>
      </c>
      <c r="B44" s="923"/>
      <c r="C44" s="745"/>
      <c r="D44" s="732"/>
      <c r="E44" s="732"/>
      <c r="F44" s="737"/>
      <c r="G44" s="738"/>
      <c r="H44" s="739"/>
      <c r="I44" s="740"/>
      <c r="J44" s="782"/>
      <c r="K44" s="805"/>
    </row>
    <row r="45" spans="1:11" s="808" customFormat="1" ht="15" customHeight="1">
      <c r="A45" s="926">
        <f>'SCC List'!A41</f>
        <v>50.01</v>
      </c>
      <c r="B45" s="927" t="str">
        <f>'SCC List'!B41</f>
        <v>Train control and signals</v>
      </c>
      <c r="C45" s="734"/>
      <c r="D45" s="734"/>
      <c r="E45" s="734"/>
      <c r="F45" s="734"/>
      <c r="G45" s="741"/>
      <c r="H45" s="742"/>
      <c r="I45" s="743"/>
      <c r="J45" s="801"/>
      <c r="K45" s="807"/>
    </row>
    <row r="46" spans="1:11" s="808" customFormat="1" ht="15" customHeight="1">
      <c r="A46" s="926">
        <f>'SCC List'!A42</f>
        <v>50.02</v>
      </c>
      <c r="B46" s="927" t="str">
        <f>'SCC List'!B42</f>
        <v>Traffic signals and crossing protection</v>
      </c>
      <c r="C46" s="746"/>
      <c r="D46" s="734"/>
      <c r="E46" s="734"/>
      <c r="F46" s="734"/>
      <c r="G46" s="741"/>
      <c r="H46" s="742"/>
      <c r="I46" s="743"/>
      <c r="J46" s="801"/>
      <c r="K46" s="807"/>
    </row>
    <row r="47" spans="1:11" s="808" customFormat="1" ht="15" customHeight="1">
      <c r="A47" s="926">
        <f>'SCC List'!A43</f>
        <v>50.03</v>
      </c>
      <c r="B47" s="927" t="str">
        <f>'SCC List'!B43</f>
        <v>Traction power supply:  substations </v>
      </c>
      <c r="C47" s="746"/>
      <c r="D47" s="734"/>
      <c r="E47" s="734"/>
      <c r="F47" s="734"/>
      <c r="G47" s="741"/>
      <c r="H47" s="742"/>
      <c r="I47" s="743"/>
      <c r="J47" s="801"/>
      <c r="K47" s="807"/>
    </row>
    <row r="48" spans="1:11" s="808" customFormat="1" ht="15" customHeight="1">
      <c r="A48" s="926">
        <f>'SCC List'!A44</f>
        <v>50.04</v>
      </c>
      <c r="B48" s="927" t="str">
        <f>'SCC List'!B44</f>
        <v>Traction power distribution:  catenary and third rail</v>
      </c>
      <c r="C48" s="746"/>
      <c r="D48" s="734"/>
      <c r="E48" s="734"/>
      <c r="F48" s="734"/>
      <c r="G48" s="741"/>
      <c r="H48" s="742"/>
      <c r="I48" s="743"/>
      <c r="J48" s="801"/>
      <c r="K48" s="807"/>
    </row>
    <row r="49" spans="1:11" s="808" customFormat="1" ht="15" customHeight="1">
      <c r="A49" s="926">
        <f>'SCC List'!A45</f>
        <v>50.05</v>
      </c>
      <c r="B49" s="927" t="str">
        <f>'SCC List'!B45</f>
        <v>Communications</v>
      </c>
      <c r="C49" s="746"/>
      <c r="D49" s="734"/>
      <c r="E49" s="734"/>
      <c r="F49" s="734"/>
      <c r="G49" s="741"/>
      <c r="H49" s="742"/>
      <c r="I49" s="743"/>
      <c r="J49" s="801"/>
      <c r="K49" s="807"/>
    </row>
    <row r="50" spans="1:11" s="808" customFormat="1" ht="15" customHeight="1">
      <c r="A50" s="926">
        <f>'SCC List'!A46</f>
        <v>50.06</v>
      </c>
      <c r="B50" s="927" t="str">
        <f>'SCC List'!B46</f>
        <v>Fare collection system and equipment</v>
      </c>
      <c r="C50" s="746"/>
      <c r="D50" s="734"/>
      <c r="E50" s="734"/>
      <c r="F50" s="734"/>
      <c r="G50" s="741"/>
      <c r="H50" s="742"/>
      <c r="I50" s="743"/>
      <c r="J50" s="801"/>
      <c r="K50" s="807"/>
    </row>
    <row r="51" spans="1:11" s="808" customFormat="1" ht="15" customHeight="1">
      <c r="A51" s="926">
        <f>'SCC List'!A47</f>
        <v>50.07</v>
      </c>
      <c r="B51" s="927" t="str">
        <f>'SCC List'!B47</f>
        <v>Central Control</v>
      </c>
      <c r="C51" s="746"/>
      <c r="D51" s="734"/>
      <c r="E51" s="734"/>
      <c r="F51" s="734"/>
      <c r="G51" s="741"/>
      <c r="H51" s="742"/>
      <c r="I51" s="743"/>
      <c r="J51" s="801"/>
      <c r="K51" s="807"/>
    </row>
    <row r="52" spans="1:70" s="809" customFormat="1" ht="15.75" customHeight="1">
      <c r="A52" s="1213" t="str">
        <f>'SCC Definitions'!A51:B51</f>
        <v>Construction Subtotal (10 - 50)</v>
      </c>
      <c r="B52" s="1214"/>
      <c r="C52" s="747"/>
      <c r="D52" s="748"/>
      <c r="E52" s="748"/>
      <c r="F52" s="749"/>
      <c r="G52" s="750"/>
      <c r="H52" s="751"/>
      <c r="I52" s="752"/>
      <c r="J52" s="753"/>
      <c r="K52" s="805"/>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6"/>
      <c r="BA52" s="806"/>
      <c r="BB52" s="806"/>
      <c r="BC52" s="806"/>
      <c r="BD52" s="806"/>
      <c r="BE52" s="806"/>
      <c r="BF52" s="806"/>
      <c r="BG52" s="806"/>
      <c r="BH52" s="806"/>
      <c r="BI52" s="806"/>
      <c r="BJ52" s="806"/>
      <c r="BK52" s="806"/>
      <c r="BL52" s="806"/>
      <c r="BM52" s="806"/>
      <c r="BN52" s="806"/>
      <c r="BO52" s="806"/>
      <c r="BP52" s="806"/>
      <c r="BQ52" s="806"/>
      <c r="BR52" s="806"/>
    </row>
    <row r="53" spans="1:11" s="806" customFormat="1" ht="15">
      <c r="A53" s="922" t="str">
        <f>'SCC List'!A48:B48</f>
        <v>60 ROW, LAND, EXISTING IMPROVEMENTS</v>
      </c>
      <c r="C53" s="745"/>
      <c r="D53" s="732"/>
      <c r="E53" s="732"/>
      <c r="F53" s="737"/>
      <c r="G53" s="738"/>
      <c r="H53" s="739"/>
      <c r="I53" s="740"/>
      <c r="J53" s="782"/>
      <c r="K53" s="805"/>
    </row>
    <row r="54" spans="1:11" s="808" customFormat="1" ht="12.75">
      <c r="A54" s="926">
        <f>'SCC List'!A49</f>
        <v>60.01</v>
      </c>
      <c r="B54" s="927" t="str">
        <f>'SCC List'!B49</f>
        <v>Purchase or lease of real estate  </v>
      </c>
      <c r="C54" s="733"/>
      <c r="D54" s="734"/>
      <c r="E54" s="734"/>
      <c r="F54" s="734"/>
      <c r="G54" s="741"/>
      <c r="H54" s="742"/>
      <c r="I54" s="743"/>
      <c r="J54" s="801"/>
      <c r="K54" s="807"/>
    </row>
    <row r="55" spans="1:11" s="808" customFormat="1" ht="12.75">
      <c r="A55" s="926">
        <f>'SCC List'!A50</f>
        <v>60.02</v>
      </c>
      <c r="B55" s="927" t="str">
        <f>'SCC List'!B50</f>
        <v>Relocation of existing households and businesses</v>
      </c>
      <c r="C55" s="746"/>
      <c r="D55" s="734"/>
      <c r="E55" s="734"/>
      <c r="F55" s="734"/>
      <c r="G55" s="741"/>
      <c r="H55" s="742"/>
      <c r="I55" s="743"/>
      <c r="J55" s="801"/>
      <c r="K55" s="807"/>
    </row>
    <row r="56" spans="1:11" s="806" customFormat="1" ht="15" customHeight="1">
      <c r="A56" s="930" t="str">
        <f>'SCC List'!A51</f>
        <v>70 VEHICLES (number)</v>
      </c>
      <c r="B56" s="923"/>
      <c r="C56" s="744"/>
      <c r="D56" s="732"/>
      <c r="E56" s="732"/>
      <c r="F56" s="737"/>
      <c r="G56" s="738"/>
      <c r="H56" s="739"/>
      <c r="I56" s="740"/>
      <c r="J56" s="782"/>
      <c r="K56" s="805"/>
    </row>
    <row r="57" spans="1:11" s="808" customFormat="1" ht="15" customHeight="1">
      <c r="A57" s="926">
        <f>'SCC List'!A52</f>
        <v>70.01</v>
      </c>
      <c r="B57" s="927" t="str">
        <f>'SCC List'!B52</f>
        <v>Light Rail</v>
      </c>
      <c r="C57" s="735"/>
      <c r="D57" s="734"/>
      <c r="E57" s="734"/>
      <c r="F57" s="734"/>
      <c r="G57" s="741"/>
      <c r="H57" s="742"/>
      <c r="I57" s="743"/>
      <c r="J57" s="801"/>
      <c r="K57" s="807"/>
    </row>
    <row r="58" spans="1:11" s="808" customFormat="1" ht="15" customHeight="1">
      <c r="A58" s="926">
        <f>'SCC List'!A53</f>
        <v>70.02</v>
      </c>
      <c r="B58" s="927" t="str">
        <f>'SCC List'!B53</f>
        <v>Heavy Rail</v>
      </c>
      <c r="C58" s="735"/>
      <c r="D58" s="734"/>
      <c r="E58" s="734"/>
      <c r="F58" s="734"/>
      <c r="G58" s="741"/>
      <c r="H58" s="742"/>
      <c r="I58" s="743"/>
      <c r="J58" s="801"/>
      <c r="K58" s="807"/>
    </row>
    <row r="59" spans="1:11" s="808" customFormat="1" ht="15" customHeight="1">
      <c r="A59" s="926">
        <f>'SCC List'!A54</f>
        <v>70.03</v>
      </c>
      <c r="B59" s="927" t="str">
        <f>'SCC List'!B54</f>
        <v>Commuter Rail</v>
      </c>
      <c r="C59" s="735"/>
      <c r="D59" s="734"/>
      <c r="E59" s="734"/>
      <c r="F59" s="734"/>
      <c r="G59" s="741"/>
      <c r="H59" s="742"/>
      <c r="I59" s="743"/>
      <c r="J59" s="801"/>
      <c r="K59" s="807"/>
    </row>
    <row r="60" spans="1:11" s="808" customFormat="1" ht="15" customHeight="1">
      <c r="A60" s="926">
        <f>'SCC List'!A55</f>
        <v>70.04</v>
      </c>
      <c r="B60" s="927" t="str">
        <f>'SCC List'!B55</f>
        <v>Bus</v>
      </c>
      <c r="C60" s="735"/>
      <c r="D60" s="734"/>
      <c r="E60" s="734"/>
      <c r="F60" s="734"/>
      <c r="G60" s="741"/>
      <c r="H60" s="742"/>
      <c r="I60" s="743"/>
      <c r="J60" s="801"/>
      <c r="K60" s="807"/>
    </row>
    <row r="61" spans="1:11" s="808" customFormat="1" ht="15" customHeight="1">
      <c r="A61" s="926">
        <f>'SCC List'!A56</f>
        <v>70.05</v>
      </c>
      <c r="B61" s="927" t="str">
        <f>'SCC List'!B56</f>
        <v>Other</v>
      </c>
      <c r="C61" s="735"/>
      <c r="D61" s="734"/>
      <c r="E61" s="734"/>
      <c r="F61" s="734"/>
      <c r="G61" s="741"/>
      <c r="H61" s="742"/>
      <c r="I61" s="743"/>
      <c r="J61" s="801"/>
      <c r="K61" s="807"/>
    </row>
    <row r="62" spans="1:11" s="808" customFormat="1" ht="15" customHeight="1">
      <c r="A62" s="926">
        <f>'SCC List'!A57</f>
        <v>70.06</v>
      </c>
      <c r="B62" s="927" t="str">
        <f>'SCC List'!B57</f>
        <v>Non-revenue vehicles</v>
      </c>
      <c r="C62" s="735"/>
      <c r="D62" s="734"/>
      <c r="E62" s="734"/>
      <c r="F62" s="734"/>
      <c r="G62" s="741"/>
      <c r="H62" s="742"/>
      <c r="I62" s="743"/>
      <c r="J62" s="801"/>
      <c r="K62" s="807"/>
    </row>
    <row r="63" spans="1:11" s="808" customFormat="1" ht="15" customHeight="1">
      <c r="A63" s="926">
        <f>'SCC List'!A58</f>
        <v>70.07</v>
      </c>
      <c r="B63" s="927" t="str">
        <f>'SCC List'!B58</f>
        <v>Spare parts</v>
      </c>
      <c r="C63" s="735"/>
      <c r="D63" s="734"/>
      <c r="E63" s="734"/>
      <c r="F63" s="734"/>
      <c r="G63" s="741"/>
      <c r="H63" s="742"/>
      <c r="I63" s="743"/>
      <c r="J63" s="801"/>
      <c r="K63" s="807"/>
    </row>
    <row r="64" spans="1:11" s="811" customFormat="1" ht="15" customHeight="1">
      <c r="A64" s="930" t="str">
        <f>'SCC List'!A59</f>
        <v>80 PROFESSIONAL SERVICES</v>
      </c>
      <c r="B64" s="931"/>
      <c r="C64" s="745"/>
      <c r="D64" s="732"/>
      <c r="E64" s="732"/>
      <c r="F64" s="737"/>
      <c r="G64" s="738"/>
      <c r="H64" s="739"/>
      <c r="I64" s="740"/>
      <c r="J64" s="782"/>
      <c r="K64" s="810"/>
    </row>
    <row r="65" spans="1:11" s="808" customFormat="1" ht="15" customHeight="1">
      <c r="A65" s="932">
        <f>'SCC List'!A60</f>
        <v>80.01</v>
      </c>
      <c r="B65" s="925" t="str">
        <f>'SCC List'!B60</f>
        <v>Preliminary Engineering</v>
      </c>
      <c r="C65" s="746"/>
      <c r="D65" s="734"/>
      <c r="E65" s="734"/>
      <c r="F65" s="734"/>
      <c r="G65" s="746"/>
      <c r="H65" s="742"/>
      <c r="I65" s="743"/>
      <c r="J65" s="801"/>
      <c r="K65" s="807"/>
    </row>
    <row r="66" spans="1:11" s="808" customFormat="1" ht="15" customHeight="1">
      <c r="A66" s="932">
        <f>'SCC List'!A61</f>
        <v>80.02</v>
      </c>
      <c r="B66" s="925" t="str">
        <f>'SCC List'!B61</f>
        <v>Final Design</v>
      </c>
      <c r="C66" s="743"/>
      <c r="D66" s="734"/>
      <c r="E66" s="734"/>
      <c r="F66" s="734"/>
      <c r="G66" s="741"/>
      <c r="H66" s="742"/>
      <c r="I66" s="743"/>
      <c r="J66" s="801"/>
      <c r="K66" s="807"/>
    </row>
    <row r="67" spans="1:11" s="808" customFormat="1" ht="15" customHeight="1">
      <c r="A67" s="932">
        <f>'SCC List'!A62</f>
        <v>80.03</v>
      </c>
      <c r="B67" s="925" t="str">
        <f>'SCC List'!B62</f>
        <v>Project Management for Design and Construction</v>
      </c>
      <c r="C67" s="743"/>
      <c r="D67" s="734"/>
      <c r="E67" s="734"/>
      <c r="F67" s="734"/>
      <c r="G67" s="741"/>
      <c r="H67" s="742"/>
      <c r="I67" s="743"/>
      <c r="J67" s="801"/>
      <c r="K67" s="807"/>
    </row>
    <row r="68" spans="1:11" s="808" customFormat="1" ht="15" customHeight="1">
      <c r="A68" s="932">
        <f>'SCC List'!A63</f>
        <v>80.04</v>
      </c>
      <c r="B68" s="925" t="str">
        <f>'SCC List'!B63</f>
        <v>Construction Administration &amp; Management </v>
      </c>
      <c r="C68" s="743"/>
      <c r="D68" s="734"/>
      <c r="E68" s="734"/>
      <c r="F68" s="734"/>
      <c r="G68" s="741"/>
      <c r="H68" s="742"/>
      <c r="I68" s="743"/>
      <c r="J68" s="801"/>
      <c r="K68" s="807"/>
    </row>
    <row r="69" spans="1:11" s="808" customFormat="1" ht="15" customHeight="1">
      <c r="A69" s="932">
        <f>'SCC List'!A64</f>
        <v>80.05</v>
      </c>
      <c r="B69" s="925" t="str">
        <f>'SCC List'!B64</f>
        <v>Insurance </v>
      </c>
      <c r="C69" s="743"/>
      <c r="D69" s="734"/>
      <c r="E69" s="734"/>
      <c r="F69" s="734"/>
      <c r="G69" s="741"/>
      <c r="H69" s="742"/>
      <c r="I69" s="743"/>
      <c r="J69" s="801"/>
      <c r="K69" s="807"/>
    </row>
    <row r="70" spans="1:11" s="808" customFormat="1" ht="15" customHeight="1">
      <c r="A70" s="932">
        <f>'SCC List'!A65</f>
        <v>80.06</v>
      </c>
      <c r="B70" s="925" t="str">
        <f>'SCC List'!B65</f>
        <v>Legal; Permits; Review Fees by other agencies, cities, etc.</v>
      </c>
      <c r="C70" s="743"/>
      <c r="D70" s="734"/>
      <c r="E70" s="734"/>
      <c r="F70" s="734"/>
      <c r="G70" s="741"/>
      <c r="H70" s="742"/>
      <c r="I70" s="743"/>
      <c r="J70" s="801"/>
      <c r="K70" s="807"/>
    </row>
    <row r="71" spans="1:11" s="808" customFormat="1" ht="15" customHeight="1">
      <c r="A71" s="932">
        <f>'SCC List'!A66</f>
        <v>80.07</v>
      </c>
      <c r="B71" s="925" t="str">
        <f>'SCC List'!B66</f>
        <v>Surveys, Testing, Investigation, Inspection</v>
      </c>
      <c r="C71" s="743"/>
      <c r="D71" s="734"/>
      <c r="E71" s="734"/>
      <c r="F71" s="734"/>
      <c r="G71" s="741"/>
      <c r="H71" s="742"/>
      <c r="I71" s="743"/>
      <c r="J71" s="801"/>
      <c r="K71" s="807"/>
    </row>
    <row r="72" spans="1:11" s="808" customFormat="1" ht="15" customHeight="1">
      <c r="A72" s="932">
        <f>'SCC List'!A67</f>
        <v>80.08</v>
      </c>
      <c r="B72" s="925" t="str">
        <f>'SCC List'!B67</f>
        <v>Start up</v>
      </c>
      <c r="C72" s="743"/>
      <c r="D72" s="734"/>
      <c r="E72" s="734"/>
      <c r="F72" s="734"/>
      <c r="G72" s="741"/>
      <c r="H72" s="742"/>
      <c r="I72" s="743"/>
      <c r="J72" s="801"/>
      <c r="K72" s="807"/>
    </row>
    <row r="73" spans="1:11" s="808" customFormat="1" ht="15" customHeight="1">
      <c r="A73" s="933" t="str">
        <f>'SCC Definitions'!A72</f>
        <v>Subtotal (10 - 80)</v>
      </c>
      <c r="B73" s="934"/>
      <c r="C73" s="769"/>
      <c r="D73" s="770"/>
      <c r="E73" s="770"/>
      <c r="F73" s="771"/>
      <c r="G73" s="772"/>
      <c r="H73" s="783"/>
      <c r="I73" s="773"/>
      <c r="J73" s="802"/>
      <c r="K73" s="807"/>
    </row>
    <row r="74" spans="1:11" s="806" customFormat="1" ht="15" customHeight="1">
      <c r="A74" s="922" t="str">
        <f>'SCC List'!A68</f>
        <v>90 UNALLOCATED CONTINGENCY</v>
      </c>
      <c r="C74" s="790"/>
      <c r="D74" s="791"/>
      <c r="E74" s="791"/>
      <c r="F74" s="792"/>
      <c r="G74" s="793"/>
      <c r="H74" s="794"/>
      <c r="I74" s="795"/>
      <c r="J74" s="803"/>
      <c r="K74" s="807"/>
    </row>
    <row r="75" spans="1:11" s="806" customFormat="1" ht="15" customHeight="1">
      <c r="A75" s="935" t="str">
        <f>'SCC Definitions'!A74</f>
        <v>Subtotal (10 - 90)</v>
      </c>
      <c r="B75" s="936"/>
      <c r="C75" s="774"/>
      <c r="D75" s="734"/>
      <c r="E75" s="734"/>
      <c r="F75" s="775"/>
      <c r="G75" s="776"/>
      <c r="H75" s="777"/>
      <c r="I75" s="778"/>
      <c r="J75" s="781"/>
      <c r="K75" s="805"/>
    </row>
    <row r="76" spans="1:11" s="806" customFormat="1" ht="15" customHeight="1">
      <c r="A76" s="930" t="str">
        <f>'SCC List'!A69</f>
        <v>100  FINANCE CHARGES</v>
      </c>
      <c r="C76" s="796"/>
      <c r="D76" s="797"/>
      <c r="E76" s="797"/>
      <c r="F76" s="798"/>
      <c r="G76" s="799"/>
      <c r="H76" s="800"/>
      <c r="I76" s="796"/>
      <c r="J76" s="780"/>
      <c r="K76" s="807"/>
    </row>
    <row r="77" spans="1:70" s="809" customFormat="1" ht="15.75" customHeight="1">
      <c r="A77" s="937" t="str">
        <f>'SCC Definitions'!A76</f>
        <v>Total Project Cost (10 - 100)</v>
      </c>
      <c r="B77" s="938"/>
      <c r="C77" s="784"/>
      <c r="D77" s="785"/>
      <c r="E77" s="785"/>
      <c r="F77" s="786"/>
      <c r="G77" s="787"/>
      <c r="H77" s="788"/>
      <c r="I77" s="789"/>
      <c r="J77" s="804"/>
      <c r="K77" s="805"/>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806"/>
      <c r="BE77" s="806"/>
      <c r="BF77" s="806"/>
      <c r="BG77" s="806"/>
      <c r="BH77" s="806"/>
      <c r="BI77" s="806"/>
      <c r="BJ77" s="806"/>
      <c r="BK77" s="806"/>
      <c r="BL77" s="806"/>
      <c r="BM77" s="806"/>
      <c r="BN77" s="806"/>
      <c r="BO77" s="806"/>
      <c r="BP77" s="806"/>
      <c r="BQ77" s="806"/>
      <c r="BR77" s="806"/>
    </row>
    <row r="78" spans="1:70" s="757" customFormat="1" ht="12.75">
      <c r="A78" s="939" t="s">
        <v>185</v>
      </c>
      <c r="B78" s="940"/>
      <c r="C78" s="754"/>
      <c r="D78" s="755"/>
      <c r="E78" s="755"/>
      <c r="F78" s="756"/>
      <c r="H78" s="758"/>
      <c r="I78" s="759"/>
      <c r="J78" s="760"/>
      <c r="K78" s="810"/>
      <c r="L78" s="811"/>
      <c r="M78" s="811"/>
      <c r="N78" s="811"/>
      <c r="O78" s="811"/>
      <c r="P78" s="811"/>
      <c r="Q78" s="811"/>
      <c r="R78" s="811"/>
      <c r="S78" s="811"/>
      <c r="T78" s="811"/>
      <c r="U78" s="811"/>
      <c r="V78" s="811"/>
      <c r="W78" s="811"/>
      <c r="X78" s="811"/>
      <c r="Y78" s="811"/>
      <c r="Z78" s="811"/>
      <c r="AA78" s="811"/>
      <c r="AB78" s="811"/>
      <c r="AC78" s="811"/>
      <c r="AD78" s="811"/>
      <c r="AE78" s="811"/>
      <c r="AF78" s="811"/>
      <c r="AG78" s="811"/>
      <c r="AH78" s="811"/>
      <c r="AI78" s="811"/>
      <c r="AJ78" s="811"/>
      <c r="AK78" s="811"/>
      <c r="AL78" s="811"/>
      <c r="AM78" s="811"/>
      <c r="AN78" s="811"/>
      <c r="AO78" s="811"/>
      <c r="AP78" s="811"/>
      <c r="AQ78" s="811"/>
      <c r="AR78" s="811"/>
      <c r="AS78" s="811"/>
      <c r="AT78" s="811"/>
      <c r="AU78" s="811"/>
      <c r="AV78" s="811"/>
      <c r="AW78" s="811"/>
      <c r="AX78" s="811"/>
      <c r="AY78" s="811"/>
      <c r="AZ78" s="811"/>
      <c r="BA78" s="811"/>
      <c r="BB78" s="811"/>
      <c r="BC78" s="811"/>
      <c r="BD78" s="811"/>
      <c r="BE78" s="811"/>
      <c r="BF78" s="811"/>
      <c r="BG78" s="811"/>
      <c r="BH78" s="811"/>
      <c r="BI78" s="811"/>
      <c r="BJ78" s="811"/>
      <c r="BK78" s="811"/>
      <c r="BL78" s="811"/>
      <c r="BM78" s="811"/>
      <c r="BN78" s="811"/>
      <c r="BO78" s="811"/>
      <c r="BP78" s="811"/>
      <c r="BQ78" s="811"/>
      <c r="BR78" s="811"/>
    </row>
    <row r="79" spans="1:70" s="757" customFormat="1" ht="12.75">
      <c r="A79" s="939" t="s">
        <v>248</v>
      </c>
      <c r="B79" s="940"/>
      <c r="C79" s="754"/>
      <c r="D79" s="755"/>
      <c r="E79" s="755"/>
      <c r="F79" s="756"/>
      <c r="H79" s="758"/>
      <c r="I79" s="759"/>
      <c r="J79" s="760"/>
      <c r="K79" s="810"/>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811"/>
      <c r="AP79" s="811"/>
      <c r="AQ79" s="811"/>
      <c r="AR79" s="811"/>
      <c r="AS79" s="811"/>
      <c r="AT79" s="811"/>
      <c r="AU79" s="811"/>
      <c r="AV79" s="811"/>
      <c r="AW79" s="811"/>
      <c r="AX79" s="811"/>
      <c r="AY79" s="811"/>
      <c r="AZ79" s="811"/>
      <c r="BA79" s="811"/>
      <c r="BB79" s="811"/>
      <c r="BC79" s="811"/>
      <c r="BD79" s="811"/>
      <c r="BE79" s="811"/>
      <c r="BF79" s="811"/>
      <c r="BG79" s="811"/>
      <c r="BH79" s="811"/>
      <c r="BI79" s="811"/>
      <c r="BJ79" s="811"/>
      <c r="BK79" s="811"/>
      <c r="BL79" s="811"/>
      <c r="BM79" s="811"/>
      <c r="BN79" s="811"/>
      <c r="BO79" s="811"/>
      <c r="BP79" s="811"/>
      <c r="BQ79" s="811"/>
      <c r="BR79" s="811"/>
    </row>
    <row r="80" spans="1:10" ht="12.75">
      <c r="A80" s="939" t="s">
        <v>121</v>
      </c>
      <c r="B80" s="761"/>
      <c r="C80" s="761"/>
      <c r="D80" s="761"/>
      <c r="E80" s="761"/>
      <c r="F80" s="762"/>
      <c r="G80" s="761"/>
      <c r="H80" s="763"/>
      <c r="I80" s="763"/>
      <c r="J80" s="764"/>
    </row>
    <row r="81" spans="1:10" ht="12.75">
      <c r="A81" s="939" t="s">
        <v>3</v>
      </c>
      <c r="B81" s="761"/>
      <c r="C81" s="761"/>
      <c r="D81" s="761"/>
      <c r="E81" s="761"/>
      <c r="F81" s="762"/>
      <c r="G81" s="761"/>
      <c r="H81" s="763"/>
      <c r="I81" s="763"/>
      <c r="J81" s="764"/>
    </row>
    <row r="82" spans="1:10" ht="12.75">
      <c r="A82" s="941" t="s">
        <v>70</v>
      </c>
      <c r="B82" s="765"/>
      <c r="C82" s="765"/>
      <c r="D82" s="765"/>
      <c r="E82" s="765"/>
      <c r="F82" s="766"/>
      <c r="G82" s="765"/>
      <c r="H82" s="767"/>
      <c r="I82" s="767"/>
      <c r="J82" s="768"/>
    </row>
    <row r="83" spans="10:11" s="806" customFormat="1" ht="14.25" customHeight="1">
      <c r="J83" s="813"/>
      <c r="K83" s="805"/>
    </row>
    <row r="84" spans="3:11" s="814" customFormat="1" ht="15" customHeight="1">
      <c r="C84" s="779"/>
      <c r="D84" s="779"/>
      <c r="E84" s="779"/>
      <c r="F84" s="779"/>
      <c r="G84" s="779"/>
      <c r="H84" s="779"/>
      <c r="I84" s="779"/>
      <c r="J84" s="779"/>
      <c r="K84" s="815"/>
    </row>
    <row r="85" spans="3:11" s="814" customFormat="1" ht="15" customHeight="1">
      <c r="C85" s="779"/>
      <c r="D85" s="779"/>
      <c r="E85" s="779"/>
      <c r="F85" s="779"/>
      <c r="G85" s="779"/>
      <c r="H85" s="779"/>
      <c r="I85" s="779"/>
      <c r="J85" s="779"/>
      <c r="K85" s="815"/>
    </row>
    <row r="86" spans="3:11" s="814" customFormat="1" ht="15" customHeight="1">
      <c r="C86" s="779"/>
      <c r="D86" s="779"/>
      <c r="E86" s="779"/>
      <c r="F86" s="779"/>
      <c r="G86" s="779"/>
      <c r="H86" s="779"/>
      <c r="I86" s="779"/>
      <c r="J86" s="779"/>
      <c r="K86" s="815"/>
    </row>
    <row r="87" spans="3:11" s="814" customFormat="1" ht="15" customHeight="1">
      <c r="C87" s="779"/>
      <c r="D87" s="779"/>
      <c r="E87" s="779"/>
      <c r="F87" s="779"/>
      <c r="G87" s="779"/>
      <c r="H87" s="779"/>
      <c r="I87" s="779"/>
      <c r="J87" s="779"/>
      <c r="K87" s="815"/>
    </row>
    <row r="88" spans="3:11" s="814" customFormat="1" ht="15" customHeight="1">
      <c r="C88" s="779"/>
      <c r="D88" s="779"/>
      <c r="E88" s="779"/>
      <c r="F88" s="779"/>
      <c r="G88" s="779"/>
      <c r="H88" s="779"/>
      <c r="I88" s="779"/>
      <c r="J88" s="779"/>
      <c r="K88" s="815"/>
    </row>
    <row r="89" spans="3:11" s="814" customFormat="1" ht="15" customHeight="1">
      <c r="C89" s="779"/>
      <c r="D89" s="779"/>
      <c r="E89" s="779"/>
      <c r="F89" s="779"/>
      <c r="G89" s="779"/>
      <c r="H89" s="779"/>
      <c r="I89" s="779"/>
      <c r="J89" s="779"/>
      <c r="K89" s="815"/>
    </row>
    <row r="90" spans="3:11" s="814" customFormat="1" ht="15" customHeight="1">
      <c r="C90" s="779"/>
      <c r="D90" s="779"/>
      <c r="E90" s="779"/>
      <c r="F90" s="779"/>
      <c r="G90" s="779"/>
      <c r="H90" s="779"/>
      <c r="I90" s="779"/>
      <c r="J90" s="779"/>
      <c r="K90" s="815"/>
    </row>
    <row r="91" spans="3:11" s="814" customFormat="1" ht="15" customHeight="1">
      <c r="C91" s="779"/>
      <c r="D91" s="779"/>
      <c r="E91" s="779"/>
      <c r="F91" s="779"/>
      <c r="G91" s="779"/>
      <c r="H91" s="779"/>
      <c r="I91" s="779"/>
      <c r="J91" s="779"/>
      <c r="K91" s="815"/>
    </row>
    <row r="92" spans="3:11" s="814" customFormat="1" ht="15" customHeight="1">
      <c r="C92" s="779"/>
      <c r="D92" s="779"/>
      <c r="E92" s="779"/>
      <c r="F92" s="779"/>
      <c r="G92" s="779"/>
      <c r="H92" s="779"/>
      <c r="I92" s="779"/>
      <c r="J92" s="779"/>
      <c r="K92" s="815"/>
    </row>
    <row r="93" spans="3:11" s="814" customFormat="1" ht="15" customHeight="1">
      <c r="C93" s="779"/>
      <c r="D93" s="779"/>
      <c r="E93" s="779"/>
      <c r="F93" s="779"/>
      <c r="G93" s="779"/>
      <c r="H93" s="779"/>
      <c r="I93" s="779"/>
      <c r="J93" s="779"/>
      <c r="K93" s="815"/>
    </row>
    <row r="94" spans="3:11" s="814" customFormat="1" ht="15" customHeight="1">
      <c r="C94" s="779"/>
      <c r="D94" s="779"/>
      <c r="E94" s="779"/>
      <c r="F94" s="779"/>
      <c r="G94" s="779"/>
      <c r="H94" s="779"/>
      <c r="I94" s="779"/>
      <c r="J94" s="779"/>
      <c r="K94" s="815"/>
    </row>
    <row r="95" spans="3:11" s="814" customFormat="1" ht="15" customHeight="1">
      <c r="C95" s="779"/>
      <c r="D95" s="779"/>
      <c r="E95" s="779"/>
      <c r="F95" s="779"/>
      <c r="G95" s="779"/>
      <c r="H95" s="779"/>
      <c r="I95" s="779"/>
      <c r="J95" s="779"/>
      <c r="K95" s="815"/>
    </row>
    <row r="96" spans="3:11" s="814" customFormat="1" ht="15" customHeight="1">
      <c r="C96" s="779"/>
      <c r="D96" s="779"/>
      <c r="E96" s="779"/>
      <c r="F96" s="779"/>
      <c r="G96" s="779"/>
      <c r="H96" s="779"/>
      <c r="I96" s="779"/>
      <c r="J96" s="779"/>
      <c r="K96" s="815"/>
    </row>
    <row r="97" spans="3:11" s="814" customFormat="1" ht="15" customHeight="1">
      <c r="C97" s="779"/>
      <c r="D97" s="779"/>
      <c r="E97" s="779"/>
      <c r="F97" s="779"/>
      <c r="G97" s="779"/>
      <c r="H97" s="779"/>
      <c r="I97" s="779"/>
      <c r="J97" s="779"/>
      <c r="K97" s="815"/>
    </row>
    <row r="98" spans="3:11" s="814" customFormat="1" ht="15" customHeight="1">
      <c r="C98" s="779"/>
      <c r="D98" s="779"/>
      <c r="E98" s="779"/>
      <c r="F98" s="779"/>
      <c r="G98" s="779"/>
      <c r="H98" s="779"/>
      <c r="I98" s="779"/>
      <c r="J98" s="779"/>
      <c r="K98" s="815"/>
    </row>
    <row r="99" spans="3:11" s="814" customFormat="1" ht="15" customHeight="1">
      <c r="C99" s="779"/>
      <c r="D99" s="779"/>
      <c r="E99" s="779"/>
      <c r="F99" s="779"/>
      <c r="G99" s="779"/>
      <c r="H99" s="779"/>
      <c r="I99" s="779"/>
      <c r="J99" s="779"/>
      <c r="K99" s="815"/>
    </row>
    <row r="100" spans="3:11" s="814" customFormat="1" ht="15" customHeight="1">
      <c r="C100" s="779"/>
      <c r="D100" s="779"/>
      <c r="E100" s="779"/>
      <c r="F100" s="779"/>
      <c r="G100" s="779"/>
      <c r="H100" s="779"/>
      <c r="I100" s="779"/>
      <c r="J100" s="779"/>
      <c r="K100" s="815"/>
    </row>
    <row r="101" spans="3:11" s="814" customFormat="1" ht="15" customHeight="1">
      <c r="C101" s="779"/>
      <c r="D101" s="779"/>
      <c r="E101" s="779"/>
      <c r="F101" s="779"/>
      <c r="G101" s="779"/>
      <c r="H101" s="779"/>
      <c r="I101" s="779"/>
      <c r="J101" s="779"/>
      <c r="K101" s="815"/>
    </row>
    <row r="102" spans="3:11" s="814" customFormat="1" ht="15" customHeight="1">
      <c r="C102" s="779"/>
      <c r="D102" s="779"/>
      <c r="E102" s="779"/>
      <c r="F102" s="779"/>
      <c r="G102" s="779"/>
      <c r="H102" s="779"/>
      <c r="I102" s="779"/>
      <c r="J102" s="779"/>
      <c r="K102" s="815"/>
    </row>
    <row r="103" spans="3:11" s="814" customFormat="1" ht="15" customHeight="1">
      <c r="C103" s="779"/>
      <c r="D103" s="779"/>
      <c r="E103" s="779"/>
      <c r="F103" s="779"/>
      <c r="G103" s="779"/>
      <c r="H103" s="779"/>
      <c r="I103" s="779"/>
      <c r="J103" s="779"/>
      <c r="K103" s="815"/>
    </row>
    <row r="104" spans="3:11" s="814" customFormat="1" ht="15" customHeight="1">
      <c r="C104" s="779"/>
      <c r="D104" s="779"/>
      <c r="E104" s="779"/>
      <c r="F104" s="779"/>
      <c r="G104" s="779"/>
      <c r="H104" s="779"/>
      <c r="I104" s="779"/>
      <c r="J104" s="779"/>
      <c r="K104" s="815"/>
    </row>
    <row r="105" spans="3:11" s="814" customFormat="1" ht="14.25">
      <c r="C105" s="779"/>
      <c r="D105" s="779"/>
      <c r="E105" s="779"/>
      <c r="F105" s="779"/>
      <c r="G105" s="779"/>
      <c r="H105" s="779"/>
      <c r="I105" s="779"/>
      <c r="J105" s="779"/>
      <c r="K105" s="815"/>
    </row>
    <row r="106" spans="3:11" s="814" customFormat="1" ht="14.25">
      <c r="C106" s="779"/>
      <c r="D106" s="779"/>
      <c r="E106" s="779"/>
      <c r="F106" s="779"/>
      <c r="G106" s="779"/>
      <c r="H106" s="779"/>
      <c r="I106" s="779"/>
      <c r="J106" s="779"/>
      <c r="K106" s="815"/>
    </row>
    <row r="107" spans="3:11" s="814" customFormat="1" ht="14.25">
      <c r="C107" s="779"/>
      <c r="D107" s="779"/>
      <c r="E107" s="779"/>
      <c r="F107" s="779"/>
      <c r="G107" s="779"/>
      <c r="H107" s="779"/>
      <c r="I107" s="779"/>
      <c r="J107" s="779"/>
      <c r="K107" s="815"/>
    </row>
    <row r="108" spans="3:11" s="814" customFormat="1" ht="14.25">
      <c r="C108" s="779"/>
      <c r="D108" s="779"/>
      <c r="E108" s="779"/>
      <c r="F108" s="779"/>
      <c r="G108" s="779"/>
      <c r="H108" s="779"/>
      <c r="I108" s="779"/>
      <c r="J108" s="779"/>
      <c r="K108" s="815"/>
    </row>
    <row r="109" spans="3:11" s="814" customFormat="1" ht="14.25">
      <c r="C109" s="779"/>
      <c r="D109" s="779"/>
      <c r="E109" s="779"/>
      <c r="F109" s="779"/>
      <c r="G109" s="779"/>
      <c r="H109" s="779"/>
      <c r="I109" s="779"/>
      <c r="J109" s="779"/>
      <c r="K109" s="815"/>
    </row>
    <row r="110" spans="3:11" s="814" customFormat="1" ht="14.25">
      <c r="C110" s="779"/>
      <c r="D110" s="779"/>
      <c r="E110" s="779"/>
      <c r="F110" s="779"/>
      <c r="G110" s="779"/>
      <c r="H110" s="779"/>
      <c r="I110" s="779"/>
      <c r="J110" s="779"/>
      <c r="K110" s="815"/>
    </row>
    <row r="111" spans="3:11" s="814" customFormat="1" ht="14.25">
      <c r="C111" s="779"/>
      <c r="D111" s="779"/>
      <c r="E111" s="779"/>
      <c r="F111" s="779"/>
      <c r="G111" s="779"/>
      <c r="H111" s="779"/>
      <c r="I111" s="779"/>
      <c r="J111" s="779"/>
      <c r="K111" s="815"/>
    </row>
    <row r="112" spans="3:11" s="814" customFormat="1" ht="14.25">
      <c r="C112" s="779"/>
      <c r="D112" s="779"/>
      <c r="E112" s="779"/>
      <c r="F112" s="779"/>
      <c r="G112" s="779"/>
      <c r="H112" s="779"/>
      <c r="I112" s="779"/>
      <c r="J112" s="779"/>
      <c r="K112" s="815"/>
    </row>
    <row r="113" spans="3:11" s="814" customFormat="1" ht="14.25">
      <c r="C113" s="779"/>
      <c r="D113" s="779"/>
      <c r="E113" s="779"/>
      <c r="F113" s="779"/>
      <c r="G113" s="779"/>
      <c r="H113" s="779"/>
      <c r="I113" s="779"/>
      <c r="J113" s="779"/>
      <c r="K113" s="815"/>
    </row>
    <row r="114" spans="3:11" s="814" customFormat="1" ht="14.25">
      <c r="C114" s="779"/>
      <c r="D114" s="779"/>
      <c r="E114" s="779"/>
      <c r="F114" s="779"/>
      <c r="G114" s="779"/>
      <c r="H114" s="779"/>
      <c r="I114" s="779"/>
      <c r="J114" s="779"/>
      <c r="K114" s="815"/>
    </row>
    <row r="115" spans="3:11" s="814" customFormat="1" ht="14.25">
      <c r="C115" s="779"/>
      <c r="D115" s="779"/>
      <c r="E115" s="779"/>
      <c r="F115" s="779"/>
      <c r="G115" s="779"/>
      <c r="H115" s="779"/>
      <c r="I115" s="779"/>
      <c r="J115" s="779"/>
      <c r="K115" s="815"/>
    </row>
    <row r="116" spans="3:11" s="814" customFormat="1" ht="14.25">
      <c r="C116" s="779"/>
      <c r="D116" s="779"/>
      <c r="E116" s="779"/>
      <c r="F116" s="779"/>
      <c r="G116" s="779"/>
      <c r="H116" s="779"/>
      <c r="I116" s="779"/>
      <c r="J116" s="779"/>
      <c r="K116" s="815"/>
    </row>
    <row r="117" spans="3:11" s="814" customFormat="1" ht="14.25">
      <c r="C117" s="779"/>
      <c r="D117" s="779"/>
      <c r="E117" s="779"/>
      <c r="F117" s="779"/>
      <c r="G117" s="779"/>
      <c r="H117" s="779"/>
      <c r="I117" s="779"/>
      <c r="J117" s="779"/>
      <c r="K117" s="815"/>
    </row>
    <row r="118" spans="3:11" s="814" customFormat="1" ht="14.25">
      <c r="C118" s="779"/>
      <c r="D118" s="779"/>
      <c r="E118" s="779"/>
      <c r="F118" s="779"/>
      <c r="G118" s="779"/>
      <c r="H118" s="779"/>
      <c r="I118" s="779"/>
      <c r="J118" s="779"/>
      <c r="K118" s="815"/>
    </row>
    <row r="119" spans="3:11" s="814" customFormat="1" ht="14.25">
      <c r="C119" s="779"/>
      <c r="D119" s="779"/>
      <c r="E119" s="779"/>
      <c r="F119" s="779"/>
      <c r="G119" s="779"/>
      <c r="H119" s="779"/>
      <c r="I119" s="779"/>
      <c r="J119" s="779"/>
      <c r="K119" s="815"/>
    </row>
    <row r="120" spans="3:11" s="814" customFormat="1" ht="14.25">
      <c r="C120" s="779"/>
      <c r="D120" s="779"/>
      <c r="E120" s="779"/>
      <c r="F120" s="779"/>
      <c r="G120" s="779"/>
      <c r="H120" s="779"/>
      <c r="I120" s="779"/>
      <c r="J120" s="779"/>
      <c r="K120" s="815"/>
    </row>
    <row r="121" spans="3:11" s="814" customFormat="1" ht="14.25">
      <c r="C121" s="779"/>
      <c r="D121" s="779"/>
      <c r="E121" s="779"/>
      <c r="F121" s="779"/>
      <c r="G121" s="779"/>
      <c r="H121" s="779"/>
      <c r="I121" s="779"/>
      <c r="J121" s="779"/>
      <c r="K121" s="815"/>
    </row>
    <row r="122" spans="3:11" s="814" customFormat="1" ht="14.25">
      <c r="C122" s="779"/>
      <c r="D122" s="779"/>
      <c r="E122" s="779"/>
      <c r="F122" s="779"/>
      <c r="G122" s="779"/>
      <c r="H122" s="779"/>
      <c r="I122" s="779"/>
      <c r="J122" s="779"/>
      <c r="K122" s="815"/>
    </row>
    <row r="123" spans="3:11" s="814" customFormat="1" ht="14.25">
      <c r="C123" s="779"/>
      <c r="D123" s="779"/>
      <c r="E123" s="779"/>
      <c r="F123" s="779"/>
      <c r="G123" s="779"/>
      <c r="H123" s="779"/>
      <c r="I123" s="779"/>
      <c r="J123" s="779"/>
      <c r="K123" s="815"/>
    </row>
    <row r="124" spans="3:11" s="814" customFormat="1" ht="14.25">
      <c r="C124" s="779"/>
      <c r="D124" s="779"/>
      <c r="E124" s="779"/>
      <c r="F124" s="779"/>
      <c r="G124" s="779"/>
      <c r="H124" s="779"/>
      <c r="I124" s="779"/>
      <c r="J124" s="779"/>
      <c r="K124" s="815"/>
    </row>
    <row r="125" spans="3:11" s="814" customFormat="1" ht="14.25">
      <c r="C125" s="779"/>
      <c r="D125" s="779"/>
      <c r="E125" s="779"/>
      <c r="F125" s="779"/>
      <c r="G125" s="779"/>
      <c r="H125" s="779"/>
      <c r="I125" s="779"/>
      <c r="J125" s="779"/>
      <c r="K125" s="815"/>
    </row>
    <row r="126" spans="3:11" s="814" customFormat="1" ht="14.25">
      <c r="C126" s="779"/>
      <c r="D126" s="779"/>
      <c r="E126" s="779"/>
      <c r="F126" s="779"/>
      <c r="G126" s="779"/>
      <c r="H126" s="779"/>
      <c r="I126" s="779"/>
      <c r="J126" s="779"/>
      <c r="K126" s="815"/>
    </row>
    <row r="127" spans="3:11" s="814" customFormat="1" ht="14.25">
      <c r="C127" s="779"/>
      <c r="D127" s="779"/>
      <c r="E127" s="779"/>
      <c r="F127" s="779"/>
      <c r="G127" s="779"/>
      <c r="H127" s="779"/>
      <c r="I127" s="779"/>
      <c r="J127" s="779"/>
      <c r="K127" s="815"/>
    </row>
    <row r="128" spans="3:11" s="814" customFormat="1" ht="14.25">
      <c r="C128" s="779"/>
      <c r="D128" s="779"/>
      <c r="E128" s="779"/>
      <c r="F128" s="779"/>
      <c r="G128" s="779"/>
      <c r="H128" s="779"/>
      <c r="I128" s="779"/>
      <c r="J128" s="779"/>
      <c r="K128" s="815"/>
    </row>
    <row r="129" spans="1:11" s="808" customFormat="1" ht="14.25">
      <c r="A129" s="814"/>
      <c r="B129" s="814"/>
      <c r="C129" s="779"/>
      <c r="D129" s="779"/>
      <c r="E129" s="779"/>
      <c r="F129" s="779"/>
      <c r="G129" s="779"/>
      <c r="H129" s="779"/>
      <c r="I129" s="779"/>
      <c r="J129" s="779"/>
      <c r="K129" s="807"/>
    </row>
    <row r="130" spans="1:11" s="808" customFormat="1" ht="14.25">
      <c r="A130" s="814"/>
      <c r="B130" s="814"/>
      <c r="C130" s="779"/>
      <c r="D130" s="779"/>
      <c r="E130" s="779"/>
      <c r="F130" s="779"/>
      <c r="G130" s="779"/>
      <c r="H130" s="779"/>
      <c r="I130" s="779"/>
      <c r="J130" s="779"/>
      <c r="K130" s="807"/>
    </row>
    <row r="131" spans="1:11" s="808" customFormat="1" ht="14.25">
      <c r="A131" s="814"/>
      <c r="B131" s="814"/>
      <c r="C131" s="779"/>
      <c r="D131" s="779"/>
      <c r="E131" s="779"/>
      <c r="F131" s="779"/>
      <c r="G131" s="779"/>
      <c r="H131" s="779"/>
      <c r="I131" s="779"/>
      <c r="J131" s="779"/>
      <c r="K131" s="807"/>
    </row>
    <row r="132" spans="1:11" s="808" customFormat="1" ht="14.25">
      <c r="A132" s="814"/>
      <c r="B132" s="814"/>
      <c r="C132" s="779"/>
      <c r="D132" s="779"/>
      <c r="E132" s="779"/>
      <c r="F132" s="779"/>
      <c r="G132" s="779"/>
      <c r="H132" s="779"/>
      <c r="I132" s="779"/>
      <c r="J132" s="779"/>
      <c r="K132" s="807"/>
    </row>
    <row r="133" spans="1:11" s="808" customFormat="1" ht="14.25">
      <c r="A133" s="814"/>
      <c r="B133" s="814"/>
      <c r="C133" s="779"/>
      <c r="D133" s="779"/>
      <c r="E133" s="779"/>
      <c r="F133" s="779"/>
      <c r="G133" s="779"/>
      <c r="H133" s="779"/>
      <c r="I133" s="779"/>
      <c r="J133" s="779"/>
      <c r="K133" s="807"/>
    </row>
    <row r="134" spans="1:11" s="808" customFormat="1" ht="14.25">
      <c r="A134" s="814"/>
      <c r="B134" s="814"/>
      <c r="C134" s="779"/>
      <c r="D134" s="779"/>
      <c r="E134" s="779"/>
      <c r="F134" s="779"/>
      <c r="G134" s="779"/>
      <c r="H134" s="779"/>
      <c r="I134" s="779"/>
      <c r="J134" s="779"/>
      <c r="K134" s="807"/>
    </row>
    <row r="135" spans="1:11" s="808" customFormat="1" ht="14.25">
      <c r="A135" s="814"/>
      <c r="B135" s="814"/>
      <c r="C135" s="779"/>
      <c r="D135" s="779"/>
      <c r="E135" s="779"/>
      <c r="F135" s="779"/>
      <c r="G135" s="779"/>
      <c r="H135" s="779"/>
      <c r="I135" s="779"/>
      <c r="J135" s="779"/>
      <c r="K135" s="807"/>
    </row>
    <row r="136" spans="1:11" s="808" customFormat="1" ht="14.25">
      <c r="A136" s="814"/>
      <c r="B136" s="814"/>
      <c r="C136" s="779"/>
      <c r="D136" s="779"/>
      <c r="E136" s="779"/>
      <c r="F136" s="779"/>
      <c r="G136" s="779"/>
      <c r="H136" s="779"/>
      <c r="I136" s="779"/>
      <c r="J136" s="779"/>
      <c r="K136" s="807"/>
    </row>
    <row r="137" spans="1:11" s="808" customFormat="1" ht="14.25">
      <c r="A137" s="814"/>
      <c r="B137" s="814"/>
      <c r="C137" s="779"/>
      <c r="D137" s="779"/>
      <c r="E137" s="779"/>
      <c r="F137" s="779"/>
      <c r="G137" s="779"/>
      <c r="H137" s="779"/>
      <c r="I137" s="779"/>
      <c r="J137" s="779"/>
      <c r="K137" s="807"/>
    </row>
    <row r="138" spans="1:11" s="808" customFormat="1" ht="14.25">
      <c r="A138" s="814"/>
      <c r="B138" s="814"/>
      <c r="C138" s="779"/>
      <c r="D138" s="779"/>
      <c r="E138" s="779"/>
      <c r="F138" s="779"/>
      <c r="G138" s="779"/>
      <c r="H138" s="779"/>
      <c r="I138" s="779"/>
      <c r="J138" s="779"/>
      <c r="K138" s="807"/>
    </row>
    <row r="139" spans="1:11" s="808" customFormat="1" ht="14.25">
      <c r="A139" s="814"/>
      <c r="B139" s="814"/>
      <c r="C139" s="779"/>
      <c r="D139" s="779"/>
      <c r="E139" s="779"/>
      <c r="F139" s="779"/>
      <c r="G139" s="779"/>
      <c r="H139" s="779"/>
      <c r="I139" s="779"/>
      <c r="J139" s="779"/>
      <c r="K139" s="807"/>
    </row>
    <row r="140" spans="1:11" s="808" customFormat="1" ht="14.25">
      <c r="A140" s="814"/>
      <c r="B140" s="814"/>
      <c r="C140" s="779"/>
      <c r="D140" s="779"/>
      <c r="E140" s="779"/>
      <c r="F140" s="779"/>
      <c r="G140" s="779"/>
      <c r="H140" s="779"/>
      <c r="I140" s="779"/>
      <c r="J140" s="779"/>
      <c r="K140" s="807"/>
    </row>
    <row r="141" spans="1:11" s="808" customFormat="1" ht="14.25">
      <c r="A141" s="814"/>
      <c r="B141" s="814"/>
      <c r="C141" s="779"/>
      <c r="D141" s="779"/>
      <c r="E141" s="779"/>
      <c r="F141" s="779"/>
      <c r="G141" s="779"/>
      <c r="H141" s="779"/>
      <c r="I141" s="779"/>
      <c r="J141" s="779"/>
      <c r="K141" s="807"/>
    </row>
    <row r="142" spans="1:11" s="808" customFormat="1" ht="14.25">
      <c r="A142" s="814"/>
      <c r="B142" s="814"/>
      <c r="C142" s="779"/>
      <c r="D142" s="779"/>
      <c r="E142" s="779"/>
      <c r="F142" s="779"/>
      <c r="G142" s="779"/>
      <c r="H142" s="779"/>
      <c r="I142" s="779"/>
      <c r="J142" s="779"/>
      <c r="K142" s="807"/>
    </row>
    <row r="143" spans="1:11" s="808" customFormat="1" ht="14.25">
      <c r="A143" s="814"/>
      <c r="B143" s="814"/>
      <c r="C143" s="779"/>
      <c r="D143" s="779"/>
      <c r="E143" s="779"/>
      <c r="F143" s="779"/>
      <c r="G143" s="779"/>
      <c r="H143" s="779"/>
      <c r="I143" s="779"/>
      <c r="J143" s="779"/>
      <c r="K143" s="807"/>
    </row>
    <row r="144" spans="1:11" s="808" customFormat="1" ht="14.25">
      <c r="A144" s="814"/>
      <c r="B144" s="814"/>
      <c r="C144" s="779"/>
      <c r="D144" s="779"/>
      <c r="E144" s="779"/>
      <c r="F144" s="779"/>
      <c r="G144" s="779"/>
      <c r="H144" s="779"/>
      <c r="I144" s="779"/>
      <c r="J144" s="779"/>
      <c r="K144" s="807"/>
    </row>
    <row r="145" spans="1:11" s="808" customFormat="1" ht="14.25">
      <c r="A145" s="814"/>
      <c r="B145" s="814"/>
      <c r="C145" s="779"/>
      <c r="D145" s="779"/>
      <c r="E145" s="779"/>
      <c r="F145" s="779"/>
      <c r="G145" s="779"/>
      <c r="H145" s="779"/>
      <c r="I145" s="779"/>
      <c r="J145" s="779"/>
      <c r="K145" s="807"/>
    </row>
    <row r="146" spans="1:11" s="808" customFormat="1" ht="14.25">
      <c r="A146" s="814"/>
      <c r="B146" s="814"/>
      <c r="C146" s="779"/>
      <c r="D146" s="779"/>
      <c r="E146" s="779"/>
      <c r="F146" s="779"/>
      <c r="G146" s="779"/>
      <c r="H146" s="779"/>
      <c r="I146" s="779"/>
      <c r="J146" s="779"/>
      <c r="K146" s="807"/>
    </row>
    <row r="147" spans="1:11" s="808" customFormat="1" ht="14.25">
      <c r="A147" s="814"/>
      <c r="B147" s="814"/>
      <c r="C147" s="779"/>
      <c r="D147" s="779"/>
      <c r="E147" s="779"/>
      <c r="F147" s="779"/>
      <c r="G147" s="779"/>
      <c r="H147" s="779"/>
      <c r="I147" s="779"/>
      <c r="J147" s="779"/>
      <c r="K147" s="807"/>
    </row>
    <row r="148" spans="1:11" s="808" customFormat="1" ht="14.25">
      <c r="A148" s="814"/>
      <c r="B148" s="814"/>
      <c r="C148" s="779"/>
      <c r="D148" s="779"/>
      <c r="E148" s="779"/>
      <c r="F148" s="779"/>
      <c r="G148" s="779"/>
      <c r="H148" s="779"/>
      <c r="I148" s="779"/>
      <c r="J148" s="779"/>
      <c r="K148" s="807"/>
    </row>
    <row r="149" spans="1:11" s="808" customFormat="1" ht="14.25">
      <c r="A149" s="814"/>
      <c r="B149" s="814"/>
      <c r="C149" s="779"/>
      <c r="D149" s="779"/>
      <c r="E149" s="779"/>
      <c r="F149" s="779"/>
      <c r="G149" s="779"/>
      <c r="H149" s="779"/>
      <c r="I149" s="779"/>
      <c r="J149" s="779"/>
      <c r="K149" s="807"/>
    </row>
    <row r="150" spans="1:11" s="808" customFormat="1" ht="14.25">
      <c r="A150" s="814"/>
      <c r="B150" s="814"/>
      <c r="C150" s="779"/>
      <c r="D150" s="779"/>
      <c r="E150" s="779"/>
      <c r="F150" s="779"/>
      <c r="G150" s="779"/>
      <c r="H150" s="779"/>
      <c r="I150" s="779"/>
      <c r="J150" s="779"/>
      <c r="K150" s="807"/>
    </row>
    <row r="151" spans="1:11" s="808" customFormat="1" ht="14.25">
      <c r="A151" s="814"/>
      <c r="B151" s="814"/>
      <c r="C151" s="779"/>
      <c r="D151" s="779"/>
      <c r="E151" s="779"/>
      <c r="F151" s="779"/>
      <c r="G151" s="779"/>
      <c r="H151" s="779"/>
      <c r="I151" s="779"/>
      <c r="J151" s="779"/>
      <c r="K151" s="807"/>
    </row>
    <row r="152" spans="1:11" s="808" customFormat="1" ht="14.25">
      <c r="A152" s="814"/>
      <c r="B152" s="814"/>
      <c r="C152" s="779"/>
      <c r="D152" s="779"/>
      <c r="E152" s="779"/>
      <c r="F152" s="779"/>
      <c r="G152" s="779"/>
      <c r="H152" s="779"/>
      <c r="I152" s="779"/>
      <c r="J152" s="779"/>
      <c r="K152" s="807"/>
    </row>
    <row r="153" spans="1:11" s="808" customFormat="1" ht="14.25">
      <c r="A153" s="814"/>
      <c r="B153" s="814"/>
      <c r="C153" s="779"/>
      <c r="D153" s="779"/>
      <c r="E153" s="779"/>
      <c r="F153" s="779"/>
      <c r="G153" s="779"/>
      <c r="H153" s="779"/>
      <c r="I153" s="779"/>
      <c r="J153" s="779"/>
      <c r="K153" s="807"/>
    </row>
    <row r="154" spans="1:11" s="808" customFormat="1" ht="14.25">
      <c r="A154" s="814"/>
      <c r="B154" s="814"/>
      <c r="C154" s="779"/>
      <c r="D154" s="779"/>
      <c r="E154" s="779"/>
      <c r="F154" s="779"/>
      <c r="G154" s="779"/>
      <c r="H154" s="779"/>
      <c r="I154" s="779"/>
      <c r="J154" s="779"/>
      <c r="K154" s="807"/>
    </row>
    <row r="155" spans="1:11" s="808" customFormat="1" ht="14.25">
      <c r="A155" s="814"/>
      <c r="B155" s="814"/>
      <c r="C155" s="779"/>
      <c r="D155" s="779"/>
      <c r="E155" s="779"/>
      <c r="F155" s="779"/>
      <c r="G155" s="779"/>
      <c r="H155" s="779"/>
      <c r="I155" s="779"/>
      <c r="J155" s="779"/>
      <c r="K155" s="807"/>
    </row>
    <row r="156" spans="1:11" s="808" customFormat="1" ht="14.25">
      <c r="A156" s="814"/>
      <c r="B156" s="814"/>
      <c r="C156" s="779"/>
      <c r="D156" s="779"/>
      <c r="E156" s="779"/>
      <c r="F156" s="779"/>
      <c r="G156" s="779"/>
      <c r="H156" s="779"/>
      <c r="I156" s="779"/>
      <c r="J156" s="779"/>
      <c r="K156" s="807"/>
    </row>
    <row r="157" spans="1:11" s="808" customFormat="1" ht="14.25">
      <c r="A157" s="814"/>
      <c r="B157" s="814"/>
      <c r="C157" s="779"/>
      <c r="D157" s="779"/>
      <c r="E157" s="779"/>
      <c r="F157" s="779"/>
      <c r="G157" s="779"/>
      <c r="H157" s="779"/>
      <c r="I157" s="779"/>
      <c r="J157" s="779"/>
      <c r="K157" s="807"/>
    </row>
    <row r="158" spans="1:11" s="808" customFormat="1" ht="14.25">
      <c r="A158" s="814"/>
      <c r="B158" s="814"/>
      <c r="C158" s="779"/>
      <c r="D158" s="779"/>
      <c r="E158" s="779"/>
      <c r="F158" s="779"/>
      <c r="G158" s="779"/>
      <c r="H158" s="779"/>
      <c r="I158" s="779"/>
      <c r="J158" s="779"/>
      <c r="K158" s="807"/>
    </row>
    <row r="159" spans="1:11" s="808" customFormat="1" ht="14.25">
      <c r="A159" s="814"/>
      <c r="B159" s="814"/>
      <c r="C159" s="779"/>
      <c r="D159" s="779"/>
      <c r="E159" s="779"/>
      <c r="F159" s="779"/>
      <c r="G159" s="779"/>
      <c r="H159" s="779"/>
      <c r="I159" s="779"/>
      <c r="J159" s="779"/>
      <c r="K159" s="807"/>
    </row>
    <row r="160" spans="1:11" s="808" customFormat="1" ht="14.25">
      <c r="A160" s="814"/>
      <c r="B160" s="814"/>
      <c r="C160" s="779"/>
      <c r="D160" s="779"/>
      <c r="E160" s="779"/>
      <c r="F160" s="779"/>
      <c r="G160" s="779"/>
      <c r="H160" s="779"/>
      <c r="I160" s="779"/>
      <c r="J160" s="779"/>
      <c r="K160" s="807"/>
    </row>
    <row r="161" spans="1:11" s="808" customFormat="1" ht="14.25">
      <c r="A161" s="814"/>
      <c r="B161" s="814"/>
      <c r="C161" s="779"/>
      <c r="D161" s="779"/>
      <c r="E161" s="779"/>
      <c r="F161" s="779"/>
      <c r="G161" s="779"/>
      <c r="H161" s="779"/>
      <c r="I161" s="779"/>
      <c r="J161" s="779"/>
      <c r="K161" s="807"/>
    </row>
    <row r="162" spans="1:11" s="808" customFormat="1" ht="14.25">
      <c r="A162" s="814"/>
      <c r="B162" s="814"/>
      <c r="C162" s="779"/>
      <c r="D162" s="779"/>
      <c r="E162" s="779"/>
      <c r="F162" s="779"/>
      <c r="G162" s="779"/>
      <c r="H162" s="779"/>
      <c r="I162" s="779"/>
      <c r="J162" s="779"/>
      <c r="K162" s="807"/>
    </row>
    <row r="163" spans="1:11" s="808" customFormat="1" ht="14.25">
      <c r="A163" s="814"/>
      <c r="B163" s="814"/>
      <c r="C163" s="779"/>
      <c r="D163" s="779"/>
      <c r="E163" s="779"/>
      <c r="F163" s="779"/>
      <c r="G163" s="779"/>
      <c r="H163" s="779"/>
      <c r="I163" s="779"/>
      <c r="J163" s="779"/>
      <c r="K163" s="807"/>
    </row>
    <row r="164" spans="1:11" s="808" customFormat="1" ht="14.25">
      <c r="A164" s="814"/>
      <c r="B164" s="814"/>
      <c r="C164" s="779"/>
      <c r="D164" s="779"/>
      <c r="E164" s="779"/>
      <c r="F164" s="779"/>
      <c r="G164" s="779"/>
      <c r="H164" s="779"/>
      <c r="I164" s="779"/>
      <c r="J164" s="779"/>
      <c r="K164" s="807"/>
    </row>
    <row r="165" spans="1:11" s="808" customFormat="1" ht="14.25">
      <c r="A165" s="814"/>
      <c r="B165" s="814"/>
      <c r="C165" s="779"/>
      <c r="D165" s="779"/>
      <c r="E165" s="779"/>
      <c r="F165" s="779"/>
      <c r="G165" s="779"/>
      <c r="H165" s="779"/>
      <c r="I165" s="779"/>
      <c r="J165" s="779"/>
      <c r="K165" s="807"/>
    </row>
    <row r="166" spans="1:11" s="808" customFormat="1" ht="14.25">
      <c r="A166" s="814"/>
      <c r="B166" s="814"/>
      <c r="C166" s="779"/>
      <c r="D166" s="779"/>
      <c r="E166" s="779"/>
      <c r="F166" s="779"/>
      <c r="G166" s="779"/>
      <c r="H166" s="779"/>
      <c r="I166" s="779"/>
      <c r="J166" s="779"/>
      <c r="K166" s="807"/>
    </row>
    <row r="167" spans="1:11" s="808" customFormat="1" ht="14.25">
      <c r="A167" s="814"/>
      <c r="B167" s="814"/>
      <c r="C167" s="779"/>
      <c r="D167" s="779"/>
      <c r="E167" s="779"/>
      <c r="F167" s="779"/>
      <c r="G167" s="779"/>
      <c r="H167" s="779"/>
      <c r="I167" s="779"/>
      <c r="J167" s="779"/>
      <c r="K167" s="807"/>
    </row>
    <row r="168" spans="1:11" s="808" customFormat="1" ht="14.25">
      <c r="A168" s="814"/>
      <c r="B168" s="814"/>
      <c r="C168" s="779"/>
      <c r="D168" s="779"/>
      <c r="E168" s="779"/>
      <c r="F168" s="779"/>
      <c r="G168" s="779"/>
      <c r="H168" s="779"/>
      <c r="I168" s="779"/>
      <c r="J168" s="779"/>
      <c r="K168" s="807"/>
    </row>
    <row r="169" spans="1:2" ht="14.25">
      <c r="A169" s="713"/>
      <c r="B169" s="713"/>
    </row>
    <row r="170" spans="1:2" ht="14.25">
      <c r="A170" s="713"/>
      <c r="B170" s="713"/>
    </row>
    <row r="171" spans="1:2" ht="14.25">
      <c r="A171" s="713"/>
      <c r="B171" s="713"/>
    </row>
    <row r="172" spans="1:2" ht="14.25">
      <c r="A172" s="713"/>
      <c r="B172" s="713"/>
    </row>
    <row r="173" spans="1:2" ht="14.25">
      <c r="A173" s="713"/>
      <c r="B173" s="713"/>
    </row>
    <row r="174" spans="1:2" ht="14.25">
      <c r="A174" s="713"/>
      <c r="B174" s="713"/>
    </row>
    <row r="175" spans="1:2" ht="14.25">
      <c r="A175" s="713"/>
      <c r="B175" s="713"/>
    </row>
    <row r="176" spans="1:2" ht="14.25">
      <c r="A176" s="713"/>
      <c r="B176" s="713"/>
    </row>
    <row r="177" spans="1:2" ht="14.25">
      <c r="A177" s="713"/>
      <c r="B177" s="713"/>
    </row>
    <row r="178" spans="1:2" ht="14.25">
      <c r="A178" s="713"/>
      <c r="B178" s="713"/>
    </row>
    <row r="179" spans="1:2" ht="14.25">
      <c r="A179" s="713"/>
      <c r="B179" s="713"/>
    </row>
    <row r="180" spans="1:2" ht="14.25">
      <c r="A180" s="713"/>
      <c r="B180" s="713"/>
    </row>
    <row r="181" spans="1:2" ht="14.25">
      <c r="A181" s="713"/>
      <c r="B181" s="713"/>
    </row>
    <row r="182" spans="1:2" ht="14.25">
      <c r="A182" s="713"/>
      <c r="B182" s="713"/>
    </row>
    <row r="183" spans="1:2" ht="14.25">
      <c r="A183" s="713"/>
      <c r="B183" s="713"/>
    </row>
    <row r="184" spans="1:2" ht="14.25">
      <c r="A184" s="713"/>
      <c r="B184" s="713"/>
    </row>
    <row r="185" spans="1:2" ht="14.25">
      <c r="A185" s="713"/>
      <c r="B185" s="713"/>
    </row>
    <row r="186" spans="1:2" ht="14.25">
      <c r="A186" s="713"/>
      <c r="B186" s="713"/>
    </row>
    <row r="187" spans="1:2" ht="14.25">
      <c r="A187" s="713"/>
      <c r="B187" s="713"/>
    </row>
    <row r="188" spans="1:2" ht="14.25">
      <c r="A188" s="713"/>
      <c r="B188" s="713"/>
    </row>
    <row r="189" spans="1:2" ht="14.25">
      <c r="A189" s="713"/>
      <c r="B189" s="713"/>
    </row>
    <row r="190" spans="1:2" ht="14.25">
      <c r="A190" s="713"/>
      <c r="B190" s="713"/>
    </row>
    <row r="191" spans="1:2" ht="14.25">
      <c r="A191" s="713"/>
      <c r="B191" s="713"/>
    </row>
    <row r="192" spans="1:2" ht="14.25">
      <c r="A192" s="713"/>
      <c r="B192" s="713"/>
    </row>
    <row r="193" spans="1:2" ht="14.25">
      <c r="A193" s="713"/>
      <c r="B193" s="713"/>
    </row>
    <row r="194" spans="1:2" ht="14.25">
      <c r="A194" s="713"/>
      <c r="B194" s="713"/>
    </row>
    <row r="195" spans="1:2" ht="14.25">
      <c r="A195" s="713"/>
      <c r="B195" s="713"/>
    </row>
    <row r="196" spans="1:2" ht="14.25">
      <c r="A196" s="713"/>
      <c r="B196" s="713"/>
    </row>
    <row r="197" spans="1:2" ht="14.25">
      <c r="A197" s="713"/>
      <c r="B197" s="713"/>
    </row>
    <row r="198" spans="1:2" ht="14.25">
      <c r="A198" s="713"/>
      <c r="B198" s="713"/>
    </row>
    <row r="199" spans="1:2" ht="14.25">
      <c r="A199" s="713"/>
      <c r="B199" s="713"/>
    </row>
    <row r="200" spans="1:2" ht="14.25">
      <c r="A200" s="713"/>
      <c r="B200" s="713"/>
    </row>
    <row r="201" spans="1:2" ht="14.25">
      <c r="A201" s="713"/>
      <c r="B201" s="713"/>
    </row>
    <row r="202" spans="1:2" ht="14.25">
      <c r="A202" s="713"/>
      <c r="B202" s="713"/>
    </row>
    <row r="203" spans="1:2" ht="14.25">
      <c r="A203" s="713"/>
      <c r="B203" s="713"/>
    </row>
    <row r="204" spans="1:2" ht="14.25">
      <c r="A204" s="713"/>
      <c r="B204" s="713"/>
    </row>
    <row r="205" spans="1:2" ht="14.25">
      <c r="A205" s="713"/>
      <c r="B205" s="713"/>
    </row>
    <row r="206" spans="1:2" ht="14.25">
      <c r="A206" s="713"/>
      <c r="B206" s="713"/>
    </row>
    <row r="207" spans="1:2" ht="14.25">
      <c r="A207" s="713"/>
      <c r="B207" s="713"/>
    </row>
    <row r="208" spans="1:2" ht="14.25">
      <c r="A208" s="713"/>
      <c r="B208" s="713"/>
    </row>
    <row r="209" spans="1:2" ht="14.25">
      <c r="A209" s="713"/>
      <c r="B209" s="713"/>
    </row>
    <row r="210" spans="1:2" ht="14.25">
      <c r="A210" s="713"/>
      <c r="B210" s="713"/>
    </row>
    <row r="211" spans="1:2" ht="14.25">
      <c r="A211" s="713"/>
      <c r="B211" s="713"/>
    </row>
    <row r="212" spans="1:2" ht="14.25">
      <c r="A212" s="713"/>
      <c r="B212" s="713"/>
    </row>
    <row r="213" spans="1:2" ht="14.25">
      <c r="A213" s="713"/>
      <c r="B213" s="713"/>
    </row>
    <row r="214" spans="1:2" ht="14.25">
      <c r="A214" s="713"/>
      <c r="B214" s="713"/>
    </row>
    <row r="215" spans="1:2" ht="14.25">
      <c r="A215" s="713"/>
      <c r="B215" s="713"/>
    </row>
    <row r="216" spans="1:2" ht="14.25">
      <c r="A216" s="713"/>
      <c r="B216" s="713"/>
    </row>
    <row r="217" spans="1:2" ht="14.25">
      <c r="A217" s="713"/>
      <c r="B217" s="713"/>
    </row>
    <row r="218" spans="1:2" ht="14.25">
      <c r="A218" s="713"/>
      <c r="B218" s="713"/>
    </row>
    <row r="219" spans="1:2" ht="14.25">
      <c r="A219" s="713"/>
      <c r="B219" s="713"/>
    </row>
    <row r="220" spans="1:2" ht="14.25">
      <c r="A220" s="713"/>
      <c r="B220" s="713"/>
    </row>
    <row r="221" spans="1:2" ht="14.25">
      <c r="A221" s="713"/>
      <c r="B221" s="713"/>
    </row>
    <row r="222" spans="1:2" ht="14.25">
      <c r="A222" s="713"/>
      <c r="B222" s="713"/>
    </row>
    <row r="223" spans="1:2" ht="14.25">
      <c r="A223" s="713"/>
      <c r="B223" s="713"/>
    </row>
    <row r="224" spans="1:2" ht="14.25">
      <c r="A224" s="713"/>
      <c r="B224" s="713"/>
    </row>
    <row r="225" spans="1:2" ht="14.25">
      <c r="A225" s="713"/>
      <c r="B225" s="713"/>
    </row>
    <row r="226" spans="1:2" ht="14.25">
      <c r="A226" s="713"/>
      <c r="B226" s="713"/>
    </row>
    <row r="227" spans="1:2" ht="14.25">
      <c r="A227" s="713"/>
      <c r="B227" s="713"/>
    </row>
    <row r="228" spans="1:2" ht="14.25">
      <c r="A228" s="713"/>
      <c r="B228" s="713"/>
    </row>
    <row r="229" spans="1:2" ht="14.25">
      <c r="A229" s="713"/>
      <c r="B229" s="713"/>
    </row>
    <row r="230" spans="1:2" ht="14.25">
      <c r="A230" s="713"/>
      <c r="B230" s="713"/>
    </row>
    <row r="231" spans="1:2" ht="14.25">
      <c r="A231" s="713"/>
      <c r="B231" s="713"/>
    </row>
    <row r="232" spans="1:2" ht="14.25">
      <c r="A232" s="713"/>
      <c r="B232" s="713"/>
    </row>
    <row r="233" spans="1:2" ht="14.25">
      <c r="A233" s="713"/>
      <c r="B233" s="713"/>
    </row>
    <row r="234" spans="1:2" ht="14.25">
      <c r="A234" s="713"/>
      <c r="B234" s="713"/>
    </row>
    <row r="235" spans="1:2" ht="14.25">
      <c r="A235" s="713"/>
      <c r="B235" s="713"/>
    </row>
    <row r="236" spans="1:2" ht="14.25">
      <c r="A236" s="713"/>
      <c r="B236" s="713"/>
    </row>
    <row r="237" spans="1:2" ht="14.25">
      <c r="A237" s="713"/>
      <c r="B237" s="713"/>
    </row>
    <row r="238" spans="1:2" ht="14.25">
      <c r="A238" s="713"/>
      <c r="B238" s="713"/>
    </row>
    <row r="239" spans="1:2" ht="14.25">
      <c r="A239" s="713"/>
      <c r="B239" s="713"/>
    </row>
    <row r="240" spans="1:2" ht="14.25">
      <c r="A240" s="713"/>
      <c r="B240" s="713"/>
    </row>
    <row r="241" spans="1:2" ht="14.25">
      <c r="A241" s="713"/>
      <c r="B241" s="713"/>
    </row>
    <row r="242" spans="1:2" ht="14.25">
      <c r="A242" s="713"/>
      <c r="B242" s="713"/>
    </row>
    <row r="243" spans="1:2" ht="14.25">
      <c r="A243" s="713"/>
      <c r="B243" s="713"/>
    </row>
    <row r="244" spans="1:2" ht="14.25">
      <c r="A244" s="713"/>
      <c r="B244" s="713"/>
    </row>
    <row r="245" spans="1:2" ht="14.25">
      <c r="A245" s="713"/>
      <c r="B245" s="713"/>
    </row>
    <row r="246" spans="1:2" ht="14.25">
      <c r="A246" s="713"/>
      <c r="B246" s="713"/>
    </row>
    <row r="247" spans="1:2" ht="14.25">
      <c r="A247" s="713"/>
      <c r="B247" s="713"/>
    </row>
    <row r="248" spans="1:2" ht="14.25">
      <c r="A248" s="713"/>
      <c r="B248" s="713"/>
    </row>
    <row r="249" spans="1:2" ht="14.25">
      <c r="A249" s="713"/>
      <c r="B249" s="713"/>
    </row>
    <row r="250" spans="1:2" ht="14.25">
      <c r="A250" s="713"/>
      <c r="B250" s="713"/>
    </row>
    <row r="251" spans="1:2" ht="14.25">
      <c r="A251" s="817"/>
      <c r="B251" s="713"/>
    </row>
    <row r="252" spans="1:2" ht="14.25">
      <c r="A252" s="817"/>
      <c r="B252" s="713"/>
    </row>
    <row r="253" spans="1:2" ht="14.25">
      <c r="A253" s="817"/>
      <c r="B253" s="713"/>
    </row>
    <row r="254" spans="1:2" ht="14.25">
      <c r="A254" s="817"/>
      <c r="B254" s="713"/>
    </row>
    <row r="255" spans="1:2" ht="14.25">
      <c r="A255" s="817"/>
      <c r="B255" s="713"/>
    </row>
    <row r="256" spans="1:2" ht="14.25">
      <c r="A256" s="817"/>
      <c r="B256" s="713"/>
    </row>
    <row r="257" spans="1:2" ht="14.25">
      <c r="A257" s="817"/>
      <c r="B257" s="713"/>
    </row>
    <row r="258" spans="1:2" ht="14.25">
      <c r="A258" s="817"/>
      <c r="B258" s="713"/>
    </row>
    <row r="259" spans="1:2" ht="14.25">
      <c r="A259" s="817"/>
      <c r="B259" s="713"/>
    </row>
    <row r="260" spans="1:2" ht="14.25">
      <c r="A260" s="817"/>
      <c r="B260" s="713"/>
    </row>
    <row r="261" spans="1:2" ht="14.25">
      <c r="A261" s="817"/>
      <c r="B261" s="713"/>
    </row>
    <row r="262" spans="1:2" ht="14.25">
      <c r="A262" s="817"/>
      <c r="B262" s="713"/>
    </row>
    <row r="263" spans="1:2" ht="14.25">
      <c r="A263" s="817"/>
      <c r="B263" s="713"/>
    </row>
    <row r="264" spans="1:2" ht="14.25">
      <c r="A264" s="817"/>
      <c r="B264" s="713"/>
    </row>
    <row r="265" spans="1:2" ht="14.25">
      <c r="A265" s="817"/>
      <c r="B265" s="713"/>
    </row>
    <row r="266" spans="1:2" ht="14.25">
      <c r="A266" s="817"/>
      <c r="B266" s="713"/>
    </row>
    <row r="267" spans="1:2" ht="14.25">
      <c r="A267" s="817"/>
      <c r="B267" s="713"/>
    </row>
    <row r="268" spans="1:2" ht="14.25">
      <c r="A268" s="817"/>
      <c r="B268" s="713"/>
    </row>
    <row r="269" spans="1:2" ht="14.25">
      <c r="A269" s="817"/>
      <c r="B269" s="713"/>
    </row>
    <row r="270" spans="1:2" ht="14.25">
      <c r="A270" s="817"/>
      <c r="B270" s="713"/>
    </row>
    <row r="271" spans="1:2" ht="14.25">
      <c r="A271" s="817"/>
      <c r="B271" s="713"/>
    </row>
    <row r="272" spans="1:2" ht="14.25">
      <c r="A272" s="817"/>
      <c r="B272" s="713"/>
    </row>
    <row r="273" spans="1:2" ht="14.25">
      <c r="A273" s="817"/>
      <c r="B273" s="713"/>
    </row>
    <row r="274" spans="1:2" ht="14.25">
      <c r="A274" s="817"/>
      <c r="B274" s="713"/>
    </row>
    <row r="275" spans="1:2" ht="14.25">
      <c r="A275" s="817"/>
      <c r="B275" s="713"/>
    </row>
    <row r="276" spans="1:2" ht="14.25">
      <c r="A276" s="817"/>
      <c r="B276" s="713"/>
    </row>
    <row r="277" spans="1:2" ht="14.25">
      <c r="A277" s="817"/>
      <c r="B277" s="713"/>
    </row>
    <row r="278" spans="1:2" ht="14.25">
      <c r="A278" s="817"/>
      <c r="B278" s="713"/>
    </row>
    <row r="279" spans="1:2" ht="14.25">
      <c r="A279" s="817"/>
      <c r="B279" s="713"/>
    </row>
    <row r="280" spans="1:2" ht="14.25">
      <c r="A280" s="817"/>
      <c r="B280" s="713"/>
    </row>
    <row r="281" spans="1:2" ht="14.25">
      <c r="A281" s="817"/>
      <c r="B281" s="713"/>
    </row>
    <row r="282" spans="1:2" ht="14.25">
      <c r="A282" s="817"/>
      <c r="B282" s="713"/>
    </row>
    <row r="283" spans="1:2" ht="14.25">
      <c r="A283" s="817"/>
      <c r="B283" s="713"/>
    </row>
    <row r="284" spans="1:2" ht="14.25">
      <c r="A284" s="817"/>
      <c r="B284" s="713"/>
    </row>
    <row r="285" spans="1:2" ht="14.25">
      <c r="A285" s="817"/>
      <c r="B285" s="713"/>
    </row>
    <row r="286" spans="1:2" ht="14.25">
      <c r="A286" s="817"/>
      <c r="B286" s="713"/>
    </row>
    <row r="287" spans="1:2" ht="14.25">
      <c r="A287" s="817"/>
      <c r="B287" s="713"/>
    </row>
    <row r="288" spans="1:2" ht="14.25">
      <c r="A288" s="817"/>
      <c r="B288" s="713"/>
    </row>
    <row r="289" spans="1:2" ht="14.25">
      <c r="A289" s="817"/>
      <c r="B289" s="713"/>
    </row>
    <row r="290" spans="1:2" ht="14.25">
      <c r="A290" s="817"/>
      <c r="B290" s="713"/>
    </row>
    <row r="291" spans="1:2" ht="14.25">
      <c r="A291" s="817"/>
      <c r="B291" s="713"/>
    </row>
    <row r="292" spans="1:2" ht="14.25">
      <c r="A292" s="817"/>
      <c r="B292" s="713"/>
    </row>
    <row r="293" spans="1:2" ht="14.25">
      <c r="A293" s="817"/>
      <c r="B293" s="713"/>
    </row>
    <row r="294" spans="1:2" ht="14.25">
      <c r="A294" s="817"/>
      <c r="B294" s="713"/>
    </row>
    <row r="295" spans="1:2" ht="14.25">
      <c r="A295" s="817"/>
      <c r="B295" s="713"/>
    </row>
    <row r="296" spans="1:2" ht="14.25">
      <c r="A296" s="817"/>
      <c r="B296" s="713"/>
    </row>
    <row r="297" spans="1:2" ht="14.25">
      <c r="A297" s="817"/>
      <c r="B297" s="713"/>
    </row>
    <row r="298" spans="1:2" ht="14.25">
      <c r="A298" s="817"/>
      <c r="B298" s="713"/>
    </row>
    <row r="299" spans="1:2" ht="14.25">
      <c r="A299" s="817"/>
      <c r="B299" s="713"/>
    </row>
    <row r="300" spans="1:2" ht="14.25">
      <c r="A300" s="817"/>
      <c r="B300" s="713"/>
    </row>
    <row r="301" spans="1:2" ht="14.25">
      <c r="A301" s="817"/>
      <c r="B301" s="713"/>
    </row>
    <row r="302" spans="1:2" ht="14.25">
      <c r="A302" s="817"/>
      <c r="B302" s="713"/>
    </row>
    <row r="303" spans="1:2" ht="14.25">
      <c r="A303" s="817"/>
      <c r="B303" s="713"/>
    </row>
    <row r="304" spans="1:2" ht="14.25">
      <c r="A304" s="817"/>
      <c r="B304" s="713"/>
    </row>
    <row r="305" spans="1:2" ht="14.25">
      <c r="A305" s="817"/>
      <c r="B305" s="713"/>
    </row>
    <row r="306" spans="1:2" ht="14.25">
      <c r="A306" s="817"/>
      <c r="B306" s="713"/>
    </row>
    <row r="307" spans="1:2" ht="14.25">
      <c r="A307" s="817"/>
      <c r="B307" s="713"/>
    </row>
    <row r="308" spans="1:2" ht="14.25">
      <c r="A308" s="817"/>
      <c r="B308" s="713"/>
    </row>
    <row r="309" spans="1:2" ht="14.25">
      <c r="A309" s="817"/>
      <c r="B309" s="713"/>
    </row>
    <row r="310" spans="1:2" ht="14.25">
      <c r="A310" s="817"/>
      <c r="B310" s="713"/>
    </row>
    <row r="311" spans="1:2" ht="14.25">
      <c r="A311" s="817"/>
      <c r="B311" s="713"/>
    </row>
    <row r="312" spans="1:2" ht="14.25">
      <c r="A312" s="817"/>
      <c r="B312" s="713"/>
    </row>
    <row r="313" spans="1:2" ht="14.25">
      <c r="A313" s="817"/>
      <c r="B313" s="713"/>
    </row>
    <row r="314" spans="1:2" ht="14.25">
      <c r="A314" s="817"/>
      <c r="B314" s="713"/>
    </row>
    <row r="315" spans="1:2" ht="14.25">
      <c r="A315" s="817"/>
      <c r="B315" s="713"/>
    </row>
    <row r="316" spans="1:2" ht="14.25">
      <c r="A316" s="817"/>
      <c r="B316" s="713"/>
    </row>
    <row r="317" spans="1:2" ht="14.25">
      <c r="A317" s="817"/>
      <c r="B317" s="713"/>
    </row>
    <row r="318" spans="1:2" ht="14.25">
      <c r="A318" s="817"/>
      <c r="B318" s="713"/>
    </row>
    <row r="319" spans="1:2" ht="14.25">
      <c r="A319" s="817"/>
      <c r="B319" s="713"/>
    </row>
    <row r="320" spans="1:2" ht="14.25">
      <c r="A320" s="817"/>
      <c r="B320" s="713"/>
    </row>
    <row r="321" spans="1:2" ht="14.25">
      <c r="A321" s="817"/>
      <c r="B321" s="713"/>
    </row>
    <row r="322" spans="1:2" ht="14.25">
      <c r="A322" s="817"/>
      <c r="B322" s="713"/>
    </row>
    <row r="323" spans="1:2" ht="14.25">
      <c r="A323" s="817"/>
      <c r="B323" s="713"/>
    </row>
    <row r="324" spans="1:2" ht="14.25">
      <c r="A324" s="817"/>
      <c r="B324" s="713"/>
    </row>
    <row r="325" spans="1:2" ht="14.25">
      <c r="A325" s="817"/>
      <c r="B325" s="713"/>
    </row>
    <row r="326" spans="1:2" ht="14.25">
      <c r="A326" s="817"/>
      <c r="B326" s="713"/>
    </row>
    <row r="327" spans="1:2" ht="14.25">
      <c r="A327" s="817"/>
      <c r="B327" s="713"/>
    </row>
    <row r="328" spans="1:2" ht="14.25">
      <c r="A328" s="817"/>
      <c r="B328" s="713"/>
    </row>
    <row r="329" spans="1:2" ht="14.25">
      <c r="A329" s="817"/>
      <c r="B329" s="713"/>
    </row>
    <row r="330" spans="1:2" ht="14.25">
      <c r="A330" s="817"/>
      <c r="B330" s="713"/>
    </row>
    <row r="331" spans="1:2" ht="14.25">
      <c r="A331" s="817"/>
      <c r="B331" s="713"/>
    </row>
    <row r="332" spans="1:2" ht="14.25">
      <c r="A332" s="817"/>
      <c r="B332" s="713"/>
    </row>
    <row r="333" spans="1:2" ht="14.25">
      <c r="A333" s="817"/>
      <c r="B333" s="713"/>
    </row>
    <row r="334" spans="1:2" ht="14.25">
      <c r="A334" s="817"/>
      <c r="B334" s="713"/>
    </row>
    <row r="335" spans="1:2" ht="14.25">
      <c r="A335" s="817"/>
      <c r="B335" s="713"/>
    </row>
    <row r="336" spans="1:2" ht="14.25">
      <c r="A336" s="817"/>
      <c r="B336" s="713"/>
    </row>
    <row r="337" spans="1:2" ht="14.25">
      <c r="A337" s="817"/>
      <c r="B337" s="713"/>
    </row>
    <row r="338" spans="1:2" ht="14.25">
      <c r="A338" s="817"/>
      <c r="B338" s="713"/>
    </row>
    <row r="339" spans="1:2" ht="14.25">
      <c r="A339" s="817"/>
      <c r="B339" s="713"/>
    </row>
    <row r="340" spans="1:2" ht="14.25">
      <c r="A340" s="817"/>
      <c r="B340" s="713"/>
    </row>
    <row r="341" spans="1:2" ht="14.25">
      <c r="A341" s="817"/>
      <c r="B341" s="713"/>
    </row>
    <row r="342" spans="1:2" ht="14.25">
      <c r="A342" s="817"/>
      <c r="B342" s="713"/>
    </row>
    <row r="343" spans="1:2" ht="14.25">
      <c r="A343" s="817"/>
      <c r="B343" s="713"/>
    </row>
    <row r="344" spans="1:2" ht="14.25">
      <c r="A344" s="817"/>
      <c r="B344" s="713"/>
    </row>
    <row r="345" spans="1:2" ht="14.25">
      <c r="A345" s="817"/>
      <c r="B345" s="713"/>
    </row>
    <row r="346" spans="1:2" ht="14.25">
      <c r="A346" s="817"/>
      <c r="B346" s="713"/>
    </row>
    <row r="347" spans="1:2" ht="14.25">
      <c r="A347" s="817"/>
      <c r="B347" s="713"/>
    </row>
    <row r="348" spans="1:2" ht="14.25">
      <c r="A348" s="817"/>
      <c r="B348" s="713"/>
    </row>
    <row r="349" spans="1:2" ht="14.25">
      <c r="A349" s="817"/>
      <c r="B349" s="713"/>
    </row>
    <row r="350" spans="1:2" ht="14.25">
      <c r="A350" s="817"/>
      <c r="B350" s="713"/>
    </row>
    <row r="351" spans="1:2" ht="14.25">
      <c r="A351" s="817"/>
      <c r="B351" s="713"/>
    </row>
    <row r="352" spans="1:2" ht="14.25">
      <c r="A352" s="817"/>
      <c r="B352" s="713"/>
    </row>
    <row r="353" spans="1:2" ht="14.25">
      <c r="A353" s="817"/>
      <c r="B353" s="713"/>
    </row>
    <row r="354" spans="1:2" ht="14.25">
      <c r="A354" s="817"/>
      <c r="B354" s="713"/>
    </row>
    <row r="355" spans="1:2" ht="14.25">
      <c r="A355" s="817"/>
      <c r="B355" s="713"/>
    </row>
    <row r="356" spans="1:2" ht="14.25">
      <c r="A356" s="817"/>
      <c r="B356" s="713"/>
    </row>
    <row r="357" spans="1:2" ht="14.25">
      <c r="A357" s="817"/>
      <c r="B357" s="713"/>
    </row>
    <row r="358" spans="1:2" ht="14.25">
      <c r="A358" s="817"/>
      <c r="B358" s="713"/>
    </row>
    <row r="359" spans="1:2" ht="14.25">
      <c r="A359" s="817"/>
      <c r="B359" s="713"/>
    </row>
    <row r="360" spans="1:2" ht="14.25">
      <c r="A360" s="817"/>
      <c r="B360" s="713"/>
    </row>
    <row r="361" spans="1:2" ht="14.25">
      <c r="A361" s="817"/>
      <c r="B361" s="713"/>
    </row>
    <row r="362" spans="1:2" ht="14.25">
      <c r="A362" s="817"/>
      <c r="B362" s="713"/>
    </row>
    <row r="363" spans="1:2" ht="14.25">
      <c r="A363" s="817"/>
      <c r="B363" s="713"/>
    </row>
    <row r="364" spans="1:2" ht="14.25">
      <c r="A364" s="817"/>
      <c r="B364" s="713"/>
    </row>
    <row r="365" spans="1:2" ht="14.25">
      <c r="A365" s="817"/>
      <c r="B365" s="713"/>
    </row>
    <row r="366" spans="1:2" ht="14.25">
      <c r="A366" s="817"/>
      <c r="B366" s="713"/>
    </row>
    <row r="367" spans="1:2" ht="14.25">
      <c r="A367" s="817"/>
      <c r="B367" s="713"/>
    </row>
    <row r="368" spans="1:2" ht="14.25">
      <c r="A368" s="817"/>
      <c r="B368" s="713"/>
    </row>
    <row r="369" spans="1:2" ht="14.25">
      <c r="A369" s="817"/>
      <c r="B369" s="713"/>
    </row>
    <row r="370" spans="1:2" ht="14.25">
      <c r="A370" s="817"/>
      <c r="B370" s="713"/>
    </row>
    <row r="371" spans="1:2" ht="14.25">
      <c r="A371" s="817"/>
      <c r="B371" s="713"/>
    </row>
    <row r="372" spans="1:2" ht="14.25">
      <c r="A372" s="817"/>
      <c r="B372" s="713"/>
    </row>
    <row r="373" spans="1:2" ht="14.25">
      <c r="A373" s="817"/>
      <c r="B373" s="713"/>
    </row>
    <row r="374" spans="1:2" ht="14.25">
      <c r="A374" s="817"/>
      <c r="B374" s="713"/>
    </row>
    <row r="375" spans="1:2" ht="14.25">
      <c r="A375" s="817"/>
      <c r="B375" s="713"/>
    </row>
    <row r="376" spans="1:2" ht="14.25">
      <c r="A376" s="817"/>
      <c r="B376" s="713"/>
    </row>
    <row r="377" spans="1:2" ht="14.25">
      <c r="A377" s="817"/>
      <c r="B377" s="713"/>
    </row>
    <row r="378" spans="1:2" ht="14.25">
      <c r="A378" s="817"/>
      <c r="B378" s="713"/>
    </row>
    <row r="379" spans="1:2" ht="14.25">
      <c r="A379" s="817"/>
      <c r="B379" s="713"/>
    </row>
    <row r="380" spans="1:2" ht="14.25">
      <c r="A380" s="817"/>
      <c r="B380" s="713"/>
    </row>
    <row r="381" spans="1:2" ht="14.25">
      <c r="A381" s="817"/>
      <c r="B381" s="713"/>
    </row>
    <row r="382" spans="1:2" ht="14.25">
      <c r="A382" s="817"/>
      <c r="B382" s="713"/>
    </row>
    <row r="383" spans="1:2" ht="14.25">
      <c r="A383" s="817"/>
      <c r="B383" s="713"/>
    </row>
    <row r="384" spans="1:2" ht="14.25">
      <c r="A384" s="817"/>
      <c r="B384" s="713"/>
    </row>
    <row r="385" spans="1:2" ht="14.25">
      <c r="A385" s="817"/>
      <c r="B385" s="713"/>
    </row>
    <row r="386" spans="1:2" ht="14.25">
      <c r="A386" s="817"/>
      <c r="B386" s="713"/>
    </row>
    <row r="387" spans="1:2" ht="14.25">
      <c r="A387" s="817"/>
      <c r="B387" s="713"/>
    </row>
    <row r="388" spans="1:2" ht="14.25">
      <c r="A388" s="817"/>
      <c r="B388" s="713"/>
    </row>
    <row r="389" spans="1:2" ht="14.25">
      <c r="A389" s="817"/>
      <c r="B389" s="713"/>
    </row>
    <row r="390" spans="1:2" ht="14.25">
      <c r="A390" s="817"/>
      <c r="B390" s="713"/>
    </row>
    <row r="391" spans="1:2" ht="14.25">
      <c r="A391" s="817"/>
      <c r="B391" s="713"/>
    </row>
    <row r="392" spans="1:2" ht="14.25">
      <c r="A392" s="817"/>
      <c r="B392" s="713"/>
    </row>
    <row r="393" spans="1:2" ht="14.25">
      <c r="A393" s="817"/>
      <c r="B393" s="713"/>
    </row>
    <row r="394" spans="1:2" ht="14.25">
      <c r="A394" s="817"/>
      <c r="B394" s="713"/>
    </row>
    <row r="395" spans="1:2" ht="14.25">
      <c r="A395" s="817"/>
      <c r="B395" s="713"/>
    </row>
    <row r="396" spans="1:2" ht="14.25">
      <c r="A396" s="817"/>
      <c r="B396" s="713"/>
    </row>
    <row r="397" spans="1:2" ht="14.25">
      <c r="A397" s="817"/>
      <c r="B397" s="713"/>
    </row>
    <row r="398" spans="1:2" ht="14.25">
      <c r="A398" s="817"/>
      <c r="B398" s="713"/>
    </row>
    <row r="399" spans="1:2" ht="14.25">
      <c r="A399" s="817"/>
      <c r="B399" s="713"/>
    </row>
    <row r="400" spans="1:2" ht="14.25">
      <c r="A400" s="817"/>
      <c r="B400" s="713"/>
    </row>
    <row r="401" spans="1:2" ht="14.25">
      <c r="A401" s="817"/>
      <c r="B401" s="713"/>
    </row>
    <row r="402" spans="1:2" ht="14.25">
      <c r="A402" s="817"/>
      <c r="B402" s="713"/>
    </row>
    <row r="403" spans="1:2" ht="14.25">
      <c r="A403" s="817"/>
      <c r="B403" s="713"/>
    </row>
    <row r="404" spans="1:2" ht="14.25">
      <c r="A404" s="817"/>
      <c r="B404" s="713"/>
    </row>
    <row r="405" spans="1:2" ht="14.25">
      <c r="A405" s="817"/>
      <c r="B405" s="713"/>
    </row>
    <row r="406" spans="1:2" ht="14.25">
      <c r="A406" s="817"/>
      <c r="B406" s="713"/>
    </row>
    <row r="407" spans="1:2" ht="14.25">
      <c r="A407" s="817"/>
      <c r="B407" s="713"/>
    </row>
    <row r="408" spans="1:2" ht="14.25">
      <c r="A408" s="817"/>
      <c r="B408" s="713"/>
    </row>
    <row r="409" spans="1:2" ht="14.25">
      <c r="A409" s="817"/>
      <c r="B409" s="713"/>
    </row>
    <row r="410" spans="1:2" ht="14.25">
      <c r="A410" s="817"/>
      <c r="B410" s="713"/>
    </row>
    <row r="411" spans="1:2" ht="14.25">
      <c r="A411" s="817"/>
      <c r="B411" s="713"/>
    </row>
    <row r="412" spans="1:2" ht="14.25">
      <c r="A412" s="817"/>
      <c r="B412" s="713"/>
    </row>
    <row r="413" spans="1:2" ht="14.25">
      <c r="A413" s="817"/>
      <c r="B413" s="713"/>
    </row>
    <row r="414" spans="1:2" ht="14.25">
      <c r="A414" s="817"/>
      <c r="B414" s="713"/>
    </row>
    <row r="415" spans="1:2" ht="14.25">
      <c r="A415" s="817"/>
      <c r="B415" s="713"/>
    </row>
    <row r="416" spans="1:2" ht="14.25">
      <c r="A416" s="817"/>
      <c r="B416" s="713"/>
    </row>
    <row r="417" spans="1:2" ht="14.25">
      <c r="A417" s="817"/>
      <c r="B417" s="713"/>
    </row>
    <row r="418" spans="1:2" ht="14.25">
      <c r="A418" s="817"/>
      <c r="B418" s="713"/>
    </row>
    <row r="419" spans="1:2" ht="14.25">
      <c r="A419" s="817"/>
      <c r="B419" s="713"/>
    </row>
    <row r="420" spans="1:2" ht="14.25">
      <c r="A420" s="817"/>
      <c r="B420" s="713"/>
    </row>
    <row r="421" spans="1:2" ht="14.25">
      <c r="A421" s="817"/>
      <c r="B421" s="713"/>
    </row>
    <row r="422" spans="1:2" ht="14.25">
      <c r="A422" s="817"/>
      <c r="B422" s="713"/>
    </row>
    <row r="423" spans="1:2" ht="14.25">
      <c r="A423" s="817"/>
      <c r="B423" s="713"/>
    </row>
    <row r="424" spans="1:2" ht="14.25">
      <c r="A424" s="817"/>
      <c r="B424" s="713"/>
    </row>
    <row r="425" spans="1:2" ht="14.25">
      <c r="A425" s="817"/>
      <c r="B425" s="713"/>
    </row>
    <row r="426" spans="1:2" ht="14.25">
      <c r="A426" s="817"/>
      <c r="B426" s="713"/>
    </row>
    <row r="427" spans="1:2" ht="14.25">
      <c r="A427" s="817"/>
      <c r="B427" s="713"/>
    </row>
    <row r="428" spans="1:2" ht="14.25">
      <c r="A428" s="817"/>
      <c r="B428" s="713"/>
    </row>
    <row r="429" spans="1:2" ht="14.25">
      <c r="A429" s="817"/>
      <c r="B429" s="713"/>
    </row>
    <row r="430" spans="1:2" ht="14.25">
      <c r="A430" s="817"/>
      <c r="B430" s="713"/>
    </row>
    <row r="431" spans="1:2" ht="14.25">
      <c r="A431" s="817"/>
      <c r="B431" s="713"/>
    </row>
    <row r="432" spans="1:2" ht="14.25">
      <c r="A432" s="817"/>
      <c r="B432" s="713"/>
    </row>
    <row r="433" spans="1:2" ht="14.25">
      <c r="A433" s="817"/>
      <c r="B433" s="713"/>
    </row>
    <row r="434" spans="1:2" ht="14.25">
      <c r="A434" s="817"/>
      <c r="B434" s="713"/>
    </row>
    <row r="435" spans="1:2" ht="14.25">
      <c r="A435" s="817"/>
      <c r="B435" s="713"/>
    </row>
    <row r="436" spans="1:2" ht="14.25">
      <c r="A436" s="817"/>
      <c r="B436" s="713"/>
    </row>
    <row r="437" spans="1:2" ht="14.25">
      <c r="A437" s="817"/>
      <c r="B437" s="713"/>
    </row>
    <row r="438" spans="1:2" ht="14.25">
      <c r="A438" s="817"/>
      <c r="B438" s="713"/>
    </row>
    <row r="439" spans="1:2" ht="14.25">
      <c r="A439" s="817"/>
      <c r="B439" s="713"/>
    </row>
    <row r="440" spans="1:2" ht="14.25">
      <c r="A440" s="817"/>
      <c r="B440" s="713"/>
    </row>
    <row r="441" spans="1:2" ht="14.25">
      <c r="A441" s="817"/>
      <c r="B441" s="713"/>
    </row>
    <row r="442" spans="1:2" ht="14.25">
      <c r="A442" s="817"/>
      <c r="B442" s="713"/>
    </row>
    <row r="443" spans="1:2" ht="14.25">
      <c r="A443" s="817"/>
      <c r="B443" s="713"/>
    </row>
    <row r="444" spans="1:2" ht="14.25">
      <c r="A444" s="817"/>
      <c r="B444" s="713"/>
    </row>
    <row r="445" spans="1:2" ht="14.25">
      <c r="A445" s="817"/>
      <c r="B445" s="713"/>
    </row>
    <row r="446" spans="1:2" ht="14.25">
      <c r="A446" s="817"/>
      <c r="B446" s="713"/>
    </row>
    <row r="447" spans="1:2" ht="14.25">
      <c r="A447" s="817"/>
      <c r="B447" s="713"/>
    </row>
    <row r="448" spans="1:2" ht="14.25">
      <c r="A448" s="817"/>
      <c r="B448" s="713"/>
    </row>
    <row r="449" spans="1:2" ht="14.25">
      <c r="A449" s="817"/>
      <c r="B449" s="713"/>
    </row>
    <row r="450" spans="1:2" ht="14.25">
      <c r="A450" s="817"/>
      <c r="B450" s="713"/>
    </row>
    <row r="451" spans="1:2" ht="14.25">
      <c r="A451" s="817"/>
      <c r="B451" s="713"/>
    </row>
    <row r="452" spans="1:2" ht="14.25">
      <c r="A452" s="817"/>
      <c r="B452" s="713"/>
    </row>
    <row r="453" spans="1:2" ht="14.25">
      <c r="A453" s="817"/>
      <c r="B453" s="713"/>
    </row>
    <row r="454" spans="1:2" ht="14.25">
      <c r="A454" s="817"/>
      <c r="B454" s="713"/>
    </row>
    <row r="455" spans="1:2" ht="14.25">
      <c r="A455" s="817"/>
      <c r="B455" s="713"/>
    </row>
    <row r="456" spans="1:2" ht="14.25">
      <c r="A456" s="817"/>
      <c r="B456" s="713"/>
    </row>
    <row r="457" spans="1:2" ht="14.25">
      <c r="A457" s="817"/>
      <c r="B457" s="713"/>
    </row>
    <row r="458" spans="1:2" ht="14.25">
      <c r="A458" s="817"/>
      <c r="B458" s="713"/>
    </row>
    <row r="459" spans="1:2" ht="14.25">
      <c r="A459" s="817"/>
      <c r="B459" s="713"/>
    </row>
    <row r="460" spans="1:2" ht="14.25">
      <c r="A460" s="817"/>
      <c r="B460" s="713"/>
    </row>
    <row r="461" spans="1:2" ht="14.25">
      <c r="A461" s="817"/>
      <c r="B461" s="713"/>
    </row>
    <row r="462" spans="1:2" ht="14.25">
      <c r="A462" s="817"/>
      <c r="B462" s="713"/>
    </row>
    <row r="463" spans="1:2" ht="14.25">
      <c r="A463" s="817"/>
      <c r="B463" s="713"/>
    </row>
    <row r="464" spans="1:2" ht="14.25">
      <c r="A464" s="817"/>
      <c r="B464" s="713"/>
    </row>
    <row r="465" spans="1:2" ht="14.25">
      <c r="A465" s="817"/>
      <c r="B465" s="713"/>
    </row>
    <row r="466" spans="1:2" ht="14.25">
      <c r="A466" s="817"/>
      <c r="B466" s="713"/>
    </row>
    <row r="467" spans="1:2" ht="14.25">
      <c r="A467" s="817"/>
      <c r="B467" s="713"/>
    </row>
    <row r="468" spans="1:2" ht="14.25">
      <c r="A468" s="817"/>
      <c r="B468" s="713"/>
    </row>
    <row r="469" spans="1:2" ht="14.25">
      <c r="A469" s="817"/>
      <c r="B469" s="713"/>
    </row>
    <row r="470" spans="1:2" ht="14.25">
      <c r="A470" s="817"/>
      <c r="B470" s="713"/>
    </row>
    <row r="471" spans="1:2" ht="14.25">
      <c r="A471" s="817"/>
      <c r="B471" s="713"/>
    </row>
    <row r="472" spans="1:2" ht="14.25">
      <c r="A472" s="817"/>
      <c r="B472" s="713"/>
    </row>
    <row r="473" spans="1:2" ht="14.25">
      <c r="A473" s="817"/>
      <c r="B473" s="713"/>
    </row>
    <row r="474" spans="1:2" ht="14.25">
      <c r="A474" s="817"/>
      <c r="B474" s="713"/>
    </row>
    <row r="475" spans="1:2" ht="14.25">
      <c r="A475" s="817"/>
      <c r="B475" s="713"/>
    </row>
    <row r="476" spans="1:2" ht="14.25">
      <c r="A476" s="817"/>
      <c r="B476" s="713"/>
    </row>
    <row r="477" spans="1:2" ht="14.25">
      <c r="A477" s="817"/>
      <c r="B477" s="713"/>
    </row>
    <row r="478" spans="1:2" ht="14.25">
      <c r="A478" s="817"/>
      <c r="B478" s="713"/>
    </row>
    <row r="479" spans="1:2" ht="14.25">
      <c r="A479" s="817"/>
      <c r="B479" s="713"/>
    </row>
    <row r="480" spans="1:2" ht="14.25">
      <c r="A480" s="817"/>
      <c r="B480" s="713"/>
    </row>
    <row r="481" spans="1:2" ht="14.25">
      <c r="A481" s="817"/>
      <c r="B481" s="713"/>
    </row>
    <row r="482" spans="1:2" ht="14.25">
      <c r="A482" s="817"/>
      <c r="B482" s="713"/>
    </row>
    <row r="483" spans="1:2" ht="14.25">
      <c r="A483" s="817"/>
      <c r="B483" s="713"/>
    </row>
    <row r="484" spans="1:2" ht="14.25">
      <c r="A484" s="817"/>
      <c r="B484" s="713"/>
    </row>
    <row r="485" spans="1:2" ht="14.25">
      <c r="A485" s="817"/>
      <c r="B485" s="713"/>
    </row>
    <row r="486" spans="1:2" ht="14.25">
      <c r="A486" s="817"/>
      <c r="B486" s="713"/>
    </row>
    <row r="487" spans="1:2" ht="14.25">
      <c r="A487" s="817"/>
      <c r="B487" s="713"/>
    </row>
    <row r="488" spans="1:2" ht="14.25">
      <c r="A488" s="817"/>
      <c r="B488" s="713"/>
    </row>
    <row r="489" spans="1:2" ht="14.25">
      <c r="A489" s="817"/>
      <c r="B489" s="713"/>
    </row>
    <row r="490" spans="1:2" ht="14.25">
      <c r="A490" s="817"/>
      <c r="B490" s="713"/>
    </row>
    <row r="491" spans="1:2" ht="14.25">
      <c r="A491" s="817"/>
      <c r="B491" s="713"/>
    </row>
    <row r="492" spans="1:2" ht="14.25">
      <c r="A492" s="817"/>
      <c r="B492" s="713"/>
    </row>
    <row r="493" spans="1:2" ht="14.25">
      <c r="A493" s="817"/>
      <c r="B493" s="713"/>
    </row>
    <row r="494" spans="1:2" ht="14.25">
      <c r="A494" s="817"/>
      <c r="B494" s="713"/>
    </row>
    <row r="495" spans="1:2" ht="14.25">
      <c r="A495" s="817"/>
      <c r="B495" s="713"/>
    </row>
    <row r="496" spans="1:2" ht="14.25">
      <c r="A496" s="817"/>
      <c r="B496" s="713"/>
    </row>
    <row r="497" spans="1:2" ht="14.25">
      <c r="A497" s="817"/>
      <c r="B497" s="713"/>
    </row>
    <row r="498" spans="1:2" ht="14.25">
      <c r="A498" s="817"/>
      <c r="B498" s="713"/>
    </row>
    <row r="499" spans="1:2" ht="14.25">
      <c r="A499" s="817"/>
      <c r="B499" s="713"/>
    </row>
    <row r="500" spans="1:2" ht="14.25">
      <c r="A500" s="817"/>
      <c r="B500" s="713"/>
    </row>
    <row r="501" spans="1:2" ht="14.25">
      <c r="A501" s="817"/>
      <c r="B501" s="713"/>
    </row>
    <row r="502" spans="1:2" ht="14.25">
      <c r="A502" s="817"/>
      <c r="B502" s="713"/>
    </row>
    <row r="503" spans="1:2" ht="14.25">
      <c r="A503" s="817"/>
      <c r="B503" s="713"/>
    </row>
    <row r="504" spans="1:2" ht="14.25">
      <c r="A504" s="817"/>
      <c r="B504" s="713"/>
    </row>
    <row r="505" spans="1:2" ht="14.25">
      <c r="A505" s="817"/>
      <c r="B505" s="713"/>
    </row>
    <row r="506" spans="1:2" ht="14.25">
      <c r="A506" s="817"/>
      <c r="B506" s="713"/>
    </row>
    <row r="507" spans="1:2" ht="14.25">
      <c r="A507" s="817"/>
      <c r="B507" s="713"/>
    </row>
    <row r="508" spans="1:2" ht="14.25">
      <c r="A508" s="817"/>
      <c r="B508" s="713"/>
    </row>
    <row r="509" spans="1:2" ht="14.25">
      <c r="A509" s="817"/>
      <c r="B509" s="713"/>
    </row>
    <row r="510" spans="1:2" ht="14.25">
      <c r="A510" s="817"/>
      <c r="B510" s="713"/>
    </row>
    <row r="511" spans="1:2" ht="14.25">
      <c r="A511" s="817"/>
      <c r="B511" s="713"/>
    </row>
    <row r="512" spans="1:2" ht="14.25">
      <c r="A512" s="817"/>
      <c r="B512" s="713"/>
    </row>
    <row r="513" spans="1:2" ht="14.25">
      <c r="A513" s="817"/>
      <c r="B513" s="713"/>
    </row>
    <row r="514" spans="1:2" ht="14.25">
      <c r="A514" s="817"/>
      <c r="B514" s="713"/>
    </row>
    <row r="515" spans="1:2" ht="14.25">
      <c r="A515" s="817"/>
      <c r="B515" s="713"/>
    </row>
    <row r="516" spans="1:2" ht="14.25">
      <c r="A516" s="817"/>
      <c r="B516" s="713"/>
    </row>
    <row r="517" spans="1:2" ht="14.25">
      <c r="A517" s="817"/>
      <c r="B517" s="713"/>
    </row>
    <row r="518" spans="1:2" ht="14.25">
      <c r="A518" s="817"/>
      <c r="B518" s="713"/>
    </row>
    <row r="519" spans="1:2" ht="14.25">
      <c r="A519" s="817"/>
      <c r="B519" s="713"/>
    </row>
    <row r="520" spans="1:2" ht="14.25">
      <c r="A520" s="817"/>
      <c r="B520" s="713"/>
    </row>
    <row r="521" spans="1:2" ht="14.25">
      <c r="A521" s="817"/>
      <c r="B521" s="713"/>
    </row>
    <row r="522" spans="1:2" ht="14.25">
      <c r="A522" s="817"/>
      <c r="B522" s="713"/>
    </row>
    <row r="523" spans="1:2" ht="14.25">
      <c r="A523" s="817"/>
      <c r="B523" s="713"/>
    </row>
    <row r="524" spans="1:2" ht="14.25">
      <c r="A524" s="817"/>
      <c r="B524" s="713"/>
    </row>
    <row r="525" spans="1:2" ht="14.25">
      <c r="A525" s="817"/>
      <c r="B525" s="713"/>
    </row>
    <row r="526" spans="1:2" ht="14.25">
      <c r="A526" s="817"/>
      <c r="B526" s="713"/>
    </row>
    <row r="527" spans="1:2" ht="14.25">
      <c r="A527" s="817"/>
      <c r="B527" s="713"/>
    </row>
    <row r="528" spans="1:2" ht="14.25">
      <c r="A528" s="817"/>
      <c r="B528" s="713"/>
    </row>
    <row r="529" spans="1:2" ht="14.25">
      <c r="A529" s="817"/>
      <c r="B529" s="713"/>
    </row>
    <row r="530" spans="1:2" ht="14.25">
      <c r="A530" s="817"/>
      <c r="B530" s="713"/>
    </row>
    <row r="531" spans="1:2" ht="14.25">
      <c r="A531" s="817"/>
      <c r="B531" s="713"/>
    </row>
    <row r="532" spans="1:2" ht="14.25">
      <c r="A532" s="817"/>
      <c r="B532" s="713"/>
    </row>
    <row r="533" spans="1:2" ht="14.25">
      <c r="A533" s="817"/>
      <c r="B533" s="713"/>
    </row>
    <row r="534" spans="1:2" ht="14.25">
      <c r="A534" s="817"/>
      <c r="B534" s="713"/>
    </row>
    <row r="535" spans="1:2" ht="14.25">
      <c r="A535" s="817"/>
      <c r="B535" s="713"/>
    </row>
    <row r="536" spans="1:2" ht="14.25">
      <c r="A536" s="817"/>
      <c r="B536" s="713"/>
    </row>
    <row r="537" spans="1:2" ht="14.25">
      <c r="A537" s="817"/>
      <c r="B537" s="713"/>
    </row>
    <row r="538" spans="1:2" ht="14.25">
      <c r="A538" s="817"/>
      <c r="B538" s="713"/>
    </row>
    <row r="539" spans="1:2" ht="14.25">
      <c r="A539" s="817"/>
      <c r="B539" s="713"/>
    </row>
    <row r="540" spans="1:2" ht="14.25">
      <c r="A540" s="817"/>
      <c r="B540" s="713"/>
    </row>
    <row r="541" spans="1:2" ht="14.25">
      <c r="A541" s="817"/>
      <c r="B541" s="713"/>
    </row>
    <row r="542" spans="1:2" ht="14.25">
      <c r="A542" s="817"/>
      <c r="B542" s="713"/>
    </row>
    <row r="543" spans="1:2" ht="14.25">
      <c r="A543" s="817"/>
      <c r="B543" s="713"/>
    </row>
    <row r="544" spans="1:2" ht="14.25">
      <c r="A544" s="817"/>
      <c r="B544" s="713"/>
    </row>
    <row r="545" spans="1:2" ht="14.25">
      <c r="A545" s="817"/>
      <c r="B545" s="713"/>
    </row>
    <row r="546" spans="1:2" ht="14.25">
      <c r="A546" s="817"/>
      <c r="B546" s="713"/>
    </row>
    <row r="547" spans="1:2" ht="14.25">
      <c r="A547" s="817"/>
      <c r="B547" s="713"/>
    </row>
    <row r="548" spans="1:2" ht="14.25">
      <c r="A548" s="817"/>
      <c r="B548" s="713"/>
    </row>
    <row r="549" spans="1:2" ht="14.25">
      <c r="A549" s="817"/>
      <c r="B549" s="713"/>
    </row>
    <row r="550" spans="1:2" ht="14.25">
      <c r="A550" s="817"/>
      <c r="B550" s="713"/>
    </row>
    <row r="551" spans="1:2" ht="14.25">
      <c r="A551" s="817"/>
      <c r="B551" s="713"/>
    </row>
    <row r="552" spans="1:2" ht="14.25">
      <c r="A552" s="817"/>
      <c r="B552" s="713"/>
    </row>
    <row r="553" spans="1:2" ht="14.25">
      <c r="A553" s="817"/>
      <c r="B553" s="713"/>
    </row>
    <row r="554" spans="1:2" ht="14.25">
      <c r="A554" s="817"/>
      <c r="B554" s="713"/>
    </row>
    <row r="555" spans="1:2" ht="14.25">
      <c r="A555" s="817"/>
      <c r="B555" s="713"/>
    </row>
    <row r="556" spans="1:2" ht="14.25">
      <c r="A556" s="817"/>
      <c r="B556" s="713"/>
    </row>
    <row r="557" spans="1:2" ht="14.25">
      <c r="A557" s="817"/>
      <c r="B557" s="713"/>
    </row>
    <row r="558" spans="1:2" ht="14.25">
      <c r="A558" s="817"/>
      <c r="B558" s="713"/>
    </row>
    <row r="559" spans="1:2" ht="14.25">
      <c r="A559" s="817"/>
      <c r="B559" s="713"/>
    </row>
    <row r="560" spans="1:2" ht="14.25">
      <c r="A560" s="817"/>
      <c r="B560" s="713"/>
    </row>
    <row r="561" spans="1:2" ht="14.25">
      <c r="A561" s="817"/>
      <c r="B561" s="713"/>
    </row>
    <row r="562" spans="1:2" ht="14.25">
      <c r="A562" s="817"/>
      <c r="B562" s="713"/>
    </row>
    <row r="563" spans="1:2" ht="14.25">
      <c r="A563" s="817"/>
      <c r="B563" s="713"/>
    </row>
    <row r="564" spans="1:2" ht="14.25">
      <c r="A564" s="817"/>
      <c r="B564" s="713"/>
    </row>
    <row r="565" spans="1:2" ht="14.25">
      <c r="A565" s="817"/>
      <c r="B565" s="713"/>
    </row>
    <row r="566" spans="1:2" ht="14.25">
      <c r="A566" s="817"/>
      <c r="B566" s="713"/>
    </row>
    <row r="567" spans="1:2" ht="14.25">
      <c r="A567" s="817"/>
      <c r="B567" s="713"/>
    </row>
    <row r="568" spans="1:2" ht="14.25">
      <c r="A568" s="817"/>
      <c r="B568" s="713"/>
    </row>
    <row r="569" spans="1:2" ht="14.25">
      <c r="A569" s="817"/>
      <c r="B569" s="713"/>
    </row>
    <row r="570" spans="1:2" ht="14.25">
      <c r="A570" s="817"/>
      <c r="B570" s="713"/>
    </row>
    <row r="571" spans="1:2" ht="14.25">
      <c r="A571" s="817"/>
      <c r="B571" s="713"/>
    </row>
    <row r="572" spans="1:2" ht="14.25">
      <c r="A572" s="817"/>
      <c r="B572" s="713"/>
    </row>
    <row r="573" spans="1:2" ht="14.25">
      <c r="A573" s="817"/>
      <c r="B573" s="713"/>
    </row>
    <row r="574" spans="1:2" ht="14.25">
      <c r="A574" s="817"/>
      <c r="B574" s="713"/>
    </row>
    <row r="575" spans="1:2" ht="14.25">
      <c r="A575" s="817"/>
      <c r="B575" s="713"/>
    </row>
    <row r="576" spans="1:2" ht="14.25">
      <c r="A576" s="817"/>
      <c r="B576" s="713"/>
    </row>
    <row r="577" spans="1:2" ht="14.25">
      <c r="A577" s="817"/>
      <c r="B577" s="713"/>
    </row>
    <row r="578" spans="1:2" ht="14.25">
      <c r="A578" s="817"/>
      <c r="B578" s="713"/>
    </row>
    <row r="579" spans="1:2" ht="14.25">
      <c r="A579" s="817"/>
      <c r="B579" s="713"/>
    </row>
    <row r="580" spans="1:2" ht="14.25">
      <c r="A580" s="817"/>
      <c r="B580" s="713"/>
    </row>
    <row r="581" spans="1:2" ht="14.25">
      <c r="A581" s="817"/>
      <c r="B581" s="713"/>
    </row>
    <row r="582" spans="1:2" ht="14.25">
      <c r="A582" s="817"/>
      <c r="B582" s="713"/>
    </row>
    <row r="583" spans="1:2" ht="14.25">
      <c r="A583" s="817"/>
      <c r="B583" s="713"/>
    </row>
    <row r="584" spans="1:2" ht="14.25">
      <c r="A584" s="817"/>
      <c r="B584" s="713"/>
    </row>
    <row r="585" spans="1:2" ht="14.25">
      <c r="A585" s="817"/>
      <c r="B585" s="713"/>
    </row>
    <row r="586" spans="1:2" ht="14.25">
      <c r="A586" s="817"/>
      <c r="B586" s="713"/>
    </row>
    <row r="587" spans="1:2" ht="14.25">
      <c r="A587" s="817"/>
      <c r="B587" s="713"/>
    </row>
    <row r="588" spans="1:2" ht="14.25">
      <c r="A588" s="817"/>
      <c r="B588" s="713"/>
    </row>
    <row r="589" spans="1:2" ht="14.25">
      <c r="A589" s="817"/>
      <c r="B589" s="713"/>
    </row>
    <row r="590" spans="1:2" ht="14.25">
      <c r="A590" s="817"/>
      <c r="B590" s="713"/>
    </row>
    <row r="591" spans="1:2" ht="14.25">
      <c r="A591" s="817"/>
      <c r="B591" s="713"/>
    </row>
    <row r="592" spans="1:2" ht="14.25">
      <c r="A592" s="817"/>
      <c r="B592" s="713"/>
    </row>
    <row r="593" spans="1:2" ht="14.25">
      <c r="A593" s="817"/>
      <c r="B593" s="713"/>
    </row>
    <row r="594" spans="1:2" ht="14.25">
      <c r="A594" s="817"/>
      <c r="B594" s="713"/>
    </row>
    <row r="595" spans="1:2" ht="14.25">
      <c r="A595" s="817"/>
      <c r="B595" s="713"/>
    </row>
    <row r="596" spans="1:2" ht="14.25">
      <c r="A596" s="817"/>
      <c r="B596" s="713"/>
    </row>
    <row r="597" spans="1:2" ht="14.25">
      <c r="A597" s="817"/>
      <c r="B597" s="713"/>
    </row>
    <row r="598" spans="1:2" ht="14.25">
      <c r="A598" s="817"/>
      <c r="B598" s="713"/>
    </row>
    <row r="599" spans="1:2" ht="14.25">
      <c r="A599" s="817"/>
      <c r="B599" s="713"/>
    </row>
    <row r="600" spans="1:2" ht="14.25">
      <c r="A600" s="817"/>
      <c r="B600" s="713"/>
    </row>
    <row r="601" spans="1:2" ht="14.25">
      <c r="A601" s="817"/>
      <c r="B601" s="713"/>
    </row>
    <row r="602" spans="1:2" ht="14.25">
      <c r="A602" s="817"/>
      <c r="B602" s="713"/>
    </row>
    <row r="603" spans="1:2" ht="14.25">
      <c r="A603" s="817"/>
      <c r="B603" s="713"/>
    </row>
    <row r="604" spans="1:2" ht="14.25">
      <c r="A604" s="817"/>
      <c r="B604" s="713"/>
    </row>
    <row r="605" spans="1:2" ht="14.25">
      <c r="A605" s="817"/>
      <c r="B605" s="713"/>
    </row>
    <row r="606" spans="1:2" ht="14.25">
      <c r="A606" s="817"/>
      <c r="B606" s="713"/>
    </row>
    <row r="607" spans="1:2" ht="14.25">
      <c r="A607" s="817"/>
      <c r="B607" s="713"/>
    </row>
    <row r="608" spans="1:2" ht="14.25">
      <c r="A608" s="817"/>
      <c r="B608" s="713"/>
    </row>
    <row r="609" spans="1:2" ht="14.25">
      <c r="A609" s="817"/>
      <c r="B609" s="713"/>
    </row>
    <row r="610" spans="1:2" ht="14.25">
      <c r="A610" s="817"/>
      <c r="B610" s="713"/>
    </row>
    <row r="611" spans="1:2" ht="14.25">
      <c r="A611" s="817"/>
      <c r="B611" s="713"/>
    </row>
    <row r="612" spans="1:2" ht="14.25">
      <c r="A612" s="817"/>
      <c r="B612" s="713"/>
    </row>
    <row r="613" spans="1:2" ht="14.25">
      <c r="A613" s="817"/>
      <c r="B613" s="713"/>
    </row>
    <row r="614" spans="1:2" ht="14.25">
      <c r="A614" s="817"/>
      <c r="B614" s="713"/>
    </row>
    <row r="615" spans="1:2" ht="14.25">
      <c r="A615" s="817"/>
      <c r="B615" s="713"/>
    </row>
    <row r="616" spans="1:2" ht="14.25">
      <c r="A616" s="817"/>
      <c r="B616" s="713"/>
    </row>
    <row r="617" spans="1:2" ht="14.25">
      <c r="A617" s="817"/>
      <c r="B617" s="713"/>
    </row>
    <row r="618" spans="1:2" ht="14.25">
      <c r="A618" s="817"/>
      <c r="B618" s="713"/>
    </row>
    <row r="619" spans="1:2" ht="14.25">
      <c r="A619" s="817"/>
      <c r="B619" s="713"/>
    </row>
    <row r="620" spans="1:2" ht="14.25">
      <c r="A620" s="817"/>
      <c r="B620" s="713"/>
    </row>
    <row r="621" spans="1:2" ht="14.25">
      <c r="A621" s="817"/>
      <c r="B621" s="713"/>
    </row>
    <row r="622" spans="1:2" ht="14.25">
      <c r="A622" s="817"/>
      <c r="B622" s="713"/>
    </row>
    <row r="623" spans="1:2" ht="14.25">
      <c r="A623" s="817"/>
      <c r="B623" s="713"/>
    </row>
    <row r="624" spans="1:2" ht="14.25">
      <c r="A624" s="817"/>
      <c r="B624" s="713"/>
    </row>
    <row r="625" spans="1:2" ht="14.25">
      <c r="A625" s="817"/>
      <c r="B625" s="713"/>
    </row>
    <row r="626" spans="1:2" ht="14.25">
      <c r="A626" s="817"/>
      <c r="B626" s="713"/>
    </row>
    <row r="627" spans="1:2" ht="14.25">
      <c r="A627" s="817"/>
      <c r="B627" s="713"/>
    </row>
    <row r="628" spans="1:2" ht="14.25">
      <c r="A628" s="817"/>
      <c r="B628" s="713"/>
    </row>
    <row r="629" spans="1:2" ht="14.25">
      <c r="A629" s="817"/>
      <c r="B629" s="713"/>
    </row>
    <row r="630" spans="1:2" ht="14.25">
      <c r="A630" s="817"/>
      <c r="B630" s="713"/>
    </row>
    <row r="631" spans="1:2" ht="14.25">
      <c r="A631" s="817"/>
      <c r="B631" s="713"/>
    </row>
    <row r="632" spans="1:2" ht="14.25">
      <c r="A632" s="817"/>
      <c r="B632" s="713"/>
    </row>
    <row r="633" spans="1:2" ht="14.25">
      <c r="A633" s="817"/>
      <c r="B633" s="713"/>
    </row>
    <row r="634" spans="1:2" ht="14.25">
      <c r="A634" s="817"/>
      <c r="B634" s="713"/>
    </row>
    <row r="635" spans="1:2" ht="14.25">
      <c r="A635" s="817"/>
      <c r="B635" s="713"/>
    </row>
    <row r="636" spans="1:2" ht="14.25">
      <c r="A636" s="817"/>
      <c r="B636" s="713"/>
    </row>
    <row r="637" spans="1:2" ht="14.25">
      <c r="A637" s="817"/>
      <c r="B637" s="713"/>
    </row>
    <row r="638" spans="1:2" ht="14.25">
      <c r="A638" s="817"/>
      <c r="B638" s="713"/>
    </row>
    <row r="639" spans="1:2" ht="14.25">
      <c r="A639" s="817"/>
      <c r="B639" s="713"/>
    </row>
    <row r="640" spans="1:2" ht="14.25">
      <c r="A640" s="817"/>
      <c r="B640" s="713"/>
    </row>
    <row r="641" spans="1:2" ht="14.25">
      <c r="A641" s="817"/>
      <c r="B641" s="713"/>
    </row>
    <row r="642" spans="1:2" ht="14.25">
      <c r="A642" s="817"/>
      <c r="B642" s="713"/>
    </row>
    <row r="643" spans="1:2" ht="14.25">
      <c r="A643" s="817"/>
      <c r="B643" s="713"/>
    </row>
    <row r="644" spans="1:2" ht="14.25">
      <c r="A644" s="817"/>
      <c r="B644" s="713"/>
    </row>
    <row r="645" spans="1:2" ht="14.25">
      <c r="A645" s="817"/>
      <c r="B645" s="713"/>
    </row>
    <row r="646" spans="1:2" ht="14.25">
      <c r="A646" s="817"/>
      <c r="B646" s="713"/>
    </row>
    <row r="647" spans="1:2" ht="14.25">
      <c r="A647" s="817"/>
      <c r="B647" s="713"/>
    </row>
    <row r="648" spans="1:2" ht="14.25">
      <c r="A648" s="817"/>
      <c r="B648" s="713"/>
    </row>
    <row r="649" spans="1:2" ht="14.25">
      <c r="A649" s="817"/>
      <c r="B649" s="713"/>
    </row>
    <row r="650" spans="1:2" ht="14.25">
      <c r="A650" s="817"/>
      <c r="B650" s="713"/>
    </row>
    <row r="651" spans="1:2" ht="14.25">
      <c r="A651" s="817"/>
      <c r="B651" s="713"/>
    </row>
    <row r="652" spans="1:2" ht="14.25">
      <c r="A652" s="817"/>
      <c r="B652" s="713"/>
    </row>
    <row r="653" spans="1:2" ht="14.25">
      <c r="A653" s="817"/>
      <c r="B653" s="713"/>
    </row>
    <row r="654" spans="1:2" ht="14.25">
      <c r="A654" s="817"/>
      <c r="B654" s="713"/>
    </row>
    <row r="655" spans="1:2" ht="14.25">
      <c r="A655" s="817"/>
      <c r="B655" s="713"/>
    </row>
    <row r="656" spans="1:2" ht="14.25">
      <c r="A656" s="817"/>
      <c r="B656" s="713"/>
    </row>
    <row r="657" spans="1:2" ht="14.25">
      <c r="A657" s="817"/>
      <c r="B657" s="713"/>
    </row>
    <row r="658" spans="1:2" ht="14.25">
      <c r="A658" s="817"/>
      <c r="B658" s="713"/>
    </row>
    <row r="659" spans="1:2" ht="14.25">
      <c r="A659" s="817"/>
      <c r="B659" s="713"/>
    </row>
    <row r="660" spans="1:2" ht="14.25">
      <c r="A660" s="817"/>
      <c r="B660" s="713"/>
    </row>
    <row r="661" spans="1:2" ht="14.25">
      <c r="A661" s="817"/>
      <c r="B661" s="713"/>
    </row>
    <row r="662" spans="1:2" ht="14.25">
      <c r="A662" s="817"/>
      <c r="B662" s="713"/>
    </row>
    <row r="663" spans="1:2" ht="14.25">
      <c r="A663" s="817"/>
      <c r="B663" s="713"/>
    </row>
    <row r="664" spans="1:2" ht="14.25">
      <c r="A664" s="817"/>
      <c r="B664" s="713"/>
    </row>
    <row r="665" spans="1:2" ht="14.25">
      <c r="A665" s="817"/>
      <c r="B665" s="713"/>
    </row>
    <row r="666" spans="1:2" ht="14.25">
      <c r="A666" s="817"/>
      <c r="B666" s="713"/>
    </row>
    <row r="667" spans="1:2" ht="14.25">
      <c r="A667" s="817"/>
      <c r="B667" s="713"/>
    </row>
    <row r="668" spans="1:2" ht="14.25">
      <c r="A668" s="817"/>
      <c r="B668" s="713"/>
    </row>
    <row r="669" spans="1:2" ht="14.25">
      <c r="A669" s="817"/>
      <c r="B669" s="713"/>
    </row>
    <row r="670" spans="1:2" ht="14.25">
      <c r="A670" s="817"/>
      <c r="B670" s="713"/>
    </row>
    <row r="671" spans="1:2" ht="14.25">
      <c r="A671" s="817"/>
      <c r="B671" s="713"/>
    </row>
    <row r="672" spans="1:2" ht="14.25">
      <c r="A672" s="817"/>
      <c r="B672" s="713"/>
    </row>
    <row r="673" spans="1:2" ht="14.25">
      <c r="A673" s="817"/>
      <c r="B673" s="713"/>
    </row>
    <row r="674" spans="1:2" ht="14.25">
      <c r="A674" s="817"/>
      <c r="B674" s="713"/>
    </row>
    <row r="675" spans="1:2" ht="14.25">
      <c r="A675" s="817"/>
      <c r="B675" s="713"/>
    </row>
    <row r="676" spans="1:2" ht="14.25">
      <c r="A676" s="817"/>
      <c r="B676" s="713"/>
    </row>
    <row r="677" spans="1:2" ht="14.25">
      <c r="A677" s="817"/>
      <c r="B677" s="713"/>
    </row>
    <row r="678" spans="1:2" ht="14.25">
      <c r="A678" s="817"/>
      <c r="B678" s="713"/>
    </row>
    <row r="679" spans="1:2" ht="14.25">
      <c r="A679" s="817"/>
      <c r="B679" s="713"/>
    </row>
    <row r="680" spans="1:2" ht="14.25">
      <c r="A680" s="817"/>
      <c r="B680" s="713"/>
    </row>
    <row r="681" spans="1:2" ht="14.25">
      <c r="A681" s="817"/>
      <c r="B681" s="713"/>
    </row>
    <row r="682" spans="1:2" ht="14.25">
      <c r="A682" s="817"/>
      <c r="B682" s="713"/>
    </row>
    <row r="683" spans="1:2" ht="14.25">
      <c r="A683" s="817"/>
      <c r="B683" s="713"/>
    </row>
    <row r="684" spans="1:2" ht="14.25">
      <c r="A684" s="817"/>
      <c r="B684" s="713"/>
    </row>
    <row r="685" spans="1:2" ht="14.25">
      <c r="A685" s="817"/>
      <c r="B685" s="713"/>
    </row>
    <row r="686" spans="1:2" ht="14.25">
      <c r="A686" s="817"/>
      <c r="B686" s="713"/>
    </row>
    <row r="687" spans="1:2" ht="14.25">
      <c r="A687" s="817"/>
      <c r="B687" s="713"/>
    </row>
    <row r="688" spans="1:2" ht="14.25">
      <c r="A688" s="817"/>
      <c r="B688" s="713"/>
    </row>
    <row r="689" spans="1:2" ht="14.25">
      <c r="A689" s="817"/>
      <c r="B689" s="713"/>
    </row>
    <row r="690" spans="1:2" ht="14.25">
      <c r="A690" s="817"/>
      <c r="B690" s="713"/>
    </row>
    <row r="691" spans="1:2" ht="14.25">
      <c r="A691" s="817"/>
      <c r="B691" s="713"/>
    </row>
    <row r="692" spans="1:2" ht="14.25">
      <c r="A692" s="817"/>
      <c r="B692" s="713"/>
    </row>
    <row r="693" spans="1:2" ht="14.25">
      <c r="A693" s="817"/>
      <c r="B693" s="713"/>
    </row>
    <row r="694" spans="1:2" ht="14.25">
      <c r="A694" s="817"/>
      <c r="B694" s="713"/>
    </row>
    <row r="695" spans="1:2" ht="14.25">
      <c r="A695" s="817"/>
      <c r="B695" s="713"/>
    </row>
    <row r="696" spans="1:2" ht="14.25">
      <c r="A696" s="817"/>
      <c r="B696" s="713"/>
    </row>
    <row r="697" spans="1:2" ht="14.25">
      <c r="A697" s="817"/>
      <c r="B697" s="713"/>
    </row>
    <row r="698" spans="1:2" ht="14.25">
      <c r="A698" s="817"/>
      <c r="B698" s="713"/>
    </row>
    <row r="699" spans="1:2" ht="14.25">
      <c r="A699" s="817"/>
      <c r="B699" s="713"/>
    </row>
    <row r="700" spans="1:2" ht="14.25">
      <c r="A700" s="817"/>
      <c r="B700" s="713"/>
    </row>
    <row r="701" spans="1:2" ht="14.25">
      <c r="A701" s="817"/>
      <c r="B701" s="713"/>
    </row>
    <row r="702" spans="1:2" ht="14.25">
      <c r="A702" s="817"/>
      <c r="B702" s="713"/>
    </row>
    <row r="703" spans="1:2" ht="14.25">
      <c r="A703" s="817"/>
      <c r="B703" s="713"/>
    </row>
    <row r="704" spans="1:2" ht="14.25">
      <c r="A704" s="817"/>
      <c r="B704" s="713"/>
    </row>
    <row r="705" spans="1:2" ht="14.25">
      <c r="A705" s="817"/>
      <c r="B705" s="713"/>
    </row>
    <row r="706" spans="1:2" ht="14.25">
      <c r="A706" s="817"/>
      <c r="B706" s="713"/>
    </row>
    <row r="707" spans="1:2" ht="14.25">
      <c r="A707" s="817"/>
      <c r="B707" s="713"/>
    </row>
    <row r="708" spans="1:2" ht="14.25">
      <c r="A708" s="817"/>
      <c r="B708" s="713"/>
    </row>
    <row r="709" spans="1:2" ht="14.25">
      <c r="A709" s="817"/>
      <c r="B709" s="713"/>
    </row>
    <row r="710" spans="1:2" ht="14.25">
      <c r="A710" s="817"/>
      <c r="B710" s="713"/>
    </row>
    <row r="711" spans="1:2" ht="14.25">
      <c r="A711" s="817"/>
      <c r="B711" s="713"/>
    </row>
    <row r="712" spans="1:2" ht="14.25">
      <c r="A712" s="817"/>
      <c r="B712" s="713"/>
    </row>
    <row r="713" spans="1:2" ht="14.25">
      <c r="A713" s="817"/>
      <c r="B713" s="713"/>
    </row>
    <row r="714" spans="1:2" ht="14.25">
      <c r="A714" s="817"/>
      <c r="B714" s="713"/>
    </row>
    <row r="715" spans="1:2" ht="14.25">
      <c r="A715" s="817"/>
      <c r="B715" s="713"/>
    </row>
    <row r="716" spans="1:2" ht="14.25">
      <c r="A716" s="817"/>
      <c r="B716" s="713"/>
    </row>
    <row r="717" spans="1:2" ht="14.25">
      <c r="A717" s="817"/>
      <c r="B717" s="713"/>
    </row>
    <row r="718" spans="1:2" ht="14.25">
      <c r="A718" s="817"/>
      <c r="B718" s="713"/>
    </row>
    <row r="719" spans="1:2" ht="14.25">
      <c r="A719" s="817"/>
      <c r="B719" s="713"/>
    </row>
    <row r="720" spans="1:2" ht="14.25">
      <c r="A720" s="817"/>
      <c r="B720" s="713"/>
    </row>
    <row r="721" spans="1:2" ht="14.25">
      <c r="A721" s="817"/>
      <c r="B721" s="713"/>
    </row>
    <row r="722" spans="1:2" ht="14.25">
      <c r="A722" s="817"/>
      <c r="B722" s="713"/>
    </row>
    <row r="723" spans="1:2" ht="14.25">
      <c r="A723" s="817"/>
      <c r="B723" s="713"/>
    </row>
    <row r="724" spans="1:2" ht="14.25">
      <c r="A724" s="817"/>
      <c r="B724" s="713"/>
    </row>
    <row r="725" spans="1:2" ht="14.25">
      <c r="A725" s="817"/>
      <c r="B725" s="713"/>
    </row>
    <row r="726" spans="1:2" ht="14.25">
      <c r="A726" s="817"/>
      <c r="B726" s="713"/>
    </row>
    <row r="727" spans="1:2" ht="14.25">
      <c r="A727" s="817"/>
      <c r="B727" s="713"/>
    </row>
    <row r="728" spans="1:2" ht="14.25">
      <c r="A728" s="817"/>
      <c r="B728" s="713"/>
    </row>
    <row r="729" spans="1:2" ht="14.25">
      <c r="A729" s="817"/>
      <c r="B729" s="713"/>
    </row>
    <row r="730" spans="1:2" ht="14.25">
      <c r="A730" s="817"/>
      <c r="B730" s="713"/>
    </row>
    <row r="731" spans="1:2" ht="14.25">
      <c r="A731" s="817"/>
      <c r="B731" s="713"/>
    </row>
    <row r="732" spans="1:2" ht="14.25">
      <c r="A732" s="817"/>
      <c r="B732" s="713"/>
    </row>
    <row r="733" spans="1:2" ht="14.25">
      <c r="A733" s="817"/>
      <c r="B733" s="713"/>
    </row>
    <row r="734" spans="1:2" ht="14.25">
      <c r="A734" s="817"/>
      <c r="B734" s="713"/>
    </row>
    <row r="735" spans="1:2" ht="14.25">
      <c r="A735" s="817"/>
      <c r="B735" s="713"/>
    </row>
    <row r="736" spans="1:2" ht="14.25">
      <c r="A736" s="817"/>
      <c r="B736" s="713"/>
    </row>
    <row r="737" spans="1:2" ht="14.25">
      <c r="A737" s="817"/>
      <c r="B737" s="713"/>
    </row>
    <row r="738" spans="1:2" ht="14.25">
      <c r="A738" s="817"/>
      <c r="B738" s="713"/>
    </row>
    <row r="739" spans="1:2" ht="14.25">
      <c r="A739" s="817"/>
      <c r="B739" s="713"/>
    </row>
    <row r="740" spans="1:2" ht="14.25">
      <c r="A740" s="817"/>
      <c r="B740" s="713"/>
    </row>
    <row r="741" spans="1:2" ht="14.25">
      <c r="A741" s="817"/>
      <c r="B741" s="713"/>
    </row>
    <row r="742" spans="1:2" ht="14.25">
      <c r="A742" s="817"/>
      <c r="B742" s="713"/>
    </row>
    <row r="743" spans="1:2" ht="14.25">
      <c r="A743" s="817"/>
      <c r="B743" s="713"/>
    </row>
    <row r="744" spans="1:2" ht="14.25">
      <c r="A744" s="817"/>
      <c r="B744" s="713"/>
    </row>
    <row r="745" spans="1:2" ht="14.25">
      <c r="A745" s="817"/>
      <c r="B745" s="713"/>
    </row>
    <row r="746" spans="1:2" ht="14.25">
      <c r="A746" s="817"/>
      <c r="B746" s="713"/>
    </row>
    <row r="747" spans="1:2" ht="14.25">
      <c r="A747" s="817"/>
      <c r="B747" s="713"/>
    </row>
    <row r="748" spans="1:2" ht="14.25">
      <c r="A748" s="817"/>
      <c r="B748" s="713"/>
    </row>
    <row r="749" spans="1:2" ht="14.25">
      <c r="A749" s="817"/>
      <c r="B749" s="713"/>
    </row>
    <row r="750" spans="1:2" ht="14.25">
      <c r="A750" s="817"/>
      <c r="B750" s="713"/>
    </row>
    <row r="751" spans="1:2" ht="14.25">
      <c r="A751" s="817"/>
      <c r="B751" s="713"/>
    </row>
    <row r="752" spans="1:2" ht="14.25">
      <c r="A752" s="817"/>
      <c r="B752" s="713"/>
    </row>
    <row r="753" spans="1:2" ht="14.25">
      <c r="A753" s="817"/>
      <c r="B753" s="713"/>
    </row>
    <row r="754" spans="1:2" ht="14.25">
      <c r="A754" s="817"/>
      <c r="B754" s="713"/>
    </row>
    <row r="755" spans="1:2" ht="14.25">
      <c r="A755" s="817"/>
      <c r="B755" s="713"/>
    </row>
    <row r="756" spans="1:2" ht="14.25">
      <c r="A756" s="817"/>
      <c r="B756" s="713"/>
    </row>
    <row r="757" spans="1:2" ht="14.25">
      <c r="A757" s="817"/>
      <c r="B757" s="713"/>
    </row>
    <row r="758" spans="1:2" ht="14.25">
      <c r="A758" s="817"/>
      <c r="B758" s="713"/>
    </row>
    <row r="759" spans="1:2" ht="14.25">
      <c r="A759" s="817"/>
      <c r="B759" s="713"/>
    </row>
    <row r="760" spans="1:2" ht="14.25">
      <c r="A760" s="817"/>
      <c r="B760" s="713"/>
    </row>
    <row r="761" spans="1:2" ht="14.25">
      <c r="A761" s="817"/>
      <c r="B761" s="713"/>
    </row>
    <row r="762" spans="1:2" ht="14.25">
      <c r="A762" s="817"/>
      <c r="B762" s="713"/>
    </row>
    <row r="763" spans="1:2" ht="14.25">
      <c r="A763" s="817"/>
      <c r="B763" s="713"/>
    </row>
    <row r="764" spans="1:2" ht="14.25">
      <c r="A764" s="817"/>
      <c r="B764" s="713"/>
    </row>
    <row r="765" spans="1:2" ht="14.25">
      <c r="A765" s="817"/>
      <c r="B765" s="713"/>
    </row>
    <row r="766" spans="1:2" ht="14.25">
      <c r="A766" s="817"/>
      <c r="B766" s="713"/>
    </row>
    <row r="767" spans="1:2" ht="14.25">
      <c r="A767" s="817"/>
      <c r="B767" s="713"/>
    </row>
    <row r="768" spans="1:2" ht="14.25">
      <c r="A768" s="817"/>
      <c r="B768" s="713"/>
    </row>
    <row r="769" spans="1:2" ht="14.25">
      <c r="A769" s="817"/>
      <c r="B769" s="713"/>
    </row>
    <row r="770" spans="1:2" ht="14.25">
      <c r="A770" s="817"/>
      <c r="B770" s="713"/>
    </row>
    <row r="771" spans="1:2" ht="14.25">
      <c r="A771" s="817"/>
      <c r="B771" s="713"/>
    </row>
    <row r="772" spans="1:2" ht="14.25">
      <c r="A772" s="817"/>
      <c r="B772" s="713"/>
    </row>
    <row r="773" spans="1:2" ht="14.25">
      <c r="A773" s="817"/>
      <c r="B773" s="713"/>
    </row>
    <row r="774" spans="1:2" ht="14.25">
      <c r="A774" s="817"/>
      <c r="B774" s="713"/>
    </row>
    <row r="775" spans="1:2" ht="14.25">
      <c r="A775" s="817"/>
      <c r="B775" s="713"/>
    </row>
    <row r="776" spans="1:2" ht="14.25">
      <c r="A776" s="817"/>
      <c r="B776" s="713"/>
    </row>
    <row r="777" spans="1:2" ht="14.25">
      <c r="A777" s="817"/>
      <c r="B777" s="713"/>
    </row>
    <row r="778" spans="1:2" ht="14.25">
      <c r="A778" s="817"/>
      <c r="B778" s="713"/>
    </row>
    <row r="779" spans="1:2" ht="14.25">
      <c r="A779" s="817"/>
      <c r="B779" s="713"/>
    </row>
    <row r="780" spans="1:2" ht="14.25">
      <c r="A780" s="817"/>
      <c r="B780" s="713"/>
    </row>
    <row r="781" spans="1:2" ht="14.25">
      <c r="A781" s="817"/>
      <c r="B781" s="713"/>
    </row>
    <row r="782" spans="1:2" ht="14.25">
      <c r="A782" s="817"/>
      <c r="B782" s="713"/>
    </row>
    <row r="783" spans="1:2" ht="14.25">
      <c r="A783" s="817"/>
      <c r="B783" s="713"/>
    </row>
    <row r="784" spans="1:2" ht="14.25">
      <c r="A784" s="817"/>
      <c r="B784" s="713"/>
    </row>
    <row r="785" spans="1:2" ht="14.25">
      <c r="A785" s="817"/>
      <c r="B785" s="713"/>
    </row>
    <row r="786" spans="1:2" ht="14.25">
      <c r="A786" s="817"/>
      <c r="B786" s="713"/>
    </row>
    <row r="787" spans="1:2" ht="14.25">
      <c r="A787" s="817"/>
      <c r="B787" s="713"/>
    </row>
    <row r="788" spans="1:2" ht="14.25">
      <c r="A788" s="817"/>
      <c r="B788" s="713"/>
    </row>
    <row r="789" spans="1:2" ht="14.25">
      <c r="A789" s="817"/>
      <c r="B789" s="713"/>
    </row>
    <row r="790" spans="1:2" ht="14.25">
      <c r="A790" s="817"/>
      <c r="B790" s="713"/>
    </row>
    <row r="791" spans="1:2" ht="14.25">
      <c r="A791" s="817"/>
      <c r="B791" s="713"/>
    </row>
    <row r="792" spans="1:2" ht="14.25">
      <c r="A792" s="817"/>
      <c r="B792" s="713"/>
    </row>
    <row r="793" spans="1:2" ht="14.25">
      <c r="A793" s="817"/>
      <c r="B793" s="713"/>
    </row>
    <row r="794" spans="1:2" ht="14.25">
      <c r="A794" s="817"/>
      <c r="B794" s="713"/>
    </row>
    <row r="795" spans="1:2" ht="14.25">
      <c r="A795" s="817"/>
      <c r="B795" s="713"/>
    </row>
    <row r="796" spans="1:2" ht="14.25">
      <c r="A796" s="817"/>
      <c r="B796" s="713"/>
    </row>
    <row r="797" spans="1:2" ht="14.25">
      <c r="A797" s="817"/>
      <c r="B797" s="713"/>
    </row>
    <row r="798" spans="1:2" ht="14.25">
      <c r="A798" s="817"/>
      <c r="B798" s="713"/>
    </row>
    <row r="799" spans="1:2" ht="14.25">
      <c r="A799" s="817"/>
      <c r="B799" s="713"/>
    </row>
    <row r="800" spans="1:2" ht="14.25">
      <c r="A800" s="817"/>
      <c r="B800" s="713"/>
    </row>
    <row r="801" spans="1:2" ht="14.25">
      <c r="A801" s="817"/>
      <c r="B801" s="713"/>
    </row>
    <row r="802" spans="1:2" ht="14.25">
      <c r="A802" s="817"/>
      <c r="B802" s="713"/>
    </row>
    <row r="803" spans="1:2" ht="14.25">
      <c r="A803" s="817"/>
      <c r="B803" s="713"/>
    </row>
    <row r="804" spans="1:2" ht="14.25">
      <c r="A804" s="817"/>
      <c r="B804" s="713"/>
    </row>
    <row r="805" spans="1:2" ht="14.25">
      <c r="A805" s="817"/>
      <c r="B805" s="713"/>
    </row>
    <row r="806" spans="1:2" ht="14.25">
      <c r="A806" s="817"/>
      <c r="B806" s="713"/>
    </row>
    <row r="807" spans="1:2" ht="14.25">
      <c r="A807" s="817"/>
      <c r="B807" s="713"/>
    </row>
    <row r="808" spans="1:2" ht="14.25">
      <c r="A808" s="817"/>
      <c r="B808" s="713"/>
    </row>
    <row r="809" spans="1:2" ht="14.25">
      <c r="A809" s="817"/>
      <c r="B809" s="713"/>
    </row>
    <row r="810" spans="1:2" ht="14.25">
      <c r="A810" s="817"/>
      <c r="B810" s="713"/>
    </row>
    <row r="811" spans="1:2" ht="14.25">
      <c r="A811" s="817"/>
      <c r="B811" s="713"/>
    </row>
    <row r="812" spans="1:2" ht="14.25">
      <c r="A812" s="817"/>
      <c r="B812" s="713"/>
    </row>
    <row r="813" spans="1:2" ht="14.25">
      <c r="A813" s="817"/>
      <c r="B813" s="713"/>
    </row>
    <row r="814" spans="1:2" ht="14.25">
      <c r="A814" s="817"/>
      <c r="B814" s="713"/>
    </row>
    <row r="815" spans="1:2" ht="14.25">
      <c r="A815" s="817"/>
      <c r="B815" s="713"/>
    </row>
    <row r="816" spans="1:2" ht="14.25">
      <c r="A816" s="817"/>
      <c r="B816" s="713"/>
    </row>
    <row r="817" spans="1:2" ht="14.25">
      <c r="A817" s="817"/>
      <c r="B817" s="713"/>
    </row>
    <row r="818" spans="1:2" ht="14.25">
      <c r="A818" s="817"/>
      <c r="B818" s="713"/>
    </row>
    <row r="819" spans="1:2" ht="14.25">
      <c r="A819" s="817"/>
      <c r="B819" s="713"/>
    </row>
    <row r="820" spans="1:2" ht="14.25">
      <c r="A820" s="817"/>
      <c r="B820" s="713"/>
    </row>
    <row r="821" spans="1:2" ht="14.25">
      <c r="A821" s="817"/>
      <c r="B821" s="713"/>
    </row>
    <row r="822" spans="1:2" ht="14.25">
      <c r="A822" s="817"/>
      <c r="B822" s="713"/>
    </row>
    <row r="823" spans="1:2" ht="14.25">
      <c r="A823" s="817"/>
      <c r="B823" s="713"/>
    </row>
    <row r="824" spans="1:2" ht="14.25">
      <c r="A824" s="817"/>
      <c r="B824" s="713"/>
    </row>
    <row r="825" spans="1:2" ht="14.25">
      <c r="A825" s="817"/>
      <c r="B825" s="713"/>
    </row>
    <row r="826" spans="1:2" ht="14.25">
      <c r="A826" s="817"/>
      <c r="B826" s="713"/>
    </row>
    <row r="827" spans="1:2" ht="14.25">
      <c r="A827" s="817"/>
      <c r="B827" s="713"/>
    </row>
    <row r="828" spans="1:2" ht="14.25">
      <c r="A828" s="817"/>
      <c r="B828" s="713"/>
    </row>
    <row r="829" spans="1:2" ht="14.25">
      <c r="A829" s="817"/>
      <c r="B829" s="713"/>
    </row>
    <row r="830" spans="1:2" ht="14.25">
      <c r="A830" s="817"/>
      <c r="B830" s="713"/>
    </row>
    <row r="831" spans="1:2" ht="14.25">
      <c r="A831" s="817"/>
      <c r="B831" s="713"/>
    </row>
    <row r="832" spans="1:2" ht="14.25">
      <c r="A832" s="817"/>
      <c r="B832" s="713"/>
    </row>
    <row r="833" spans="1:2" ht="14.25">
      <c r="A833" s="817"/>
      <c r="B833" s="713"/>
    </row>
    <row r="834" spans="1:2" ht="14.25">
      <c r="A834" s="817"/>
      <c r="B834" s="713"/>
    </row>
    <row r="835" spans="1:2" ht="14.25">
      <c r="A835" s="817"/>
      <c r="B835" s="713"/>
    </row>
    <row r="836" spans="1:2" ht="14.25">
      <c r="A836" s="817"/>
      <c r="B836" s="713"/>
    </row>
    <row r="837" spans="1:2" ht="14.25">
      <c r="A837" s="817"/>
      <c r="B837" s="713"/>
    </row>
    <row r="838" spans="1:2" ht="14.25">
      <c r="A838" s="817"/>
      <c r="B838" s="713"/>
    </row>
    <row r="839" spans="1:2" ht="14.25">
      <c r="A839" s="817"/>
      <c r="B839" s="713"/>
    </row>
    <row r="840" spans="1:2" ht="14.25">
      <c r="A840" s="817"/>
      <c r="B840" s="713"/>
    </row>
    <row r="841" spans="1:2" ht="14.25">
      <c r="A841" s="817"/>
      <c r="B841" s="713"/>
    </row>
    <row r="842" spans="1:2" ht="14.25">
      <c r="A842" s="817"/>
      <c r="B842" s="713"/>
    </row>
    <row r="843" spans="1:2" ht="14.25">
      <c r="A843" s="817"/>
      <c r="B843" s="713"/>
    </row>
    <row r="844" spans="1:2" ht="14.25">
      <c r="A844" s="817"/>
      <c r="B844" s="713"/>
    </row>
    <row r="845" spans="1:2" ht="14.25">
      <c r="A845" s="817"/>
      <c r="B845" s="713"/>
    </row>
    <row r="846" spans="1:2" ht="14.25">
      <c r="A846" s="817"/>
      <c r="B846" s="713"/>
    </row>
    <row r="847" spans="1:2" ht="14.25">
      <c r="A847" s="817"/>
      <c r="B847" s="713"/>
    </row>
    <row r="848" spans="1:2" ht="14.25">
      <c r="A848" s="817"/>
      <c r="B848" s="713"/>
    </row>
    <row r="849" spans="1:2" ht="14.25">
      <c r="A849" s="817"/>
      <c r="B849" s="713"/>
    </row>
    <row r="850" spans="1:2" ht="14.25">
      <c r="A850" s="817"/>
      <c r="B850" s="713"/>
    </row>
    <row r="851" spans="1:2" ht="14.25">
      <c r="A851" s="817"/>
      <c r="B851" s="713"/>
    </row>
    <row r="852" spans="1:2" ht="14.25">
      <c r="A852" s="817"/>
      <c r="B852" s="713"/>
    </row>
    <row r="853" spans="1:2" ht="14.25">
      <c r="A853" s="817"/>
      <c r="B853" s="713"/>
    </row>
    <row r="854" spans="1:2" ht="14.25">
      <c r="A854" s="817"/>
      <c r="B854" s="713"/>
    </row>
    <row r="855" spans="1:2" ht="14.25">
      <c r="A855" s="817"/>
      <c r="B855" s="713"/>
    </row>
    <row r="856" spans="1:2" ht="14.25">
      <c r="A856" s="817"/>
      <c r="B856" s="713"/>
    </row>
    <row r="857" spans="1:2" ht="14.25">
      <c r="A857" s="817"/>
      <c r="B857" s="713"/>
    </row>
    <row r="858" spans="1:2" ht="14.25">
      <c r="A858" s="817"/>
      <c r="B858" s="713"/>
    </row>
    <row r="859" spans="1:2" ht="14.25">
      <c r="A859" s="817"/>
      <c r="B859" s="713"/>
    </row>
    <row r="860" spans="1:2" ht="14.25">
      <c r="A860" s="817"/>
      <c r="B860" s="713"/>
    </row>
    <row r="861" spans="1:2" ht="14.25">
      <c r="A861" s="817"/>
      <c r="B861" s="713"/>
    </row>
    <row r="862" spans="1:2" ht="14.25">
      <c r="A862" s="817"/>
      <c r="B862" s="713"/>
    </row>
    <row r="863" spans="1:2" ht="14.25">
      <c r="A863" s="817"/>
      <c r="B863" s="713"/>
    </row>
    <row r="864" spans="1:2" ht="14.25">
      <c r="A864" s="817"/>
      <c r="B864" s="713"/>
    </row>
    <row r="865" spans="1:2" ht="14.25">
      <c r="A865" s="817"/>
      <c r="B865" s="713"/>
    </row>
    <row r="866" spans="1:2" ht="14.25">
      <c r="A866" s="817"/>
      <c r="B866" s="713"/>
    </row>
    <row r="867" spans="1:2" ht="14.25">
      <c r="A867" s="817"/>
      <c r="B867" s="713"/>
    </row>
    <row r="868" spans="1:2" ht="14.25">
      <c r="A868" s="817"/>
      <c r="B868" s="713"/>
    </row>
    <row r="869" spans="1:2" ht="14.25">
      <c r="A869" s="817"/>
      <c r="B869" s="713"/>
    </row>
    <row r="870" spans="1:2" ht="14.25">
      <c r="A870" s="817"/>
      <c r="B870" s="713"/>
    </row>
    <row r="871" spans="1:2" ht="14.25">
      <c r="A871" s="817"/>
      <c r="B871" s="713"/>
    </row>
    <row r="872" spans="1:2" ht="14.25">
      <c r="A872" s="817"/>
      <c r="B872" s="713"/>
    </row>
    <row r="873" spans="1:2" ht="14.25">
      <c r="A873" s="817"/>
      <c r="B873" s="713"/>
    </row>
    <row r="874" spans="1:2" ht="14.25">
      <c r="A874" s="817"/>
      <c r="B874" s="713"/>
    </row>
    <row r="875" spans="1:2" ht="14.25">
      <c r="A875" s="817"/>
      <c r="B875" s="713"/>
    </row>
    <row r="876" spans="1:2" ht="14.25">
      <c r="A876" s="817"/>
      <c r="B876" s="713"/>
    </row>
    <row r="877" spans="1:2" ht="14.25">
      <c r="A877" s="817"/>
      <c r="B877" s="713"/>
    </row>
    <row r="878" spans="1:2" ht="14.25">
      <c r="A878" s="817"/>
      <c r="B878" s="713"/>
    </row>
    <row r="879" spans="1:2" ht="14.25">
      <c r="A879" s="817"/>
      <c r="B879" s="713"/>
    </row>
    <row r="880" spans="1:2" ht="14.25">
      <c r="A880" s="817"/>
      <c r="B880" s="713"/>
    </row>
    <row r="881" spans="1:2" ht="14.25">
      <c r="A881" s="817"/>
      <c r="B881" s="713"/>
    </row>
    <row r="882" spans="1:2" ht="14.25">
      <c r="A882" s="817"/>
      <c r="B882" s="713"/>
    </row>
    <row r="883" spans="1:2" ht="14.25">
      <c r="A883" s="817"/>
      <c r="B883" s="713"/>
    </row>
    <row r="884" spans="1:2" ht="14.25">
      <c r="A884" s="817"/>
      <c r="B884" s="713"/>
    </row>
    <row r="885" spans="1:2" ht="14.25">
      <c r="A885" s="817"/>
      <c r="B885" s="713"/>
    </row>
    <row r="886" spans="1:2" ht="14.25">
      <c r="A886" s="817"/>
      <c r="B886" s="713"/>
    </row>
    <row r="887" spans="1:2" ht="14.25">
      <c r="A887" s="817"/>
      <c r="B887" s="713"/>
    </row>
    <row r="888" spans="1:2" ht="14.25">
      <c r="A888" s="817"/>
      <c r="B888" s="713"/>
    </row>
    <row r="889" spans="1:2" ht="14.25">
      <c r="A889" s="817"/>
      <c r="B889" s="713"/>
    </row>
    <row r="890" spans="1:2" ht="14.25">
      <c r="A890" s="817"/>
      <c r="B890" s="713"/>
    </row>
    <row r="891" spans="1:2" ht="14.25">
      <c r="A891" s="817"/>
      <c r="B891" s="713"/>
    </row>
    <row r="892" spans="1:2" ht="14.25">
      <c r="A892" s="817"/>
      <c r="B892" s="713"/>
    </row>
    <row r="893" spans="1:2" ht="14.25">
      <c r="A893" s="817"/>
      <c r="B893" s="713"/>
    </row>
    <row r="894" spans="1:2" ht="14.25">
      <c r="A894" s="817"/>
      <c r="B894" s="713"/>
    </row>
    <row r="895" spans="1:2" ht="14.25">
      <c r="A895" s="817"/>
      <c r="B895" s="713"/>
    </row>
    <row r="896" spans="1:2" ht="14.25">
      <c r="A896" s="817"/>
      <c r="B896" s="713"/>
    </row>
    <row r="897" spans="1:2" ht="14.25">
      <c r="A897" s="817"/>
      <c r="B897" s="713"/>
    </row>
    <row r="898" spans="1:2" ht="14.25">
      <c r="A898" s="817"/>
      <c r="B898" s="713"/>
    </row>
    <row r="899" spans="1:2" ht="14.25">
      <c r="A899" s="817"/>
      <c r="B899" s="713"/>
    </row>
    <row r="900" spans="1:2" ht="14.25">
      <c r="A900" s="817"/>
      <c r="B900" s="713"/>
    </row>
    <row r="901" spans="1:2" ht="14.25">
      <c r="A901" s="817"/>
      <c r="B901" s="713"/>
    </row>
    <row r="902" spans="1:2" ht="14.25">
      <c r="A902" s="817"/>
      <c r="B902" s="713"/>
    </row>
    <row r="903" spans="1:2" ht="14.25">
      <c r="A903" s="817"/>
      <c r="B903" s="713"/>
    </row>
    <row r="904" spans="1:2" ht="14.25">
      <c r="A904" s="817"/>
      <c r="B904" s="713"/>
    </row>
    <row r="905" spans="1:2" ht="14.25">
      <c r="A905" s="817"/>
      <c r="B905" s="713"/>
    </row>
    <row r="906" spans="1:2" ht="14.25">
      <c r="A906" s="817"/>
      <c r="B906" s="713"/>
    </row>
    <row r="907" spans="1:2" ht="14.25">
      <c r="A907" s="817"/>
      <c r="B907" s="713"/>
    </row>
    <row r="908" spans="1:2" ht="14.25">
      <c r="A908" s="817"/>
      <c r="B908" s="713"/>
    </row>
    <row r="909" spans="1:2" ht="14.25">
      <c r="A909" s="817"/>
      <c r="B909" s="713"/>
    </row>
    <row r="910" spans="1:2" ht="14.25">
      <c r="A910" s="817"/>
      <c r="B910" s="713"/>
    </row>
    <row r="911" spans="1:2" ht="14.25">
      <c r="A911" s="817"/>
      <c r="B911" s="713"/>
    </row>
    <row r="912" spans="1:2" ht="14.25">
      <c r="A912" s="817"/>
      <c r="B912" s="713"/>
    </row>
    <row r="913" spans="1:2" ht="14.25">
      <c r="A913" s="817"/>
      <c r="B913" s="713"/>
    </row>
    <row r="914" spans="1:2" ht="14.25">
      <c r="A914" s="817"/>
      <c r="B914" s="713"/>
    </row>
    <row r="915" spans="1:2" ht="14.25">
      <c r="A915" s="817"/>
      <c r="B915" s="713"/>
    </row>
    <row r="916" spans="1:2" ht="14.25">
      <c r="A916" s="817"/>
      <c r="B916" s="713"/>
    </row>
    <row r="917" spans="1:2" ht="14.25">
      <c r="A917" s="817"/>
      <c r="B917" s="713"/>
    </row>
    <row r="918" spans="1:2" ht="14.25">
      <c r="A918" s="817"/>
      <c r="B918" s="713"/>
    </row>
    <row r="919" spans="1:2" ht="14.25">
      <c r="A919" s="817"/>
      <c r="B919" s="713"/>
    </row>
    <row r="920" spans="1:2" ht="14.25">
      <c r="A920" s="817"/>
      <c r="B920" s="713"/>
    </row>
    <row r="921" spans="1:2" ht="14.25">
      <c r="A921" s="817"/>
      <c r="B921" s="713"/>
    </row>
    <row r="922" spans="1:2" ht="14.25">
      <c r="A922" s="817"/>
      <c r="B922" s="713"/>
    </row>
    <row r="923" spans="1:2" ht="14.25">
      <c r="A923" s="817"/>
      <c r="B923" s="713"/>
    </row>
    <row r="924" spans="1:2" ht="14.25">
      <c r="A924" s="817"/>
      <c r="B924" s="713"/>
    </row>
    <row r="925" spans="1:2" ht="14.25">
      <c r="A925" s="817"/>
      <c r="B925" s="713"/>
    </row>
    <row r="926" spans="1:2" ht="14.25">
      <c r="A926" s="817"/>
      <c r="B926" s="713"/>
    </row>
    <row r="927" spans="1:2" ht="14.25">
      <c r="A927" s="817"/>
      <c r="B927" s="713"/>
    </row>
    <row r="928" spans="1:2" ht="14.25">
      <c r="A928" s="817"/>
      <c r="B928" s="713"/>
    </row>
    <row r="929" spans="1:2" ht="14.25">
      <c r="A929" s="817"/>
      <c r="B929" s="713"/>
    </row>
    <row r="930" spans="1:2" ht="14.25">
      <c r="A930" s="817"/>
      <c r="B930" s="713"/>
    </row>
    <row r="931" spans="1:2" ht="14.25">
      <c r="A931" s="817"/>
      <c r="B931" s="713"/>
    </row>
    <row r="932" spans="1:2" ht="14.25">
      <c r="A932" s="817"/>
      <c r="B932" s="713"/>
    </row>
    <row r="933" spans="1:2" ht="14.25">
      <c r="A933" s="817"/>
      <c r="B933" s="713"/>
    </row>
    <row r="934" spans="1:2" ht="14.25">
      <c r="A934" s="817"/>
      <c r="B934" s="713"/>
    </row>
    <row r="935" spans="1:2" ht="14.25">
      <c r="A935" s="817"/>
      <c r="B935" s="713"/>
    </row>
    <row r="936" spans="1:2" ht="14.25">
      <c r="A936" s="817"/>
      <c r="B936" s="713"/>
    </row>
    <row r="937" spans="1:2" ht="14.25">
      <c r="A937" s="817"/>
      <c r="B937" s="713"/>
    </row>
    <row r="938" spans="1:2" ht="14.25">
      <c r="A938" s="817"/>
      <c r="B938" s="713"/>
    </row>
    <row r="939" spans="1:2" ht="14.25">
      <c r="A939" s="817"/>
      <c r="B939" s="713"/>
    </row>
    <row r="940" spans="1:2" ht="14.25">
      <c r="A940" s="817"/>
      <c r="B940" s="713"/>
    </row>
    <row r="941" spans="1:2" ht="14.25">
      <c r="A941" s="817"/>
      <c r="B941" s="713"/>
    </row>
    <row r="942" spans="1:2" ht="14.25">
      <c r="A942" s="817"/>
      <c r="B942" s="713"/>
    </row>
    <row r="943" spans="1:2" ht="14.25">
      <c r="A943" s="817"/>
      <c r="B943" s="713"/>
    </row>
    <row r="944" spans="1:2" ht="14.25">
      <c r="A944" s="817"/>
      <c r="B944" s="713"/>
    </row>
    <row r="945" spans="1:2" ht="14.25">
      <c r="A945" s="817"/>
      <c r="B945" s="713"/>
    </row>
    <row r="946" spans="1:2" ht="14.25">
      <c r="A946" s="817"/>
      <c r="B946" s="713"/>
    </row>
    <row r="947" spans="1:2" ht="14.25">
      <c r="A947" s="817"/>
      <c r="B947" s="713"/>
    </row>
    <row r="948" spans="1:2" ht="14.25">
      <c r="A948" s="817"/>
      <c r="B948" s="713"/>
    </row>
    <row r="949" spans="1:2" ht="14.25">
      <c r="A949" s="817"/>
      <c r="B949" s="713"/>
    </row>
    <row r="950" spans="1:2" ht="14.25">
      <c r="A950" s="817"/>
      <c r="B950" s="713"/>
    </row>
    <row r="951" spans="1:2" ht="14.25">
      <c r="A951" s="817"/>
      <c r="B951" s="713"/>
    </row>
    <row r="952" spans="1:2" ht="14.25">
      <c r="A952" s="817"/>
      <c r="B952" s="713"/>
    </row>
    <row r="953" spans="1:2" ht="14.25">
      <c r="A953" s="817"/>
      <c r="B953" s="713"/>
    </row>
    <row r="954" spans="1:2" ht="14.25">
      <c r="A954" s="817"/>
      <c r="B954" s="713"/>
    </row>
    <row r="955" spans="1:2" ht="14.25">
      <c r="A955" s="817"/>
      <c r="B955" s="713"/>
    </row>
    <row r="956" spans="1:2" ht="14.25">
      <c r="A956" s="817"/>
      <c r="B956" s="713"/>
    </row>
    <row r="957" spans="1:2" ht="14.25">
      <c r="A957" s="817"/>
      <c r="B957" s="713"/>
    </row>
    <row r="958" spans="1:2" ht="14.25">
      <c r="A958" s="817"/>
      <c r="B958" s="713"/>
    </row>
    <row r="959" spans="1:2" ht="14.25">
      <c r="A959" s="817"/>
      <c r="B959" s="713"/>
    </row>
    <row r="960" spans="1:2" ht="14.25">
      <c r="A960" s="817"/>
      <c r="B960" s="713"/>
    </row>
    <row r="961" spans="1:2" ht="14.25">
      <c r="A961" s="817"/>
      <c r="B961" s="713"/>
    </row>
    <row r="962" spans="1:2" ht="14.25">
      <c r="A962" s="817"/>
      <c r="B962" s="713"/>
    </row>
    <row r="963" spans="1:2" ht="14.25">
      <c r="A963" s="817"/>
      <c r="B963" s="713"/>
    </row>
    <row r="964" spans="1:2" ht="14.25">
      <c r="A964" s="817"/>
      <c r="B964" s="713"/>
    </row>
    <row r="965" spans="1:2" ht="14.25">
      <c r="A965" s="817"/>
      <c r="B965" s="713"/>
    </row>
    <row r="966" spans="1:2" ht="14.25">
      <c r="A966" s="817"/>
      <c r="B966" s="713"/>
    </row>
    <row r="967" spans="1:2" ht="14.25">
      <c r="A967" s="817"/>
      <c r="B967" s="713"/>
    </row>
    <row r="968" spans="1:2" ht="14.25">
      <c r="A968" s="817"/>
      <c r="B968" s="713"/>
    </row>
    <row r="969" spans="1:2" ht="14.25">
      <c r="A969" s="817"/>
      <c r="B969" s="713"/>
    </row>
    <row r="970" spans="1:2" ht="14.25">
      <c r="A970" s="817"/>
      <c r="B970" s="713"/>
    </row>
    <row r="971" spans="1:2" ht="14.25">
      <c r="A971" s="817"/>
      <c r="B971" s="713"/>
    </row>
    <row r="972" spans="1:2" ht="14.25">
      <c r="A972" s="817"/>
      <c r="B972" s="713"/>
    </row>
    <row r="973" spans="1:2" ht="14.25">
      <c r="A973" s="817"/>
      <c r="B973" s="713"/>
    </row>
    <row r="974" spans="1:2" ht="14.25">
      <c r="A974" s="817"/>
      <c r="B974" s="713"/>
    </row>
    <row r="975" spans="1:2" ht="14.25">
      <c r="A975" s="817"/>
      <c r="B975" s="713"/>
    </row>
    <row r="976" spans="1:2" ht="14.25">
      <c r="A976" s="817"/>
      <c r="B976" s="713"/>
    </row>
    <row r="977" spans="1:2" ht="14.25">
      <c r="A977" s="817"/>
      <c r="B977" s="713"/>
    </row>
    <row r="978" spans="1:2" ht="14.25">
      <c r="A978" s="817"/>
      <c r="B978" s="713"/>
    </row>
    <row r="979" spans="1:2" ht="14.25">
      <c r="A979" s="817"/>
      <c r="B979" s="713"/>
    </row>
    <row r="980" spans="1:2" ht="14.25">
      <c r="A980" s="817"/>
      <c r="B980" s="713"/>
    </row>
    <row r="981" spans="1:2" ht="14.25">
      <c r="A981" s="817"/>
      <c r="B981" s="713"/>
    </row>
    <row r="982" spans="1:2" ht="14.25">
      <c r="A982" s="817"/>
      <c r="B982" s="713"/>
    </row>
    <row r="983" spans="1:2" ht="14.25">
      <c r="A983" s="817"/>
      <c r="B983" s="713"/>
    </row>
    <row r="984" spans="1:2" ht="14.25">
      <c r="A984" s="817"/>
      <c r="B984" s="713"/>
    </row>
    <row r="985" spans="1:2" ht="14.25">
      <c r="A985" s="817"/>
      <c r="B985" s="713"/>
    </row>
    <row r="986" spans="1:2" ht="14.25">
      <c r="A986" s="817"/>
      <c r="B986" s="713"/>
    </row>
    <row r="987" spans="1:2" ht="14.25">
      <c r="A987" s="817"/>
      <c r="B987" s="713"/>
    </row>
    <row r="988" spans="1:2" ht="14.25">
      <c r="A988" s="817"/>
      <c r="B988" s="713"/>
    </row>
    <row r="989" spans="1:2" ht="14.25">
      <c r="A989" s="817"/>
      <c r="B989" s="713"/>
    </row>
    <row r="990" spans="1:2" ht="14.25">
      <c r="A990" s="817"/>
      <c r="B990" s="713"/>
    </row>
    <row r="991" spans="1:2" ht="14.25">
      <c r="A991" s="817"/>
      <c r="B991" s="713"/>
    </row>
    <row r="992" spans="1:2" ht="14.25">
      <c r="A992" s="817"/>
      <c r="B992" s="713"/>
    </row>
    <row r="993" spans="1:2" ht="14.25">
      <c r="A993" s="817"/>
      <c r="B993" s="713"/>
    </row>
    <row r="994" spans="1:2" ht="14.25">
      <c r="A994" s="817"/>
      <c r="B994" s="713"/>
    </row>
    <row r="995" spans="1:2" ht="14.25">
      <c r="A995" s="817"/>
      <c r="B995" s="713"/>
    </row>
    <row r="996" spans="1:2" ht="14.25">
      <c r="A996" s="817"/>
      <c r="B996" s="713"/>
    </row>
    <row r="997" spans="1:2" ht="14.25">
      <c r="A997" s="817"/>
      <c r="B997" s="713"/>
    </row>
    <row r="998" spans="1:2" ht="14.25">
      <c r="A998" s="817"/>
      <c r="B998" s="713"/>
    </row>
    <row r="999" spans="1:2" ht="14.25">
      <c r="A999" s="817"/>
      <c r="B999" s="713"/>
    </row>
    <row r="1000" spans="1:2" ht="14.25">
      <c r="A1000" s="817"/>
      <c r="B1000" s="713"/>
    </row>
    <row r="1001" spans="1:2" ht="14.25">
      <c r="A1001" s="817"/>
      <c r="B1001" s="713"/>
    </row>
    <row r="1002" spans="1:2" ht="14.25">
      <c r="A1002" s="817"/>
      <c r="B1002" s="713"/>
    </row>
    <row r="1003" spans="1:2" ht="14.25">
      <c r="A1003" s="817"/>
      <c r="B1003" s="713"/>
    </row>
    <row r="1004" spans="1:2" ht="14.25">
      <c r="A1004" s="817"/>
      <c r="B1004" s="713"/>
    </row>
    <row r="1005" spans="1:2" ht="14.25">
      <c r="A1005" s="817"/>
      <c r="B1005" s="713"/>
    </row>
    <row r="1006" spans="1:2" ht="14.25">
      <c r="A1006" s="817"/>
      <c r="B1006" s="713"/>
    </row>
    <row r="1007" spans="1:2" ht="14.25">
      <c r="A1007" s="817"/>
      <c r="B1007" s="713"/>
    </row>
    <row r="1008" spans="1:2" ht="14.25">
      <c r="A1008" s="817"/>
      <c r="B1008" s="713"/>
    </row>
    <row r="1009" spans="1:2" ht="14.25">
      <c r="A1009" s="817"/>
      <c r="B1009" s="713"/>
    </row>
    <row r="1010" spans="1:2" ht="14.25">
      <c r="A1010" s="817"/>
      <c r="B1010" s="713"/>
    </row>
    <row r="1011" spans="1:2" ht="14.25">
      <c r="A1011" s="817"/>
      <c r="B1011" s="713"/>
    </row>
    <row r="1012" spans="1:2" ht="14.25">
      <c r="A1012" s="817"/>
      <c r="B1012" s="713"/>
    </row>
    <row r="1013" spans="1:2" ht="14.25">
      <c r="A1013" s="817"/>
      <c r="B1013" s="713"/>
    </row>
    <row r="1014" spans="1:2" ht="14.25">
      <c r="A1014" s="817"/>
      <c r="B1014" s="713"/>
    </row>
    <row r="1015" spans="1:2" ht="14.25">
      <c r="A1015" s="817"/>
      <c r="B1015" s="713"/>
    </row>
    <row r="1016" spans="1:2" ht="14.25">
      <c r="A1016" s="817"/>
      <c r="B1016" s="713"/>
    </row>
    <row r="1017" spans="1:2" ht="14.25">
      <c r="A1017" s="817"/>
      <c r="B1017" s="713"/>
    </row>
    <row r="1018" spans="1:2" ht="14.25">
      <c r="A1018" s="817"/>
      <c r="B1018" s="713"/>
    </row>
    <row r="1019" spans="1:2" ht="14.25">
      <c r="A1019" s="817"/>
      <c r="B1019" s="713"/>
    </row>
    <row r="1020" spans="1:2" ht="14.25">
      <c r="A1020" s="817"/>
      <c r="B1020" s="713"/>
    </row>
    <row r="1021" spans="1:2" ht="14.25">
      <c r="A1021" s="817"/>
      <c r="B1021" s="713"/>
    </row>
    <row r="1022" spans="1:2" ht="14.25">
      <c r="A1022" s="817"/>
      <c r="B1022" s="713"/>
    </row>
    <row r="1023" spans="1:2" ht="14.25">
      <c r="A1023" s="817"/>
      <c r="B1023" s="713"/>
    </row>
    <row r="1024" spans="1:2" ht="14.25">
      <c r="A1024" s="817"/>
      <c r="B1024" s="713"/>
    </row>
    <row r="1025" spans="1:2" ht="14.25">
      <c r="A1025" s="817"/>
      <c r="B1025" s="713"/>
    </row>
    <row r="1026" spans="1:2" ht="14.25">
      <c r="A1026" s="817"/>
      <c r="B1026" s="713"/>
    </row>
    <row r="1027" spans="1:2" ht="14.25">
      <c r="A1027" s="817"/>
      <c r="B1027" s="713"/>
    </row>
    <row r="1028" spans="1:2" ht="14.25">
      <c r="A1028" s="817"/>
      <c r="B1028" s="713"/>
    </row>
    <row r="1029" spans="1:2" ht="14.25">
      <c r="A1029" s="817"/>
      <c r="B1029" s="713"/>
    </row>
    <row r="1030" spans="1:2" ht="14.25">
      <c r="A1030" s="817"/>
      <c r="B1030" s="713"/>
    </row>
    <row r="1031" spans="1:2" ht="14.25">
      <c r="A1031" s="817"/>
      <c r="B1031" s="713"/>
    </row>
    <row r="1032" spans="1:2" ht="14.25">
      <c r="A1032" s="817"/>
      <c r="B1032" s="713"/>
    </row>
    <row r="1033" spans="1:2" ht="14.25">
      <c r="A1033" s="817"/>
      <c r="B1033" s="713"/>
    </row>
    <row r="1034" spans="1:2" ht="14.25">
      <c r="A1034" s="817"/>
      <c r="B1034" s="713"/>
    </row>
    <row r="1035" spans="1:2" ht="14.25">
      <c r="A1035" s="817"/>
      <c r="B1035" s="713"/>
    </row>
    <row r="1036" spans="1:2" ht="14.25">
      <c r="A1036" s="817"/>
      <c r="B1036" s="713"/>
    </row>
    <row r="1037" spans="1:2" ht="14.25">
      <c r="A1037" s="817"/>
      <c r="B1037" s="713"/>
    </row>
    <row r="1038" spans="1:2" ht="14.25">
      <c r="A1038" s="817"/>
      <c r="B1038" s="713"/>
    </row>
    <row r="1039" spans="1:2" ht="14.25">
      <c r="A1039" s="817"/>
      <c r="B1039" s="713"/>
    </row>
    <row r="1040" spans="1:2" ht="14.25">
      <c r="A1040" s="817"/>
      <c r="B1040" s="713"/>
    </row>
    <row r="1041" spans="1:2" ht="14.25">
      <c r="A1041" s="817"/>
      <c r="B1041" s="713"/>
    </row>
    <row r="1042" spans="1:2" ht="14.25">
      <c r="A1042" s="817"/>
      <c r="B1042" s="713"/>
    </row>
    <row r="1043" spans="1:2" ht="14.25">
      <c r="A1043" s="817"/>
      <c r="B1043" s="713"/>
    </row>
    <row r="1044" spans="1:2" ht="14.25">
      <c r="A1044" s="817"/>
      <c r="B1044" s="713"/>
    </row>
    <row r="1045" spans="1:2" ht="14.25">
      <c r="A1045" s="817"/>
      <c r="B1045" s="713"/>
    </row>
    <row r="1046" spans="1:2" ht="14.25">
      <c r="A1046" s="817"/>
      <c r="B1046" s="713"/>
    </row>
    <row r="1047" spans="1:2" ht="14.25">
      <c r="A1047" s="817"/>
      <c r="B1047" s="713"/>
    </row>
    <row r="1048" spans="1:2" ht="14.25">
      <c r="A1048" s="817"/>
      <c r="B1048" s="713"/>
    </row>
    <row r="1049" spans="1:2" ht="14.25">
      <c r="A1049" s="817"/>
      <c r="B1049" s="713"/>
    </row>
    <row r="1050" spans="1:2" ht="14.25">
      <c r="A1050" s="817"/>
      <c r="B1050" s="713"/>
    </row>
    <row r="1051" spans="1:2" ht="14.25">
      <c r="A1051" s="817"/>
      <c r="B1051" s="713"/>
    </row>
    <row r="1052" spans="1:2" ht="14.25">
      <c r="A1052" s="817"/>
      <c r="B1052" s="713"/>
    </row>
    <row r="1053" spans="1:2" ht="14.25">
      <c r="A1053" s="817"/>
      <c r="B1053" s="713"/>
    </row>
    <row r="1054" spans="1:2" ht="14.25">
      <c r="A1054" s="817"/>
      <c r="B1054" s="713"/>
    </row>
    <row r="1055" spans="1:2" ht="14.25">
      <c r="A1055" s="817"/>
      <c r="B1055" s="713"/>
    </row>
    <row r="1056" spans="1:2" ht="14.25">
      <c r="A1056" s="817"/>
      <c r="B1056" s="713"/>
    </row>
    <row r="1057" spans="1:2" ht="14.25">
      <c r="A1057" s="817"/>
      <c r="B1057" s="713"/>
    </row>
    <row r="1058" spans="1:2" ht="14.25">
      <c r="A1058" s="817"/>
      <c r="B1058" s="713"/>
    </row>
    <row r="1059" spans="1:2" ht="14.25">
      <c r="A1059" s="817"/>
      <c r="B1059" s="713"/>
    </row>
    <row r="1060" spans="1:2" ht="14.25">
      <c r="A1060" s="817"/>
      <c r="B1060" s="713"/>
    </row>
    <row r="1061" spans="1:2" ht="14.25">
      <c r="A1061" s="817"/>
      <c r="B1061" s="713"/>
    </row>
    <row r="1062" spans="1:2" ht="14.25">
      <c r="A1062" s="817"/>
      <c r="B1062" s="713"/>
    </row>
    <row r="1063" spans="1:2" ht="14.25">
      <c r="A1063" s="817"/>
      <c r="B1063" s="713"/>
    </row>
    <row r="1064" spans="1:2" ht="14.25">
      <c r="A1064" s="817"/>
      <c r="B1064" s="713"/>
    </row>
    <row r="1065" spans="1:2" ht="14.25">
      <c r="A1065" s="817"/>
      <c r="B1065" s="713"/>
    </row>
    <row r="1066" spans="1:2" ht="14.25">
      <c r="A1066" s="817"/>
      <c r="B1066" s="713"/>
    </row>
    <row r="1067" spans="1:2" ht="14.25">
      <c r="A1067" s="817"/>
      <c r="B1067" s="713"/>
    </row>
    <row r="1068" spans="1:2" ht="14.25">
      <c r="A1068" s="817"/>
      <c r="B1068" s="713"/>
    </row>
    <row r="1069" spans="1:2" ht="14.25">
      <c r="A1069" s="817"/>
      <c r="B1069" s="713"/>
    </row>
    <row r="1070" spans="1:2" ht="14.25">
      <c r="A1070" s="817"/>
      <c r="B1070" s="713"/>
    </row>
    <row r="1071" spans="1:2" ht="14.25">
      <c r="A1071" s="817"/>
      <c r="B1071" s="713"/>
    </row>
    <row r="1072" spans="1:2" ht="14.25">
      <c r="A1072" s="817"/>
      <c r="B1072" s="713"/>
    </row>
    <row r="1073" spans="1:2" ht="14.25">
      <c r="A1073" s="817"/>
      <c r="B1073" s="713"/>
    </row>
    <row r="1074" spans="1:2" ht="14.25">
      <c r="A1074" s="817"/>
      <c r="B1074" s="713"/>
    </row>
    <row r="1075" spans="1:2" ht="14.25">
      <c r="A1075" s="817"/>
      <c r="B1075" s="713"/>
    </row>
    <row r="1076" spans="1:2" ht="14.25">
      <c r="A1076" s="817"/>
      <c r="B1076" s="713"/>
    </row>
    <row r="1077" spans="1:2" ht="14.25">
      <c r="A1077" s="817"/>
      <c r="B1077" s="713"/>
    </row>
    <row r="1078" spans="1:2" ht="14.25">
      <c r="A1078" s="817"/>
      <c r="B1078" s="713"/>
    </row>
    <row r="1079" spans="1:2" ht="14.25">
      <c r="A1079" s="817"/>
      <c r="B1079" s="713"/>
    </row>
    <row r="1080" spans="1:2" ht="14.25">
      <c r="A1080" s="817"/>
      <c r="B1080" s="713"/>
    </row>
    <row r="1081" spans="1:2" ht="14.25">
      <c r="A1081" s="817"/>
      <c r="B1081" s="713"/>
    </row>
    <row r="1082" spans="1:2" ht="14.25">
      <c r="A1082" s="817"/>
      <c r="B1082" s="713"/>
    </row>
    <row r="1083" spans="1:2" ht="14.25">
      <c r="A1083" s="817"/>
      <c r="B1083" s="713"/>
    </row>
    <row r="1084" spans="1:2" ht="14.25">
      <c r="A1084" s="817"/>
      <c r="B1084" s="713"/>
    </row>
    <row r="1085" spans="1:2" ht="14.25">
      <c r="A1085" s="817"/>
      <c r="B1085" s="713"/>
    </row>
    <row r="1086" spans="1:2" ht="14.25">
      <c r="A1086" s="817"/>
      <c r="B1086" s="713"/>
    </row>
    <row r="1087" spans="1:2" ht="14.25">
      <c r="A1087" s="817"/>
      <c r="B1087" s="713"/>
    </row>
    <row r="1088" spans="1:2" ht="14.25">
      <c r="A1088" s="817"/>
      <c r="B1088" s="713"/>
    </row>
    <row r="1089" spans="1:2" ht="14.25">
      <c r="A1089" s="817"/>
      <c r="B1089" s="713"/>
    </row>
    <row r="1090" spans="1:2" ht="14.25">
      <c r="A1090" s="817"/>
      <c r="B1090" s="713"/>
    </row>
    <row r="1091" spans="1:2" ht="14.25">
      <c r="A1091" s="817"/>
      <c r="B1091" s="713"/>
    </row>
    <row r="1092" spans="1:2" ht="14.25">
      <c r="A1092" s="817"/>
      <c r="B1092" s="713"/>
    </row>
    <row r="1093" spans="1:2" ht="14.25">
      <c r="A1093" s="817"/>
      <c r="B1093" s="713"/>
    </row>
    <row r="1094" spans="1:2" ht="14.25">
      <c r="A1094" s="817"/>
      <c r="B1094" s="713"/>
    </row>
    <row r="1095" spans="1:2" ht="14.25">
      <c r="A1095" s="817"/>
      <c r="B1095" s="713"/>
    </row>
    <row r="1096" spans="1:2" ht="14.25">
      <c r="A1096" s="817"/>
      <c r="B1096" s="713"/>
    </row>
    <row r="1097" spans="1:2" ht="14.25">
      <c r="A1097" s="817"/>
      <c r="B1097" s="713"/>
    </row>
    <row r="1098" spans="1:2" ht="14.25">
      <c r="A1098" s="817"/>
      <c r="B1098" s="713"/>
    </row>
    <row r="1099" spans="1:2" ht="14.25">
      <c r="A1099" s="817"/>
      <c r="B1099" s="713"/>
    </row>
    <row r="1100" spans="1:2" ht="14.25">
      <c r="A1100" s="817"/>
      <c r="B1100" s="713"/>
    </row>
    <row r="1101" spans="1:2" ht="14.25">
      <c r="A1101" s="817"/>
      <c r="B1101" s="713"/>
    </row>
    <row r="1102" spans="1:2" ht="14.25">
      <c r="A1102" s="817"/>
      <c r="B1102" s="713"/>
    </row>
    <row r="1103" spans="1:2" ht="14.25">
      <c r="A1103" s="817"/>
      <c r="B1103" s="713"/>
    </row>
    <row r="1104" spans="1:2" ht="14.25">
      <c r="A1104" s="817"/>
      <c r="B1104" s="713"/>
    </row>
    <row r="1105" spans="1:2" ht="14.25">
      <c r="A1105" s="817"/>
      <c r="B1105" s="713"/>
    </row>
    <row r="1106" spans="1:2" ht="14.25">
      <c r="A1106" s="817"/>
      <c r="B1106" s="713"/>
    </row>
    <row r="1107" spans="1:2" ht="14.25">
      <c r="A1107" s="817"/>
      <c r="B1107" s="713"/>
    </row>
    <row r="1108" spans="1:2" ht="14.25">
      <c r="A1108" s="817"/>
      <c r="B1108" s="713"/>
    </row>
    <row r="1109" spans="1:2" ht="14.25">
      <c r="A1109" s="817"/>
      <c r="B1109" s="713"/>
    </row>
    <row r="1110" spans="1:2" ht="14.25">
      <c r="A1110" s="817"/>
      <c r="B1110" s="713"/>
    </row>
    <row r="1111" spans="1:2" ht="14.25">
      <c r="A1111" s="817"/>
      <c r="B1111" s="713"/>
    </row>
    <row r="1112" spans="1:2" ht="14.25">
      <c r="A1112" s="817"/>
      <c r="B1112" s="713"/>
    </row>
    <row r="1113" spans="1:2" ht="14.25">
      <c r="A1113" s="817"/>
      <c r="B1113" s="713"/>
    </row>
    <row r="1114" spans="1:2" ht="14.25">
      <c r="A1114" s="817"/>
      <c r="B1114" s="713"/>
    </row>
    <row r="1115" spans="1:2" ht="14.25">
      <c r="A1115" s="817"/>
      <c r="B1115" s="713"/>
    </row>
    <row r="1116" spans="1:2" ht="14.25">
      <c r="A1116" s="817"/>
      <c r="B1116" s="713"/>
    </row>
    <row r="1117" spans="1:2" ht="14.25">
      <c r="A1117" s="817"/>
      <c r="B1117" s="713"/>
    </row>
    <row r="1118" spans="1:2" ht="14.25">
      <c r="A1118" s="817"/>
      <c r="B1118" s="713"/>
    </row>
    <row r="1119" spans="1:2" ht="14.25">
      <c r="A1119" s="817"/>
      <c r="B1119" s="713"/>
    </row>
    <row r="1120" spans="1:2" ht="14.25">
      <c r="A1120" s="817"/>
      <c r="B1120" s="713"/>
    </row>
    <row r="1121" spans="1:2" ht="14.25">
      <c r="A1121" s="817"/>
      <c r="B1121" s="713"/>
    </row>
    <row r="1122" spans="1:2" ht="14.25">
      <c r="A1122" s="817"/>
      <c r="B1122" s="713"/>
    </row>
    <row r="1123" spans="1:2" ht="14.25">
      <c r="A1123" s="817"/>
      <c r="B1123" s="713"/>
    </row>
    <row r="1124" spans="1:2" ht="14.25">
      <c r="A1124" s="817"/>
      <c r="B1124" s="713"/>
    </row>
    <row r="1125" spans="1:2" ht="14.25">
      <c r="A1125" s="817"/>
      <c r="B1125" s="713"/>
    </row>
    <row r="1126" spans="1:2" ht="14.25">
      <c r="A1126" s="817"/>
      <c r="B1126" s="713"/>
    </row>
    <row r="1127" spans="1:2" ht="14.25">
      <c r="A1127" s="817"/>
      <c r="B1127" s="713"/>
    </row>
    <row r="1128" spans="1:2" ht="14.25">
      <c r="A1128" s="817"/>
      <c r="B1128" s="713"/>
    </row>
    <row r="1129" spans="1:2" ht="14.25">
      <c r="A1129" s="817"/>
      <c r="B1129" s="713"/>
    </row>
    <row r="1130" spans="1:2" ht="14.25">
      <c r="A1130" s="817"/>
      <c r="B1130" s="713"/>
    </row>
    <row r="1131" spans="1:2" ht="14.25">
      <c r="A1131" s="817"/>
      <c r="B1131" s="713"/>
    </row>
    <row r="1132" spans="1:2" ht="14.25">
      <c r="A1132" s="817"/>
      <c r="B1132" s="713"/>
    </row>
    <row r="1133" spans="1:2" ht="14.25">
      <c r="A1133" s="817"/>
      <c r="B1133" s="713"/>
    </row>
    <row r="1134" spans="1:2" ht="14.25">
      <c r="A1134" s="817"/>
      <c r="B1134" s="713"/>
    </row>
    <row r="1135" spans="1:2" ht="14.25">
      <c r="A1135" s="817"/>
      <c r="B1135" s="713"/>
    </row>
    <row r="1136" spans="1:2" ht="14.25">
      <c r="A1136" s="817"/>
      <c r="B1136" s="713"/>
    </row>
    <row r="1137" spans="1:2" ht="14.25">
      <c r="A1137" s="817"/>
      <c r="B1137" s="713"/>
    </row>
    <row r="1138" spans="1:2" ht="14.25">
      <c r="A1138" s="817"/>
      <c r="B1138" s="713"/>
    </row>
    <row r="1139" spans="1:2" ht="14.25">
      <c r="A1139" s="817"/>
      <c r="B1139" s="713"/>
    </row>
    <row r="1140" spans="1:2" ht="14.25">
      <c r="A1140" s="817"/>
      <c r="B1140" s="713"/>
    </row>
    <row r="1141" spans="1:2" ht="14.25">
      <c r="A1141" s="817"/>
      <c r="B1141" s="713"/>
    </row>
    <row r="1142" spans="1:2" ht="14.25">
      <c r="A1142" s="817"/>
      <c r="B1142" s="713"/>
    </row>
    <row r="1143" spans="1:2" ht="14.25">
      <c r="A1143" s="817"/>
      <c r="B1143" s="713"/>
    </row>
    <row r="1144" spans="1:2" ht="14.25">
      <c r="A1144" s="817"/>
      <c r="B1144" s="713"/>
    </row>
    <row r="1145" spans="1:2" ht="14.25">
      <c r="A1145" s="817"/>
      <c r="B1145" s="713"/>
    </row>
    <row r="1146" spans="1:2" ht="14.25">
      <c r="A1146" s="817"/>
      <c r="B1146" s="713"/>
    </row>
    <row r="1147" spans="1:2" ht="14.25">
      <c r="A1147" s="817"/>
      <c r="B1147" s="713"/>
    </row>
    <row r="1148" spans="1:2" ht="14.25">
      <c r="A1148" s="817"/>
      <c r="B1148" s="713"/>
    </row>
    <row r="1149" spans="1:2" ht="14.25">
      <c r="A1149" s="817"/>
      <c r="B1149" s="713"/>
    </row>
    <row r="1150" spans="1:2" ht="14.25">
      <c r="A1150" s="817"/>
      <c r="B1150" s="713"/>
    </row>
    <row r="1151" spans="1:2" ht="14.25">
      <c r="A1151" s="817"/>
      <c r="B1151" s="713"/>
    </row>
    <row r="1152" spans="1:2" ht="14.25">
      <c r="A1152" s="817"/>
      <c r="B1152" s="713"/>
    </row>
    <row r="1153" spans="1:2" ht="14.25">
      <c r="A1153" s="817"/>
      <c r="B1153" s="713"/>
    </row>
    <row r="1154" spans="1:2" ht="14.25">
      <c r="A1154" s="817"/>
      <c r="B1154" s="713"/>
    </row>
    <row r="1155" spans="1:2" ht="14.25">
      <c r="A1155" s="817"/>
      <c r="B1155" s="713"/>
    </row>
    <row r="1156" spans="1:2" ht="14.25">
      <c r="A1156" s="817"/>
      <c r="B1156" s="713"/>
    </row>
    <row r="1157" spans="1:2" ht="14.25">
      <c r="A1157" s="817"/>
      <c r="B1157" s="713"/>
    </row>
    <row r="1158" spans="1:2" ht="14.25">
      <c r="A1158" s="817"/>
      <c r="B1158" s="713"/>
    </row>
    <row r="1159" spans="1:2" ht="14.25">
      <c r="A1159" s="817"/>
      <c r="B1159" s="713"/>
    </row>
    <row r="1160" spans="1:2" ht="14.25">
      <c r="A1160" s="817"/>
      <c r="B1160" s="713"/>
    </row>
    <row r="1161" spans="1:2" ht="14.25">
      <c r="A1161" s="817"/>
      <c r="B1161" s="713"/>
    </row>
    <row r="1162" spans="1:2" ht="14.25">
      <c r="A1162" s="817"/>
      <c r="B1162" s="713"/>
    </row>
    <row r="1163" spans="1:2" ht="14.25">
      <c r="A1163" s="817"/>
      <c r="B1163" s="713"/>
    </row>
    <row r="1164" spans="1:2" ht="14.25">
      <c r="A1164" s="817"/>
      <c r="B1164" s="713"/>
    </row>
    <row r="1165" spans="1:2" ht="14.25">
      <c r="A1165" s="817"/>
      <c r="B1165" s="713"/>
    </row>
    <row r="1166" spans="1:2" ht="14.25">
      <c r="A1166" s="817"/>
      <c r="B1166" s="713"/>
    </row>
    <row r="1167" spans="1:2" ht="14.25">
      <c r="A1167" s="817"/>
      <c r="B1167" s="713"/>
    </row>
    <row r="1168" spans="1:2" ht="14.25">
      <c r="A1168" s="817"/>
      <c r="B1168" s="713"/>
    </row>
    <row r="1169" spans="1:2" ht="14.25">
      <c r="A1169" s="817"/>
      <c r="B1169" s="713"/>
    </row>
    <row r="1170" spans="1:2" ht="14.25">
      <c r="A1170" s="817"/>
      <c r="B1170" s="713"/>
    </row>
    <row r="1171" spans="1:2" ht="14.25">
      <c r="A1171" s="817"/>
      <c r="B1171" s="713"/>
    </row>
    <row r="1172" spans="1:2" ht="14.25">
      <c r="A1172" s="817"/>
      <c r="B1172" s="713"/>
    </row>
    <row r="1173" spans="1:2" ht="14.25">
      <c r="A1173" s="817"/>
      <c r="B1173" s="713"/>
    </row>
    <row r="1174" spans="1:2" ht="14.25">
      <c r="A1174" s="817"/>
      <c r="B1174" s="713"/>
    </row>
    <row r="1175" spans="1:2" ht="14.25">
      <c r="A1175" s="817"/>
      <c r="B1175" s="713"/>
    </row>
    <row r="1176" spans="1:2" ht="14.25">
      <c r="A1176" s="817"/>
      <c r="B1176" s="713"/>
    </row>
    <row r="1177" spans="1:2" ht="14.25">
      <c r="A1177" s="817"/>
      <c r="B1177" s="713"/>
    </row>
    <row r="1178" spans="1:2" ht="14.25">
      <c r="A1178" s="817"/>
      <c r="B1178" s="713"/>
    </row>
    <row r="1179" spans="1:2" ht="14.25">
      <c r="A1179" s="817"/>
      <c r="B1179" s="713"/>
    </row>
    <row r="1180" spans="1:2" ht="14.25">
      <c r="A1180" s="817"/>
      <c r="B1180" s="713"/>
    </row>
    <row r="1181" spans="1:2" ht="14.25">
      <c r="A1181" s="817"/>
      <c r="B1181" s="713"/>
    </row>
    <row r="1182" spans="1:2" ht="14.25">
      <c r="A1182" s="817"/>
      <c r="B1182" s="713"/>
    </row>
    <row r="1183" spans="1:2" ht="14.25">
      <c r="A1183" s="817"/>
      <c r="B1183" s="713"/>
    </row>
    <row r="1184" spans="1:2" ht="14.25">
      <c r="A1184" s="817"/>
      <c r="B1184" s="713"/>
    </row>
    <row r="1185" spans="1:2" ht="14.25">
      <c r="A1185" s="817"/>
      <c r="B1185" s="713"/>
    </row>
    <row r="1186" spans="1:2" ht="14.25">
      <c r="A1186" s="817"/>
      <c r="B1186" s="713"/>
    </row>
    <row r="1187" spans="1:2" ht="14.25">
      <c r="A1187" s="817"/>
      <c r="B1187" s="713"/>
    </row>
    <row r="1188" spans="1:2" ht="14.25">
      <c r="A1188" s="817"/>
      <c r="B1188" s="713"/>
    </row>
    <row r="1189" spans="1:2" ht="14.25">
      <c r="A1189" s="817"/>
      <c r="B1189" s="713"/>
    </row>
    <row r="1190" spans="1:2" ht="14.25">
      <c r="A1190" s="817"/>
      <c r="B1190" s="713"/>
    </row>
    <row r="1191" spans="1:2" ht="14.25">
      <c r="A1191" s="817"/>
      <c r="B1191" s="713"/>
    </row>
    <row r="1192" spans="1:2" ht="14.25">
      <c r="A1192" s="817"/>
      <c r="B1192" s="713"/>
    </row>
    <row r="1193" spans="1:2" ht="14.25">
      <c r="A1193" s="817"/>
      <c r="B1193" s="713"/>
    </row>
    <row r="1194" spans="1:2" ht="14.25">
      <c r="A1194" s="817"/>
      <c r="B1194" s="713"/>
    </row>
    <row r="1195" spans="1:2" ht="14.25">
      <c r="A1195" s="817"/>
      <c r="B1195" s="713"/>
    </row>
    <row r="1196" spans="1:2" ht="14.25">
      <c r="A1196" s="817"/>
      <c r="B1196" s="713"/>
    </row>
    <row r="1197" spans="1:2" ht="14.25">
      <c r="A1197" s="817"/>
      <c r="B1197" s="713"/>
    </row>
    <row r="1198" spans="1:2" ht="14.25">
      <c r="A1198" s="817"/>
      <c r="B1198" s="713"/>
    </row>
    <row r="1199" spans="1:2" ht="14.25">
      <c r="A1199" s="817"/>
      <c r="B1199" s="713"/>
    </row>
    <row r="1200" spans="1:2" ht="14.25">
      <c r="A1200" s="817"/>
      <c r="B1200" s="713"/>
    </row>
    <row r="1201" spans="1:2" ht="14.25">
      <c r="A1201" s="817"/>
      <c r="B1201" s="713"/>
    </row>
    <row r="1202" spans="1:2" ht="14.25">
      <c r="A1202" s="817"/>
      <c r="B1202" s="713"/>
    </row>
    <row r="1203" spans="1:2" ht="14.25">
      <c r="A1203" s="817"/>
      <c r="B1203" s="713"/>
    </row>
    <row r="1204" spans="1:2" ht="14.25">
      <c r="A1204" s="817"/>
      <c r="B1204" s="713"/>
    </row>
    <row r="1205" spans="1:2" ht="14.25">
      <c r="A1205" s="817"/>
      <c r="B1205" s="713"/>
    </row>
    <row r="1206" spans="1:2" ht="14.25">
      <c r="A1206" s="817"/>
      <c r="B1206" s="713"/>
    </row>
    <row r="1207" spans="1:2" ht="14.25">
      <c r="A1207" s="817"/>
      <c r="B1207" s="713"/>
    </row>
    <row r="1208" spans="1:2" ht="14.25">
      <c r="A1208" s="817"/>
      <c r="B1208" s="713"/>
    </row>
    <row r="1209" spans="1:2" ht="14.25">
      <c r="A1209" s="817"/>
      <c r="B1209" s="713"/>
    </row>
    <row r="1210" spans="1:2" ht="14.25">
      <c r="A1210" s="817"/>
      <c r="B1210" s="713"/>
    </row>
    <row r="1211" spans="1:2" ht="14.25">
      <c r="A1211" s="817"/>
      <c r="B1211" s="713"/>
    </row>
    <row r="1212" spans="1:2" ht="14.25">
      <c r="A1212" s="817"/>
      <c r="B1212" s="713"/>
    </row>
    <row r="1213" spans="1:2" ht="14.25">
      <c r="A1213" s="817"/>
      <c r="B1213" s="713"/>
    </row>
    <row r="1214" spans="1:2" ht="14.25">
      <c r="A1214" s="817"/>
      <c r="B1214" s="713"/>
    </row>
    <row r="1215" spans="1:2" ht="14.25">
      <c r="A1215" s="817"/>
      <c r="B1215" s="713"/>
    </row>
    <row r="1216" spans="1:2" ht="14.25">
      <c r="A1216" s="817"/>
      <c r="B1216" s="713"/>
    </row>
    <row r="1217" spans="1:2" ht="14.25">
      <c r="A1217" s="817"/>
      <c r="B1217" s="713"/>
    </row>
    <row r="1218" spans="1:2" ht="14.25">
      <c r="A1218" s="817"/>
      <c r="B1218" s="713"/>
    </row>
    <row r="1219" spans="1:2" ht="14.25">
      <c r="A1219" s="817"/>
      <c r="B1219" s="713"/>
    </row>
    <row r="1220" spans="1:2" ht="14.25">
      <c r="A1220" s="817"/>
      <c r="B1220" s="713"/>
    </row>
    <row r="1221" spans="1:2" ht="14.25">
      <c r="A1221" s="817"/>
      <c r="B1221" s="713"/>
    </row>
    <row r="1222" spans="1:2" ht="14.25">
      <c r="A1222" s="817"/>
      <c r="B1222" s="713"/>
    </row>
    <row r="1223" spans="1:2" ht="14.25">
      <c r="A1223" s="817"/>
      <c r="B1223" s="713"/>
    </row>
    <row r="1224" spans="1:2" ht="14.25">
      <c r="A1224" s="817"/>
      <c r="B1224" s="713"/>
    </row>
    <row r="1225" spans="1:2" ht="14.25">
      <c r="A1225" s="817"/>
      <c r="B1225" s="713"/>
    </row>
    <row r="1226" spans="1:2" ht="14.25">
      <c r="A1226" s="817"/>
      <c r="B1226" s="713"/>
    </row>
    <row r="1227" spans="1:2" ht="14.25">
      <c r="A1227" s="817"/>
      <c r="B1227" s="713"/>
    </row>
    <row r="1228" spans="1:2" ht="14.25">
      <c r="A1228" s="817"/>
      <c r="B1228" s="713"/>
    </row>
    <row r="1229" spans="1:2" ht="14.25">
      <c r="A1229" s="817"/>
      <c r="B1229" s="713"/>
    </row>
    <row r="1230" spans="1:2" ht="14.25">
      <c r="A1230" s="817"/>
      <c r="B1230" s="713"/>
    </row>
    <row r="1231" spans="1:2" ht="14.25">
      <c r="A1231" s="817"/>
      <c r="B1231" s="713"/>
    </row>
    <row r="1232" spans="1:2" ht="14.25">
      <c r="A1232" s="817"/>
      <c r="B1232" s="713"/>
    </row>
    <row r="1233" spans="1:2" ht="14.25">
      <c r="A1233" s="817"/>
      <c r="B1233" s="713"/>
    </row>
    <row r="1234" spans="1:2" ht="14.25">
      <c r="A1234" s="817"/>
      <c r="B1234" s="713"/>
    </row>
    <row r="1235" spans="1:2" ht="14.25">
      <c r="A1235" s="817"/>
      <c r="B1235" s="713"/>
    </row>
    <row r="1236" spans="1:2" ht="14.25">
      <c r="A1236" s="817"/>
      <c r="B1236" s="713"/>
    </row>
    <row r="1237" spans="1:2" ht="14.25">
      <c r="A1237" s="817"/>
      <c r="B1237" s="713"/>
    </row>
    <row r="1238" spans="1:2" ht="14.25">
      <c r="A1238" s="817"/>
      <c r="B1238" s="713"/>
    </row>
    <row r="1239" spans="1:2" ht="14.25">
      <c r="A1239" s="817"/>
      <c r="B1239" s="713"/>
    </row>
    <row r="1240" spans="1:2" ht="14.25">
      <c r="A1240" s="817"/>
      <c r="B1240" s="713"/>
    </row>
    <row r="1241" spans="1:2" ht="14.25">
      <c r="A1241" s="817"/>
      <c r="B1241" s="713"/>
    </row>
    <row r="1242" spans="1:2" ht="14.25">
      <c r="A1242" s="817"/>
      <c r="B1242" s="713"/>
    </row>
    <row r="1243" spans="1:2" ht="14.25">
      <c r="A1243" s="817"/>
      <c r="B1243" s="713"/>
    </row>
    <row r="1244" spans="1:2" ht="14.25">
      <c r="A1244" s="817"/>
      <c r="B1244" s="713"/>
    </row>
    <row r="1245" spans="1:2" ht="14.25">
      <c r="A1245" s="817"/>
      <c r="B1245" s="713"/>
    </row>
    <row r="1246" spans="1:2" ht="14.25">
      <c r="A1246" s="817"/>
      <c r="B1246" s="713"/>
    </row>
    <row r="1247" spans="1:2" ht="14.25">
      <c r="A1247" s="817"/>
      <c r="B1247" s="713"/>
    </row>
    <row r="1248" spans="1:2" ht="14.25">
      <c r="A1248" s="817"/>
      <c r="B1248" s="713"/>
    </row>
    <row r="1249" spans="1:2" ht="14.25">
      <c r="A1249" s="817"/>
      <c r="B1249" s="713"/>
    </row>
    <row r="1250" spans="1:2" ht="14.25">
      <c r="A1250" s="817"/>
      <c r="B1250" s="713"/>
    </row>
    <row r="1251" spans="1:2" ht="14.25">
      <c r="A1251" s="817"/>
      <c r="B1251" s="713"/>
    </row>
    <row r="1252" spans="1:2" ht="14.25">
      <c r="A1252" s="817"/>
      <c r="B1252" s="713"/>
    </row>
    <row r="1253" spans="1:2" ht="14.25">
      <c r="A1253" s="817"/>
      <c r="B1253" s="713"/>
    </row>
    <row r="1254" spans="1:2" ht="14.25">
      <c r="A1254" s="817"/>
      <c r="B1254" s="713"/>
    </row>
    <row r="1255" spans="1:2" ht="14.25">
      <c r="A1255" s="817"/>
      <c r="B1255" s="713"/>
    </row>
    <row r="1256" spans="1:2" ht="14.25">
      <c r="A1256" s="817"/>
      <c r="B1256" s="713"/>
    </row>
    <row r="1257" spans="1:2" ht="14.25">
      <c r="A1257" s="817"/>
      <c r="B1257" s="713"/>
    </row>
    <row r="1258" spans="1:2" ht="14.25">
      <c r="A1258" s="817"/>
      <c r="B1258" s="713"/>
    </row>
    <row r="1259" spans="1:2" ht="14.25">
      <c r="A1259" s="817"/>
      <c r="B1259" s="713"/>
    </row>
    <row r="1260" spans="1:2" ht="14.25">
      <c r="A1260" s="817"/>
      <c r="B1260" s="713"/>
    </row>
    <row r="1261" spans="1:2" ht="14.25">
      <c r="A1261" s="817"/>
      <c r="B1261" s="713"/>
    </row>
    <row r="1262" spans="1:2" ht="14.25">
      <c r="A1262" s="817"/>
      <c r="B1262" s="713"/>
    </row>
    <row r="1263" spans="1:2" ht="14.25">
      <c r="A1263" s="817"/>
      <c r="B1263" s="713"/>
    </row>
    <row r="1264" spans="1:2" ht="14.25">
      <c r="A1264" s="817"/>
      <c r="B1264" s="713"/>
    </row>
    <row r="1265" spans="1:2" ht="14.25">
      <c r="A1265" s="817"/>
      <c r="B1265" s="713"/>
    </row>
    <row r="1266" spans="1:2" ht="14.25">
      <c r="A1266" s="817"/>
      <c r="B1266" s="713"/>
    </row>
    <row r="1267" spans="1:2" ht="14.25">
      <c r="A1267" s="817"/>
      <c r="B1267" s="713"/>
    </row>
    <row r="1268" spans="1:2" ht="14.25">
      <c r="A1268" s="817"/>
      <c r="B1268" s="713"/>
    </row>
    <row r="1269" spans="1:2" ht="14.25">
      <c r="A1269" s="817"/>
      <c r="B1269" s="713"/>
    </row>
    <row r="1270" spans="1:2" ht="14.25">
      <c r="A1270" s="817"/>
      <c r="B1270" s="713"/>
    </row>
    <row r="1271" spans="1:2" ht="14.25">
      <c r="A1271" s="817"/>
      <c r="B1271" s="713"/>
    </row>
    <row r="1272" spans="1:2" ht="14.25">
      <c r="A1272" s="817"/>
      <c r="B1272" s="713"/>
    </row>
    <row r="1273" spans="1:2" ht="14.25">
      <c r="A1273" s="817"/>
      <c r="B1273" s="713"/>
    </row>
    <row r="1274" spans="1:2" ht="14.25">
      <c r="A1274" s="817"/>
      <c r="B1274" s="713"/>
    </row>
    <row r="1275" spans="1:2" ht="14.25">
      <c r="A1275" s="817"/>
      <c r="B1275" s="713"/>
    </row>
    <row r="1276" spans="1:2" ht="14.25">
      <c r="A1276" s="817"/>
      <c r="B1276" s="713"/>
    </row>
    <row r="1277" spans="1:2" ht="14.25">
      <c r="A1277" s="817"/>
      <c r="B1277" s="713"/>
    </row>
    <row r="1278" spans="1:2" ht="14.25">
      <c r="A1278" s="817"/>
      <c r="B1278" s="713"/>
    </row>
    <row r="1279" spans="1:2" ht="14.25">
      <c r="A1279" s="817"/>
      <c r="B1279" s="713"/>
    </row>
    <row r="1280" spans="1:2" ht="14.25">
      <c r="A1280" s="817"/>
      <c r="B1280" s="713"/>
    </row>
    <row r="1281" spans="1:2" ht="14.25">
      <c r="A1281" s="817"/>
      <c r="B1281" s="713"/>
    </row>
    <row r="1282" spans="1:2" ht="14.25">
      <c r="A1282" s="817"/>
      <c r="B1282" s="713"/>
    </row>
    <row r="1283" spans="1:2" ht="14.25">
      <c r="A1283" s="817"/>
      <c r="B1283" s="713"/>
    </row>
    <row r="1284" spans="1:2" ht="14.25">
      <c r="A1284" s="817"/>
      <c r="B1284" s="713"/>
    </row>
    <row r="1285" spans="1:2" ht="14.25">
      <c r="A1285" s="817"/>
      <c r="B1285" s="713"/>
    </row>
    <row r="1286" spans="1:2" ht="14.25">
      <c r="A1286" s="817"/>
      <c r="B1286" s="713"/>
    </row>
    <row r="1287" spans="1:2" ht="14.25">
      <c r="A1287" s="817"/>
      <c r="B1287" s="713"/>
    </row>
    <row r="1288" spans="1:2" ht="14.25">
      <c r="A1288" s="817"/>
      <c r="B1288" s="713"/>
    </row>
    <row r="1289" spans="1:2" ht="14.25">
      <c r="A1289" s="817"/>
      <c r="B1289" s="713"/>
    </row>
    <row r="1290" spans="1:2" ht="14.25">
      <c r="A1290" s="817"/>
      <c r="B1290" s="713"/>
    </row>
    <row r="1291" spans="1:2" ht="14.25">
      <c r="A1291" s="817"/>
      <c r="B1291" s="713"/>
    </row>
    <row r="1292" spans="1:2" ht="14.25">
      <c r="A1292" s="817"/>
      <c r="B1292" s="713"/>
    </row>
    <row r="1293" spans="1:2" ht="14.25">
      <c r="A1293" s="817"/>
      <c r="B1293" s="713"/>
    </row>
    <row r="1294" spans="1:2" ht="14.25">
      <c r="A1294" s="817"/>
      <c r="B1294" s="713"/>
    </row>
    <row r="1295" spans="1:2" ht="14.25">
      <c r="A1295" s="817"/>
      <c r="B1295" s="713"/>
    </row>
    <row r="1296" spans="1:2" ht="14.25">
      <c r="A1296" s="817"/>
      <c r="B1296" s="713"/>
    </row>
    <row r="1297" spans="1:2" ht="14.25">
      <c r="A1297" s="817"/>
      <c r="B1297" s="713"/>
    </row>
    <row r="1298" spans="1:2" ht="14.25">
      <c r="A1298" s="817"/>
      <c r="B1298" s="713"/>
    </row>
    <row r="1299" spans="1:2" ht="14.25">
      <c r="A1299" s="817"/>
      <c r="B1299" s="713"/>
    </row>
    <row r="1300" spans="1:2" ht="14.25">
      <c r="A1300" s="817"/>
      <c r="B1300" s="713"/>
    </row>
    <row r="1301" spans="1:2" ht="14.25">
      <c r="A1301" s="817"/>
      <c r="B1301" s="713"/>
    </row>
    <row r="1302" spans="1:2" ht="14.25">
      <c r="A1302" s="817"/>
      <c r="B1302" s="713"/>
    </row>
    <row r="1303" spans="1:2" ht="14.25">
      <c r="A1303" s="817"/>
      <c r="B1303" s="713"/>
    </row>
    <row r="1304" spans="1:2" ht="14.25">
      <c r="A1304" s="817"/>
      <c r="B1304" s="713"/>
    </row>
    <row r="1305" spans="1:2" ht="14.25">
      <c r="A1305" s="817"/>
      <c r="B1305" s="713"/>
    </row>
    <row r="1306" spans="1:2" ht="14.25">
      <c r="A1306" s="817"/>
      <c r="B1306" s="713"/>
    </row>
    <row r="1307" spans="1:2" ht="14.25">
      <c r="A1307" s="817"/>
      <c r="B1307" s="713"/>
    </row>
    <row r="1308" spans="1:2" ht="14.25">
      <c r="A1308" s="817"/>
      <c r="B1308" s="713"/>
    </row>
    <row r="1309" spans="1:2" ht="14.25">
      <c r="A1309" s="817"/>
      <c r="B1309" s="713"/>
    </row>
    <row r="1310" spans="1:2" ht="14.25">
      <c r="A1310" s="817"/>
      <c r="B1310" s="713"/>
    </row>
    <row r="1311" spans="1:2" ht="14.25">
      <c r="A1311" s="817"/>
      <c r="B1311" s="713"/>
    </row>
    <row r="1312" spans="1:2" ht="14.25">
      <c r="A1312" s="817"/>
      <c r="B1312" s="713"/>
    </row>
    <row r="1313" spans="1:2" ht="14.25">
      <c r="A1313" s="817"/>
      <c r="B1313" s="713"/>
    </row>
    <row r="1314" spans="1:2" ht="14.25">
      <c r="A1314" s="817"/>
      <c r="B1314" s="713"/>
    </row>
    <row r="1315" spans="1:2" ht="14.25">
      <c r="A1315" s="817"/>
      <c r="B1315" s="713"/>
    </row>
    <row r="1316" spans="1:2" ht="14.25">
      <c r="A1316" s="817"/>
      <c r="B1316" s="713"/>
    </row>
    <row r="1317" spans="1:2" ht="14.25">
      <c r="A1317" s="817"/>
      <c r="B1317" s="713"/>
    </row>
    <row r="1318" spans="1:2" ht="14.25">
      <c r="A1318" s="817"/>
      <c r="B1318" s="713"/>
    </row>
    <row r="1319" spans="1:2" ht="14.25">
      <c r="A1319" s="817"/>
      <c r="B1319" s="713"/>
    </row>
    <row r="1320" spans="1:2" ht="14.25">
      <c r="A1320" s="817"/>
      <c r="B1320" s="713"/>
    </row>
    <row r="1321" spans="1:2" ht="14.25">
      <c r="A1321" s="817"/>
      <c r="B1321" s="713"/>
    </row>
    <row r="1322" spans="1:2" ht="14.25">
      <c r="A1322" s="817"/>
      <c r="B1322" s="713"/>
    </row>
    <row r="1323" spans="1:2" ht="14.25">
      <c r="A1323" s="817"/>
      <c r="B1323" s="713"/>
    </row>
    <row r="1324" spans="1:2" ht="14.25">
      <c r="A1324" s="817"/>
      <c r="B1324" s="713"/>
    </row>
    <row r="1325" spans="1:2" ht="14.25">
      <c r="A1325" s="817"/>
      <c r="B1325" s="713"/>
    </row>
    <row r="1326" spans="1:2" ht="14.25">
      <c r="A1326" s="817"/>
      <c r="B1326" s="713"/>
    </row>
    <row r="1327" spans="1:2" ht="14.25">
      <c r="A1327" s="817"/>
      <c r="B1327" s="713"/>
    </row>
    <row r="1328" spans="1:2" ht="14.25">
      <c r="A1328" s="817"/>
      <c r="B1328" s="713"/>
    </row>
    <row r="1329" spans="1:2" ht="14.25">
      <c r="A1329" s="817"/>
      <c r="B1329" s="713"/>
    </row>
    <row r="1330" spans="1:2" ht="14.25">
      <c r="A1330" s="817"/>
      <c r="B1330" s="713"/>
    </row>
    <row r="1331" spans="1:2" ht="14.25">
      <c r="A1331" s="817"/>
      <c r="B1331" s="713"/>
    </row>
    <row r="1332" spans="1:2" ht="14.25">
      <c r="A1332" s="817"/>
      <c r="B1332" s="713"/>
    </row>
    <row r="1333" spans="1:2" ht="14.25">
      <c r="A1333" s="817"/>
      <c r="B1333" s="713"/>
    </row>
    <row r="1334" spans="1:2" ht="14.25">
      <c r="A1334" s="817"/>
      <c r="B1334" s="713"/>
    </row>
    <row r="1335" spans="1:2" ht="14.25">
      <c r="A1335" s="817"/>
      <c r="B1335" s="713"/>
    </row>
    <row r="1336" spans="1:2" ht="14.25">
      <c r="A1336" s="817"/>
      <c r="B1336" s="713"/>
    </row>
    <row r="1337" spans="1:2" ht="14.25">
      <c r="A1337" s="817"/>
      <c r="B1337" s="713"/>
    </row>
    <row r="1338" spans="1:2" ht="14.25">
      <c r="A1338" s="817"/>
      <c r="B1338" s="713"/>
    </row>
    <row r="1339" spans="1:2" ht="14.25">
      <c r="A1339" s="817"/>
      <c r="B1339" s="713"/>
    </row>
    <row r="1340" spans="1:2" ht="14.25">
      <c r="A1340" s="817"/>
      <c r="B1340" s="713"/>
    </row>
    <row r="1341" spans="1:2" ht="14.25">
      <c r="A1341" s="817"/>
      <c r="B1341" s="713"/>
    </row>
    <row r="1342" spans="1:2" ht="14.25">
      <c r="A1342" s="817"/>
      <c r="B1342" s="713"/>
    </row>
    <row r="1343" spans="1:2" ht="14.25">
      <c r="A1343" s="817"/>
      <c r="B1343" s="713"/>
    </row>
    <row r="1344" spans="1:2" ht="14.25">
      <c r="A1344" s="817"/>
      <c r="B1344" s="713"/>
    </row>
    <row r="1345" spans="1:2" ht="14.25">
      <c r="A1345" s="817"/>
      <c r="B1345" s="713"/>
    </row>
    <row r="1346" spans="1:2" ht="14.25">
      <c r="A1346" s="817"/>
      <c r="B1346" s="713"/>
    </row>
    <row r="1347" spans="1:2" ht="14.25">
      <c r="A1347" s="817"/>
      <c r="B1347" s="713"/>
    </row>
    <row r="1348" spans="1:2" ht="14.25">
      <c r="A1348" s="817"/>
      <c r="B1348" s="713"/>
    </row>
    <row r="1349" spans="1:2" ht="14.25">
      <c r="A1349" s="817"/>
      <c r="B1349" s="713"/>
    </row>
    <row r="1350" spans="1:2" ht="14.25">
      <c r="A1350" s="817"/>
      <c r="B1350" s="713"/>
    </row>
    <row r="1351" spans="1:2" ht="14.25">
      <c r="A1351" s="817"/>
      <c r="B1351" s="713"/>
    </row>
    <row r="1352" spans="1:2" ht="14.25">
      <c r="A1352" s="817"/>
      <c r="B1352" s="713"/>
    </row>
    <row r="1353" spans="1:2" ht="14.25">
      <c r="A1353" s="817"/>
      <c r="B1353" s="713"/>
    </row>
    <row r="1354" spans="1:2" ht="14.25">
      <c r="A1354" s="817"/>
      <c r="B1354" s="713"/>
    </row>
    <row r="1355" spans="1:2" ht="14.25">
      <c r="A1355" s="817"/>
      <c r="B1355" s="713"/>
    </row>
    <row r="1356" spans="1:2" ht="14.25">
      <c r="A1356" s="817"/>
      <c r="B1356" s="713"/>
    </row>
    <row r="1357" spans="1:2" ht="14.25">
      <c r="A1357" s="817"/>
      <c r="B1357" s="713"/>
    </row>
    <row r="1358" spans="1:2" ht="14.25">
      <c r="A1358" s="817"/>
      <c r="B1358" s="713"/>
    </row>
    <row r="1359" spans="1:2" ht="14.25">
      <c r="A1359" s="817"/>
      <c r="B1359" s="713"/>
    </row>
    <row r="1360" spans="1:2" ht="14.25">
      <c r="A1360" s="817"/>
      <c r="B1360" s="713"/>
    </row>
    <row r="1361" spans="1:2" ht="14.25">
      <c r="A1361" s="817"/>
      <c r="B1361" s="713"/>
    </row>
    <row r="1362" spans="1:2" ht="14.25">
      <c r="A1362" s="817"/>
      <c r="B1362" s="713"/>
    </row>
    <row r="1363" spans="1:2" ht="14.25">
      <c r="A1363" s="817"/>
      <c r="B1363" s="713"/>
    </row>
    <row r="1364" spans="1:2" ht="14.25">
      <c r="A1364" s="817"/>
      <c r="B1364" s="713"/>
    </row>
    <row r="1365" spans="1:2" ht="14.25">
      <c r="A1365" s="817"/>
      <c r="B1365" s="713"/>
    </row>
    <row r="1366" spans="1:2" ht="14.25">
      <c r="A1366" s="817"/>
      <c r="B1366" s="713"/>
    </row>
    <row r="1367" spans="1:2" ht="14.25">
      <c r="A1367" s="817"/>
      <c r="B1367" s="713"/>
    </row>
    <row r="1368" spans="1:2" ht="14.25">
      <c r="A1368" s="817"/>
      <c r="B1368" s="713"/>
    </row>
    <row r="1369" spans="1:2" ht="14.25">
      <c r="A1369" s="817"/>
      <c r="B1369" s="713"/>
    </row>
    <row r="1370" spans="1:2" ht="14.25">
      <c r="A1370" s="817"/>
      <c r="B1370" s="713"/>
    </row>
    <row r="1371" spans="1:2" ht="14.25">
      <c r="A1371" s="817"/>
      <c r="B1371" s="713"/>
    </row>
    <row r="1372" spans="1:2" ht="14.25">
      <c r="A1372" s="817"/>
      <c r="B1372" s="713"/>
    </row>
    <row r="1373" spans="1:2" ht="14.25">
      <c r="A1373" s="817"/>
      <c r="B1373" s="713"/>
    </row>
    <row r="1374" spans="1:2" ht="14.25">
      <c r="A1374" s="817"/>
      <c r="B1374" s="713"/>
    </row>
    <row r="1375" spans="1:2" ht="14.25">
      <c r="A1375" s="817"/>
      <c r="B1375" s="713"/>
    </row>
    <row r="1376" spans="1:2" ht="14.25">
      <c r="A1376" s="817"/>
      <c r="B1376" s="713"/>
    </row>
    <row r="1377" spans="1:2" ht="14.25">
      <c r="A1377" s="817"/>
      <c r="B1377" s="713"/>
    </row>
    <row r="1378" spans="1:2" ht="14.25">
      <c r="A1378" s="817"/>
      <c r="B1378" s="713"/>
    </row>
    <row r="1379" spans="1:2" ht="14.25">
      <c r="A1379" s="817"/>
      <c r="B1379" s="713"/>
    </row>
    <row r="1380" spans="1:2" ht="14.25">
      <c r="A1380" s="817"/>
      <c r="B1380" s="713"/>
    </row>
    <row r="1381" spans="1:2" ht="14.25">
      <c r="A1381" s="817"/>
      <c r="B1381" s="713"/>
    </row>
    <row r="1382" spans="1:2" ht="14.25">
      <c r="A1382" s="817"/>
      <c r="B1382" s="713"/>
    </row>
    <row r="1383" spans="1:2" ht="14.25">
      <c r="A1383" s="817"/>
      <c r="B1383" s="713"/>
    </row>
    <row r="1384" spans="1:2" ht="14.25">
      <c r="A1384" s="817"/>
      <c r="B1384" s="713"/>
    </row>
    <row r="1385" spans="1:2" ht="14.25">
      <c r="A1385" s="817"/>
      <c r="B1385" s="713"/>
    </row>
    <row r="1386" spans="1:2" ht="14.25">
      <c r="A1386" s="817"/>
      <c r="B1386" s="713"/>
    </row>
    <row r="1387" spans="1:2" ht="14.25">
      <c r="A1387" s="817"/>
      <c r="B1387" s="713"/>
    </row>
    <row r="1388" spans="1:2" ht="14.25">
      <c r="A1388" s="817"/>
      <c r="B1388" s="713"/>
    </row>
    <row r="1389" spans="1:2" ht="14.25">
      <c r="A1389" s="817"/>
      <c r="B1389" s="713"/>
    </row>
    <row r="1390" spans="1:2" ht="14.25">
      <c r="A1390" s="817"/>
      <c r="B1390" s="713"/>
    </row>
    <row r="1391" spans="1:2" ht="14.25">
      <c r="A1391" s="817"/>
      <c r="B1391" s="713"/>
    </row>
    <row r="1392" spans="1:2" ht="14.25">
      <c r="A1392" s="817"/>
      <c r="B1392" s="713"/>
    </row>
    <row r="1393" spans="1:2" ht="14.25">
      <c r="A1393" s="817"/>
      <c r="B1393" s="713"/>
    </row>
    <row r="1394" spans="1:2" ht="14.25">
      <c r="A1394" s="817"/>
      <c r="B1394" s="713"/>
    </row>
    <row r="1395" spans="1:2" ht="14.25">
      <c r="A1395" s="817"/>
      <c r="B1395" s="713"/>
    </row>
    <row r="1396" spans="1:2" ht="14.25">
      <c r="A1396" s="817"/>
      <c r="B1396" s="713"/>
    </row>
    <row r="1397" spans="1:2" ht="14.25">
      <c r="A1397" s="817"/>
      <c r="B1397" s="713"/>
    </row>
    <row r="1398" spans="1:2" ht="14.25">
      <c r="A1398" s="817"/>
      <c r="B1398" s="713"/>
    </row>
    <row r="1399" spans="1:2" ht="14.25">
      <c r="A1399" s="817"/>
      <c r="B1399" s="713"/>
    </row>
    <row r="1400" spans="1:2" ht="14.25">
      <c r="A1400" s="817"/>
      <c r="B1400" s="713"/>
    </row>
    <row r="1401" spans="1:2" ht="14.25">
      <c r="A1401" s="817"/>
      <c r="B1401" s="713"/>
    </row>
    <row r="1402" spans="1:2" ht="14.25">
      <c r="A1402" s="817"/>
      <c r="B1402" s="713"/>
    </row>
    <row r="1403" spans="1:2" ht="14.25">
      <c r="A1403" s="817"/>
      <c r="B1403" s="713"/>
    </row>
    <row r="1404" spans="1:2" ht="14.25">
      <c r="A1404" s="817"/>
      <c r="B1404" s="713"/>
    </row>
    <row r="1405" spans="1:2" ht="14.25">
      <c r="A1405" s="817"/>
      <c r="B1405" s="713"/>
    </row>
    <row r="1406" spans="1:2" ht="14.25">
      <c r="A1406" s="817"/>
      <c r="B1406" s="713"/>
    </row>
    <row r="1407" spans="1:2" ht="14.25">
      <c r="A1407" s="817"/>
      <c r="B1407" s="713"/>
    </row>
    <row r="1408" spans="1:2" ht="14.25">
      <c r="A1408" s="817"/>
      <c r="B1408" s="713"/>
    </row>
    <row r="1409" spans="1:2" ht="14.25">
      <c r="A1409" s="817"/>
      <c r="B1409" s="713"/>
    </row>
    <row r="1410" spans="1:2" ht="14.25">
      <c r="A1410" s="817"/>
      <c r="B1410" s="713"/>
    </row>
    <row r="1411" spans="1:2" ht="14.25">
      <c r="A1411" s="817"/>
      <c r="B1411" s="713"/>
    </row>
    <row r="1412" spans="1:2" ht="14.25">
      <c r="A1412" s="817"/>
      <c r="B1412" s="713"/>
    </row>
    <row r="1413" spans="1:2" ht="14.25">
      <c r="A1413" s="817"/>
      <c r="B1413" s="713"/>
    </row>
    <row r="1414" spans="1:2" ht="14.25">
      <c r="A1414" s="817"/>
      <c r="B1414" s="713"/>
    </row>
    <row r="1415" spans="1:2" ht="14.25">
      <c r="A1415" s="817"/>
      <c r="B1415" s="713"/>
    </row>
    <row r="1416" spans="1:2" ht="14.25">
      <c r="A1416" s="817"/>
      <c r="B1416" s="713"/>
    </row>
    <row r="1417" spans="1:2" ht="14.25">
      <c r="A1417" s="817"/>
      <c r="B1417" s="713"/>
    </row>
    <row r="1418" spans="1:2" ht="14.25">
      <c r="A1418" s="817"/>
      <c r="B1418" s="713"/>
    </row>
    <row r="1419" spans="1:2" ht="14.25">
      <c r="A1419" s="817"/>
      <c r="B1419" s="713"/>
    </row>
    <row r="1420" spans="1:2" ht="14.25">
      <c r="A1420" s="817"/>
      <c r="B1420" s="713"/>
    </row>
    <row r="1421" spans="1:2" ht="14.25">
      <c r="A1421" s="817"/>
      <c r="B1421" s="713"/>
    </row>
    <row r="1422" spans="1:2" ht="14.25">
      <c r="A1422" s="817"/>
      <c r="B1422" s="713"/>
    </row>
    <row r="1423" spans="1:2" ht="14.25">
      <c r="A1423" s="817"/>
      <c r="B1423" s="713"/>
    </row>
    <row r="1424" spans="1:2" ht="14.25">
      <c r="A1424" s="817"/>
      <c r="B1424" s="713"/>
    </row>
    <row r="1425" spans="1:2" ht="14.25">
      <c r="A1425" s="817"/>
      <c r="B1425" s="713"/>
    </row>
    <row r="1426" spans="1:2" ht="14.25">
      <c r="A1426" s="817"/>
      <c r="B1426" s="713"/>
    </row>
    <row r="1427" spans="1:2" ht="14.25">
      <c r="A1427" s="817"/>
      <c r="B1427" s="713"/>
    </row>
    <row r="1428" spans="1:2" ht="14.25">
      <c r="A1428" s="817"/>
      <c r="B1428" s="713"/>
    </row>
    <row r="1429" spans="1:2" ht="14.25">
      <c r="A1429" s="817"/>
      <c r="B1429" s="713"/>
    </row>
    <row r="1430" spans="1:2" ht="14.25">
      <c r="A1430" s="817"/>
      <c r="B1430" s="713"/>
    </row>
    <row r="1431" spans="1:2" ht="14.25">
      <c r="A1431" s="817"/>
      <c r="B1431" s="713"/>
    </row>
    <row r="1432" spans="1:2" ht="14.25">
      <c r="A1432" s="817"/>
      <c r="B1432" s="713"/>
    </row>
    <row r="1433" spans="1:2" ht="14.25">
      <c r="A1433" s="817"/>
      <c r="B1433" s="713"/>
    </row>
    <row r="1434" spans="1:2" ht="14.25">
      <c r="A1434" s="817"/>
      <c r="B1434" s="713"/>
    </row>
    <row r="1435" spans="1:2" ht="14.25">
      <c r="A1435" s="817"/>
      <c r="B1435" s="713"/>
    </row>
    <row r="1436" spans="1:2" ht="14.25">
      <c r="A1436" s="817"/>
      <c r="B1436" s="713"/>
    </row>
    <row r="1437" spans="1:2" ht="14.25">
      <c r="A1437" s="817"/>
      <c r="B1437" s="713"/>
    </row>
    <row r="1438" spans="1:2" ht="14.25">
      <c r="A1438" s="817"/>
      <c r="B1438" s="713"/>
    </row>
    <row r="1439" spans="1:2" ht="14.25">
      <c r="A1439" s="817"/>
      <c r="B1439" s="713"/>
    </row>
    <row r="1440" spans="1:2" ht="14.25">
      <c r="A1440" s="817"/>
      <c r="B1440" s="713"/>
    </row>
    <row r="1441" spans="1:2" ht="14.25">
      <c r="A1441" s="817"/>
      <c r="B1441" s="713"/>
    </row>
    <row r="1442" spans="1:2" ht="14.25">
      <c r="A1442" s="817"/>
      <c r="B1442" s="713"/>
    </row>
    <row r="1443" spans="1:2" ht="14.25">
      <c r="A1443" s="817"/>
      <c r="B1443" s="713"/>
    </row>
    <row r="1444" spans="1:2" ht="14.25">
      <c r="A1444" s="817"/>
      <c r="B1444" s="713"/>
    </row>
    <row r="1445" spans="1:2" ht="14.25">
      <c r="A1445" s="817"/>
      <c r="B1445" s="713"/>
    </row>
    <row r="1446" spans="1:2" ht="14.25">
      <c r="A1446" s="817"/>
      <c r="B1446" s="713"/>
    </row>
    <row r="1447" spans="1:2" ht="14.25">
      <c r="A1447" s="817"/>
      <c r="B1447" s="713"/>
    </row>
    <row r="1448" spans="1:2" ht="14.25">
      <c r="A1448" s="817"/>
      <c r="B1448" s="713"/>
    </row>
    <row r="1449" spans="1:2" ht="14.25">
      <c r="A1449" s="817"/>
      <c r="B1449" s="713"/>
    </row>
    <row r="1450" spans="1:2" ht="14.25">
      <c r="A1450" s="817"/>
      <c r="B1450" s="713"/>
    </row>
    <row r="1451" spans="1:2" ht="14.25">
      <c r="A1451" s="817"/>
      <c r="B1451" s="713"/>
    </row>
    <row r="1452" spans="1:2" ht="14.25">
      <c r="A1452" s="817"/>
      <c r="B1452" s="713"/>
    </row>
    <row r="1453" spans="1:2" ht="14.25">
      <c r="A1453" s="817"/>
      <c r="B1453" s="713"/>
    </row>
    <row r="1454" spans="1:2" ht="14.25">
      <c r="A1454" s="817"/>
      <c r="B1454" s="713"/>
    </row>
    <row r="1455" spans="1:2" ht="14.25">
      <c r="A1455" s="817"/>
      <c r="B1455" s="713"/>
    </row>
    <row r="1456" spans="1:2" ht="14.25">
      <c r="A1456" s="817"/>
      <c r="B1456" s="713"/>
    </row>
    <row r="1457" spans="1:2" ht="14.25">
      <c r="A1457" s="817"/>
      <c r="B1457" s="713"/>
    </row>
    <row r="1458" spans="1:2" ht="14.25">
      <c r="A1458" s="817"/>
      <c r="B1458" s="713"/>
    </row>
    <row r="1459" spans="1:2" ht="14.25">
      <c r="A1459" s="817"/>
      <c r="B1459" s="713"/>
    </row>
    <row r="1460" spans="1:2" ht="14.25">
      <c r="A1460" s="817"/>
      <c r="B1460" s="713"/>
    </row>
    <row r="1461" spans="1:2" ht="14.25">
      <c r="A1461" s="817"/>
      <c r="B1461" s="713"/>
    </row>
    <row r="1462" spans="1:2" ht="14.25">
      <c r="A1462" s="817"/>
      <c r="B1462" s="713"/>
    </row>
    <row r="1463" spans="1:2" ht="14.25">
      <c r="A1463" s="817"/>
      <c r="B1463" s="713"/>
    </row>
    <row r="1464" spans="1:2" ht="14.25">
      <c r="A1464" s="817"/>
      <c r="B1464" s="713"/>
    </row>
    <row r="1465" spans="1:2" ht="14.25">
      <c r="A1465" s="817"/>
      <c r="B1465" s="713"/>
    </row>
    <row r="1466" spans="1:2" ht="14.25">
      <c r="A1466" s="817"/>
      <c r="B1466" s="713"/>
    </row>
    <row r="1467" spans="1:2" ht="14.25">
      <c r="A1467" s="817"/>
      <c r="B1467" s="713"/>
    </row>
    <row r="1468" spans="1:2" ht="14.25">
      <c r="A1468" s="817"/>
      <c r="B1468" s="713"/>
    </row>
    <row r="1469" spans="1:2" ht="14.25">
      <c r="A1469" s="817"/>
      <c r="B1469" s="713"/>
    </row>
    <row r="1470" spans="1:2" ht="14.25">
      <c r="A1470" s="817"/>
      <c r="B1470" s="713"/>
    </row>
    <row r="1471" spans="1:2" ht="14.25">
      <c r="A1471" s="817"/>
      <c r="B1471" s="713"/>
    </row>
    <row r="1472" spans="1:2" ht="14.25">
      <c r="A1472" s="817"/>
      <c r="B1472" s="713"/>
    </row>
    <row r="1473" spans="1:2" ht="14.25">
      <c r="A1473" s="817"/>
      <c r="B1473" s="713"/>
    </row>
    <row r="1474" spans="1:2" ht="14.25">
      <c r="A1474" s="817"/>
      <c r="B1474" s="713"/>
    </row>
    <row r="1475" spans="1:2" ht="14.25">
      <c r="A1475" s="817"/>
      <c r="B1475" s="713"/>
    </row>
    <row r="1476" spans="1:2" ht="14.25">
      <c r="A1476" s="817"/>
      <c r="B1476" s="713"/>
    </row>
    <row r="1477" spans="1:2" ht="14.25">
      <c r="A1477" s="817"/>
      <c r="B1477" s="713"/>
    </row>
    <row r="1478" spans="1:2" ht="14.25">
      <c r="A1478" s="817"/>
      <c r="B1478" s="713"/>
    </row>
    <row r="1479" spans="1:2" ht="14.25">
      <c r="A1479" s="817"/>
      <c r="B1479" s="713"/>
    </row>
    <row r="1480" spans="1:2" ht="14.25">
      <c r="A1480" s="817"/>
      <c r="B1480" s="713"/>
    </row>
    <row r="1481" spans="1:2" ht="14.25">
      <c r="A1481" s="817"/>
      <c r="B1481" s="713"/>
    </row>
    <row r="1482" spans="1:2" ht="14.25">
      <c r="A1482" s="817"/>
      <c r="B1482" s="713"/>
    </row>
    <row r="1483" spans="1:2" ht="14.25">
      <c r="A1483" s="817"/>
      <c r="B1483" s="713"/>
    </row>
    <row r="1484" spans="1:2" ht="14.25">
      <c r="A1484" s="817"/>
      <c r="B1484" s="713"/>
    </row>
    <row r="1485" spans="1:2" ht="14.25">
      <c r="A1485" s="817"/>
      <c r="B1485" s="713"/>
    </row>
    <row r="1486" spans="1:2" ht="14.25">
      <c r="A1486" s="817"/>
      <c r="B1486" s="713"/>
    </row>
    <row r="1487" spans="1:2" ht="14.25">
      <c r="A1487" s="817"/>
      <c r="B1487" s="713"/>
    </row>
    <row r="1488" spans="1:2" ht="14.25">
      <c r="A1488" s="817"/>
      <c r="B1488" s="713"/>
    </row>
    <row r="1489" spans="1:2" ht="14.25">
      <c r="A1489" s="817"/>
      <c r="B1489" s="713"/>
    </row>
    <row r="1490" spans="1:2" ht="14.25">
      <c r="A1490" s="817"/>
      <c r="B1490" s="713"/>
    </row>
    <row r="1491" spans="1:2" ht="14.25">
      <c r="A1491" s="817"/>
      <c r="B1491" s="713"/>
    </row>
    <row r="1492" spans="1:2" ht="14.25">
      <c r="A1492" s="817"/>
      <c r="B1492" s="713"/>
    </row>
    <row r="1493" spans="1:2" ht="14.25">
      <c r="A1493" s="817"/>
      <c r="B1493" s="713"/>
    </row>
    <row r="1494" spans="1:2" ht="14.25">
      <c r="A1494" s="817"/>
      <c r="B1494" s="713"/>
    </row>
    <row r="1495" spans="1:2" ht="14.25">
      <c r="A1495" s="817"/>
      <c r="B1495" s="713"/>
    </row>
    <row r="1496" spans="1:2" ht="14.25">
      <c r="A1496" s="817"/>
      <c r="B1496" s="713"/>
    </row>
    <row r="1497" spans="1:2" ht="14.25">
      <c r="A1497" s="817"/>
      <c r="B1497" s="713"/>
    </row>
    <row r="1498" spans="1:2" ht="14.25">
      <c r="A1498" s="817"/>
      <c r="B1498" s="713"/>
    </row>
    <row r="1499" spans="1:2" ht="14.25">
      <c r="A1499" s="817"/>
      <c r="B1499" s="713"/>
    </row>
    <row r="1500" spans="1:2" ht="14.25">
      <c r="A1500" s="817"/>
      <c r="B1500" s="713"/>
    </row>
    <row r="1501" spans="1:2" ht="14.25">
      <c r="A1501" s="817"/>
      <c r="B1501" s="713"/>
    </row>
    <row r="1502" spans="1:2" ht="14.25">
      <c r="A1502" s="817"/>
      <c r="B1502" s="713"/>
    </row>
    <row r="1503" spans="1:2" ht="14.25">
      <c r="A1503" s="817"/>
      <c r="B1503" s="713"/>
    </row>
    <row r="1504" spans="1:2" ht="14.25">
      <c r="A1504" s="817"/>
      <c r="B1504" s="713"/>
    </row>
    <row r="1505" spans="1:2" ht="14.25">
      <c r="A1505" s="817"/>
      <c r="B1505" s="713"/>
    </row>
    <row r="1506" spans="1:2" ht="14.25">
      <c r="A1506" s="817"/>
      <c r="B1506" s="713"/>
    </row>
    <row r="1507" spans="1:2" ht="14.25">
      <c r="A1507" s="817"/>
      <c r="B1507" s="713"/>
    </row>
    <row r="1508" spans="1:2" ht="14.25">
      <c r="A1508" s="817"/>
      <c r="B1508" s="713"/>
    </row>
    <row r="1509" spans="1:2" ht="14.25">
      <c r="A1509" s="817"/>
      <c r="B1509" s="713"/>
    </row>
    <row r="1510" spans="1:2" ht="14.25">
      <c r="A1510" s="817"/>
      <c r="B1510" s="713"/>
    </row>
    <row r="1511" spans="1:2" ht="14.25">
      <c r="A1511" s="817"/>
      <c r="B1511" s="713"/>
    </row>
    <row r="1512" spans="1:2" ht="14.25">
      <c r="A1512" s="817"/>
      <c r="B1512" s="713"/>
    </row>
    <row r="1513" spans="1:2" ht="14.25">
      <c r="A1513" s="817"/>
      <c r="B1513" s="713"/>
    </row>
    <row r="1514" spans="1:2" ht="14.25">
      <c r="A1514" s="817"/>
      <c r="B1514" s="713"/>
    </row>
    <row r="1515" spans="1:2" ht="14.25">
      <c r="A1515" s="817"/>
      <c r="B1515" s="713"/>
    </row>
    <row r="1516" spans="1:2" ht="14.25">
      <c r="A1516" s="817"/>
      <c r="B1516" s="713"/>
    </row>
    <row r="1517" spans="1:2" ht="14.25">
      <c r="A1517" s="817"/>
      <c r="B1517" s="713"/>
    </row>
    <row r="1518" spans="1:2" ht="14.25">
      <c r="A1518" s="817"/>
      <c r="B1518" s="713"/>
    </row>
    <row r="1519" spans="1:2" ht="14.25">
      <c r="A1519" s="817"/>
      <c r="B1519" s="713"/>
    </row>
    <row r="1520" spans="1:2" ht="14.25">
      <c r="A1520" s="817"/>
      <c r="B1520" s="713"/>
    </row>
    <row r="1521" spans="1:2" ht="14.25">
      <c r="A1521" s="817"/>
      <c r="B1521" s="713"/>
    </row>
    <row r="1522" spans="1:2" ht="14.25">
      <c r="A1522" s="817"/>
      <c r="B1522" s="713"/>
    </row>
    <row r="1523" spans="1:2" ht="14.25">
      <c r="A1523" s="817"/>
      <c r="B1523" s="713"/>
    </row>
    <row r="1524" spans="1:2" ht="14.25">
      <c r="A1524" s="817"/>
      <c r="B1524" s="713"/>
    </row>
    <row r="1525" spans="1:2" ht="14.25">
      <c r="A1525" s="817"/>
      <c r="B1525" s="713"/>
    </row>
    <row r="1526" spans="1:2" ht="14.25">
      <c r="A1526" s="817"/>
      <c r="B1526" s="713"/>
    </row>
    <row r="1527" spans="1:2" ht="14.25">
      <c r="A1527" s="817"/>
      <c r="B1527" s="713"/>
    </row>
    <row r="1528" spans="1:2" ht="14.25">
      <c r="A1528" s="817"/>
      <c r="B1528" s="713"/>
    </row>
    <row r="1529" spans="1:2" ht="14.25">
      <c r="A1529" s="817"/>
      <c r="B1529" s="713"/>
    </row>
    <row r="1530" spans="1:2" ht="14.25">
      <c r="A1530" s="817"/>
      <c r="B1530" s="713"/>
    </row>
    <row r="1531" spans="1:2" ht="14.25">
      <c r="A1531" s="817"/>
      <c r="B1531" s="713"/>
    </row>
    <row r="1532" spans="1:2" ht="14.25">
      <c r="A1532" s="817"/>
      <c r="B1532" s="713"/>
    </row>
    <row r="1533" spans="1:2" ht="14.25">
      <c r="A1533" s="817"/>
      <c r="B1533" s="713"/>
    </row>
    <row r="1534" spans="1:2" ht="14.25">
      <c r="A1534" s="817"/>
      <c r="B1534" s="713"/>
    </row>
    <row r="1535" spans="1:2" ht="14.25">
      <c r="A1535" s="817"/>
      <c r="B1535" s="713"/>
    </row>
    <row r="1536" spans="1:2" ht="14.25">
      <c r="A1536" s="817"/>
      <c r="B1536" s="713"/>
    </row>
    <row r="1537" spans="1:2" ht="14.25">
      <c r="A1537" s="817"/>
      <c r="B1537" s="713"/>
    </row>
    <row r="1538" spans="1:2" ht="14.25">
      <c r="A1538" s="817"/>
      <c r="B1538" s="713"/>
    </row>
    <row r="1539" spans="1:2" ht="14.25">
      <c r="A1539" s="817"/>
      <c r="B1539" s="713"/>
    </row>
    <row r="1540" spans="1:2" ht="14.25">
      <c r="A1540" s="817"/>
      <c r="B1540" s="713"/>
    </row>
    <row r="1541" spans="1:2" ht="14.25">
      <c r="A1541" s="817"/>
      <c r="B1541" s="713"/>
    </row>
    <row r="1542" spans="1:2" ht="14.25">
      <c r="A1542" s="817"/>
      <c r="B1542" s="713"/>
    </row>
    <row r="1543" spans="1:2" ht="14.25">
      <c r="A1543" s="817"/>
      <c r="B1543" s="713"/>
    </row>
    <row r="1544" spans="1:2" ht="14.25">
      <c r="A1544" s="817"/>
      <c r="B1544" s="713"/>
    </row>
    <row r="1545" spans="1:2" ht="14.25">
      <c r="A1545" s="817"/>
      <c r="B1545" s="713"/>
    </row>
    <row r="1546" spans="1:2" ht="14.25">
      <c r="A1546" s="817"/>
      <c r="B1546" s="713"/>
    </row>
    <row r="1547" spans="1:2" ht="14.25">
      <c r="A1547" s="817"/>
      <c r="B1547" s="713"/>
    </row>
    <row r="1548" spans="1:2" ht="14.25">
      <c r="A1548" s="817"/>
      <c r="B1548" s="713"/>
    </row>
    <row r="1549" spans="1:2" ht="14.25">
      <c r="A1549" s="817"/>
      <c r="B1549" s="713"/>
    </row>
    <row r="1550" spans="1:2" ht="14.25">
      <c r="A1550" s="817"/>
      <c r="B1550" s="713"/>
    </row>
    <row r="1551" spans="1:2" ht="14.25">
      <c r="A1551" s="817"/>
      <c r="B1551" s="713"/>
    </row>
    <row r="1552" spans="1:2" ht="14.25">
      <c r="A1552" s="817"/>
      <c r="B1552" s="713"/>
    </row>
    <row r="1553" spans="1:2" ht="14.25">
      <c r="A1553" s="817"/>
      <c r="B1553" s="713"/>
    </row>
    <row r="1554" spans="1:2" ht="14.25">
      <c r="A1554" s="817"/>
      <c r="B1554" s="713"/>
    </row>
    <row r="1555" spans="1:2" ht="14.25">
      <c r="A1555" s="817"/>
      <c r="B1555" s="713"/>
    </row>
    <row r="1556" spans="1:2" ht="14.25">
      <c r="A1556" s="817"/>
      <c r="B1556" s="713"/>
    </row>
    <row r="1557" spans="1:2" ht="14.25">
      <c r="A1557" s="817"/>
      <c r="B1557" s="713"/>
    </row>
    <row r="1558" spans="1:2" ht="14.25">
      <c r="A1558" s="817"/>
      <c r="B1558" s="713"/>
    </row>
    <row r="1559" spans="1:2" ht="14.25">
      <c r="A1559" s="817"/>
      <c r="B1559" s="713"/>
    </row>
    <row r="1560" spans="1:2" ht="14.25">
      <c r="A1560" s="817"/>
      <c r="B1560" s="713"/>
    </row>
    <row r="1561" spans="1:2" ht="14.25">
      <c r="A1561" s="817"/>
      <c r="B1561" s="713"/>
    </row>
    <row r="1562" spans="1:2" ht="14.25">
      <c r="A1562" s="817"/>
      <c r="B1562" s="713"/>
    </row>
    <row r="1563" spans="1:2" ht="14.25">
      <c r="A1563" s="817"/>
      <c r="B1563" s="713"/>
    </row>
    <row r="1564" spans="1:2" ht="14.25">
      <c r="A1564" s="817"/>
      <c r="B1564" s="713"/>
    </row>
    <row r="1565" spans="1:2" ht="14.25">
      <c r="A1565" s="817"/>
      <c r="B1565" s="713"/>
    </row>
    <row r="1566" spans="1:2" ht="14.25">
      <c r="A1566" s="817"/>
      <c r="B1566" s="713"/>
    </row>
    <row r="1567" spans="1:2" ht="14.25">
      <c r="A1567" s="817"/>
      <c r="B1567" s="713"/>
    </row>
    <row r="1568" spans="1:2" ht="14.25">
      <c r="A1568" s="817"/>
      <c r="B1568" s="713"/>
    </row>
    <row r="1569" spans="1:2" ht="14.25">
      <c r="A1569" s="817"/>
      <c r="B1569" s="713"/>
    </row>
    <row r="1570" spans="1:2" ht="14.25">
      <c r="A1570" s="817"/>
      <c r="B1570" s="713"/>
    </row>
    <row r="1571" spans="1:2" ht="14.25">
      <c r="A1571" s="817"/>
      <c r="B1571" s="713"/>
    </row>
    <row r="1572" spans="1:2" ht="14.25">
      <c r="A1572" s="817"/>
      <c r="B1572" s="713"/>
    </row>
    <row r="1573" spans="1:2" ht="14.25">
      <c r="A1573" s="817"/>
      <c r="B1573" s="713"/>
    </row>
    <row r="1574" spans="1:2" ht="14.25">
      <c r="A1574" s="817"/>
      <c r="B1574" s="713"/>
    </row>
    <row r="1575" spans="1:2" ht="14.25">
      <c r="A1575" s="817"/>
      <c r="B1575" s="713"/>
    </row>
    <row r="1576" spans="1:2" ht="14.25">
      <c r="A1576" s="817"/>
      <c r="B1576" s="713"/>
    </row>
    <row r="1577" spans="1:2" ht="14.25">
      <c r="A1577" s="817"/>
      <c r="B1577" s="713"/>
    </row>
    <row r="1578" spans="1:2" ht="14.25">
      <c r="A1578" s="817"/>
      <c r="B1578" s="713"/>
    </row>
    <row r="1579" spans="1:2" ht="14.25">
      <c r="A1579" s="817"/>
      <c r="B1579" s="713"/>
    </row>
    <row r="1580" spans="1:2" ht="14.25">
      <c r="A1580" s="817"/>
      <c r="B1580" s="713"/>
    </row>
    <row r="1581" spans="1:2" ht="14.25">
      <c r="A1581" s="817"/>
      <c r="B1581" s="713"/>
    </row>
    <row r="1582" spans="1:2" ht="14.25">
      <c r="A1582" s="817"/>
      <c r="B1582" s="713"/>
    </row>
    <row r="1583" spans="1:2" ht="14.25">
      <c r="A1583" s="817"/>
      <c r="B1583" s="713"/>
    </row>
    <row r="1584" spans="1:2" ht="14.25">
      <c r="A1584" s="817"/>
      <c r="B1584" s="713"/>
    </row>
    <row r="1585" spans="1:2" ht="14.25">
      <c r="A1585" s="817"/>
      <c r="B1585" s="713"/>
    </row>
    <row r="1586" spans="1:2" ht="14.25">
      <c r="A1586" s="817"/>
      <c r="B1586" s="713"/>
    </row>
    <row r="1587" spans="1:2" ht="14.25">
      <c r="A1587" s="817"/>
      <c r="B1587" s="713"/>
    </row>
    <row r="1588" spans="1:2" ht="14.25">
      <c r="A1588" s="817"/>
      <c r="B1588" s="713"/>
    </row>
    <row r="1589" spans="1:2" ht="14.25">
      <c r="A1589" s="817"/>
      <c r="B1589" s="713"/>
    </row>
    <row r="1590" spans="1:2" ht="14.25">
      <c r="A1590" s="817"/>
      <c r="B1590" s="713"/>
    </row>
    <row r="1591" spans="1:2" ht="14.25">
      <c r="A1591" s="817"/>
      <c r="B1591" s="713"/>
    </row>
    <row r="1592" spans="1:2" ht="14.25">
      <c r="A1592" s="817"/>
      <c r="B1592" s="713"/>
    </row>
    <row r="1593" spans="1:2" ht="14.25">
      <c r="A1593" s="817"/>
      <c r="B1593" s="713"/>
    </row>
    <row r="1594" spans="1:2" ht="14.25">
      <c r="A1594" s="817"/>
      <c r="B1594" s="713"/>
    </row>
    <row r="1595" spans="1:2" ht="14.25">
      <c r="A1595" s="817"/>
      <c r="B1595" s="713"/>
    </row>
    <row r="1596" spans="1:2" ht="14.25">
      <c r="A1596" s="817"/>
      <c r="B1596" s="713"/>
    </row>
    <row r="1597" spans="1:2" ht="14.25">
      <c r="A1597" s="817"/>
      <c r="B1597" s="713"/>
    </row>
    <row r="1598" spans="1:2" ht="14.25">
      <c r="A1598" s="817"/>
      <c r="B1598" s="713"/>
    </row>
    <row r="1599" spans="1:2" ht="14.25">
      <c r="A1599" s="817"/>
      <c r="B1599" s="713"/>
    </row>
    <row r="1600" spans="1:2" ht="14.25">
      <c r="A1600" s="817"/>
      <c r="B1600" s="713"/>
    </row>
    <row r="1601" spans="1:2" ht="14.25">
      <c r="A1601" s="817"/>
      <c r="B1601" s="713"/>
    </row>
    <row r="1602" spans="1:2" ht="14.25">
      <c r="A1602" s="817"/>
      <c r="B1602" s="713"/>
    </row>
    <row r="1603" spans="1:2" ht="14.25">
      <c r="A1603" s="817"/>
      <c r="B1603" s="713"/>
    </row>
    <row r="1604" spans="1:2" ht="14.25">
      <c r="A1604" s="817"/>
      <c r="B1604" s="713"/>
    </row>
    <row r="1605" spans="1:2" ht="14.25">
      <c r="A1605" s="817"/>
      <c r="B1605" s="713"/>
    </row>
    <row r="1606" spans="1:2" ht="14.25">
      <c r="A1606" s="817"/>
      <c r="B1606" s="713"/>
    </row>
    <row r="1607" spans="1:2" ht="14.25">
      <c r="A1607" s="817"/>
      <c r="B1607" s="713"/>
    </row>
    <row r="1608" spans="1:2" ht="14.25">
      <c r="A1608" s="817"/>
      <c r="B1608" s="713"/>
    </row>
    <row r="1609" spans="1:2" ht="14.25">
      <c r="A1609" s="817"/>
      <c r="B1609" s="713"/>
    </row>
    <row r="1610" spans="1:2" ht="14.25">
      <c r="A1610" s="817"/>
      <c r="B1610" s="713"/>
    </row>
    <row r="1611" spans="1:2" ht="14.25">
      <c r="A1611" s="817"/>
      <c r="B1611" s="713"/>
    </row>
    <row r="1612" spans="1:2" ht="14.25">
      <c r="A1612" s="817"/>
      <c r="B1612" s="713"/>
    </row>
    <row r="1613" spans="1:2" ht="14.25">
      <c r="A1613" s="817"/>
      <c r="B1613" s="713"/>
    </row>
    <row r="1614" spans="1:2" ht="14.25">
      <c r="A1614" s="817"/>
      <c r="B1614" s="713"/>
    </row>
    <row r="1615" spans="1:2" ht="14.25">
      <c r="A1615" s="817"/>
      <c r="B1615" s="713"/>
    </row>
    <row r="1616" spans="1:2" ht="14.25">
      <c r="A1616" s="817"/>
      <c r="B1616" s="713"/>
    </row>
    <row r="1617" spans="1:2" ht="14.25">
      <c r="A1617" s="817"/>
      <c r="B1617" s="713"/>
    </row>
    <row r="1618" spans="1:2" ht="14.25">
      <c r="A1618" s="817"/>
      <c r="B1618" s="713"/>
    </row>
    <row r="1619" spans="1:2" ht="14.25">
      <c r="A1619" s="817"/>
      <c r="B1619" s="713"/>
    </row>
    <row r="1620" spans="1:2" ht="14.25">
      <c r="A1620" s="817"/>
      <c r="B1620" s="713"/>
    </row>
    <row r="1621" spans="1:2" ht="14.25">
      <c r="A1621" s="817"/>
      <c r="B1621" s="713"/>
    </row>
    <row r="1622" spans="1:2" ht="14.25">
      <c r="A1622" s="817"/>
      <c r="B1622" s="713"/>
    </row>
    <row r="1623" spans="1:2" ht="14.25">
      <c r="A1623" s="817"/>
      <c r="B1623" s="713"/>
    </row>
    <row r="1624" spans="1:2" ht="14.25">
      <c r="A1624" s="817"/>
      <c r="B1624" s="713"/>
    </row>
    <row r="1625" spans="1:2" ht="14.25">
      <c r="A1625" s="817"/>
      <c r="B1625" s="713"/>
    </row>
    <row r="1626" spans="1:2" ht="14.25">
      <c r="A1626" s="817"/>
      <c r="B1626" s="713"/>
    </row>
    <row r="1627" spans="1:2" ht="14.25">
      <c r="A1627" s="817"/>
      <c r="B1627" s="713"/>
    </row>
    <row r="1628" spans="1:2" ht="14.25">
      <c r="A1628" s="817"/>
      <c r="B1628" s="713"/>
    </row>
    <row r="1629" spans="1:2" ht="14.25">
      <c r="A1629" s="817"/>
      <c r="B1629" s="713"/>
    </row>
    <row r="1630" spans="1:2" ht="14.25">
      <c r="A1630" s="817"/>
      <c r="B1630" s="713"/>
    </row>
    <row r="1631" spans="1:2" ht="14.25">
      <c r="A1631" s="817"/>
      <c r="B1631" s="713"/>
    </row>
    <row r="1632" spans="1:2" ht="14.25">
      <c r="A1632" s="817"/>
      <c r="B1632" s="713"/>
    </row>
    <row r="1633" spans="1:2" ht="14.25">
      <c r="A1633" s="817"/>
      <c r="B1633" s="713"/>
    </row>
    <row r="1634" spans="1:2" ht="14.25">
      <c r="A1634" s="817"/>
      <c r="B1634" s="713"/>
    </row>
    <row r="1635" spans="1:2" ht="14.25">
      <c r="A1635" s="817"/>
      <c r="B1635" s="713"/>
    </row>
    <row r="1636" spans="1:2" ht="14.25">
      <c r="A1636" s="817"/>
      <c r="B1636" s="713"/>
    </row>
    <row r="1637" spans="1:2" ht="14.25">
      <c r="A1637" s="817"/>
      <c r="B1637" s="713"/>
    </row>
    <row r="1638" spans="1:2" ht="14.25">
      <c r="A1638" s="817"/>
      <c r="B1638" s="713"/>
    </row>
    <row r="1639" spans="1:2" ht="14.25">
      <c r="A1639" s="817"/>
      <c r="B1639" s="713"/>
    </row>
    <row r="1640" spans="1:2" ht="14.25">
      <c r="A1640" s="817"/>
      <c r="B1640" s="713"/>
    </row>
    <row r="1641" spans="1:2" ht="14.25">
      <c r="A1641" s="817"/>
      <c r="B1641" s="713"/>
    </row>
    <row r="1642" spans="1:2" ht="14.25">
      <c r="A1642" s="817"/>
      <c r="B1642" s="713"/>
    </row>
    <row r="1643" spans="1:2" ht="14.25">
      <c r="A1643" s="817"/>
      <c r="B1643" s="713"/>
    </row>
    <row r="1644" spans="1:2" ht="14.25">
      <c r="A1644" s="817"/>
      <c r="B1644" s="713"/>
    </row>
    <row r="1645" spans="1:2" ht="14.25">
      <c r="A1645" s="817"/>
      <c r="B1645" s="713"/>
    </row>
    <row r="1646" spans="1:2" ht="14.25">
      <c r="A1646" s="817"/>
      <c r="B1646" s="713"/>
    </row>
    <row r="1647" spans="1:2" ht="14.25">
      <c r="A1647" s="817"/>
      <c r="B1647" s="713"/>
    </row>
    <row r="1648" spans="1:2" ht="14.25">
      <c r="A1648" s="817"/>
      <c r="B1648" s="713"/>
    </row>
    <row r="1649" spans="1:2" ht="14.25">
      <c r="A1649" s="817"/>
      <c r="B1649" s="713"/>
    </row>
    <row r="1650" spans="1:2" ht="14.25">
      <c r="A1650" s="817"/>
      <c r="B1650" s="713"/>
    </row>
    <row r="1651" spans="1:2" ht="14.25">
      <c r="A1651" s="817"/>
      <c r="B1651" s="713"/>
    </row>
    <row r="1652" spans="1:2" ht="14.25">
      <c r="A1652" s="817"/>
      <c r="B1652" s="713"/>
    </row>
    <row r="1653" spans="1:2" ht="14.25">
      <c r="A1653" s="817"/>
      <c r="B1653" s="713"/>
    </row>
    <row r="1654" spans="1:2" ht="14.25">
      <c r="A1654" s="817"/>
      <c r="B1654" s="713"/>
    </row>
    <row r="1655" spans="1:2" ht="14.25">
      <c r="A1655" s="817"/>
      <c r="B1655" s="713"/>
    </row>
    <row r="1656" spans="1:2" ht="14.25">
      <c r="A1656" s="817"/>
      <c r="B1656" s="713"/>
    </row>
    <row r="1657" spans="1:2" ht="14.25">
      <c r="A1657" s="817"/>
      <c r="B1657" s="713"/>
    </row>
    <row r="1658" spans="1:2" ht="14.25">
      <c r="A1658" s="817"/>
      <c r="B1658" s="713"/>
    </row>
    <row r="1659" spans="1:2" ht="14.25">
      <c r="A1659" s="817"/>
      <c r="B1659" s="713"/>
    </row>
    <row r="1660" spans="1:2" ht="14.25">
      <c r="A1660" s="817"/>
      <c r="B1660" s="713"/>
    </row>
    <row r="1661" spans="1:2" ht="14.25">
      <c r="A1661" s="817"/>
      <c r="B1661" s="713"/>
    </row>
    <row r="1662" spans="1:2" ht="14.25">
      <c r="A1662" s="817"/>
      <c r="B1662" s="713"/>
    </row>
    <row r="1663" spans="1:2" ht="14.25">
      <c r="A1663" s="817"/>
      <c r="B1663" s="713"/>
    </row>
    <row r="1664" spans="1:2" ht="14.25">
      <c r="A1664" s="817"/>
      <c r="B1664" s="713"/>
    </row>
    <row r="1665" spans="1:2" ht="14.25">
      <c r="A1665" s="817"/>
      <c r="B1665" s="713"/>
    </row>
    <row r="1666" spans="1:2" ht="14.25">
      <c r="A1666" s="817"/>
      <c r="B1666" s="713"/>
    </row>
    <row r="1667" spans="1:2" ht="14.25">
      <c r="A1667" s="817"/>
      <c r="B1667" s="713"/>
    </row>
    <row r="1668" spans="1:2" ht="14.25">
      <c r="A1668" s="817"/>
      <c r="B1668" s="713"/>
    </row>
    <row r="1669" spans="1:2" ht="14.25">
      <c r="A1669" s="817"/>
      <c r="B1669" s="713"/>
    </row>
    <row r="1670" spans="1:2" ht="14.25">
      <c r="A1670" s="817"/>
      <c r="B1670" s="713"/>
    </row>
    <row r="1671" spans="1:2" ht="14.25">
      <c r="A1671" s="817"/>
      <c r="B1671" s="713"/>
    </row>
    <row r="1672" spans="1:2" ht="14.25">
      <c r="A1672" s="817"/>
      <c r="B1672" s="713"/>
    </row>
    <row r="1673" spans="1:2" ht="14.25">
      <c r="A1673" s="817"/>
      <c r="B1673" s="713"/>
    </row>
    <row r="1674" spans="1:2" ht="14.25">
      <c r="A1674" s="817"/>
      <c r="B1674" s="713"/>
    </row>
    <row r="1675" spans="1:2" ht="14.25">
      <c r="A1675" s="817"/>
      <c r="B1675" s="713"/>
    </row>
    <row r="1676" spans="1:2" ht="14.25">
      <c r="A1676" s="817"/>
      <c r="B1676" s="713"/>
    </row>
    <row r="1677" spans="1:2" ht="14.25">
      <c r="A1677" s="817"/>
      <c r="B1677" s="713"/>
    </row>
    <row r="1678" spans="1:2" ht="14.25">
      <c r="A1678" s="817"/>
      <c r="B1678" s="713"/>
    </row>
    <row r="1679" spans="1:2" ht="14.25">
      <c r="A1679" s="817"/>
      <c r="B1679" s="713"/>
    </row>
    <row r="1680" spans="1:2" ht="14.25">
      <c r="A1680" s="817"/>
      <c r="B1680" s="713"/>
    </row>
    <row r="1681" spans="1:2" ht="14.25">
      <c r="A1681" s="817"/>
      <c r="B1681" s="713"/>
    </row>
    <row r="1682" spans="1:2" ht="14.25">
      <c r="A1682" s="817"/>
      <c r="B1682" s="713"/>
    </row>
    <row r="1683" spans="1:2" ht="14.25">
      <c r="A1683" s="817"/>
      <c r="B1683" s="713"/>
    </row>
    <row r="1684" spans="1:2" ht="14.25">
      <c r="A1684" s="817"/>
      <c r="B1684" s="713"/>
    </row>
    <row r="1685" spans="1:2" ht="14.25">
      <c r="A1685" s="817"/>
      <c r="B1685" s="713"/>
    </row>
    <row r="1686" spans="1:2" ht="14.25">
      <c r="A1686" s="817"/>
      <c r="B1686" s="713"/>
    </row>
    <row r="1687" spans="1:2" ht="14.25">
      <c r="A1687" s="817"/>
      <c r="B1687" s="713"/>
    </row>
    <row r="1688" spans="1:2" ht="14.25">
      <c r="A1688" s="817"/>
      <c r="B1688" s="713"/>
    </row>
    <row r="1689" spans="1:2" ht="14.25">
      <c r="A1689" s="817"/>
      <c r="B1689" s="713"/>
    </row>
    <row r="1690" spans="1:2" ht="14.25">
      <c r="A1690" s="817"/>
      <c r="B1690" s="713"/>
    </row>
    <row r="1691" spans="1:2" ht="14.25">
      <c r="A1691" s="817"/>
      <c r="B1691" s="713"/>
    </row>
    <row r="1692" spans="1:2" ht="14.25">
      <c r="A1692" s="817"/>
      <c r="B1692" s="713"/>
    </row>
    <row r="1693" spans="1:2" ht="14.25">
      <c r="A1693" s="817"/>
      <c r="B1693" s="713"/>
    </row>
    <row r="1694" spans="1:2" ht="14.25">
      <c r="A1694" s="817"/>
      <c r="B1694" s="713"/>
    </row>
    <row r="1695" spans="1:2" ht="14.25">
      <c r="A1695" s="817"/>
      <c r="B1695" s="713"/>
    </row>
    <row r="1696" spans="1:2" ht="14.25">
      <c r="A1696" s="817"/>
      <c r="B1696" s="713"/>
    </row>
    <row r="1697" spans="1:2" ht="14.25">
      <c r="A1697" s="817"/>
      <c r="B1697" s="713"/>
    </row>
    <row r="1698" spans="1:2" ht="14.25">
      <c r="A1698" s="817"/>
      <c r="B1698" s="713"/>
    </row>
    <row r="1699" spans="1:2" ht="14.25">
      <c r="A1699" s="817"/>
      <c r="B1699" s="713"/>
    </row>
    <row r="1700" spans="1:2" ht="14.25">
      <c r="A1700" s="817"/>
      <c r="B1700" s="713"/>
    </row>
    <row r="1701" spans="1:2" ht="14.25">
      <c r="A1701" s="817"/>
      <c r="B1701" s="713"/>
    </row>
    <row r="1702" spans="1:2" ht="14.25">
      <c r="A1702" s="817"/>
      <c r="B1702" s="713"/>
    </row>
    <row r="1703" spans="1:2" ht="14.25">
      <c r="A1703" s="817"/>
      <c r="B1703" s="713"/>
    </row>
    <row r="1704" spans="1:2" ht="14.25">
      <c r="A1704" s="817"/>
      <c r="B1704" s="713"/>
    </row>
    <row r="1705" spans="1:2" ht="14.25">
      <c r="A1705" s="817"/>
      <c r="B1705" s="713"/>
    </row>
    <row r="1706" spans="1:2" ht="14.25">
      <c r="A1706" s="817"/>
      <c r="B1706" s="713"/>
    </row>
    <row r="1707" spans="1:2" ht="14.25">
      <c r="A1707" s="817"/>
      <c r="B1707" s="713"/>
    </row>
    <row r="1708" spans="1:2" ht="14.25">
      <c r="A1708" s="817"/>
      <c r="B1708" s="713"/>
    </row>
    <row r="1709" spans="1:2" ht="14.25">
      <c r="A1709" s="817"/>
      <c r="B1709" s="713"/>
    </row>
    <row r="1710" spans="1:2" ht="14.25">
      <c r="A1710" s="817"/>
      <c r="B1710" s="713"/>
    </row>
    <row r="1711" spans="1:2" ht="14.25">
      <c r="A1711" s="817"/>
      <c r="B1711" s="713"/>
    </row>
    <row r="1712" spans="1:2" ht="14.25">
      <c r="A1712" s="817"/>
      <c r="B1712" s="713"/>
    </row>
    <row r="1713" spans="1:2" ht="14.25">
      <c r="A1713" s="817"/>
      <c r="B1713" s="713"/>
    </row>
    <row r="1714" spans="1:2" ht="14.25">
      <c r="A1714" s="817"/>
      <c r="B1714" s="713"/>
    </row>
    <row r="1715" spans="1:2" ht="14.25">
      <c r="A1715" s="817"/>
      <c r="B1715" s="713"/>
    </row>
    <row r="1716" spans="1:2" ht="14.25">
      <c r="A1716" s="817"/>
      <c r="B1716" s="713"/>
    </row>
    <row r="1717" spans="1:2" ht="14.25">
      <c r="A1717" s="817"/>
      <c r="B1717" s="713"/>
    </row>
    <row r="1718" spans="1:2" ht="14.25">
      <c r="A1718" s="817"/>
      <c r="B1718" s="713"/>
    </row>
    <row r="1719" spans="1:2" ht="14.25">
      <c r="A1719" s="817"/>
      <c r="B1719" s="713"/>
    </row>
    <row r="1720" spans="1:2" ht="14.25">
      <c r="A1720" s="817"/>
      <c r="B1720" s="713"/>
    </row>
    <row r="1721" spans="1:2" ht="14.25">
      <c r="A1721" s="817"/>
      <c r="B1721" s="713"/>
    </row>
    <row r="1722" spans="1:2" ht="14.25">
      <c r="A1722" s="817"/>
      <c r="B1722" s="713"/>
    </row>
    <row r="1723" spans="1:2" ht="14.25">
      <c r="A1723" s="817"/>
      <c r="B1723" s="713"/>
    </row>
    <row r="1724" spans="1:2" ht="14.25">
      <c r="A1724" s="817"/>
      <c r="B1724" s="713"/>
    </row>
    <row r="1725" spans="1:2" ht="14.25">
      <c r="A1725" s="817"/>
      <c r="B1725" s="713"/>
    </row>
    <row r="1726" spans="1:2" ht="14.25">
      <c r="A1726" s="817"/>
      <c r="B1726" s="713"/>
    </row>
    <row r="1727" spans="1:2" ht="14.25">
      <c r="A1727" s="817"/>
      <c r="B1727" s="713"/>
    </row>
    <row r="1728" spans="1:2" ht="14.25">
      <c r="A1728" s="817"/>
      <c r="B1728" s="713"/>
    </row>
    <row r="1729" spans="1:2" ht="14.25">
      <c r="A1729" s="817"/>
      <c r="B1729" s="713"/>
    </row>
    <row r="1730" spans="1:2" ht="14.25">
      <c r="A1730" s="817"/>
      <c r="B1730" s="713"/>
    </row>
    <row r="1731" spans="1:2" ht="14.25">
      <c r="A1731" s="817"/>
      <c r="B1731" s="713"/>
    </row>
    <row r="1732" spans="1:2" ht="14.25">
      <c r="A1732" s="817"/>
      <c r="B1732" s="713"/>
    </row>
    <row r="1733" spans="1:2" ht="14.25">
      <c r="A1733" s="817"/>
      <c r="B1733" s="713"/>
    </row>
    <row r="1734" spans="1:2" ht="14.25">
      <c r="A1734" s="817"/>
      <c r="B1734" s="713"/>
    </row>
    <row r="1735" spans="1:2" ht="14.25">
      <c r="A1735" s="817"/>
      <c r="B1735" s="713"/>
    </row>
    <row r="1736" spans="1:2" ht="14.25">
      <c r="A1736" s="817"/>
      <c r="B1736" s="713"/>
    </row>
    <row r="1737" spans="1:2" ht="14.25">
      <c r="A1737" s="817"/>
      <c r="B1737" s="713"/>
    </row>
  </sheetData>
  <sheetProtection/>
  <mergeCells count="19">
    <mergeCell ref="A6:J6"/>
    <mergeCell ref="C14:J14"/>
    <mergeCell ref="C13:J13"/>
    <mergeCell ref="C12:J12"/>
    <mergeCell ref="C11:J11"/>
    <mergeCell ref="C16:J16"/>
    <mergeCell ref="C15:J15"/>
    <mergeCell ref="C10:J10"/>
    <mergeCell ref="C9:J9"/>
    <mergeCell ref="A52:B52"/>
    <mergeCell ref="A5:J5"/>
    <mergeCell ref="H2:I2"/>
    <mergeCell ref="H3:I3"/>
    <mergeCell ref="H4:I4"/>
    <mergeCell ref="C8:J8"/>
    <mergeCell ref="C20:J20"/>
    <mergeCell ref="C19:J19"/>
    <mergeCell ref="C18:J18"/>
    <mergeCell ref="C17:J17"/>
  </mergeCells>
  <printOptions horizontalCentered="1"/>
  <pageMargins left="0.4" right="0.33" top="0.65" bottom="0.63" header="0.28" footer="0.16"/>
  <pageSetup fitToHeight="1" fitToWidth="1" horizontalDpi="600" verticalDpi="600" orientation="portrait" scale="52" r:id="rId1"/>
  <headerFooter alignWithMargins="0">
    <oddFooter>&amp;R
</oddFooter>
  </headerFooter>
  <ignoredErrors>
    <ignoredError sqref="A7:B70 A71:B78" unlockedFormula="1"/>
  </ignoredErrors>
</worksheet>
</file>

<file path=xl/worksheets/sheet6.xml><?xml version="1.0" encoding="utf-8"?>
<worksheet xmlns="http://schemas.openxmlformats.org/spreadsheetml/2006/main" xmlns:r="http://schemas.openxmlformats.org/officeDocument/2006/relationships">
  <sheetPr codeName="Sheet6">
    <pageSetUpPr fitToPage="1"/>
  </sheetPr>
  <dimension ref="A1:AD74"/>
  <sheetViews>
    <sheetView zoomScale="75" zoomScaleNormal="75" workbookViewId="0" topLeftCell="C2">
      <selection activeCell="N3" sqref="N3"/>
    </sheetView>
  </sheetViews>
  <sheetFormatPr defaultColWidth="9.140625" defaultRowHeight="12.75"/>
  <cols>
    <col min="1" max="1" width="22.28125" style="86" customWidth="1"/>
    <col min="2" max="2" width="39.421875" style="86" customWidth="1"/>
    <col min="3" max="3" width="13.00390625" style="0" customWidth="1"/>
    <col min="4" max="4" width="13.00390625" style="135" customWidth="1"/>
    <col min="5" max="15" width="10.8515625" style="86" customWidth="1"/>
    <col min="16" max="23" width="10.8515625" style="135" customWidth="1"/>
    <col min="24" max="16384" width="9.140625" style="134" customWidth="1"/>
  </cols>
  <sheetData>
    <row r="1" spans="1:25" s="285" customFormat="1" ht="24" customHeight="1">
      <c r="A1" s="421" t="s">
        <v>230</v>
      </c>
      <c r="B1" s="389"/>
      <c r="C1" s="656"/>
      <c r="D1" s="389"/>
      <c r="E1" s="391"/>
      <c r="F1" s="390"/>
      <c r="G1" s="409"/>
      <c r="H1" s="657" t="str">
        <f>'SCC List'!A2</f>
        <v>(Rev.9, Feb. 6, 2007)</v>
      </c>
      <c r="I1" s="410"/>
      <c r="J1" s="410"/>
      <c r="K1" s="389"/>
      <c r="L1" s="391"/>
      <c r="M1" s="391"/>
      <c r="N1" s="391"/>
      <c r="O1" s="391"/>
      <c r="P1" s="391"/>
      <c r="Q1" s="389"/>
      <c r="R1" s="391"/>
      <c r="S1" s="391"/>
      <c r="T1" s="391"/>
      <c r="U1" s="391"/>
      <c r="V1" s="391"/>
      <c r="W1" s="391"/>
      <c r="X1" s="389"/>
      <c r="Y1" s="865"/>
    </row>
    <row r="2" spans="1:25" s="285" customFormat="1" ht="24" customHeight="1">
      <c r="A2" s="658" t="str">
        <f>'BUILD Main'!A2</f>
        <v>Project Sponsor Name </v>
      </c>
      <c r="B2" s="277"/>
      <c r="C2" s="653"/>
      <c r="D2" s="596"/>
      <c r="E2" s="596"/>
      <c r="F2" s="1145" t="s">
        <v>64</v>
      </c>
      <c r="G2" s="1239"/>
      <c r="H2" s="659">
        <f>'BUILD Main'!J2</f>
        <v>39119</v>
      </c>
      <c r="I2" s="277"/>
      <c r="J2" s="317"/>
      <c r="K2" s="323"/>
      <c r="L2" s="323"/>
      <c r="M2" s="323"/>
      <c r="N2" s="323"/>
      <c r="O2" s="323"/>
      <c r="P2" s="323"/>
      <c r="Q2" s="323"/>
      <c r="R2" s="323"/>
      <c r="S2" s="323"/>
      <c r="T2" s="323"/>
      <c r="U2" s="323"/>
      <c r="V2" s="323"/>
      <c r="W2" s="323"/>
      <c r="X2" s="866"/>
      <c r="Y2" s="867"/>
    </row>
    <row r="3" spans="1:25" s="285" customFormat="1" ht="24" customHeight="1">
      <c r="A3" s="658" t="str">
        <f>'BUILD Main'!A3</f>
        <v>Project Name and Location</v>
      </c>
      <c r="B3" s="277"/>
      <c r="C3" s="654"/>
      <c r="D3" s="277"/>
      <c r="E3" s="324"/>
      <c r="F3" s="1147" t="s">
        <v>223</v>
      </c>
      <c r="G3" s="1218"/>
      <c r="H3" s="276">
        <f>'BUILD Main'!J3</f>
        <v>2007</v>
      </c>
      <c r="I3" s="317"/>
      <c r="J3" s="317"/>
      <c r="K3" s="317"/>
      <c r="L3" s="317"/>
      <c r="M3" s="317"/>
      <c r="N3" s="317"/>
      <c r="O3" s="317"/>
      <c r="P3" s="317"/>
      <c r="Q3" s="317"/>
      <c r="R3" s="317"/>
      <c r="S3" s="317"/>
      <c r="T3" s="317"/>
      <c r="U3" s="317"/>
      <c r="V3" s="317"/>
      <c r="W3" s="317"/>
      <c r="X3" s="277"/>
      <c r="Y3" s="868"/>
    </row>
    <row r="4" spans="1:25" s="285" customFormat="1" ht="24" customHeight="1">
      <c r="A4" s="858" t="str">
        <f>'BUILD Main'!A4</f>
        <v>Current Phase (In AA, Applic. for PE, In PE, Applic. for FD, Applic. For FFGA, In Construction, In Rev Ops) </v>
      </c>
      <c r="B4" s="840"/>
      <c r="C4" s="856"/>
      <c r="D4" s="277"/>
      <c r="E4" s="857"/>
      <c r="F4" s="1240" t="s">
        <v>66</v>
      </c>
      <c r="G4" s="1218"/>
      <c r="H4" s="324">
        <f>'BUILD Main'!J4</f>
        <v>2012</v>
      </c>
      <c r="I4" s="317"/>
      <c r="J4" s="317"/>
      <c r="K4" s="317"/>
      <c r="L4" s="317"/>
      <c r="M4" s="317"/>
      <c r="N4" s="317"/>
      <c r="O4" s="317"/>
      <c r="P4" s="317"/>
      <c r="Q4" s="317"/>
      <c r="R4" s="317"/>
      <c r="S4" s="317"/>
      <c r="T4" s="317"/>
      <c r="U4" s="317"/>
      <c r="V4" s="317"/>
      <c r="W4" s="317"/>
      <c r="X4" s="277"/>
      <c r="Y4" s="868"/>
    </row>
    <row r="5" spans="1:25" s="279" customFormat="1" ht="6" customHeight="1">
      <c r="A5" s="859"/>
      <c r="B5" s="860"/>
      <c r="C5" s="860"/>
      <c r="D5" s="861"/>
      <c r="E5" s="860"/>
      <c r="F5" s="860"/>
      <c r="G5" s="860"/>
      <c r="H5" s="860"/>
      <c r="I5" s="860"/>
      <c r="J5" s="860"/>
      <c r="K5" s="861"/>
      <c r="L5" s="861"/>
      <c r="M5" s="861"/>
      <c r="N5" s="861"/>
      <c r="O5" s="861"/>
      <c r="P5" s="861"/>
      <c r="Q5" s="861"/>
      <c r="R5" s="861"/>
      <c r="S5" s="861"/>
      <c r="T5" s="861"/>
      <c r="U5" s="861"/>
      <c r="V5" s="861"/>
      <c r="W5" s="861"/>
      <c r="X5" s="860"/>
      <c r="Y5" s="862"/>
    </row>
    <row r="6" spans="1:25" s="284" customFormat="1" ht="24" customHeight="1">
      <c r="A6" s="147" t="s">
        <v>231</v>
      </c>
      <c r="B6" s="863"/>
      <c r="C6" s="662"/>
      <c r="D6" s="864"/>
      <c r="E6" s="863"/>
      <c r="F6" s="863"/>
      <c r="G6" s="841"/>
      <c r="H6" s="841"/>
      <c r="I6" s="841"/>
      <c r="J6" s="841"/>
      <c r="K6" s="616"/>
      <c r="L6" s="616"/>
      <c r="M6" s="864"/>
      <c r="N6" s="864"/>
      <c r="O6" s="864"/>
      <c r="P6" s="864"/>
      <c r="Q6" s="864"/>
      <c r="R6" s="864"/>
      <c r="S6" s="864"/>
      <c r="T6" s="864"/>
      <c r="U6" s="864"/>
      <c r="V6" s="864"/>
      <c r="W6" s="864"/>
      <c r="X6" s="662"/>
      <c r="Y6" s="869"/>
    </row>
    <row r="7" spans="1:25" s="284" customFormat="1" ht="42.75">
      <c r="A7" s="291" t="s">
        <v>125</v>
      </c>
      <c r="B7" s="292"/>
      <c r="C7" s="143" t="s">
        <v>172</v>
      </c>
      <c r="D7" s="143" t="s">
        <v>171</v>
      </c>
      <c r="E7" s="1051">
        <v>2000</v>
      </c>
      <c r="F7" s="143">
        <v>2001</v>
      </c>
      <c r="G7" s="143">
        <v>2002</v>
      </c>
      <c r="H7" s="143">
        <v>2003</v>
      </c>
      <c r="I7" s="143">
        <v>2004</v>
      </c>
      <c r="J7" s="144">
        <v>2005</v>
      </c>
      <c r="K7" s="144">
        <v>2006</v>
      </c>
      <c r="L7" s="144">
        <v>2007</v>
      </c>
      <c r="M7" s="144">
        <v>2008</v>
      </c>
      <c r="N7" s="144">
        <v>2009</v>
      </c>
      <c r="O7" s="144">
        <v>2010</v>
      </c>
      <c r="P7" s="144">
        <v>2011</v>
      </c>
      <c r="Q7" s="144">
        <v>2012</v>
      </c>
      <c r="R7" s="144">
        <v>2013</v>
      </c>
      <c r="S7" s="144">
        <v>2014</v>
      </c>
      <c r="T7" s="144">
        <v>2015</v>
      </c>
      <c r="U7" s="144">
        <v>2016</v>
      </c>
      <c r="V7" s="144">
        <v>2017</v>
      </c>
      <c r="W7" s="144">
        <v>2018</v>
      </c>
      <c r="X7" s="870">
        <v>2019</v>
      </c>
      <c r="Y7" s="870">
        <v>2020</v>
      </c>
    </row>
    <row r="8" spans="1:25" s="284" customFormat="1" ht="14.25">
      <c r="A8" s="148" t="str">
        <f>'SCC List'!A3</f>
        <v>10 GUIDEWAY &amp; TRACK ELEMENTS (route miles)</v>
      </c>
      <c r="B8" s="147"/>
      <c r="C8" s="318">
        <f>'BUILD Main'!F7</f>
        <v>112000</v>
      </c>
      <c r="D8" s="320">
        <f>SUM(E8:W8)</f>
        <v>112000</v>
      </c>
      <c r="E8" s="318">
        <f>SUM(E24*$E$21)</f>
        <v>0</v>
      </c>
      <c r="F8" s="318">
        <f>SUM(F24*$F$21)</f>
        <v>0</v>
      </c>
      <c r="G8" s="318">
        <f>SUM(G24*$G$21)</f>
        <v>0</v>
      </c>
      <c r="H8" s="318">
        <f>SUM(H24*$H$21)</f>
        <v>0</v>
      </c>
      <c r="I8" s="318">
        <f>SUM(I24*$I$21)</f>
        <v>0</v>
      </c>
      <c r="J8" s="318">
        <f>SUM(J24*$J$21)</f>
        <v>0</v>
      </c>
      <c r="K8" s="318">
        <f>SUM(K24*$K$21)</f>
        <v>0</v>
      </c>
      <c r="L8" s="319">
        <v>0</v>
      </c>
      <c r="M8" s="319">
        <v>0</v>
      </c>
      <c r="N8" s="319">
        <v>22000</v>
      </c>
      <c r="O8" s="319">
        <v>20000</v>
      </c>
      <c r="P8" s="319">
        <v>50000</v>
      </c>
      <c r="Q8" s="319">
        <v>20000</v>
      </c>
      <c r="R8" s="319">
        <v>0</v>
      </c>
      <c r="S8" s="319">
        <v>0</v>
      </c>
      <c r="T8" s="319">
        <v>0</v>
      </c>
      <c r="U8" s="319">
        <v>0</v>
      </c>
      <c r="V8" s="319">
        <v>0</v>
      </c>
      <c r="W8" s="319">
        <v>0</v>
      </c>
      <c r="X8" s="1059">
        <v>0</v>
      </c>
      <c r="Y8" s="1059">
        <v>0</v>
      </c>
    </row>
    <row r="9" spans="1:26" s="284" customFormat="1" ht="14.25">
      <c r="A9" s="148" t="str">
        <f>'SCC List'!A17</f>
        <v>20 STATIONS, STOPS, TERMINALS, INTERMODAL (number)</v>
      </c>
      <c r="B9" s="147"/>
      <c r="C9" s="318">
        <f>'BUILD Main'!F21</f>
        <v>120000</v>
      </c>
      <c r="D9" s="320">
        <f aca="true" t="shared" si="0" ref="D9:D16">SUM(E9:W9)</f>
        <v>120000</v>
      </c>
      <c r="E9" s="318">
        <f aca="true" t="shared" si="1" ref="E9:E17">SUM(E25*$E$21)</f>
        <v>0</v>
      </c>
      <c r="F9" s="318">
        <f aca="true" t="shared" si="2" ref="F9:F17">SUM(F25*$F$21)</f>
        <v>0</v>
      </c>
      <c r="G9" s="318">
        <f aca="true" t="shared" si="3" ref="G9:G17">SUM(G25*$G$21)</f>
        <v>0</v>
      </c>
      <c r="H9" s="318">
        <f aca="true" t="shared" si="4" ref="H9:H17">SUM(H25*$H$21)</f>
        <v>0</v>
      </c>
      <c r="I9" s="318">
        <f aca="true" t="shared" si="5" ref="I9:I17">SUM(I25*$I$21)</f>
        <v>0</v>
      </c>
      <c r="J9" s="318">
        <f aca="true" t="shared" si="6" ref="J9:J17">SUM(J25*$J$21)</f>
        <v>0</v>
      </c>
      <c r="K9" s="318">
        <f aca="true" t="shared" si="7" ref="K9:K14">SUM(K25*$K$21)</f>
        <v>0</v>
      </c>
      <c r="L9" s="319">
        <v>0</v>
      </c>
      <c r="M9" s="319">
        <v>0</v>
      </c>
      <c r="N9" s="319">
        <v>0</v>
      </c>
      <c r="O9" s="319">
        <v>30000</v>
      </c>
      <c r="P9" s="319">
        <v>50000</v>
      </c>
      <c r="Q9" s="319">
        <v>40000</v>
      </c>
      <c r="R9" s="319">
        <v>0</v>
      </c>
      <c r="S9" s="319">
        <v>0</v>
      </c>
      <c r="T9" s="319">
        <v>0</v>
      </c>
      <c r="U9" s="319">
        <v>0</v>
      </c>
      <c r="V9" s="319">
        <v>0</v>
      </c>
      <c r="W9" s="319">
        <v>0</v>
      </c>
      <c r="X9" s="1059">
        <v>0</v>
      </c>
      <c r="Y9" s="1059">
        <v>0</v>
      </c>
      <c r="Z9" s="1055"/>
    </row>
    <row r="10" spans="1:26" s="284" customFormat="1" ht="14.25">
      <c r="A10" s="148" t="str">
        <f>'SCC List'!A25</f>
        <v>30 SUPPORT FACILITIES: YARDS, SHOPS, ADMIN. BLDGS</v>
      </c>
      <c r="B10" s="147"/>
      <c r="C10" s="318">
        <f>'BUILD Main'!F29</f>
        <v>12000</v>
      </c>
      <c r="D10" s="320">
        <f t="shared" si="0"/>
        <v>12000</v>
      </c>
      <c r="E10" s="318">
        <f t="shared" si="1"/>
        <v>0</v>
      </c>
      <c r="F10" s="318">
        <f t="shared" si="2"/>
        <v>0</v>
      </c>
      <c r="G10" s="318">
        <f t="shared" si="3"/>
        <v>0</v>
      </c>
      <c r="H10" s="318">
        <f t="shared" si="4"/>
        <v>0</v>
      </c>
      <c r="I10" s="318">
        <f t="shared" si="5"/>
        <v>0</v>
      </c>
      <c r="J10" s="318">
        <f t="shared" si="6"/>
        <v>0</v>
      </c>
      <c r="K10" s="318">
        <f t="shared" si="7"/>
        <v>0</v>
      </c>
      <c r="L10" s="319">
        <v>0</v>
      </c>
      <c r="M10" s="319">
        <v>0</v>
      </c>
      <c r="N10" s="319">
        <v>0</v>
      </c>
      <c r="O10" s="319">
        <v>0</v>
      </c>
      <c r="P10" s="319">
        <v>6000</v>
      </c>
      <c r="Q10" s="319">
        <v>6000</v>
      </c>
      <c r="R10" s="319">
        <v>0</v>
      </c>
      <c r="S10" s="319">
        <v>0</v>
      </c>
      <c r="T10" s="319">
        <v>0</v>
      </c>
      <c r="U10" s="319">
        <v>0</v>
      </c>
      <c r="V10" s="319">
        <v>0</v>
      </c>
      <c r="W10" s="319">
        <v>0</v>
      </c>
      <c r="X10" s="1059">
        <v>0</v>
      </c>
      <c r="Y10" s="1059">
        <v>0</v>
      </c>
      <c r="Z10" s="1055"/>
    </row>
    <row r="11" spans="1:26" s="284" customFormat="1" ht="14.25">
      <c r="A11" s="148" t="str">
        <f>'SCC List'!A31</f>
        <v>40 SITEWORK &amp; SPECIAL CONDITIONS</v>
      </c>
      <c r="B11" s="147"/>
      <c r="C11" s="318">
        <f>'BUILD Main'!F35</f>
        <v>24220</v>
      </c>
      <c r="D11" s="320">
        <f t="shared" si="0"/>
        <v>24220</v>
      </c>
      <c r="E11" s="318">
        <f t="shared" si="1"/>
        <v>0</v>
      </c>
      <c r="F11" s="318">
        <f t="shared" si="2"/>
        <v>0</v>
      </c>
      <c r="G11" s="318">
        <f t="shared" si="3"/>
        <v>0</v>
      </c>
      <c r="H11" s="318">
        <f t="shared" si="4"/>
        <v>0</v>
      </c>
      <c r="I11" s="318">
        <f t="shared" si="5"/>
        <v>0</v>
      </c>
      <c r="J11" s="318">
        <f t="shared" si="6"/>
        <v>0</v>
      </c>
      <c r="K11" s="318">
        <f t="shared" si="7"/>
        <v>0</v>
      </c>
      <c r="L11" s="319">
        <v>0</v>
      </c>
      <c r="M11" s="319">
        <v>5000</v>
      </c>
      <c r="N11" s="319">
        <v>11595</v>
      </c>
      <c r="O11" s="319">
        <v>7025</v>
      </c>
      <c r="P11" s="319">
        <v>600</v>
      </c>
      <c r="Q11" s="319">
        <v>0</v>
      </c>
      <c r="R11" s="319">
        <v>0</v>
      </c>
      <c r="S11" s="319">
        <v>0</v>
      </c>
      <c r="T11" s="319">
        <v>0</v>
      </c>
      <c r="U11" s="319">
        <v>0</v>
      </c>
      <c r="V11" s="319">
        <v>0</v>
      </c>
      <c r="W11" s="319">
        <v>0</v>
      </c>
      <c r="X11" s="1059">
        <v>0</v>
      </c>
      <c r="Y11" s="1059">
        <v>0</v>
      </c>
      <c r="Z11" s="1055"/>
    </row>
    <row r="12" spans="1:26" s="284" customFormat="1" ht="14.25">
      <c r="A12" s="1241" t="str">
        <f>'SCC List'!A40</f>
        <v>50  SYSTEMS</v>
      </c>
      <c r="B12" s="1242"/>
      <c r="C12" s="318">
        <f>'BUILD Main'!F44</f>
        <v>29190</v>
      </c>
      <c r="D12" s="320">
        <f t="shared" si="0"/>
        <v>29190</v>
      </c>
      <c r="E12" s="318">
        <f t="shared" si="1"/>
        <v>0</v>
      </c>
      <c r="F12" s="318">
        <f t="shared" si="2"/>
        <v>0</v>
      </c>
      <c r="G12" s="318">
        <f t="shared" si="3"/>
        <v>0</v>
      </c>
      <c r="H12" s="318">
        <f t="shared" si="4"/>
        <v>0</v>
      </c>
      <c r="I12" s="318">
        <f t="shared" si="5"/>
        <v>0</v>
      </c>
      <c r="J12" s="318">
        <f t="shared" si="6"/>
        <v>0</v>
      </c>
      <c r="K12" s="318">
        <f t="shared" si="7"/>
        <v>0</v>
      </c>
      <c r="L12" s="319">
        <v>0</v>
      </c>
      <c r="M12" s="319">
        <v>0</v>
      </c>
      <c r="N12" s="319">
        <v>0</v>
      </c>
      <c r="O12" s="319">
        <v>0</v>
      </c>
      <c r="P12" s="319">
        <v>19190</v>
      </c>
      <c r="Q12" s="319">
        <v>10000</v>
      </c>
      <c r="R12" s="319">
        <v>0</v>
      </c>
      <c r="S12" s="319">
        <v>0</v>
      </c>
      <c r="T12" s="319">
        <v>0</v>
      </c>
      <c r="U12" s="319">
        <v>0</v>
      </c>
      <c r="V12" s="319">
        <v>0</v>
      </c>
      <c r="W12" s="319">
        <v>0</v>
      </c>
      <c r="X12" s="1059">
        <v>0</v>
      </c>
      <c r="Y12" s="1059">
        <v>0</v>
      </c>
      <c r="Z12" s="1055"/>
    </row>
    <row r="13" spans="1:26" s="284" customFormat="1" ht="14.25">
      <c r="A13" s="183" t="str">
        <f>'SCC List'!A48:B48</f>
        <v>60 ROW, LAND, EXISTING IMPROVEMENTS</v>
      </c>
      <c r="B13" s="184"/>
      <c r="C13" s="318">
        <f>'BUILD Main'!F53</f>
        <v>21000</v>
      </c>
      <c r="D13" s="320">
        <f t="shared" si="0"/>
        <v>21000</v>
      </c>
      <c r="E13" s="318">
        <f t="shared" si="1"/>
        <v>0</v>
      </c>
      <c r="F13" s="318">
        <f t="shared" si="2"/>
        <v>0</v>
      </c>
      <c r="G13" s="318">
        <f t="shared" si="3"/>
        <v>0</v>
      </c>
      <c r="H13" s="318">
        <f t="shared" si="4"/>
        <v>0</v>
      </c>
      <c r="I13" s="318">
        <f t="shared" si="5"/>
        <v>0</v>
      </c>
      <c r="J13" s="318">
        <f t="shared" si="6"/>
        <v>0</v>
      </c>
      <c r="K13" s="318">
        <f t="shared" si="7"/>
        <v>0</v>
      </c>
      <c r="L13" s="319">
        <v>0</v>
      </c>
      <c r="M13" s="319">
        <v>0</v>
      </c>
      <c r="N13" s="319">
        <v>0</v>
      </c>
      <c r="O13" s="319">
        <v>10000</v>
      </c>
      <c r="P13" s="319">
        <v>9000</v>
      </c>
      <c r="Q13" s="319">
        <v>2000</v>
      </c>
      <c r="R13" s="319">
        <v>0</v>
      </c>
      <c r="S13" s="319">
        <v>0</v>
      </c>
      <c r="T13" s="319">
        <v>0</v>
      </c>
      <c r="U13" s="319">
        <v>0</v>
      </c>
      <c r="V13" s="319">
        <v>0</v>
      </c>
      <c r="W13" s="319">
        <v>0</v>
      </c>
      <c r="X13" s="1059">
        <v>0</v>
      </c>
      <c r="Y13" s="1059">
        <v>0</v>
      </c>
      <c r="Z13" s="1055"/>
    </row>
    <row r="14" spans="1:26" s="284" customFormat="1" ht="14.25">
      <c r="A14" s="180" t="str">
        <f>'SCC List'!A51</f>
        <v>70 VEHICLES (number)</v>
      </c>
      <c r="B14" s="278"/>
      <c r="C14" s="318">
        <f>'BUILD Main'!F56</f>
        <v>33404</v>
      </c>
      <c r="D14" s="320">
        <f t="shared" si="0"/>
        <v>33404</v>
      </c>
      <c r="E14" s="318">
        <f t="shared" si="1"/>
        <v>0</v>
      </c>
      <c r="F14" s="318">
        <f t="shared" si="2"/>
        <v>0</v>
      </c>
      <c r="G14" s="318">
        <f t="shared" si="3"/>
        <v>0</v>
      </c>
      <c r="H14" s="318">
        <f t="shared" si="4"/>
        <v>0</v>
      </c>
      <c r="I14" s="318">
        <f t="shared" si="5"/>
        <v>0</v>
      </c>
      <c r="J14" s="318">
        <f t="shared" si="6"/>
        <v>0</v>
      </c>
      <c r="K14" s="318">
        <f t="shared" si="7"/>
        <v>0</v>
      </c>
      <c r="L14" s="319">
        <v>0</v>
      </c>
      <c r="M14" s="319">
        <v>0</v>
      </c>
      <c r="N14" s="319">
        <v>0</v>
      </c>
      <c r="O14" s="319">
        <v>12000</v>
      </c>
      <c r="P14" s="319">
        <v>12000</v>
      </c>
      <c r="Q14" s="319">
        <v>9404</v>
      </c>
      <c r="R14" s="319">
        <v>0</v>
      </c>
      <c r="S14" s="319">
        <v>0</v>
      </c>
      <c r="T14" s="319">
        <v>0</v>
      </c>
      <c r="U14" s="319">
        <v>0</v>
      </c>
      <c r="V14" s="319">
        <v>0</v>
      </c>
      <c r="W14" s="319">
        <v>0</v>
      </c>
      <c r="X14" s="1059">
        <v>0</v>
      </c>
      <c r="Y14" s="1059">
        <v>0</v>
      </c>
      <c r="Z14" s="1055"/>
    </row>
    <row r="15" spans="1:26" s="284" customFormat="1" ht="14.25">
      <c r="A15" s="1229" t="str">
        <f>'SCC List'!A59:B59</f>
        <v>80 PROFESSIONAL SERVICES</v>
      </c>
      <c r="B15" s="1230"/>
      <c r="C15" s="318">
        <f>'BUILD Main'!F64</f>
        <v>84895</v>
      </c>
      <c r="D15" s="320">
        <f t="shared" si="0"/>
        <v>84895.29762242908</v>
      </c>
      <c r="E15" s="318">
        <f t="shared" si="1"/>
        <v>1029.4372617987708</v>
      </c>
      <c r="F15" s="318">
        <f t="shared" si="2"/>
        <v>2059.9517790310847</v>
      </c>
      <c r="G15" s="318">
        <f t="shared" si="3"/>
        <v>2060.381751534225</v>
      </c>
      <c r="H15" s="318">
        <f t="shared" si="4"/>
        <v>2060.1673858149998</v>
      </c>
      <c r="I15" s="318">
        <f t="shared" si="5"/>
        <v>2060.40836925</v>
      </c>
      <c r="J15" s="318">
        <f t="shared" si="6"/>
        <v>2059.951075</v>
      </c>
      <c r="K15" s="318">
        <f>SUM(K31*$K$21)</f>
        <v>2065</v>
      </c>
      <c r="L15" s="319">
        <v>5000</v>
      </c>
      <c r="M15" s="319">
        <v>11000</v>
      </c>
      <c r="N15" s="319">
        <v>15000</v>
      </c>
      <c r="O15" s="319">
        <v>15000</v>
      </c>
      <c r="P15" s="319">
        <v>15000</v>
      </c>
      <c r="Q15" s="319">
        <v>10500</v>
      </c>
      <c r="R15" s="319">
        <v>0</v>
      </c>
      <c r="S15" s="319">
        <v>0</v>
      </c>
      <c r="T15" s="319">
        <v>0</v>
      </c>
      <c r="U15" s="319">
        <v>0</v>
      </c>
      <c r="V15" s="319">
        <v>0</v>
      </c>
      <c r="W15" s="319">
        <v>0</v>
      </c>
      <c r="X15" s="1059">
        <v>0</v>
      </c>
      <c r="Y15" s="1059">
        <v>0</v>
      </c>
      <c r="Z15" s="1055"/>
    </row>
    <row r="16" spans="1:26" s="284" customFormat="1" ht="14.25">
      <c r="A16" s="148" t="str">
        <f>'SCC List'!A68</f>
        <v>90 UNALLOCATED CONTINGENCY</v>
      </c>
      <c r="B16" s="147"/>
      <c r="C16" s="318">
        <f>'BUILD Main'!F74</f>
        <v>21971</v>
      </c>
      <c r="D16" s="320">
        <f t="shared" si="0"/>
        <v>21971</v>
      </c>
      <c r="E16" s="318">
        <f t="shared" si="1"/>
        <v>0</v>
      </c>
      <c r="F16" s="318">
        <f t="shared" si="2"/>
        <v>0</v>
      </c>
      <c r="G16" s="318">
        <f t="shared" si="3"/>
        <v>0</v>
      </c>
      <c r="H16" s="318">
        <f t="shared" si="4"/>
        <v>0</v>
      </c>
      <c r="I16" s="318">
        <f t="shared" si="5"/>
        <v>0</v>
      </c>
      <c r="J16" s="318">
        <f t="shared" si="6"/>
        <v>0</v>
      </c>
      <c r="K16" s="318">
        <f>SUM(K32*$K$21)</f>
        <v>0</v>
      </c>
      <c r="L16" s="319">
        <v>2228</v>
      </c>
      <c r="M16" s="319">
        <v>2588</v>
      </c>
      <c r="N16" s="319">
        <v>2000</v>
      </c>
      <c r="O16" s="319">
        <v>2000</v>
      </c>
      <c r="P16" s="319">
        <v>3000</v>
      </c>
      <c r="Q16" s="319">
        <v>10155</v>
      </c>
      <c r="R16" s="319">
        <v>0</v>
      </c>
      <c r="S16" s="319">
        <v>0</v>
      </c>
      <c r="T16" s="319">
        <v>0</v>
      </c>
      <c r="U16" s="319">
        <v>0</v>
      </c>
      <c r="V16" s="319">
        <v>0</v>
      </c>
      <c r="W16" s="319">
        <v>0</v>
      </c>
      <c r="X16" s="1059">
        <v>0</v>
      </c>
      <c r="Y16" s="1059">
        <v>0</v>
      </c>
      <c r="Z16" s="1055"/>
    </row>
    <row r="17" spans="1:26" s="284" customFormat="1" ht="14.25">
      <c r="A17" s="1237" t="str">
        <f>'SCC List'!A69</f>
        <v>100  FINANCE CHARGES</v>
      </c>
      <c r="B17" s="1238"/>
      <c r="C17" s="318">
        <f>SUM(E17:U17)</f>
        <v>454.71991112866607</v>
      </c>
      <c r="D17" s="320">
        <f>SUM(E17:W17)</f>
        <v>454.71991112866607</v>
      </c>
      <c r="E17" s="318">
        <f t="shared" si="1"/>
        <v>0</v>
      </c>
      <c r="F17" s="318">
        <f t="shared" si="2"/>
        <v>0</v>
      </c>
      <c r="G17" s="318">
        <f t="shared" si="3"/>
        <v>0</v>
      </c>
      <c r="H17" s="318">
        <f t="shared" si="4"/>
        <v>0</v>
      </c>
      <c r="I17" s="318">
        <f t="shared" si="5"/>
        <v>0</v>
      </c>
      <c r="J17" s="318">
        <f t="shared" si="6"/>
        <v>0</v>
      </c>
      <c r="K17" s="318">
        <f>SUM(K33*$K$21)</f>
        <v>0</v>
      </c>
      <c r="L17" s="318">
        <f aca="true" t="shared" si="8" ref="L17:Q17">SUM(L33/L21)</f>
        <v>0</v>
      </c>
      <c r="M17" s="318">
        <f t="shared" si="8"/>
        <v>96.85230024213075</v>
      </c>
      <c r="N17" s="318">
        <f t="shared" si="8"/>
        <v>93.8036806219184</v>
      </c>
      <c r="O17" s="318">
        <f t="shared" si="8"/>
        <v>90.85102239410985</v>
      </c>
      <c r="P17" s="318">
        <f t="shared" si="8"/>
        <v>87.99130498218872</v>
      </c>
      <c r="Q17" s="318">
        <f t="shared" si="8"/>
        <v>85.22160288831839</v>
      </c>
      <c r="R17" s="318">
        <f aca="true" t="shared" si="9" ref="R17:Y17">SUM(R33/R21)</f>
        <v>0</v>
      </c>
      <c r="S17" s="318">
        <f t="shared" si="9"/>
        <v>0</v>
      </c>
      <c r="T17" s="318">
        <f t="shared" si="9"/>
        <v>0</v>
      </c>
      <c r="U17" s="318">
        <f t="shared" si="9"/>
        <v>0</v>
      </c>
      <c r="V17" s="318">
        <f t="shared" si="9"/>
        <v>0</v>
      </c>
      <c r="W17" s="318">
        <f t="shared" si="9"/>
        <v>0</v>
      </c>
      <c r="X17" s="318">
        <f t="shared" si="9"/>
        <v>0</v>
      </c>
      <c r="Y17" s="318">
        <f t="shared" si="9"/>
        <v>0</v>
      </c>
      <c r="Z17" s="1055"/>
    </row>
    <row r="18" spans="1:26" s="286" customFormat="1" ht="15">
      <c r="A18" s="185" t="str">
        <f>'SCC Definitions'!A76:B76</f>
        <v>Total Project Cost (10 - 100)</v>
      </c>
      <c r="B18" s="186"/>
      <c r="C18" s="655">
        <f>SUM(C8:C17)</f>
        <v>459134.7199111287</v>
      </c>
      <c r="D18" s="655">
        <f>SUM(D8:D17)</f>
        <v>459135.0175335578</v>
      </c>
      <c r="E18" s="1052">
        <f>SUM(E8:E17)</f>
        <v>1029.4372617987708</v>
      </c>
      <c r="F18" s="321">
        <f aca="true" t="shared" si="10" ref="F18:L18">SUM(F8:F17)</f>
        <v>2059.9517790310847</v>
      </c>
      <c r="G18" s="321">
        <f t="shared" si="10"/>
        <v>2060.381751534225</v>
      </c>
      <c r="H18" s="321">
        <f t="shared" si="10"/>
        <v>2060.1673858149998</v>
      </c>
      <c r="I18" s="321">
        <f t="shared" si="10"/>
        <v>2060.40836925</v>
      </c>
      <c r="J18" s="321">
        <f t="shared" si="10"/>
        <v>2059.951075</v>
      </c>
      <c r="K18" s="321">
        <f t="shared" si="10"/>
        <v>2065</v>
      </c>
      <c r="L18" s="321">
        <f t="shared" si="10"/>
        <v>7228</v>
      </c>
      <c r="M18" s="321">
        <f>SUM(M8:M17)</f>
        <v>18684.85230024213</v>
      </c>
      <c r="N18" s="321">
        <f>SUM(N8:N17)</f>
        <v>50688.80368062192</v>
      </c>
      <c r="O18" s="321">
        <f>SUM(O8:O17)</f>
        <v>96115.85102239411</v>
      </c>
      <c r="P18" s="321">
        <f>SUM(P8:P17)</f>
        <v>164877.9913049822</v>
      </c>
      <c r="Q18" s="321">
        <f>SUM(Q8:Q17)</f>
        <v>108144.22160288831</v>
      </c>
      <c r="R18" s="321">
        <f aca="true" t="shared" si="11" ref="R18:W18">SUM(R8:R17)</f>
        <v>0</v>
      </c>
      <c r="S18" s="321">
        <f t="shared" si="11"/>
        <v>0</v>
      </c>
      <c r="T18" s="321">
        <f t="shared" si="11"/>
        <v>0</v>
      </c>
      <c r="U18" s="321">
        <f t="shared" si="11"/>
        <v>0</v>
      </c>
      <c r="V18" s="321">
        <f t="shared" si="11"/>
        <v>0</v>
      </c>
      <c r="W18" s="321">
        <f t="shared" si="11"/>
        <v>0</v>
      </c>
      <c r="X18" s="393">
        <f>SUM(X8:X17)</f>
        <v>0</v>
      </c>
      <c r="Y18" s="393">
        <f>SUM(Y8:Y17)</f>
        <v>0</v>
      </c>
      <c r="Z18" s="1056"/>
    </row>
    <row r="19" spans="1:26" s="9" customFormat="1" ht="25.5" customHeight="1">
      <c r="A19" s="1060" t="s">
        <v>326</v>
      </c>
      <c r="B19" s="1053"/>
      <c r="C19" s="1053"/>
      <c r="D19" s="864"/>
      <c r="E19" s="662"/>
      <c r="F19" s="841"/>
      <c r="G19" s="841"/>
      <c r="H19" s="841"/>
      <c r="I19" s="841"/>
      <c r="J19" s="841"/>
      <c r="K19" s="841"/>
      <c r="L19" s="841"/>
      <c r="M19" s="864"/>
      <c r="N19" s="864"/>
      <c r="O19" s="864"/>
      <c r="P19" s="864"/>
      <c r="Q19" s="864"/>
      <c r="R19" s="864"/>
      <c r="S19" s="864"/>
      <c r="T19" s="864"/>
      <c r="U19" s="864"/>
      <c r="V19" s="864"/>
      <c r="W19" s="1054"/>
      <c r="X19" s="289"/>
      <c r="Y19" s="289"/>
      <c r="Z19" s="11"/>
    </row>
    <row r="20" spans="1:30" s="284" customFormat="1" ht="15">
      <c r="A20" s="1235" t="s">
        <v>88</v>
      </c>
      <c r="B20" s="1236"/>
      <c r="C20" s="661"/>
      <c r="D20" s="715"/>
      <c r="E20" s="716">
        <v>0.03</v>
      </c>
      <c r="F20" s="154">
        <v>0.03</v>
      </c>
      <c r="G20" s="154">
        <v>0.03</v>
      </c>
      <c r="H20" s="154">
        <v>0.03</v>
      </c>
      <c r="I20" s="154">
        <v>0.03</v>
      </c>
      <c r="J20" s="154">
        <v>0.03</v>
      </c>
      <c r="K20" s="154">
        <v>0.0325</v>
      </c>
      <c r="L20" s="154">
        <v>0.0325</v>
      </c>
      <c r="M20" s="154">
        <v>0.0325</v>
      </c>
      <c r="N20" s="154">
        <v>0.0325</v>
      </c>
      <c r="O20" s="154">
        <v>0.0325</v>
      </c>
      <c r="P20" s="154">
        <v>0.0325</v>
      </c>
      <c r="Q20" s="154">
        <v>0.0325</v>
      </c>
      <c r="R20" s="154">
        <v>0.0325</v>
      </c>
      <c r="S20" s="154">
        <v>0.0325</v>
      </c>
      <c r="T20" s="154">
        <v>0.0325</v>
      </c>
      <c r="U20" s="154">
        <v>0.0325</v>
      </c>
      <c r="V20" s="154">
        <v>0.0325</v>
      </c>
      <c r="W20" s="154">
        <v>0.0325</v>
      </c>
      <c r="X20" s="1058">
        <v>0.0325</v>
      </c>
      <c r="Y20" s="1058">
        <v>0.0325</v>
      </c>
      <c r="Z20" s="11"/>
      <c r="AA20" s="9"/>
      <c r="AB20" s="9"/>
      <c r="AC20" s="9"/>
      <c r="AD20" s="9"/>
    </row>
    <row r="21" spans="1:30" s="284" customFormat="1" ht="15">
      <c r="A21" s="664" t="s">
        <v>89</v>
      </c>
      <c r="B21" s="616"/>
      <c r="C21" s="662"/>
      <c r="D21" s="663"/>
      <c r="E21" s="142">
        <f aca="true" t="shared" si="12" ref="E21:J21">F21*(1+E20)</f>
        <v>1.2328589961661927</v>
      </c>
      <c r="F21" s="142">
        <f t="shared" si="12"/>
        <v>1.19695048171475</v>
      </c>
      <c r="G21" s="142">
        <f t="shared" si="12"/>
        <v>1.162087846325</v>
      </c>
      <c r="H21" s="142">
        <f t="shared" si="12"/>
        <v>1.1282406274999999</v>
      </c>
      <c r="I21" s="142">
        <f t="shared" si="12"/>
        <v>1.09537925</v>
      </c>
      <c r="J21" s="142">
        <f t="shared" si="12"/>
        <v>1.063475</v>
      </c>
      <c r="K21" s="142">
        <f>L21*(1+K20)</f>
        <v>1.0325</v>
      </c>
      <c r="L21" s="288">
        <v>1</v>
      </c>
      <c r="M21" s="142">
        <f aca="true" t="shared" si="13" ref="M21:Y21">L21*(1+L20)</f>
        <v>1.0325</v>
      </c>
      <c r="N21" s="142">
        <f t="shared" si="13"/>
        <v>1.06605625</v>
      </c>
      <c r="O21" s="142">
        <f t="shared" si="13"/>
        <v>1.1007030781249998</v>
      </c>
      <c r="P21" s="142">
        <f t="shared" si="13"/>
        <v>1.1364759281640622</v>
      </c>
      <c r="Q21" s="142">
        <f t="shared" si="13"/>
        <v>1.1734113958293941</v>
      </c>
      <c r="R21" s="142">
        <f t="shared" si="13"/>
        <v>1.2115472661938493</v>
      </c>
      <c r="S21" s="142">
        <f t="shared" si="13"/>
        <v>1.2509225523451495</v>
      </c>
      <c r="T21" s="142">
        <f t="shared" si="13"/>
        <v>1.2915775352963668</v>
      </c>
      <c r="U21" s="142">
        <f t="shared" si="13"/>
        <v>1.3335538051934988</v>
      </c>
      <c r="V21" s="142">
        <f t="shared" si="13"/>
        <v>1.3768943038622874</v>
      </c>
      <c r="W21" s="142">
        <f t="shared" si="13"/>
        <v>1.4216433687378116</v>
      </c>
      <c r="X21" s="142">
        <f t="shared" si="13"/>
        <v>1.4678467782217905</v>
      </c>
      <c r="Y21" s="142">
        <f t="shared" si="13"/>
        <v>1.5155517985139988</v>
      </c>
      <c r="Z21" s="1057"/>
      <c r="AA21" s="597"/>
      <c r="AB21" s="9"/>
      <c r="AC21" s="9"/>
      <c r="AD21" s="9"/>
    </row>
    <row r="22" spans="1:30" s="284" customFormat="1" ht="4.5" customHeight="1">
      <c r="A22" s="1233"/>
      <c r="B22" s="1234"/>
      <c r="D22" s="290"/>
      <c r="E22" s="281"/>
      <c r="F22" s="281"/>
      <c r="G22" s="281"/>
      <c r="H22" s="281"/>
      <c r="I22" s="281"/>
      <c r="J22" s="281"/>
      <c r="K22" s="281"/>
      <c r="L22" s="281"/>
      <c r="M22" s="281"/>
      <c r="N22" s="281"/>
      <c r="O22" s="281"/>
      <c r="P22" s="281"/>
      <c r="Q22" s="281"/>
      <c r="R22" s="281"/>
      <c r="S22" s="281"/>
      <c r="T22" s="281"/>
      <c r="U22" s="348"/>
      <c r="V22" s="281"/>
      <c r="W22" s="348"/>
      <c r="X22" s="9"/>
      <c r="Y22" s="1061"/>
      <c r="Z22" s="11"/>
      <c r="AA22" s="9"/>
      <c r="AB22" s="9"/>
      <c r="AC22" s="9"/>
      <c r="AD22" s="9"/>
    </row>
    <row r="23" spans="1:30" s="284" customFormat="1" ht="28.5">
      <c r="A23" s="138" t="s">
        <v>77</v>
      </c>
      <c r="B23" s="139"/>
      <c r="C23" s="93" t="s">
        <v>173</v>
      </c>
      <c r="D23" s="289"/>
      <c r="E23" s="93">
        <f>E7</f>
        <v>2000</v>
      </c>
      <c r="F23" s="93">
        <f aca="true" t="shared" si="14" ref="F23:U23">F7</f>
        <v>2001</v>
      </c>
      <c r="G23" s="93">
        <f t="shared" si="14"/>
        <v>2002</v>
      </c>
      <c r="H23" s="93">
        <f t="shared" si="14"/>
        <v>2003</v>
      </c>
      <c r="I23" s="93">
        <f t="shared" si="14"/>
        <v>2004</v>
      </c>
      <c r="J23" s="93">
        <f t="shared" si="14"/>
        <v>2005</v>
      </c>
      <c r="K23" s="93">
        <f t="shared" si="14"/>
        <v>2006</v>
      </c>
      <c r="L23" s="93">
        <f t="shared" si="14"/>
        <v>2007</v>
      </c>
      <c r="M23" s="93">
        <f t="shared" si="14"/>
        <v>2008</v>
      </c>
      <c r="N23" s="93">
        <f t="shared" si="14"/>
        <v>2009</v>
      </c>
      <c r="O23" s="93">
        <f t="shared" si="14"/>
        <v>2010</v>
      </c>
      <c r="P23" s="93">
        <f t="shared" si="14"/>
        <v>2011</v>
      </c>
      <c r="Q23" s="93">
        <f t="shared" si="14"/>
        <v>2012</v>
      </c>
      <c r="R23" s="93">
        <f t="shared" si="14"/>
        <v>2013</v>
      </c>
      <c r="S23" s="93">
        <f t="shared" si="14"/>
        <v>2014</v>
      </c>
      <c r="T23" s="93">
        <f t="shared" si="14"/>
        <v>2015</v>
      </c>
      <c r="U23" s="93">
        <f t="shared" si="14"/>
        <v>2016</v>
      </c>
      <c r="V23" s="93">
        <f>V7</f>
        <v>2017</v>
      </c>
      <c r="W23" s="93">
        <f>W7</f>
        <v>2018</v>
      </c>
      <c r="X23" s="289">
        <f>X7</f>
        <v>2019</v>
      </c>
      <c r="Y23" s="289">
        <f>Y7</f>
        <v>2020</v>
      </c>
      <c r="Z23" s="11"/>
      <c r="AA23" s="9"/>
      <c r="AB23" s="9"/>
      <c r="AC23" s="9"/>
      <c r="AD23" s="9"/>
    </row>
    <row r="24" spans="1:30" s="284" customFormat="1" ht="14.25">
      <c r="A24" s="94" t="str">
        <f>'BUILD Main'!A7</f>
        <v>10 GUIDEWAY &amp; TRACK ELEMENTS (route miles)</v>
      </c>
      <c r="B24" s="139"/>
      <c r="C24" s="320">
        <f>SUM(E24:W24)</f>
        <v>125759.32338729099</v>
      </c>
      <c r="D24" s="392"/>
      <c r="E24" s="319">
        <v>0</v>
      </c>
      <c r="F24" s="319">
        <v>0</v>
      </c>
      <c r="G24" s="319">
        <v>0</v>
      </c>
      <c r="H24" s="319">
        <v>0</v>
      </c>
      <c r="I24" s="319">
        <v>0</v>
      </c>
      <c r="J24" s="319">
        <v>0</v>
      </c>
      <c r="K24" s="319">
        <v>0</v>
      </c>
      <c r="L24" s="318">
        <f>L8*$L$21</f>
        <v>0</v>
      </c>
      <c r="M24" s="318">
        <f>M8*$M$21</f>
        <v>0</v>
      </c>
      <c r="N24" s="318">
        <f>N8*$N$21</f>
        <v>23453.2375</v>
      </c>
      <c r="O24" s="318">
        <f>O8*$O$21</f>
        <v>22014.061562499995</v>
      </c>
      <c r="P24" s="318">
        <f>P8*$P$21</f>
        <v>56823.79640820311</v>
      </c>
      <c r="Q24" s="318">
        <f>Q8*$Q$21</f>
        <v>23468.227916587883</v>
      </c>
      <c r="R24" s="318">
        <f>R8*$R$21</f>
        <v>0</v>
      </c>
      <c r="S24" s="318">
        <f>S8*$S$21</f>
        <v>0</v>
      </c>
      <c r="T24" s="318">
        <f>T8*$T$21</f>
        <v>0</v>
      </c>
      <c r="U24" s="318">
        <f>U8*U$21</f>
        <v>0</v>
      </c>
      <c r="V24" s="318">
        <f>V8*V$21</f>
        <v>0</v>
      </c>
      <c r="W24" s="318">
        <f>W8*W$21</f>
        <v>0</v>
      </c>
      <c r="X24" s="392">
        <f>X8*X$21</f>
        <v>0</v>
      </c>
      <c r="Y24" s="392">
        <f>Y8*Y$21</f>
        <v>0</v>
      </c>
      <c r="Z24" s="11"/>
      <c r="AA24" s="9"/>
      <c r="AB24" s="9"/>
      <c r="AC24" s="9"/>
      <c r="AD24" s="9"/>
    </row>
    <row r="25" spans="1:30" s="284" customFormat="1" ht="14.25">
      <c r="A25" s="94" t="str">
        <f>'BUILD Main'!A21</f>
        <v>20 STATIONS, STOPS, TERMINALS, INTERMODAL (number)</v>
      </c>
      <c r="B25" s="139"/>
      <c r="C25" s="320">
        <f aca="true" t="shared" si="15" ref="C25:C34">SUM(E25:W25)</f>
        <v>136781.34458512889</v>
      </c>
      <c r="D25" s="392"/>
      <c r="E25" s="319">
        <v>0</v>
      </c>
      <c r="F25" s="319">
        <v>0</v>
      </c>
      <c r="G25" s="319">
        <v>0</v>
      </c>
      <c r="H25" s="319">
        <v>0</v>
      </c>
      <c r="I25" s="319">
        <v>0</v>
      </c>
      <c r="J25" s="319">
        <v>0</v>
      </c>
      <c r="K25" s="319">
        <v>0</v>
      </c>
      <c r="L25" s="318">
        <f aca="true" t="shared" si="16" ref="L25:L32">L9*$L$21</f>
        <v>0</v>
      </c>
      <c r="M25" s="318">
        <f aca="true" t="shared" si="17" ref="M25:M32">M9*$M$21</f>
        <v>0</v>
      </c>
      <c r="N25" s="318">
        <f aca="true" t="shared" si="18" ref="N25:N32">N9*$N$21</f>
        <v>0</v>
      </c>
      <c r="O25" s="318">
        <f aca="true" t="shared" si="19" ref="O25:O32">O9*$O$21</f>
        <v>33021.092343749995</v>
      </c>
      <c r="P25" s="318">
        <f aca="true" t="shared" si="20" ref="P25:P32">P9*$P$21</f>
        <v>56823.79640820311</v>
      </c>
      <c r="Q25" s="318">
        <f aca="true" t="shared" si="21" ref="Q25:Q32">Q9*$Q$21</f>
        <v>46936.455833175765</v>
      </c>
      <c r="R25" s="318">
        <f aca="true" t="shared" si="22" ref="R25:R32">R9*$R$21</f>
        <v>0</v>
      </c>
      <c r="S25" s="318">
        <f aca="true" t="shared" si="23" ref="S25:S32">S9*$S$21</f>
        <v>0</v>
      </c>
      <c r="T25" s="318">
        <f aca="true" t="shared" si="24" ref="T25:T32">T9*$T$21</f>
        <v>0</v>
      </c>
      <c r="U25" s="318">
        <f aca="true" t="shared" si="25" ref="U25:Y32">U9*U$21</f>
        <v>0</v>
      </c>
      <c r="V25" s="318">
        <f t="shared" si="25"/>
        <v>0</v>
      </c>
      <c r="W25" s="318">
        <f t="shared" si="25"/>
        <v>0</v>
      </c>
      <c r="X25" s="392">
        <f t="shared" si="25"/>
        <v>0</v>
      </c>
      <c r="Y25" s="392">
        <f t="shared" si="25"/>
        <v>0</v>
      </c>
      <c r="Z25" s="11"/>
      <c r="AA25" s="9"/>
      <c r="AB25" s="9"/>
      <c r="AC25" s="9"/>
      <c r="AD25" s="9"/>
    </row>
    <row r="26" spans="1:26" s="284" customFormat="1" ht="14.25">
      <c r="A26" s="94" t="str">
        <f>'BUILD Main'!A29</f>
        <v>30 SUPPORT FACILITIES: YARDS, SHOPS, ADMIN. BLDGS</v>
      </c>
      <c r="B26" s="139"/>
      <c r="C26" s="320">
        <f t="shared" si="15"/>
        <v>13859.323943960739</v>
      </c>
      <c r="D26" s="392"/>
      <c r="E26" s="319">
        <v>0</v>
      </c>
      <c r="F26" s="319">
        <v>0</v>
      </c>
      <c r="G26" s="319">
        <v>0</v>
      </c>
      <c r="H26" s="319">
        <v>0</v>
      </c>
      <c r="I26" s="319">
        <v>0</v>
      </c>
      <c r="J26" s="319">
        <v>0</v>
      </c>
      <c r="K26" s="319">
        <v>0</v>
      </c>
      <c r="L26" s="318">
        <f t="shared" si="16"/>
        <v>0</v>
      </c>
      <c r="M26" s="318">
        <f t="shared" si="17"/>
        <v>0</v>
      </c>
      <c r="N26" s="318">
        <f t="shared" si="18"/>
        <v>0</v>
      </c>
      <c r="O26" s="318">
        <f t="shared" si="19"/>
        <v>0</v>
      </c>
      <c r="P26" s="318">
        <f t="shared" si="20"/>
        <v>6818.855568984373</v>
      </c>
      <c r="Q26" s="318">
        <f t="shared" si="21"/>
        <v>7040.468374976364</v>
      </c>
      <c r="R26" s="318">
        <f t="shared" si="22"/>
        <v>0</v>
      </c>
      <c r="S26" s="318">
        <f t="shared" si="23"/>
        <v>0</v>
      </c>
      <c r="T26" s="318">
        <f t="shared" si="24"/>
        <v>0</v>
      </c>
      <c r="U26" s="318">
        <f t="shared" si="25"/>
        <v>0</v>
      </c>
      <c r="V26" s="318">
        <f t="shared" si="25"/>
        <v>0</v>
      </c>
      <c r="W26" s="318">
        <f t="shared" si="25"/>
        <v>0</v>
      </c>
      <c r="X26" s="392">
        <f t="shared" si="25"/>
        <v>0</v>
      </c>
      <c r="Y26" s="392">
        <f t="shared" si="25"/>
        <v>0</v>
      </c>
      <c r="Z26" s="1055"/>
    </row>
    <row r="27" spans="1:25" s="284" customFormat="1" ht="14.25">
      <c r="A27" s="94" t="str">
        <f>'BUILD Main'!A35</f>
        <v>40 SITEWORK &amp; SPECIAL CONDITIONS</v>
      </c>
      <c r="B27" s="139"/>
      <c r="C27" s="320">
        <f t="shared" si="15"/>
        <v>25937.74689947656</v>
      </c>
      <c r="D27" s="392"/>
      <c r="E27" s="319">
        <v>0</v>
      </c>
      <c r="F27" s="319">
        <v>0</v>
      </c>
      <c r="G27" s="319">
        <v>0</v>
      </c>
      <c r="H27" s="319">
        <v>0</v>
      </c>
      <c r="I27" s="319">
        <v>0</v>
      </c>
      <c r="J27" s="319">
        <v>0</v>
      </c>
      <c r="K27" s="319">
        <v>0</v>
      </c>
      <c r="L27" s="318">
        <f t="shared" si="16"/>
        <v>0</v>
      </c>
      <c r="M27" s="318">
        <f t="shared" si="17"/>
        <v>5162.5</v>
      </c>
      <c r="N27" s="318">
        <f t="shared" si="18"/>
        <v>12360.92221875</v>
      </c>
      <c r="O27" s="318">
        <f t="shared" si="19"/>
        <v>7732.439123828123</v>
      </c>
      <c r="P27" s="318">
        <f t="shared" si="20"/>
        <v>681.8855568984374</v>
      </c>
      <c r="Q27" s="318">
        <f t="shared" si="21"/>
        <v>0</v>
      </c>
      <c r="R27" s="318">
        <f t="shared" si="22"/>
        <v>0</v>
      </c>
      <c r="S27" s="318">
        <f t="shared" si="23"/>
        <v>0</v>
      </c>
      <c r="T27" s="318">
        <f t="shared" si="24"/>
        <v>0</v>
      </c>
      <c r="U27" s="318">
        <f t="shared" si="25"/>
        <v>0</v>
      </c>
      <c r="V27" s="318">
        <f t="shared" si="25"/>
        <v>0</v>
      </c>
      <c r="W27" s="318">
        <f t="shared" si="25"/>
        <v>0</v>
      </c>
      <c r="X27" s="392">
        <f t="shared" si="25"/>
        <v>0</v>
      </c>
      <c r="Y27" s="392">
        <f t="shared" si="25"/>
        <v>0</v>
      </c>
    </row>
    <row r="28" spans="1:25" s="284" customFormat="1" ht="14.25">
      <c r="A28" s="94" t="str">
        <f>'BUILD Main'!A44</f>
        <v>50  SYSTEMS</v>
      </c>
      <c r="B28" s="139"/>
      <c r="C28" s="320">
        <f t="shared" si="15"/>
        <v>33543.08701976229</v>
      </c>
      <c r="D28" s="392"/>
      <c r="E28" s="319">
        <v>0</v>
      </c>
      <c r="F28" s="319">
        <v>0</v>
      </c>
      <c r="G28" s="319">
        <v>0</v>
      </c>
      <c r="H28" s="319">
        <v>0</v>
      </c>
      <c r="I28" s="319">
        <v>0</v>
      </c>
      <c r="J28" s="319">
        <v>0</v>
      </c>
      <c r="K28" s="319">
        <v>0</v>
      </c>
      <c r="L28" s="318">
        <f t="shared" si="16"/>
        <v>0</v>
      </c>
      <c r="M28" s="318">
        <f t="shared" si="17"/>
        <v>0</v>
      </c>
      <c r="N28" s="318">
        <f t="shared" si="18"/>
        <v>0</v>
      </c>
      <c r="O28" s="318">
        <f t="shared" si="19"/>
        <v>0</v>
      </c>
      <c r="P28" s="318">
        <f t="shared" si="20"/>
        <v>21808.973061468354</v>
      </c>
      <c r="Q28" s="318">
        <f t="shared" si="21"/>
        <v>11734.113958293941</v>
      </c>
      <c r="R28" s="318">
        <f t="shared" si="22"/>
        <v>0</v>
      </c>
      <c r="S28" s="318">
        <f t="shared" si="23"/>
        <v>0</v>
      </c>
      <c r="T28" s="318">
        <f t="shared" si="24"/>
        <v>0</v>
      </c>
      <c r="U28" s="318">
        <f t="shared" si="25"/>
        <v>0</v>
      </c>
      <c r="V28" s="318">
        <f t="shared" si="25"/>
        <v>0</v>
      </c>
      <c r="W28" s="318">
        <f t="shared" si="25"/>
        <v>0</v>
      </c>
      <c r="X28" s="392">
        <f t="shared" si="25"/>
        <v>0</v>
      </c>
      <c r="Y28" s="392">
        <f t="shared" si="25"/>
        <v>0</v>
      </c>
    </row>
    <row r="29" spans="1:25" s="284" customFormat="1" ht="14.25">
      <c r="A29" s="94" t="str">
        <f>'BUILD Main'!A53</f>
        <v>60 ROW, LAND, EXISTING IMPROVEMENTS</v>
      </c>
      <c r="B29" s="139"/>
      <c r="C29" s="320">
        <f t="shared" si="15"/>
        <v>23582.136926385345</v>
      </c>
      <c r="D29" s="392"/>
      <c r="E29" s="319">
        <v>0</v>
      </c>
      <c r="F29" s="319">
        <v>0</v>
      </c>
      <c r="G29" s="319">
        <v>0</v>
      </c>
      <c r="H29" s="319">
        <v>0</v>
      </c>
      <c r="I29" s="319">
        <v>0</v>
      </c>
      <c r="J29" s="319">
        <v>0</v>
      </c>
      <c r="K29" s="319">
        <v>0</v>
      </c>
      <c r="L29" s="318">
        <f t="shared" si="16"/>
        <v>0</v>
      </c>
      <c r="M29" s="318">
        <f t="shared" si="17"/>
        <v>0</v>
      </c>
      <c r="N29" s="318">
        <f t="shared" si="18"/>
        <v>0</v>
      </c>
      <c r="O29" s="318">
        <f t="shared" si="19"/>
        <v>11007.030781249998</v>
      </c>
      <c r="P29" s="318">
        <f t="shared" si="20"/>
        <v>10228.28335347656</v>
      </c>
      <c r="Q29" s="318">
        <f t="shared" si="21"/>
        <v>2346.8227916587884</v>
      </c>
      <c r="R29" s="318">
        <f t="shared" si="22"/>
        <v>0</v>
      </c>
      <c r="S29" s="318">
        <f t="shared" si="23"/>
        <v>0</v>
      </c>
      <c r="T29" s="318">
        <f t="shared" si="24"/>
        <v>0</v>
      </c>
      <c r="U29" s="318">
        <f t="shared" si="25"/>
        <v>0</v>
      </c>
      <c r="V29" s="318">
        <f t="shared" si="25"/>
        <v>0</v>
      </c>
      <c r="W29" s="318">
        <f t="shared" si="25"/>
        <v>0</v>
      </c>
      <c r="X29" s="392">
        <f t="shared" si="25"/>
        <v>0</v>
      </c>
      <c r="Y29" s="392">
        <f t="shared" si="25"/>
        <v>0</v>
      </c>
    </row>
    <row r="30" spans="1:25" s="284" customFormat="1" ht="14.25">
      <c r="A30" s="95" t="str">
        <f>'BUILD Main'!A56</f>
        <v>70 VEHICLES (number)</v>
      </c>
      <c r="B30" s="139"/>
      <c r="C30" s="320">
        <f t="shared" si="15"/>
        <v>37880.908841848366</v>
      </c>
      <c r="D30" s="392"/>
      <c r="E30" s="319">
        <v>0</v>
      </c>
      <c r="F30" s="319">
        <v>0</v>
      </c>
      <c r="G30" s="319">
        <v>0</v>
      </c>
      <c r="H30" s="319">
        <v>0</v>
      </c>
      <c r="I30" s="319">
        <v>0</v>
      </c>
      <c r="J30" s="319">
        <v>0</v>
      </c>
      <c r="K30" s="319">
        <v>0</v>
      </c>
      <c r="L30" s="318">
        <f t="shared" si="16"/>
        <v>0</v>
      </c>
      <c r="M30" s="318">
        <f t="shared" si="17"/>
        <v>0</v>
      </c>
      <c r="N30" s="318">
        <f t="shared" si="18"/>
        <v>0</v>
      </c>
      <c r="O30" s="318">
        <f t="shared" si="19"/>
        <v>13208.436937499997</v>
      </c>
      <c r="P30" s="318">
        <f t="shared" si="20"/>
        <v>13637.711137968747</v>
      </c>
      <c r="Q30" s="318">
        <f t="shared" si="21"/>
        <v>11034.760766379623</v>
      </c>
      <c r="R30" s="318">
        <f t="shared" si="22"/>
        <v>0</v>
      </c>
      <c r="S30" s="318">
        <f t="shared" si="23"/>
        <v>0</v>
      </c>
      <c r="T30" s="318">
        <f t="shared" si="24"/>
        <v>0</v>
      </c>
      <c r="U30" s="318">
        <f t="shared" si="25"/>
        <v>0</v>
      </c>
      <c r="V30" s="318">
        <f t="shared" si="25"/>
        <v>0</v>
      </c>
      <c r="W30" s="318">
        <f t="shared" si="25"/>
        <v>0</v>
      </c>
      <c r="X30" s="392">
        <f t="shared" si="25"/>
        <v>0</v>
      </c>
      <c r="Y30" s="392">
        <f t="shared" si="25"/>
        <v>0</v>
      </c>
    </row>
    <row r="31" spans="1:25" s="284" customFormat="1" ht="14.25">
      <c r="A31" s="95" t="str">
        <f>'BUILD Main'!A64</f>
        <v>80 PROFESSIONAL SERVICES</v>
      </c>
      <c r="B31" s="139"/>
      <c r="C31" s="320">
        <f t="shared" si="15"/>
        <v>90199.84850054457</v>
      </c>
      <c r="D31" s="392"/>
      <c r="E31" s="319">
        <v>835</v>
      </c>
      <c r="F31" s="319">
        <v>1721</v>
      </c>
      <c r="G31" s="319">
        <v>1773</v>
      </c>
      <c r="H31" s="319">
        <v>1826</v>
      </c>
      <c r="I31" s="319">
        <v>1881</v>
      </c>
      <c r="J31" s="319">
        <v>1937</v>
      </c>
      <c r="K31" s="319">
        <v>2000</v>
      </c>
      <c r="L31" s="318">
        <f t="shared" si="16"/>
        <v>5000</v>
      </c>
      <c r="M31" s="318">
        <f t="shared" si="17"/>
        <v>11357.5</v>
      </c>
      <c r="N31" s="318">
        <f t="shared" si="18"/>
        <v>15990.843749999998</v>
      </c>
      <c r="O31" s="318">
        <f t="shared" si="19"/>
        <v>16510.546171874998</v>
      </c>
      <c r="P31" s="318">
        <f t="shared" si="20"/>
        <v>17047.138922460934</v>
      </c>
      <c r="Q31" s="318">
        <f t="shared" si="21"/>
        <v>12320.819656208638</v>
      </c>
      <c r="R31" s="318">
        <f t="shared" si="22"/>
        <v>0</v>
      </c>
      <c r="S31" s="318">
        <f t="shared" si="23"/>
        <v>0</v>
      </c>
      <c r="T31" s="318">
        <f t="shared" si="24"/>
        <v>0</v>
      </c>
      <c r="U31" s="318">
        <f t="shared" si="25"/>
        <v>0</v>
      </c>
      <c r="V31" s="318">
        <f t="shared" si="25"/>
        <v>0</v>
      </c>
      <c r="W31" s="318">
        <f t="shared" si="25"/>
        <v>0</v>
      </c>
      <c r="X31" s="392">
        <f t="shared" si="25"/>
        <v>0</v>
      </c>
      <c r="Y31" s="392">
        <f t="shared" si="25"/>
        <v>0</v>
      </c>
    </row>
    <row r="32" spans="1:25" s="284" customFormat="1" ht="14.25">
      <c r="A32" s="94" t="str">
        <f>'BUILD Main'!A74</f>
        <v>90 UNALLOCATED CONTINGENCY</v>
      </c>
      <c r="B32" s="139"/>
      <c r="C32" s="320">
        <f t="shared" si="15"/>
        <v>24559.049165389682</v>
      </c>
      <c r="D32" s="392"/>
      <c r="E32" s="319">
        <v>0</v>
      </c>
      <c r="F32" s="319">
        <v>0</v>
      </c>
      <c r="G32" s="319">
        <v>0</v>
      </c>
      <c r="H32" s="319">
        <v>0</v>
      </c>
      <c r="I32" s="319">
        <v>0</v>
      </c>
      <c r="J32" s="319">
        <v>0</v>
      </c>
      <c r="K32" s="319">
        <v>0</v>
      </c>
      <c r="L32" s="318">
        <f t="shared" si="16"/>
        <v>2228</v>
      </c>
      <c r="M32" s="318">
        <f t="shared" si="17"/>
        <v>2672.11</v>
      </c>
      <c r="N32" s="318">
        <f t="shared" si="18"/>
        <v>2132.1124999999997</v>
      </c>
      <c r="O32" s="318">
        <f t="shared" si="19"/>
        <v>2201.4061562499996</v>
      </c>
      <c r="P32" s="318">
        <f t="shared" si="20"/>
        <v>3409.4277844921867</v>
      </c>
      <c r="Q32" s="318">
        <f t="shared" si="21"/>
        <v>11915.992724647498</v>
      </c>
      <c r="R32" s="318">
        <f t="shared" si="22"/>
        <v>0</v>
      </c>
      <c r="S32" s="318">
        <f t="shared" si="23"/>
        <v>0</v>
      </c>
      <c r="T32" s="318">
        <f t="shared" si="24"/>
        <v>0</v>
      </c>
      <c r="U32" s="318">
        <f t="shared" si="25"/>
        <v>0</v>
      </c>
      <c r="V32" s="318">
        <f t="shared" si="25"/>
        <v>0</v>
      </c>
      <c r="W32" s="318">
        <f t="shared" si="25"/>
        <v>0</v>
      </c>
      <c r="X32" s="392">
        <f t="shared" si="25"/>
        <v>0</v>
      </c>
      <c r="Y32" s="392">
        <f t="shared" si="25"/>
        <v>0</v>
      </c>
    </row>
    <row r="33" spans="1:25" s="284" customFormat="1" ht="14.25">
      <c r="A33" s="1231" t="str">
        <f>'BUILD Main'!A76</f>
        <v>100  FINANCE CHARGES</v>
      </c>
      <c r="B33" s="1232"/>
      <c r="C33" s="320">
        <f t="shared" si="15"/>
        <v>500</v>
      </c>
      <c r="D33" s="392"/>
      <c r="E33" s="319">
        <v>0</v>
      </c>
      <c r="F33" s="319">
        <v>0</v>
      </c>
      <c r="G33" s="319">
        <v>0</v>
      </c>
      <c r="H33" s="319">
        <v>0</v>
      </c>
      <c r="I33" s="319">
        <v>0</v>
      </c>
      <c r="J33" s="319">
        <v>0</v>
      </c>
      <c r="K33" s="319">
        <v>0</v>
      </c>
      <c r="L33" s="319">
        <v>0</v>
      </c>
      <c r="M33" s="319">
        <v>100</v>
      </c>
      <c r="N33" s="319">
        <v>100</v>
      </c>
      <c r="O33" s="319">
        <v>100</v>
      </c>
      <c r="P33" s="319">
        <v>100</v>
      </c>
      <c r="Q33" s="319">
        <v>100</v>
      </c>
      <c r="R33" s="319">
        <v>0</v>
      </c>
      <c r="S33" s="319">
        <v>0</v>
      </c>
      <c r="T33" s="319">
        <v>0</v>
      </c>
      <c r="U33" s="319">
        <v>0</v>
      </c>
      <c r="V33" s="319">
        <v>0</v>
      </c>
      <c r="W33" s="319">
        <v>0</v>
      </c>
      <c r="X33" s="1059">
        <v>0</v>
      </c>
      <c r="Y33" s="1059">
        <v>0</v>
      </c>
    </row>
    <row r="34" spans="1:25" s="286" customFormat="1" ht="15">
      <c r="A34" s="140" t="str">
        <f>'SCC Definitions'!A76:B76</f>
        <v>Total Project Cost (10 - 100)</v>
      </c>
      <c r="B34" s="141"/>
      <c r="C34" s="320">
        <f t="shared" si="15"/>
        <v>512602.76926978736</v>
      </c>
      <c r="D34" s="393"/>
      <c r="E34" s="322">
        <f>SUM(E24:E33)</f>
        <v>835</v>
      </c>
      <c r="F34" s="322">
        <f aca="true" t="shared" si="26" ref="F34:P34">SUM(F24:F33)</f>
        <v>1721</v>
      </c>
      <c r="G34" s="322">
        <f t="shared" si="26"/>
        <v>1773</v>
      </c>
      <c r="H34" s="322">
        <f t="shared" si="26"/>
        <v>1826</v>
      </c>
      <c r="I34" s="322">
        <f t="shared" si="26"/>
        <v>1881</v>
      </c>
      <c r="J34" s="322">
        <f t="shared" si="26"/>
        <v>1937</v>
      </c>
      <c r="K34" s="322">
        <f t="shared" si="26"/>
        <v>2000</v>
      </c>
      <c r="L34" s="322">
        <f t="shared" si="26"/>
        <v>7228</v>
      </c>
      <c r="M34" s="322">
        <f t="shared" si="26"/>
        <v>19292.11</v>
      </c>
      <c r="N34" s="322">
        <f t="shared" si="26"/>
        <v>54037.115968750004</v>
      </c>
      <c r="O34" s="322">
        <f t="shared" si="26"/>
        <v>105795.01307695311</v>
      </c>
      <c r="P34" s="322">
        <f t="shared" si="26"/>
        <v>187379.8682021558</v>
      </c>
      <c r="Q34" s="322">
        <f>SUM(Q24:Q33)</f>
        <v>126897.6620219285</v>
      </c>
      <c r="R34" s="322">
        <f aca="true" t="shared" si="27" ref="R34:W34">SUM(R24:R33)</f>
        <v>0</v>
      </c>
      <c r="S34" s="322">
        <f t="shared" si="27"/>
        <v>0</v>
      </c>
      <c r="T34" s="322">
        <f t="shared" si="27"/>
        <v>0</v>
      </c>
      <c r="U34" s="322">
        <f t="shared" si="27"/>
        <v>0</v>
      </c>
      <c r="V34" s="322">
        <f t="shared" si="27"/>
        <v>0</v>
      </c>
      <c r="W34" s="322">
        <f t="shared" si="27"/>
        <v>0</v>
      </c>
      <c r="X34" s="393">
        <f>SUM(X24:X33)</f>
        <v>0</v>
      </c>
      <c r="Y34" s="393">
        <f>SUM(Y24:Y33)</f>
        <v>0</v>
      </c>
    </row>
    <row r="35" spans="1:23" s="287" customFormat="1" ht="12">
      <c r="A35" s="133"/>
      <c r="B35" s="133"/>
      <c r="D35" s="192"/>
      <c r="E35" s="133"/>
      <c r="F35" s="133"/>
      <c r="G35" s="133"/>
      <c r="H35" s="133"/>
      <c r="I35" s="133"/>
      <c r="J35" s="133"/>
      <c r="K35" s="133"/>
      <c r="L35" s="133"/>
      <c r="M35" s="133"/>
      <c r="N35" s="133"/>
      <c r="O35" s="133"/>
      <c r="P35" s="192"/>
      <c r="Q35" s="192"/>
      <c r="R35" s="192"/>
      <c r="S35" s="192"/>
      <c r="T35" s="192"/>
      <c r="U35" s="192"/>
      <c r="V35" s="192"/>
      <c r="W35" s="192"/>
    </row>
    <row r="36" spans="1:23" s="287" customFormat="1" ht="12">
      <c r="A36" s="133"/>
      <c r="B36" s="133"/>
      <c r="D36" s="192"/>
      <c r="E36" s="133"/>
      <c r="F36" s="133"/>
      <c r="G36" s="133"/>
      <c r="H36" s="133"/>
      <c r="I36" s="133"/>
      <c r="J36" s="133"/>
      <c r="K36" s="133"/>
      <c r="L36" s="133"/>
      <c r="M36" s="133"/>
      <c r="N36" s="133"/>
      <c r="O36" s="133"/>
      <c r="P36" s="192"/>
      <c r="Q36" s="192"/>
      <c r="R36" s="192"/>
      <c r="S36" s="192"/>
      <c r="T36" s="192"/>
      <c r="U36" s="192"/>
      <c r="V36" s="192"/>
      <c r="W36" s="192"/>
    </row>
    <row r="37" spans="1:23" s="287" customFormat="1" ht="12">
      <c r="A37" s="133"/>
      <c r="B37" s="133"/>
      <c r="D37" s="192"/>
      <c r="E37" s="133"/>
      <c r="F37" s="133"/>
      <c r="G37" s="133"/>
      <c r="H37" s="133"/>
      <c r="I37" s="133"/>
      <c r="J37" s="133"/>
      <c r="K37" s="133"/>
      <c r="L37" s="133"/>
      <c r="M37" s="133"/>
      <c r="N37" s="133"/>
      <c r="O37" s="133"/>
      <c r="P37" s="192"/>
      <c r="Q37" s="192"/>
      <c r="R37" s="192"/>
      <c r="S37" s="192"/>
      <c r="T37" s="192"/>
      <c r="U37" s="192"/>
      <c r="V37" s="192"/>
      <c r="W37" s="192"/>
    </row>
    <row r="38" spans="1:23" s="287" customFormat="1" ht="12">
      <c r="A38" s="133"/>
      <c r="B38" s="133"/>
      <c r="D38" s="192"/>
      <c r="E38" s="133"/>
      <c r="F38" s="133"/>
      <c r="G38" s="133"/>
      <c r="H38" s="133"/>
      <c r="I38" s="133"/>
      <c r="J38" s="133"/>
      <c r="K38" s="133"/>
      <c r="L38" s="133"/>
      <c r="M38" s="133"/>
      <c r="N38" s="133"/>
      <c r="O38" s="133"/>
      <c r="P38" s="192"/>
      <c r="Q38" s="192"/>
      <c r="R38" s="192"/>
      <c r="S38" s="192"/>
      <c r="T38" s="192"/>
      <c r="U38" s="192"/>
      <c r="V38" s="192"/>
      <c r="W38" s="192"/>
    </row>
    <row r="39" spans="1:23" s="287" customFormat="1" ht="12">
      <c r="A39" s="133"/>
      <c r="B39" s="133"/>
      <c r="D39" s="192"/>
      <c r="E39" s="133"/>
      <c r="F39" s="133"/>
      <c r="G39" s="133"/>
      <c r="H39" s="133"/>
      <c r="I39" s="133"/>
      <c r="J39" s="133"/>
      <c r="K39" s="133"/>
      <c r="L39" s="133"/>
      <c r="M39" s="133"/>
      <c r="N39" s="133"/>
      <c r="O39" s="133"/>
      <c r="P39" s="192"/>
      <c r="Q39" s="192"/>
      <c r="R39" s="192"/>
      <c r="S39" s="192"/>
      <c r="T39" s="192"/>
      <c r="U39" s="192"/>
      <c r="V39" s="192"/>
      <c r="W39" s="192"/>
    </row>
    <row r="40" spans="1:23" s="287" customFormat="1" ht="12">
      <c r="A40" s="133"/>
      <c r="B40" s="133"/>
      <c r="D40" s="192"/>
      <c r="E40" s="133"/>
      <c r="F40" s="133"/>
      <c r="G40" s="133"/>
      <c r="H40" s="133"/>
      <c r="I40" s="133"/>
      <c r="J40" s="133"/>
      <c r="K40" s="133"/>
      <c r="L40" s="133"/>
      <c r="M40" s="133"/>
      <c r="N40" s="133"/>
      <c r="O40" s="133"/>
      <c r="P40" s="192"/>
      <c r="Q40" s="192"/>
      <c r="R40" s="192"/>
      <c r="S40" s="192"/>
      <c r="T40" s="192"/>
      <c r="U40" s="192"/>
      <c r="V40" s="192"/>
      <c r="W40" s="192"/>
    </row>
    <row r="41" spans="1:23" s="287" customFormat="1" ht="12">
      <c r="A41" s="133"/>
      <c r="B41" s="133"/>
      <c r="D41" s="192"/>
      <c r="E41" s="133"/>
      <c r="F41" s="133"/>
      <c r="G41" s="133"/>
      <c r="H41" s="133"/>
      <c r="I41" s="133"/>
      <c r="J41" s="133"/>
      <c r="K41" s="133"/>
      <c r="L41" s="133"/>
      <c r="M41" s="133"/>
      <c r="N41" s="133"/>
      <c r="O41" s="133"/>
      <c r="P41" s="192"/>
      <c r="Q41" s="192"/>
      <c r="R41" s="192"/>
      <c r="S41" s="192"/>
      <c r="T41" s="192"/>
      <c r="U41" s="192"/>
      <c r="V41" s="192"/>
      <c r="W41" s="192"/>
    </row>
    <row r="42" spans="1:23" s="287" customFormat="1" ht="12">
      <c r="A42" s="133"/>
      <c r="B42" s="133"/>
      <c r="D42" s="192"/>
      <c r="E42" s="133"/>
      <c r="F42" s="133"/>
      <c r="G42" s="133"/>
      <c r="H42" s="133"/>
      <c r="I42" s="133"/>
      <c r="J42" s="133"/>
      <c r="K42" s="133"/>
      <c r="L42" s="133"/>
      <c r="M42" s="133"/>
      <c r="N42" s="133"/>
      <c r="O42" s="133"/>
      <c r="P42" s="192"/>
      <c r="Q42" s="192"/>
      <c r="R42" s="192"/>
      <c r="S42" s="192"/>
      <c r="T42" s="192"/>
      <c r="U42" s="192"/>
      <c r="V42" s="192"/>
      <c r="W42" s="192"/>
    </row>
    <row r="43" spans="1:23" s="287" customFormat="1" ht="12">
      <c r="A43" s="133"/>
      <c r="B43" s="133"/>
      <c r="D43" s="192"/>
      <c r="E43" s="133"/>
      <c r="F43" s="133"/>
      <c r="G43" s="133"/>
      <c r="H43" s="133"/>
      <c r="I43" s="133"/>
      <c r="J43" s="133"/>
      <c r="K43" s="133"/>
      <c r="L43" s="133"/>
      <c r="M43" s="133"/>
      <c r="N43" s="133"/>
      <c r="O43" s="133"/>
      <c r="P43" s="192"/>
      <c r="Q43" s="192"/>
      <c r="R43" s="192"/>
      <c r="S43" s="192"/>
      <c r="T43" s="192"/>
      <c r="U43" s="192"/>
      <c r="V43" s="192"/>
      <c r="W43" s="192"/>
    </row>
    <row r="44" spans="1:23" s="287" customFormat="1" ht="12">
      <c r="A44" s="133"/>
      <c r="B44" s="133"/>
      <c r="D44" s="192"/>
      <c r="E44" s="133"/>
      <c r="F44" s="133"/>
      <c r="G44" s="133"/>
      <c r="H44" s="133"/>
      <c r="I44" s="133"/>
      <c r="J44" s="133"/>
      <c r="K44" s="133"/>
      <c r="L44" s="133"/>
      <c r="M44" s="133"/>
      <c r="N44" s="133"/>
      <c r="O44" s="133"/>
      <c r="P44" s="192"/>
      <c r="Q44" s="192"/>
      <c r="R44" s="192"/>
      <c r="S44" s="192"/>
      <c r="T44" s="192"/>
      <c r="U44" s="192"/>
      <c r="V44" s="192"/>
      <c r="W44" s="192"/>
    </row>
    <row r="45" spans="1:23" s="287" customFormat="1" ht="12">
      <c r="A45" s="133"/>
      <c r="B45" s="133"/>
      <c r="D45" s="192"/>
      <c r="E45" s="133"/>
      <c r="F45" s="133"/>
      <c r="G45" s="133"/>
      <c r="H45" s="133"/>
      <c r="I45" s="133"/>
      <c r="J45" s="133"/>
      <c r="K45" s="133"/>
      <c r="L45" s="133"/>
      <c r="M45" s="133"/>
      <c r="N45" s="133"/>
      <c r="O45" s="133"/>
      <c r="P45" s="192"/>
      <c r="Q45" s="192"/>
      <c r="R45" s="192"/>
      <c r="S45" s="192"/>
      <c r="T45" s="192"/>
      <c r="U45" s="192"/>
      <c r="V45" s="192"/>
      <c r="W45" s="192"/>
    </row>
    <row r="46" spans="1:23" s="287" customFormat="1" ht="12">
      <c r="A46" s="133"/>
      <c r="B46" s="133"/>
      <c r="D46" s="192"/>
      <c r="E46" s="133"/>
      <c r="F46" s="133"/>
      <c r="G46" s="133"/>
      <c r="H46" s="133"/>
      <c r="I46" s="133"/>
      <c r="J46" s="133"/>
      <c r="K46" s="133"/>
      <c r="L46" s="133"/>
      <c r="M46" s="133"/>
      <c r="N46" s="133"/>
      <c r="O46" s="133"/>
      <c r="P46" s="192"/>
      <c r="Q46" s="192"/>
      <c r="R46" s="192"/>
      <c r="S46" s="192"/>
      <c r="T46" s="192"/>
      <c r="U46" s="192"/>
      <c r="V46" s="192"/>
      <c r="W46" s="192"/>
    </row>
    <row r="47" spans="1:23" s="287" customFormat="1" ht="12">
      <c r="A47" s="133"/>
      <c r="B47" s="133"/>
      <c r="D47" s="192"/>
      <c r="E47" s="133"/>
      <c r="F47" s="133"/>
      <c r="G47" s="133"/>
      <c r="H47" s="133"/>
      <c r="I47" s="133"/>
      <c r="J47" s="133"/>
      <c r="K47" s="133"/>
      <c r="L47" s="133"/>
      <c r="M47" s="133"/>
      <c r="N47" s="133"/>
      <c r="O47" s="133"/>
      <c r="P47" s="192"/>
      <c r="Q47" s="192"/>
      <c r="R47" s="192"/>
      <c r="S47" s="192"/>
      <c r="T47" s="192"/>
      <c r="U47" s="192"/>
      <c r="V47" s="192"/>
      <c r="W47" s="192"/>
    </row>
    <row r="48" spans="1:23" s="287" customFormat="1" ht="12">
      <c r="A48" s="133"/>
      <c r="B48" s="133"/>
      <c r="D48" s="192"/>
      <c r="E48" s="133"/>
      <c r="F48" s="133"/>
      <c r="G48" s="133"/>
      <c r="H48" s="133"/>
      <c r="I48" s="133"/>
      <c r="J48" s="133"/>
      <c r="K48" s="133"/>
      <c r="L48" s="133"/>
      <c r="M48" s="133"/>
      <c r="N48" s="133"/>
      <c r="O48" s="133"/>
      <c r="P48" s="192"/>
      <c r="Q48" s="192"/>
      <c r="R48" s="192"/>
      <c r="S48" s="192"/>
      <c r="T48" s="192"/>
      <c r="U48" s="192"/>
      <c r="V48" s="192"/>
      <c r="W48" s="192"/>
    </row>
    <row r="49" spans="1:23" s="287" customFormat="1" ht="12">
      <c r="A49" s="133"/>
      <c r="B49" s="133"/>
      <c r="D49" s="192"/>
      <c r="E49" s="133"/>
      <c r="F49" s="133"/>
      <c r="G49" s="133"/>
      <c r="H49" s="133"/>
      <c r="I49" s="133"/>
      <c r="J49" s="133"/>
      <c r="K49" s="133"/>
      <c r="L49" s="133"/>
      <c r="M49" s="133"/>
      <c r="N49" s="133"/>
      <c r="O49" s="133"/>
      <c r="P49" s="192"/>
      <c r="Q49" s="192"/>
      <c r="R49" s="192"/>
      <c r="S49" s="192"/>
      <c r="T49" s="192"/>
      <c r="U49" s="192"/>
      <c r="V49" s="192"/>
      <c r="W49" s="192"/>
    </row>
    <row r="50" spans="1:23" s="287" customFormat="1" ht="12">
      <c r="A50" s="133"/>
      <c r="B50" s="133"/>
      <c r="D50" s="192"/>
      <c r="E50" s="133"/>
      <c r="F50" s="133"/>
      <c r="G50" s="133"/>
      <c r="H50" s="133"/>
      <c r="I50" s="133"/>
      <c r="J50" s="133"/>
      <c r="K50" s="133"/>
      <c r="L50" s="133"/>
      <c r="M50" s="133"/>
      <c r="N50" s="133"/>
      <c r="O50" s="133"/>
      <c r="P50" s="192"/>
      <c r="Q50" s="192"/>
      <c r="R50" s="192"/>
      <c r="S50" s="192"/>
      <c r="T50" s="192"/>
      <c r="U50" s="192"/>
      <c r="V50" s="192"/>
      <c r="W50" s="192"/>
    </row>
    <row r="51" spans="1:23" s="287" customFormat="1" ht="12">
      <c r="A51" s="133"/>
      <c r="B51" s="133"/>
      <c r="D51" s="192"/>
      <c r="E51" s="133"/>
      <c r="F51" s="133"/>
      <c r="G51" s="133"/>
      <c r="H51" s="133"/>
      <c r="I51" s="133"/>
      <c r="J51" s="133"/>
      <c r="K51" s="133"/>
      <c r="L51" s="133"/>
      <c r="M51" s="133"/>
      <c r="N51" s="133"/>
      <c r="O51" s="133"/>
      <c r="P51" s="192"/>
      <c r="Q51" s="192"/>
      <c r="R51" s="192"/>
      <c r="S51" s="192"/>
      <c r="T51" s="192"/>
      <c r="U51" s="192"/>
      <c r="V51" s="192"/>
      <c r="W51" s="192"/>
    </row>
    <row r="52" spans="1:23" s="287" customFormat="1" ht="12">
      <c r="A52" s="133"/>
      <c r="B52" s="133"/>
      <c r="D52" s="192"/>
      <c r="E52" s="133"/>
      <c r="F52" s="133"/>
      <c r="G52" s="133"/>
      <c r="H52" s="133"/>
      <c r="I52" s="133"/>
      <c r="J52" s="133"/>
      <c r="K52" s="133"/>
      <c r="L52" s="133"/>
      <c r="M52" s="133"/>
      <c r="N52" s="133"/>
      <c r="O52" s="133"/>
      <c r="P52" s="192"/>
      <c r="Q52" s="192"/>
      <c r="R52" s="192"/>
      <c r="S52" s="192"/>
      <c r="T52" s="192"/>
      <c r="U52" s="192"/>
      <c r="V52" s="192"/>
      <c r="W52" s="192"/>
    </row>
    <row r="53" spans="1:23" s="287" customFormat="1" ht="12">
      <c r="A53" s="133"/>
      <c r="B53" s="133"/>
      <c r="D53" s="192"/>
      <c r="E53" s="133"/>
      <c r="F53" s="133"/>
      <c r="G53" s="133"/>
      <c r="H53" s="133"/>
      <c r="I53" s="133"/>
      <c r="J53" s="133"/>
      <c r="K53" s="133"/>
      <c r="L53" s="133"/>
      <c r="M53" s="133"/>
      <c r="N53" s="133"/>
      <c r="O53" s="133"/>
      <c r="P53" s="192"/>
      <c r="Q53" s="192"/>
      <c r="R53" s="192"/>
      <c r="S53" s="192"/>
      <c r="T53" s="192"/>
      <c r="U53" s="192"/>
      <c r="V53" s="192"/>
      <c r="W53" s="192"/>
    </row>
    <row r="54" spans="1:23" s="284" customFormat="1" ht="14.25">
      <c r="A54" s="42"/>
      <c r="B54" s="42"/>
      <c r="D54" s="193"/>
      <c r="E54" s="42"/>
      <c r="F54" s="42"/>
      <c r="G54" s="42"/>
      <c r="H54" s="42"/>
      <c r="I54" s="42"/>
      <c r="J54" s="42"/>
      <c r="K54" s="42"/>
      <c r="L54" s="42"/>
      <c r="M54" s="42"/>
      <c r="N54" s="42"/>
      <c r="O54" s="42"/>
      <c r="P54" s="193"/>
      <c r="Q54" s="193"/>
      <c r="R54" s="193"/>
      <c r="S54" s="193"/>
      <c r="T54" s="193"/>
      <c r="U54" s="193"/>
      <c r="V54" s="193"/>
      <c r="W54" s="193"/>
    </row>
    <row r="55" spans="1:23" s="284" customFormat="1" ht="14.25">
      <c r="A55" s="42"/>
      <c r="B55" s="42"/>
      <c r="D55" s="193"/>
      <c r="E55" s="42"/>
      <c r="F55" s="42"/>
      <c r="G55" s="42"/>
      <c r="H55" s="42"/>
      <c r="I55" s="42"/>
      <c r="J55" s="42"/>
      <c r="K55" s="42"/>
      <c r="L55" s="42"/>
      <c r="M55" s="42"/>
      <c r="N55" s="42"/>
      <c r="O55" s="42"/>
      <c r="P55" s="193"/>
      <c r="Q55" s="193"/>
      <c r="R55" s="193"/>
      <c r="S55" s="193"/>
      <c r="T55" s="193"/>
      <c r="U55" s="193"/>
      <c r="V55" s="193"/>
      <c r="W55" s="193"/>
    </row>
    <row r="56" spans="1:23" s="284" customFormat="1" ht="14.25">
      <c r="A56" s="42"/>
      <c r="B56" s="42"/>
      <c r="D56" s="193"/>
      <c r="E56" s="42"/>
      <c r="F56" s="42"/>
      <c r="G56" s="42"/>
      <c r="H56" s="42"/>
      <c r="I56" s="42"/>
      <c r="J56" s="42"/>
      <c r="K56" s="42"/>
      <c r="L56" s="42"/>
      <c r="M56" s="42"/>
      <c r="N56" s="42"/>
      <c r="O56" s="42"/>
      <c r="P56" s="193"/>
      <c r="Q56" s="193"/>
      <c r="R56" s="193"/>
      <c r="S56" s="193"/>
      <c r="T56" s="193"/>
      <c r="U56" s="193"/>
      <c r="V56" s="193"/>
      <c r="W56" s="193"/>
    </row>
    <row r="57" spans="1:23" s="284" customFormat="1" ht="14.25">
      <c r="A57" s="42"/>
      <c r="B57" s="42"/>
      <c r="D57" s="193"/>
      <c r="E57" s="42"/>
      <c r="F57" s="42"/>
      <c r="G57" s="42"/>
      <c r="H57" s="42"/>
      <c r="I57" s="42"/>
      <c r="J57" s="42"/>
      <c r="K57" s="42"/>
      <c r="L57" s="42"/>
      <c r="M57" s="42"/>
      <c r="N57" s="42"/>
      <c r="O57" s="42"/>
      <c r="P57" s="193"/>
      <c r="Q57" s="193"/>
      <c r="R57" s="193"/>
      <c r="S57" s="193"/>
      <c r="T57" s="193"/>
      <c r="U57" s="193"/>
      <c r="V57" s="193"/>
      <c r="W57" s="193"/>
    </row>
    <row r="58" spans="1:23" s="284" customFormat="1" ht="14.25">
      <c r="A58" s="42"/>
      <c r="B58" s="42"/>
      <c r="D58" s="193"/>
      <c r="E58" s="42"/>
      <c r="F58" s="42"/>
      <c r="G58" s="42"/>
      <c r="H58" s="42"/>
      <c r="I58" s="42"/>
      <c r="J58" s="42"/>
      <c r="K58" s="42"/>
      <c r="L58" s="42"/>
      <c r="M58" s="42"/>
      <c r="N58" s="42"/>
      <c r="O58" s="42"/>
      <c r="P58" s="193"/>
      <c r="Q58" s="193"/>
      <c r="R58" s="193"/>
      <c r="S58" s="193"/>
      <c r="T58" s="193"/>
      <c r="U58" s="193"/>
      <c r="V58" s="193"/>
      <c r="W58" s="193"/>
    </row>
    <row r="59" spans="1:23" s="284" customFormat="1" ht="14.25">
      <c r="A59" s="42"/>
      <c r="B59" s="42"/>
      <c r="D59" s="193"/>
      <c r="E59" s="42"/>
      <c r="F59" s="42"/>
      <c r="G59" s="42"/>
      <c r="H59" s="42"/>
      <c r="I59" s="42"/>
      <c r="J59" s="42"/>
      <c r="K59" s="42"/>
      <c r="L59" s="42"/>
      <c r="M59" s="42"/>
      <c r="N59" s="42"/>
      <c r="O59" s="42"/>
      <c r="P59" s="193"/>
      <c r="Q59" s="193"/>
      <c r="R59" s="193"/>
      <c r="S59" s="193"/>
      <c r="T59" s="193"/>
      <c r="U59" s="193"/>
      <c r="V59" s="193"/>
      <c r="W59" s="193"/>
    </row>
    <row r="60" spans="1:23" s="284" customFormat="1" ht="14.25">
      <c r="A60" s="42"/>
      <c r="B60" s="42"/>
      <c r="D60" s="193"/>
      <c r="E60" s="42"/>
      <c r="F60" s="42"/>
      <c r="G60" s="42"/>
      <c r="H60" s="42"/>
      <c r="I60" s="42"/>
      <c r="J60" s="42"/>
      <c r="K60" s="42"/>
      <c r="L60" s="42"/>
      <c r="M60" s="42"/>
      <c r="N60" s="42"/>
      <c r="O60" s="42"/>
      <c r="P60" s="193"/>
      <c r="Q60" s="193"/>
      <c r="R60" s="193"/>
      <c r="S60" s="193"/>
      <c r="T60" s="193"/>
      <c r="U60" s="193"/>
      <c r="V60" s="193"/>
      <c r="W60" s="193"/>
    </row>
    <row r="61" spans="1:23" s="284" customFormat="1" ht="14.25">
      <c r="A61" s="42"/>
      <c r="B61" s="42"/>
      <c r="D61" s="193"/>
      <c r="E61" s="42"/>
      <c r="F61" s="42"/>
      <c r="G61" s="42"/>
      <c r="H61" s="42"/>
      <c r="I61" s="42"/>
      <c r="J61" s="42"/>
      <c r="K61" s="42"/>
      <c r="L61" s="42"/>
      <c r="M61" s="42"/>
      <c r="N61" s="42"/>
      <c r="O61" s="42"/>
      <c r="P61" s="193"/>
      <c r="Q61" s="193"/>
      <c r="R61" s="193"/>
      <c r="S61" s="193"/>
      <c r="T61" s="193"/>
      <c r="U61" s="193"/>
      <c r="V61" s="193"/>
      <c r="W61" s="193"/>
    </row>
    <row r="62" spans="1:23" s="284" customFormat="1" ht="14.25">
      <c r="A62" s="42"/>
      <c r="B62" s="42"/>
      <c r="D62" s="193"/>
      <c r="E62" s="42"/>
      <c r="F62" s="42"/>
      <c r="G62" s="42"/>
      <c r="H62" s="42"/>
      <c r="I62" s="42"/>
      <c r="J62" s="42"/>
      <c r="K62" s="42"/>
      <c r="L62" s="42"/>
      <c r="M62" s="42"/>
      <c r="N62" s="42"/>
      <c r="O62" s="42"/>
      <c r="P62" s="193"/>
      <c r="Q62" s="193"/>
      <c r="R62" s="193"/>
      <c r="S62" s="193"/>
      <c r="T62" s="193"/>
      <c r="U62" s="193"/>
      <c r="V62" s="193"/>
      <c r="W62" s="193"/>
    </row>
    <row r="63" spans="1:23" s="284" customFormat="1" ht="14.25">
      <c r="A63" s="42"/>
      <c r="B63" s="42"/>
      <c r="D63" s="193"/>
      <c r="E63" s="42"/>
      <c r="F63" s="42"/>
      <c r="G63" s="42"/>
      <c r="H63" s="42"/>
      <c r="I63" s="42"/>
      <c r="J63" s="42"/>
      <c r="K63" s="42"/>
      <c r="L63" s="42"/>
      <c r="M63" s="42"/>
      <c r="N63" s="42"/>
      <c r="O63" s="42"/>
      <c r="P63" s="193"/>
      <c r="Q63" s="193"/>
      <c r="R63" s="193"/>
      <c r="S63" s="193"/>
      <c r="T63" s="193"/>
      <c r="U63" s="193"/>
      <c r="V63" s="193"/>
      <c r="W63" s="193"/>
    </row>
    <row r="64" spans="1:23" s="284" customFormat="1" ht="14.25">
      <c r="A64" s="42"/>
      <c r="B64" s="42"/>
      <c r="D64" s="193"/>
      <c r="E64" s="42"/>
      <c r="F64" s="42"/>
      <c r="G64" s="42"/>
      <c r="H64" s="42"/>
      <c r="I64" s="42"/>
      <c r="J64" s="42"/>
      <c r="K64" s="42"/>
      <c r="L64" s="42"/>
      <c r="M64" s="42"/>
      <c r="N64" s="42"/>
      <c r="O64" s="42"/>
      <c r="P64" s="193"/>
      <c r="Q64" s="193"/>
      <c r="R64" s="193"/>
      <c r="S64" s="193"/>
      <c r="T64" s="193"/>
      <c r="U64" s="193"/>
      <c r="V64" s="193"/>
      <c r="W64" s="193"/>
    </row>
    <row r="65" spans="1:23" s="284" customFormat="1" ht="14.25">
      <c r="A65" s="42"/>
      <c r="B65" s="42"/>
      <c r="D65" s="193"/>
      <c r="E65" s="42"/>
      <c r="F65" s="42"/>
      <c r="G65" s="42"/>
      <c r="H65" s="42"/>
      <c r="I65" s="42"/>
      <c r="J65" s="42"/>
      <c r="K65" s="42"/>
      <c r="L65" s="42"/>
      <c r="M65" s="42"/>
      <c r="N65" s="42"/>
      <c r="O65" s="42"/>
      <c r="P65" s="193"/>
      <c r="Q65" s="193"/>
      <c r="R65" s="193"/>
      <c r="S65" s="193"/>
      <c r="T65" s="193"/>
      <c r="U65" s="193"/>
      <c r="V65" s="193"/>
      <c r="W65" s="193"/>
    </row>
    <row r="66" spans="1:23" s="284" customFormat="1" ht="14.25">
      <c r="A66" s="42"/>
      <c r="B66" s="42"/>
      <c r="D66" s="193"/>
      <c r="E66" s="42"/>
      <c r="F66" s="42"/>
      <c r="G66" s="42"/>
      <c r="H66" s="42"/>
      <c r="I66" s="42"/>
      <c r="J66" s="42"/>
      <c r="K66" s="42"/>
      <c r="L66" s="42"/>
      <c r="M66" s="42"/>
      <c r="N66" s="42"/>
      <c r="O66" s="42"/>
      <c r="P66" s="193"/>
      <c r="Q66" s="193"/>
      <c r="R66" s="193"/>
      <c r="S66" s="193"/>
      <c r="T66" s="193"/>
      <c r="U66" s="193"/>
      <c r="V66" s="193"/>
      <c r="W66" s="193"/>
    </row>
    <row r="67" spans="1:23" s="284" customFormat="1" ht="14.25">
      <c r="A67" s="42"/>
      <c r="B67" s="42"/>
      <c r="D67" s="193"/>
      <c r="E67" s="42"/>
      <c r="F67" s="42"/>
      <c r="G67" s="42"/>
      <c r="H67" s="42"/>
      <c r="I67" s="42"/>
      <c r="J67" s="42"/>
      <c r="K67" s="42"/>
      <c r="L67" s="42"/>
      <c r="M67" s="42"/>
      <c r="N67" s="42"/>
      <c r="O67" s="42"/>
      <c r="P67" s="193"/>
      <c r="Q67" s="193"/>
      <c r="R67" s="193"/>
      <c r="S67" s="193"/>
      <c r="T67" s="193"/>
      <c r="U67" s="193"/>
      <c r="V67" s="193"/>
      <c r="W67" s="193"/>
    </row>
    <row r="68" spans="1:23" s="284" customFormat="1" ht="14.25">
      <c r="A68" s="42"/>
      <c r="B68" s="42"/>
      <c r="D68" s="193"/>
      <c r="E68" s="42"/>
      <c r="F68" s="42"/>
      <c r="G68" s="42"/>
      <c r="H68" s="42"/>
      <c r="I68" s="42"/>
      <c r="J68" s="42"/>
      <c r="K68" s="42"/>
      <c r="L68" s="42"/>
      <c r="M68" s="42"/>
      <c r="N68" s="42"/>
      <c r="O68" s="42"/>
      <c r="P68" s="193"/>
      <c r="Q68" s="193"/>
      <c r="R68" s="193"/>
      <c r="S68" s="193"/>
      <c r="T68" s="193"/>
      <c r="U68" s="193"/>
      <c r="V68" s="193"/>
      <c r="W68" s="193"/>
    </row>
    <row r="69" spans="1:23" s="284" customFormat="1" ht="14.25">
      <c r="A69" s="42"/>
      <c r="B69" s="42"/>
      <c r="D69" s="193"/>
      <c r="E69" s="42"/>
      <c r="F69" s="42"/>
      <c r="G69" s="42"/>
      <c r="H69" s="42"/>
      <c r="I69" s="42"/>
      <c r="J69" s="42"/>
      <c r="K69" s="42"/>
      <c r="L69" s="42"/>
      <c r="M69" s="42"/>
      <c r="N69" s="42"/>
      <c r="O69" s="42"/>
      <c r="P69" s="193"/>
      <c r="Q69" s="193"/>
      <c r="R69" s="193"/>
      <c r="S69" s="193"/>
      <c r="T69" s="193"/>
      <c r="U69" s="193"/>
      <c r="V69" s="193"/>
      <c r="W69" s="193"/>
    </row>
    <row r="70" spans="1:23" s="284" customFormat="1" ht="14.25">
      <c r="A70" s="42"/>
      <c r="B70" s="42"/>
      <c r="D70" s="193"/>
      <c r="E70" s="42"/>
      <c r="F70" s="42"/>
      <c r="G70" s="42"/>
      <c r="H70" s="42"/>
      <c r="I70" s="42"/>
      <c r="J70" s="42"/>
      <c r="K70" s="42"/>
      <c r="L70" s="42"/>
      <c r="M70" s="42"/>
      <c r="N70" s="42"/>
      <c r="O70" s="42"/>
      <c r="P70" s="193"/>
      <c r="Q70" s="193"/>
      <c r="R70" s="193"/>
      <c r="S70" s="193"/>
      <c r="T70" s="193"/>
      <c r="U70" s="193"/>
      <c r="V70" s="193"/>
      <c r="W70" s="193"/>
    </row>
    <row r="71" spans="1:23" s="284" customFormat="1" ht="14.25">
      <c r="A71" s="42"/>
      <c r="B71" s="42"/>
      <c r="D71" s="193"/>
      <c r="E71" s="42"/>
      <c r="F71" s="42"/>
      <c r="G71" s="42"/>
      <c r="H71" s="42"/>
      <c r="I71" s="42"/>
      <c r="J71" s="42"/>
      <c r="K71" s="42"/>
      <c r="L71" s="42"/>
      <c r="M71" s="42"/>
      <c r="N71" s="42"/>
      <c r="O71" s="42"/>
      <c r="P71" s="193"/>
      <c r="Q71" s="193"/>
      <c r="R71" s="193"/>
      <c r="S71" s="193"/>
      <c r="T71" s="193"/>
      <c r="U71" s="193"/>
      <c r="V71" s="193"/>
      <c r="W71" s="193"/>
    </row>
    <row r="72" spans="1:23" s="284" customFormat="1" ht="14.25">
      <c r="A72" s="42"/>
      <c r="B72" s="42"/>
      <c r="D72" s="193"/>
      <c r="E72" s="42"/>
      <c r="F72" s="42"/>
      <c r="G72" s="42"/>
      <c r="H72" s="42"/>
      <c r="I72" s="42"/>
      <c r="J72" s="42"/>
      <c r="K72" s="42"/>
      <c r="L72" s="42"/>
      <c r="M72" s="42"/>
      <c r="N72" s="42"/>
      <c r="O72" s="42"/>
      <c r="P72" s="193"/>
      <c r="Q72" s="193"/>
      <c r="R72" s="193"/>
      <c r="S72" s="193"/>
      <c r="T72" s="193"/>
      <c r="U72" s="193"/>
      <c r="V72" s="193"/>
      <c r="W72" s="193"/>
    </row>
    <row r="73" spans="1:23" s="284" customFormat="1" ht="14.25">
      <c r="A73" s="42"/>
      <c r="B73" s="42"/>
      <c r="D73" s="193"/>
      <c r="E73" s="42"/>
      <c r="F73" s="42"/>
      <c r="G73" s="42"/>
      <c r="H73" s="42"/>
      <c r="I73" s="42"/>
      <c r="J73" s="42"/>
      <c r="K73" s="42"/>
      <c r="L73" s="42"/>
      <c r="M73" s="42"/>
      <c r="N73" s="42"/>
      <c r="O73" s="42"/>
      <c r="P73" s="193"/>
      <c r="Q73" s="193"/>
      <c r="R73" s="193"/>
      <c r="S73" s="193"/>
      <c r="T73" s="193"/>
      <c r="U73" s="193"/>
      <c r="V73" s="193"/>
      <c r="W73" s="193"/>
    </row>
    <row r="74" spans="1:23" s="284" customFormat="1" ht="14.25">
      <c r="A74" s="42"/>
      <c r="B74" s="42"/>
      <c r="D74" s="193"/>
      <c r="E74" s="42"/>
      <c r="F74" s="42"/>
      <c r="G74" s="42"/>
      <c r="H74" s="42"/>
      <c r="I74" s="42"/>
      <c r="J74" s="42"/>
      <c r="K74" s="42"/>
      <c r="L74" s="42"/>
      <c r="M74" s="42"/>
      <c r="N74" s="42"/>
      <c r="O74" s="42"/>
      <c r="P74" s="193"/>
      <c r="Q74" s="193"/>
      <c r="R74" s="193"/>
      <c r="S74" s="193"/>
      <c r="T74" s="193"/>
      <c r="U74" s="193"/>
      <c r="V74" s="193"/>
      <c r="W74" s="193"/>
    </row>
  </sheetData>
  <sheetProtection password="CF0F" sheet="1" objects="1" scenarios="1"/>
  <mergeCells count="9">
    <mergeCell ref="F2:G2"/>
    <mergeCell ref="F3:G3"/>
    <mergeCell ref="F4:G4"/>
    <mergeCell ref="A12:B12"/>
    <mergeCell ref="A15:B15"/>
    <mergeCell ref="A33:B33"/>
    <mergeCell ref="A22:B22"/>
    <mergeCell ref="A20:B20"/>
    <mergeCell ref="A17:B17"/>
  </mergeCells>
  <printOptions/>
  <pageMargins left="0.44" right="0.28" top="0.68" bottom="0.3" header="0.19" footer="0.47"/>
  <pageSetup fitToHeight="1" fitToWidth="1" horizontalDpi="600" verticalDpi="600" orientation="landscape" scale="42" r:id="rId3"/>
  <headerFooter alignWithMargins="0">
    <oddFooter>&amp;R
</oddFooter>
  </headerFooter>
  <colBreaks count="1" manualBreakCount="1">
    <brk id="17" max="33" man="1"/>
  </colBreaks>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X175"/>
  <sheetViews>
    <sheetView zoomScale="75" zoomScaleNormal="75" workbookViewId="0" topLeftCell="A1">
      <pane xSplit="4" topLeftCell="E1" activePane="topRight" state="frozen"/>
      <selection pane="topLeft" activeCell="K23" sqref="K23"/>
      <selection pane="topRight" activeCell="C29" sqref="C29"/>
    </sheetView>
  </sheetViews>
  <sheetFormatPr defaultColWidth="9.140625" defaultRowHeight="12.75"/>
  <cols>
    <col min="1" max="1" width="54.00390625" style="0" customWidth="1"/>
    <col min="2" max="2" width="6.7109375" style="0" customWidth="1"/>
    <col min="3" max="3" width="12.140625" style="0" customWidth="1"/>
    <col min="4" max="4" width="13.00390625" style="0" customWidth="1"/>
    <col min="5" max="76" width="2.140625" style="219" customWidth="1"/>
    <col min="77" max="81" width="9.140625" style="897" customWidth="1"/>
    <col min="82" max="16384" width="9.140625" style="190" customWidth="1"/>
  </cols>
  <sheetData>
    <row r="1" spans="1:81" s="412" customFormat="1" ht="24" customHeight="1">
      <c r="A1" s="698" t="s">
        <v>232</v>
      </c>
      <c r="B1" s="390"/>
      <c r="C1" s="409"/>
      <c r="D1" s="657" t="str">
        <f>'SCC List'!A2</f>
        <v>(Rev.9, Feb. 6, 2007)</v>
      </c>
      <c r="E1" s="902"/>
      <c r="F1" s="903"/>
      <c r="G1" s="903"/>
      <c r="H1" s="903"/>
      <c r="I1" s="903"/>
      <c r="J1" s="903"/>
      <c r="K1" s="903"/>
      <c r="L1" s="903"/>
      <c r="M1" s="903"/>
      <c r="N1" s="903"/>
      <c r="O1" s="903"/>
      <c r="P1" s="903"/>
      <c r="Q1" s="903"/>
      <c r="R1" s="903"/>
      <c r="S1" s="903"/>
      <c r="T1" s="903"/>
      <c r="U1" s="903"/>
      <c r="V1" s="903"/>
      <c r="W1" s="904"/>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903"/>
      <c r="BB1" s="903"/>
      <c r="BC1" s="903"/>
      <c r="BD1" s="903"/>
      <c r="BE1" s="903"/>
      <c r="BF1" s="903"/>
      <c r="BG1" s="903"/>
      <c r="BH1" s="903"/>
      <c r="BI1" s="903"/>
      <c r="BJ1" s="903"/>
      <c r="BK1" s="903"/>
      <c r="BL1" s="903"/>
      <c r="BM1" s="903"/>
      <c r="BN1" s="903"/>
      <c r="BO1" s="903"/>
      <c r="BP1" s="903"/>
      <c r="BQ1" s="903"/>
      <c r="BR1" s="903"/>
      <c r="BS1" s="903"/>
      <c r="BT1" s="903"/>
      <c r="BU1" s="903"/>
      <c r="BV1" s="903"/>
      <c r="BW1" s="903"/>
      <c r="BX1" s="905"/>
      <c r="BY1" s="874"/>
      <c r="BZ1" s="874"/>
      <c r="CA1" s="874"/>
      <c r="CB1" s="874"/>
      <c r="CC1" s="874"/>
    </row>
    <row r="2" spans="1:81" s="411" customFormat="1" ht="24" customHeight="1">
      <c r="A2" s="648" t="str">
        <f>'BUILD Main'!A2</f>
        <v>Project Sponsor Name </v>
      </c>
      <c r="B2" s="1145" t="s">
        <v>64</v>
      </c>
      <c r="C2" s="1239"/>
      <c r="D2" s="659">
        <f>'BUILD Main'!J2</f>
        <v>39119</v>
      </c>
      <c r="E2" s="906"/>
      <c r="F2" s="907"/>
      <c r="G2" s="907"/>
      <c r="H2" s="907"/>
      <c r="I2" s="907"/>
      <c r="J2" s="907"/>
      <c r="K2" s="907"/>
      <c r="L2" s="907"/>
      <c r="M2" s="907"/>
      <c r="N2" s="907"/>
      <c r="O2" s="908"/>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09"/>
      <c r="AR2" s="909"/>
      <c r="AS2" s="909"/>
      <c r="AT2" s="909"/>
      <c r="AU2" s="909"/>
      <c r="AV2" s="909"/>
      <c r="AW2" s="909"/>
      <c r="AX2" s="909"/>
      <c r="AY2" s="909"/>
      <c r="AZ2" s="909"/>
      <c r="BA2" s="909"/>
      <c r="BB2" s="909"/>
      <c r="BC2" s="909"/>
      <c r="BD2" s="909"/>
      <c r="BE2" s="909"/>
      <c r="BF2" s="909"/>
      <c r="BG2" s="909"/>
      <c r="BH2" s="909"/>
      <c r="BI2" s="909"/>
      <c r="BJ2" s="909"/>
      <c r="BK2" s="909"/>
      <c r="BL2" s="909"/>
      <c r="BM2" s="909"/>
      <c r="BN2" s="909"/>
      <c r="BO2" s="909"/>
      <c r="BP2" s="909"/>
      <c r="BQ2" s="909"/>
      <c r="BR2" s="909"/>
      <c r="BS2" s="909"/>
      <c r="BT2" s="909"/>
      <c r="BU2" s="909"/>
      <c r="BV2" s="909"/>
      <c r="BW2" s="909"/>
      <c r="BX2" s="910"/>
      <c r="BY2" s="911"/>
      <c r="BZ2" s="911"/>
      <c r="CA2" s="911"/>
      <c r="CB2" s="911"/>
      <c r="CC2" s="911"/>
    </row>
    <row r="3" spans="1:81" s="411" customFormat="1" ht="24" customHeight="1">
      <c r="A3" s="648" t="str">
        <f>'BUILD Main'!A3</f>
        <v>Project Name and Location</v>
      </c>
      <c r="B3" s="1147" t="s">
        <v>223</v>
      </c>
      <c r="C3" s="1218"/>
      <c r="D3" s="276">
        <f>'BUILD Main'!J3</f>
        <v>2007</v>
      </c>
      <c r="E3" s="912"/>
      <c r="F3" s="842"/>
      <c r="G3" s="842"/>
      <c r="H3" s="842"/>
      <c r="I3" s="842"/>
      <c r="J3" s="842"/>
      <c r="K3" s="842"/>
      <c r="L3" s="842"/>
      <c r="M3" s="842"/>
      <c r="N3" s="842"/>
      <c r="O3" s="913"/>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909"/>
      <c r="AR3" s="909"/>
      <c r="AS3" s="909"/>
      <c r="AT3" s="909"/>
      <c r="AU3" s="909"/>
      <c r="AV3" s="909"/>
      <c r="AW3" s="909"/>
      <c r="AX3" s="909"/>
      <c r="AY3" s="909"/>
      <c r="AZ3" s="909"/>
      <c r="BA3" s="909"/>
      <c r="BB3" s="909"/>
      <c r="BC3" s="909"/>
      <c r="BD3" s="909"/>
      <c r="BE3" s="909"/>
      <c r="BF3" s="909"/>
      <c r="BG3" s="909"/>
      <c r="BH3" s="909"/>
      <c r="BI3" s="909"/>
      <c r="BJ3" s="909"/>
      <c r="BK3" s="909"/>
      <c r="BL3" s="909"/>
      <c r="BM3" s="909"/>
      <c r="BN3" s="909"/>
      <c r="BO3" s="909"/>
      <c r="BP3" s="909"/>
      <c r="BQ3" s="909"/>
      <c r="BR3" s="909"/>
      <c r="BS3" s="909"/>
      <c r="BT3" s="909"/>
      <c r="BU3" s="909"/>
      <c r="BV3" s="909"/>
      <c r="BW3" s="909"/>
      <c r="BX3" s="910"/>
      <c r="BY3" s="911"/>
      <c r="BZ3" s="911"/>
      <c r="CA3" s="911"/>
      <c r="CB3" s="911"/>
      <c r="CC3" s="911"/>
    </row>
    <row r="4" spans="1:81" s="411" customFormat="1" ht="24" customHeight="1">
      <c r="A4" s="699" t="str">
        <f>'BUILD Main'!A4</f>
        <v>Current Phase (In AA, Applic. for PE, In PE, Applic. for FD, Applic. For FFGA, In Construction, In Rev Ops) </v>
      </c>
      <c r="B4" s="1210" t="s">
        <v>66</v>
      </c>
      <c r="C4" s="1219"/>
      <c r="D4" s="660">
        <f>'BUILD Main'!J4</f>
        <v>2012</v>
      </c>
      <c r="E4" s="914"/>
      <c r="F4" s="844"/>
      <c r="G4" s="844"/>
      <c r="H4" s="844"/>
      <c r="I4" s="844"/>
      <c r="J4" s="844"/>
      <c r="K4" s="844"/>
      <c r="L4" s="844"/>
      <c r="M4" s="844"/>
      <c r="N4" s="844"/>
      <c r="O4" s="915"/>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16"/>
      <c r="BJ4" s="916"/>
      <c r="BK4" s="916"/>
      <c r="BL4" s="916"/>
      <c r="BM4" s="916"/>
      <c r="BN4" s="916"/>
      <c r="BO4" s="916"/>
      <c r="BP4" s="916"/>
      <c r="BQ4" s="916"/>
      <c r="BR4" s="916"/>
      <c r="BS4" s="916"/>
      <c r="BT4" s="916"/>
      <c r="BU4" s="916"/>
      <c r="BV4" s="916"/>
      <c r="BW4" s="916"/>
      <c r="BX4" s="917"/>
      <c r="BY4" s="911"/>
      <c r="BZ4" s="911"/>
      <c r="CA4" s="911"/>
      <c r="CB4" s="911"/>
      <c r="CC4" s="911"/>
    </row>
    <row r="5" spans="1:76" s="165" customFormat="1" ht="6" customHeight="1">
      <c r="A5" s="283"/>
      <c r="B5" s="282"/>
      <c r="C5" s="282"/>
      <c r="D5" s="282"/>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9"/>
      <c r="BA5" s="298"/>
      <c r="BB5" s="298"/>
      <c r="BC5" s="298"/>
      <c r="BD5" s="298"/>
      <c r="BE5" s="298"/>
      <c r="BF5" s="298"/>
      <c r="BG5" s="298"/>
      <c r="BH5" s="299"/>
      <c r="BI5" s="298"/>
      <c r="BJ5" s="298"/>
      <c r="BK5" s="298"/>
      <c r="BL5" s="298"/>
      <c r="BM5" s="298"/>
      <c r="BN5" s="298"/>
      <c r="BO5" s="298"/>
      <c r="BP5" s="299"/>
      <c r="BQ5" s="298"/>
      <c r="BR5" s="298"/>
      <c r="BS5" s="298"/>
      <c r="BT5" s="298"/>
      <c r="BU5" s="298"/>
      <c r="BV5" s="298"/>
      <c r="BW5" s="298"/>
      <c r="BX5" s="299"/>
    </row>
    <row r="6" spans="1:76" ht="14.25">
      <c r="A6" s="668"/>
      <c r="B6" s="669"/>
      <c r="C6" s="622" t="s">
        <v>216</v>
      </c>
      <c r="D6" s="622" t="s">
        <v>265</v>
      </c>
      <c r="E6" s="1245">
        <v>2003</v>
      </c>
      <c r="F6" s="1243"/>
      <c r="G6" s="1243"/>
      <c r="H6" s="1244"/>
      <c r="I6" s="1245">
        <v>2004</v>
      </c>
      <c r="J6" s="1243"/>
      <c r="K6" s="1243"/>
      <c r="L6" s="1244"/>
      <c r="M6" s="1245">
        <v>2005</v>
      </c>
      <c r="N6" s="1243"/>
      <c r="O6" s="1243"/>
      <c r="P6" s="1244"/>
      <c r="Q6" s="1245">
        <v>2006</v>
      </c>
      <c r="R6" s="1243"/>
      <c r="S6" s="1243"/>
      <c r="T6" s="1244"/>
      <c r="U6" s="1245">
        <v>2007</v>
      </c>
      <c r="V6" s="1243"/>
      <c r="W6" s="1243"/>
      <c r="X6" s="1244"/>
      <c r="Y6" s="1245">
        <v>2008</v>
      </c>
      <c r="Z6" s="1243"/>
      <c r="AA6" s="1243"/>
      <c r="AB6" s="1244"/>
      <c r="AC6" s="1245">
        <v>2009</v>
      </c>
      <c r="AD6" s="1243"/>
      <c r="AE6" s="1243"/>
      <c r="AF6" s="1244"/>
      <c r="AG6" s="1245">
        <v>2010</v>
      </c>
      <c r="AH6" s="1243"/>
      <c r="AI6" s="1243"/>
      <c r="AJ6" s="1244"/>
      <c r="AK6" s="1245">
        <v>2011</v>
      </c>
      <c r="AL6" s="1243"/>
      <c r="AM6" s="1243"/>
      <c r="AN6" s="1244"/>
      <c r="AO6" s="1245">
        <v>2012</v>
      </c>
      <c r="AP6" s="1243"/>
      <c r="AQ6" s="1243"/>
      <c r="AR6" s="1244"/>
      <c r="AS6" s="1245">
        <v>2013</v>
      </c>
      <c r="AT6" s="1243"/>
      <c r="AU6" s="1243"/>
      <c r="AV6" s="1244"/>
      <c r="AW6" s="1245">
        <v>2014</v>
      </c>
      <c r="AX6" s="1243"/>
      <c r="AY6" s="1243"/>
      <c r="AZ6" s="1244"/>
      <c r="BA6" s="1243">
        <v>2015</v>
      </c>
      <c r="BB6" s="1243"/>
      <c r="BC6" s="1243"/>
      <c r="BD6" s="1244"/>
      <c r="BE6" s="1245">
        <v>2016</v>
      </c>
      <c r="BF6" s="1243"/>
      <c r="BG6" s="1243"/>
      <c r="BH6" s="1244"/>
      <c r="BI6" s="1243">
        <v>2017</v>
      </c>
      <c r="BJ6" s="1243"/>
      <c r="BK6" s="1243"/>
      <c r="BL6" s="1244"/>
      <c r="BM6" s="1245">
        <v>2018</v>
      </c>
      <c r="BN6" s="1243"/>
      <c r="BO6" s="1243"/>
      <c r="BP6" s="1244"/>
      <c r="BQ6" s="1243">
        <v>2019</v>
      </c>
      <c r="BR6" s="1243"/>
      <c r="BS6" s="1243"/>
      <c r="BT6" s="1244"/>
      <c r="BU6" s="1245">
        <v>2020</v>
      </c>
      <c r="BV6" s="1243"/>
      <c r="BW6" s="1243"/>
      <c r="BX6" s="1244"/>
    </row>
    <row r="7" spans="1:81" s="618" customFormat="1" ht="14.25" customHeight="1">
      <c r="A7" s="674" t="s">
        <v>75</v>
      </c>
      <c r="B7" s="675"/>
      <c r="C7" s="678">
        <v>38353</v>
      </c>
      <c r="D7" s="679">
        <v>38869</v>
      </c>
      <c r="E7" s="688"/>
      <c r="F7" s="688"/>
      <c r="G7" s="688"/>
      <c r="H7" s="688"/>
      <c r="I7" s="688"/>
      <c r="J7" s="688"/>
      <c r="K7" s="688"/>
      <c r="L7" s="688"/>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23"/>
      <c r="BB7" s="617"/>
      <c r="BC7" s="617"/>
      <c r="BD7" s="617"/>
      <c r="BE7" s="617"/>
      <c r="BF7" s="617"/>
      <c r="BG7" s="617"/>
      <c r="BH7" s="617"/>
      <c r="BI7" s="623"/>
      <c r="BJ7" s="617"/>
      <c r="BK7" s="617"/>
      <c r="BL7" s="617"/>
      <c r="BM7" s="617"/>
      <c r="BN7" s="617"/>
      <c r="BO7" s="617"/>
      <c r="BP7" s="617"/>
      <c r="BQ7" s="623"/>
      <c r="BR7" s="617"/>
      <c r="BS7" s="617"/>
      <c r="BT7" s="617"/>
      <c r="BU7" s="617"/>
      <c r="BV7" s="617"/>
      <c r="BW7" s="617"/>
      <c r="BX7" s="617"/>
      <c r="BY7" s="896"/>
      <c r="BZ7" s="896"/>
      <c r="CA7" s="896"/>
      <c r="CB7" s="896"/>
      <c r="CC7" s="896"/>
    </row>
    <row r="8" spans="1:81" s="620" customFormat="1" ht="14.25" customHeight="1">
      <c r="A8" s="670" t="s">
        <v>268</v>
      </c>
      <c r="B8" s="671"/>
      <c r="C8" s="680"/>
      <c r="D8" s="680"/>
      <c r="E8" s="689"/>
      <c r="F8" s="689"/>
      <c r="G8" s="689"/>
      <c r="H8" s="689"/>
      <c r="I8" s="689"/>
      <c r="J8" s="689"/>
      <c r="K8" s="689"/>
      <c r="L8" s="689"/>
      <c r="M8" s="395"/>
      <c r="N8" s="395"/>
      <c r="O8" s="395"/>
      <c r="P8" s="395"/>
      <c r="Q8" s="395"/>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91"/>
      <c r="BB8" s="167"/>
      <c r="BC8" s="167"/>
      <c r="BD8" s="167"/>
      <c r="BE8" s="167"/>
      <c r="BF8" s="167"/>
      <c r="BG8" s="167"/>
      <c r="BH8" s="167"/>
      <c r="BI8" s="191"/>
      <c r="BJ8" s="167"/>
      <c r="BK8" s="167"/>
      <c r="BL8" s="167"/>
      <c r="BM8" s="167"/>
      <c r="BN8" s="167"/>
      <c r="BO8" s="167"/>
      <c r="BP8" s="167"/>
      <c r="BQ8" s="191"/>
      <c r="BR8" s="167"/>
      <c r="BS8" s="167"/>
      <c r="BT8" s="167"/>
      <c r="BU8" s="167"/>
      <c r="BV8" s="167"/>
      <c r="BW8" s="167"/>
      <c r="BX8" s="167"/>
      <c r="BY8" s="918"/>
      <c r="BZ8" s="918"/>
      <c r="CA8" s="918"/>
      <c r="CB8" s="918"/>
      <c r="CC8" s="918"/>
    </row>
    <row r="9" spans="1:81" s="620" customFormat="1" ht="14.25" customHeight="1">
      <c r="A9" s="400" t="s">
        <v>139</v>
      </c>
      <c r="B9" s="666"/>
      <c r="C9" s="680"/>
      <c r="D9" s="680"/>
      <c r="E9" s="689"/>
      <c r="F9" s="689"/>
      <c r="G9" s="689"/>
      <c r="H9" s="689"/>
      <c r="I9" s="689"/>
      <c r="J9" s="689"/>
      <c r="K9" s="689"/>
      <c r="L9" s="689"/>
      <c r="M9" s="395"/>
      <c r="N9" s="395"/>
      <c r="O9" s="395"/>
      <c r="P9" s="395"/>
      <c r="Q9" s="395"/>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91"/>
      <c r="BB9" s="167"/>
      <c r="BC9" s="167"/>
      <c r="BD9" s="167"/>
      <c r="BE9" s="167"/>
      <c r="BF9" s="167"/>
      <c r="BG9" s="167"/>
      <c r="BH9" s="167"/>
      <c r="BI9" s="191"/>
      <c r="BJ9" s="167"/>
      <c r="BK9" s="167"/>
      <c r="BL9" s="167"/>
      <c r="BM9" s="167"/>
      <c r="BN9" s="167"/>
      <c r="BO9" s="167"/>
      <c r="BP9" s="167"/>
      <c r="BQ9" s="191"/>
      <c r="BR9" s="167"/>
      <c r="BS9" s="167"/>
      <c r="BT9" s="167"/>
      <c r="BU9" s="167"/>
      <c r="BV9" s="167"/>
      <c r="BW9" s="167"/>
      <c r="BX9" s="167"/>
      <c r="BY9" s="918"/>
      <c r="BZ9" s="918"/>
      <c r="CA9" s="918"/>
      <c r="CB9" s="918"/>
      <c r="CC9" s="918"/>
    </row>
    <row r="10" spans="1:81" s="620" customFormat="1" ht="14.25" customHeight="1">
      <c r="A10" s="400" t="s">
        <v>266</v>
      </c>
      <c r="B10" s="666"/>
      <c r="C10" s="680"/>
      <c r="D10" s="680"/>
      <c r="E10" s="689"/>
      <c r="F10" s="689"/>
      <c r="G10" s="689"/>
      <c r="H10" s="689"/>
      <c r="I10" s="689"/>
      <c r="J10" s="689"/>
      <c r="K10" s="689"/>
      <c r="L10" s="689"/>
      <c r="M10" s="167"/>
      <c r="N10" s="167"/>
      <c r="O10" s="167"/>
      <c r="P10" s="395"/>
      <c r="Q10" s="395"/>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91"/>
      <c r="BB10" s="167"/>
      <c r="BC10" s="167"/>
      <c r="BD10" s="167"/>
      <c r="BE10" s="167"/>
      <c r="BF10" s="167"/>
      <c r="BG10" s="167"/>
      <c r="BH10" s="167"/>
      <c r="BI10" s="191"/>
      <c r="BJ10" s="167"/>
      <c r="BK10" s="167"/>
      <c r="BL10" s="167"/>
      <c r="BM10" s="167"/>
      <c r="BN10" s="167"/>
      <c r="BO10" s="167"/>
      <c r="BP10" s="167"/>
      <c r="BQ10" s="191"/>
      <c r="BR10" s="167"/>
      <c r="BS10" s="167"/>
      <c r="BT10" s="167"/>
      <c r="BU10" s="167"/>
      <c r="BV10" s="167"/>
      <c r="BW10" s="167"/>
      <c r="BX10" s="167"/>
      <c r="BY10" s="918"/>
      <c r="BZ10" s="918"/>
      <c r="CA10" s="918"/>
      <c r="CB10" s="918"/>
      <c r="CC10" s="918"/>
    </row>
    <row r="11" spans="1:81" s="620" customFormat="1" ht="14.25" customHeight="1">
      <c r="A11" s="398" t="s">
        <v>269</v>
      </c>
      <c r="B11" s="667"/>
      <c r="C11" s="681"/>
      <c r="D11" s="681"/>
      <c r="E11" s="690"/>
      <c r="F11" s="690"/>
      <c r="G11" s="690"/>
      <c r="H11" s="690"/>
      <c r="I11" s="690"/>
      <c r="J11" s="690"/>
      <c r="K11" s="690"/>
      <c r="L11" s="690"/>
      <c r="M11" s="396"/>
      <c r="N11" s="396"/>
      <c r="O11" s="396"/>
      <c r="P11" s="169"/>
      <c r="Q11" s="169"/>
      <c r="R11" s="170"/>
      <c r="S11" s="170"/>
      <c r="T11" s="170"/>
      <c r="U11" s="170"/>
      <c r="V11" s="170"/>
      <c r="W11" s="170"/>
      <c r="X11" s="170"/>
      <c r="Y11" s="169"/>
      <c r="Z11" s="169"/>
      <c r="AA11" s="169"/>
      <c r="AB11" s="169"/>
      <c r="AC11" s="169"/>
      <c r="AD11" s="169"/>
      <c r="AE11" s="169"/>
      <c r="AF11" s="169"/>
      <c r="AG11" s="170"/>
      <c r="AH11" s="170"/>
      <c r="AI11" s="170"/>
      <c r="AJ11" s="170"/>
      <c r="AK11" s="170"/>
      <c r="AL11" s="170"/>
      <c r="AM11" s="170"/>
      <c r="AN11" s="170"/>
      <c r="AO11" s="170"/>
      <c r="AP11" s="170"/>
      <c r="AQ11" s="170"/>
      <c r="AR11" s="170"/>
      <c r="AS11" s="170"/>
      <c r="AT11" s="170"/>
      <c r="AU11" s="170"/>
      <c r="AV11" s="170"/>
      <c r="AW11" s="170"/>
      <c r="AX11" s="170"/>
      <c r="AY11" s="170"/>
      <c r="AZ11" s="170"/>
      <c r="BA11" s="331"/>
      <c r="BB11" s="169"/>
      <c r="BC11" s="169"/>
      <c r="BD11" s="169"/>
      <c r="BE11" s="169"/>
      <c r="BF11" s="169"/>
      <c r="BG11" s="169"/>
      <c r="BH11" s="169"/>
      <c r="BI11" s="331"/>
      <c r="BJ11" s="169"/>
      <c r="BK11" s="169"/>
      <c r="BL11" s="169"/>
      <c r="BM11" s="169"/>
      <c r="BN11" s="169"/>
      <c r="BO11" s="169"/>
      <c r="BP11" s="169"/>
      <c r="BQ11" s="331"/>
      <c r="BR11" s="169"/>
      <c r="BS11" s="169"/>
      <c r="BT11" s="169"/>
      <c r="BU11" s="169"/>
      <c r="BV11" s="169"/>
      <c r="BW11" s="169"/>
      <c r="BX11" s="169"/>
      <c r="BY11" s="918"/>
      <c r="BZ11" s="918"/>
      <c r="CA11" s="918"/>
      <c r="CB11" s="918"/>
      <c r="CC11" s="918"/>
    </row>
    <row r="12" spans="1:128" s="619" customFormat="1" ht="14.25" customHeight="1">
      <c r="A12" s="398" t="s">
        <v>138</v>
      </c>
      <c r="B12" s="667"/>
      <c r="C12" s="680"/>
      <c r="D12" s="682"/>
      <c r="E12" s="691"/>
      <c r="F12" s="689"/>
      <c r="G12" s="689"/>
      <c r="H12" s="689"/>
      <c r="I12" s="689"/>
      <c r="J12" s="689"/>
      <c r="K12" s="689"/>
      <c r="L12" s="689"/>
      <c r="M12" s="168"/>
      <c r="N12" s="168"/>
      <c r="O12" s="168"/>
      <c r="P12" s="167"/>
      <c r="Q12" s="395"/>
      <c r="R12" s="395"/>
      <c r="S12" s="168"/>
      <c r="T12" s="168"/>
      <c r="U12" s="168"/>
      <c r="V12" s="168"/>
      <c r="W12" s="168"/>
      <c r="X12" s="168"/>
      <c r="Y12" s="167"/>
      <c r="Z12" s="167"/>
      <c r="AA12" s="167"/>
      <c r="AB12" s="167"/>
      <c r="AC12" s="167"/>
      <c r="AD12" s="167"/>
      <c r="AE12" s="167"/>
      <c r="AF12" s="167"/>
      <c r="AG12" s="168"/>
      <c r="AH12" s="168"/>
      <c r="AI12" s="168"/>
      <c r="AJ12" s="168"/>
      <c r="AK12" s="168"/>
      <c r="AL12" s="168"/>
      <c r="AM12" s="168"/>
      <c r="AN12" s="168"/>
      <c r="AO12" s="168"/>
      <c r="AP12" s="168"/>
      <c r="AQ12" s="168"/>
      <c r="AR12" s="168"/>
      <c r="AS12" s="168"/>
      <c r="AT12" s="168"/>
      <c r="AU12" s="168"/>
      <c r="AV12" s="168"/>
      <c r="AW12" s="168"/>
      <c r="AX12" s="168"/>
      <c r="AY12" s="168"/>
      <c r="AZ12" s="168"/>
      <c r="BA12" s="191"/>
      <c r="BB12" s="167"/>
      <c r="BC12" s="167"/>
      <c r="BD12" s="167"/>
      <c r="BE12" s="167"/>
      <c r="BF12" s="167"/>
      <c r="BG12" s="167"/>
      <c r="BH12" s="167"/>
      <c r="BI12" s="191"/>
      <c r="BJ12" s="167"/>
      <c r="BK12" s="167"/>
      <c r="BL12" s="167"/>
      <c r="BM12" s="167"/>
      <c r="BN12" s="167"/>
      <c r="BO12" s="167"/>
      <c r="BP12" s="167"/>
      <c r="BQ12" s="191"/>
      <c r="BR12" s="167"/>
      <c r="BS12" s="167"/>
      <c r="BT12" s="167"/>
      <c r="BU12" s="167"/>
      <c r="BV12" s="167"/>
      <c r="BW12" s="167"/>
      <c r="BX12" s="167"/>
      <c r="BY12" s="918"/>
      <c r="BZ12" s="918"/>
      <c r="CA12" s="918"/>
      <c r="CB12" s="918"/>
      <c r="CC12" s="918"/>
      <c r="CD12" s="620"/>
      <c r="CE12" s="620"/>
      <c r="CF12" s="620"/>
      <c r="CG12" s="620"/>
      <c r="CH12" s="620"/>
      <c r="CI12" s="620"/>
      <c r="CJ12" s="620"/>
      <c r="CK12" s="620"/>
      <c r="CL12" s="620"/>
      <c r="CM12" s="620"/>
      <c r="CN12" s="620"/>
      <c r="CO12" s="620"/>
      <c r="CP12" s="620"/>
      <c r="CQ12" s="620"/>
      <c r="CR12" s="620"/>
      <c r="CS12" s="620"/>
      <c r="CT12" s="620"/>
      <c r="CU12" s="620"/>
      <c r="CV12" s="620"/>
      <c r="CW12" s="620"/>
      <c r="CX12" s="620"/>
      <c r="CY12" s="620"/>
      <c r="CZ12" s="620"/>
      <c r="DA12" s="620"/>
      <c r="DB12" s="620"/>
      <c r="DC12" s="620"/>
      <c r="DD12" s="620"/>
      <c r="DE12" s="620"/>
      <c r="DF12" s="620"/>
      <c r="DG12" s="620"/>
      <c r="DH12" s="620"/>
      <c r="DI12" s="620"/>
      <c r="DJ12" s="620"/>
      <c r="DK12" s="620"/>
      <c r="DL12" s="620"/>
      <c r="DM12" s="620"/>
      <c r="DN12" s="620"/>
      <c r="DO12" s="620"/>
      <c r="DP12" s="620"/>
      <c r="DQ12" s="620"/>
      <c r="DR12" s="620"/>
      <c r="DS12" s="620"/>
      <c r="DT12" s="620"/>
      <c r="DU12" s="620"/>
      <c r="DV12" s="620"/>
      <c r="DW12" s="620"/>
      <c r="DX12" s="620"/>
    </row>
    <row r="13" spans="1:81" s="618" customFormat="1" ht="14.25" customHeight="1">
      <c r="A13" s="674" t="s">
        <v>57</v>
      </c>
      <c r="B13" s="675"/>
      <c r="C13" s="683">
        <v>38869</v>
      </c>
      <c r="D13" s="684">
        <v>39692</v>
      </c>
      <c r="E13" s="692"/>
      <c r="F13" s="692"/>
      <c r="G13" s="692"/>
      <c r="H13" s="692"/>
      <c r="I13" s="692"/>
      <c r="J13" s="692"/>
      <c r="K13" s="692"/>
      <c r="L13" s="692"/>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23"/>
      <c r="BB13" s="617"/>
      <c r="BC13" s="617"/>
      <c r="BD13" s="617"/>
      <c r="BE13" s="617"/>
      <c r="BF13" s="617"/>
      <c r="BG13" s="617"/>
      <c r="BH13" s="617"/>
      <c r="BI13" s="623"/>
      <c r="BJ13" s="617"/>
      <c r="BK13" s="617"/>
      <c r="BL13" s="617"/>
      <c r="BM13" s="617"/>
      <c r="BN13" s="617"/>
      <c r="BO13" s="617"/>
      <c r="BP13" s="617"/>
      <c r="BQ13" s="623"/>
      <c r="BR13" s="617"/>
      <c r="BS13" s="617"/>
      <c r="BT13" s="617"/>
      <c r="BU13" s="617"/>
      <c r="BV13" s="617"/>
      <c r="BW13" s="617"/>
      <c r="BX13" s="617"/>
      <c r="BY13" s="896"/>
      <c r="BZ13" s="896"/>
      <c r="CA13" s="896"/>
      <c r="CB13" s="896"/>
      <c r="CC13" s="896"/>
    </row>
    <row r="14" spans="1:81" s="620" customFormat="1" ht="14.25" customHeight="1">
      <c r="A14" s="672" t="s">
        <v>267</v>
      </c>
      <c r="B14" s="673"/>
      <c r="C14" s="680"/>
      <c r="D14" s="680"/>
      <c r="E14" s="689"/>
      <c r="F14" s="689"/>
      <c r="G14" s="689"/>
      <c r="H14" s="689"/>
      <c r="I14" s="689"/>
      <c r="J14" s="689"/>
      <c r="K14" s="689"/>
      <c r="L14" s="689"/>
      <c r="M14" s="167"/>
      <c r="N14" s="167"/>
      <c r="O14" s="167"/>
      <c r="P14" s="167"/>
      <c r="Q14" s="167"/>
      <c r="R14" s="167"/>
      <c r="S14" s="395"/>
      <c r="T14" s="395"/>
      <c r="U14" s="395"/>
      <c r="V14" s="395"/>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91"/>
      <c r="BB14" s="167"/>
      <c r="BC14" s="167"/>
      <c r="BD14" s="167"/>
      <c r="BE14" s="167"/>
      <c r="BF14" s="167"/>
      <c r="BG14" s="167"/>
      <c r="BH14" s="167"/>
      <c r="BI14" s="191"/>
      <c r="BJ14" s="167"/>
      <c r="BK14" s="167"/>
      <c r="BL14" s="167"/>
      <c r="BM14" s="167"/>
      <c r="BN14" s="167"/>
      <c r="BO14" s="167"/>
      <c r="BP14" s="167"/>
      <c r="BQ14" s="191"/>
      <c r="BR14" s="167"/>
      <c r="BS14" s="167"/>
      <c r="BT14" s="167"/>
      <c r="BU14" s="167"/>
      <c r="BV14" s="167"/>
      <c r="BW14" s="167"/>
      <c r="BX14" s="167"/>
      <c r="BY14" s="918"/>
      <c r="BZ14" s="918"/>
      <c r="CA14" s="918"/>
      <c r="CB14" s="918"/>
      <c r="CC14" s="918"/>
    </row>
    <row r="15" spans="1:81" s="620" customFormat="1" ht="14.25" customHeight="1">
      <c r="A15" s="400" t="s">
        <v>139</v>
      </c>
      <c r="B15" s="666"/>
      <c r="C15" s="680"/>
      <c r="D15" s="680"/>
      <c r="E15" s="689"/>
      <c r="F15" s="689"/>
      <c r="G15" s="689"/>
      <c r="H15" s="689"/>
      <c r="I15" s="689"/>
      <c r="J15" s="689"/>
      <c r="K15" s="689"/>
      <c r="L15" s="689"/>
      <c r="M15" s="167"/>
      <c r="N15" s="167"/>
      <c r="O15" s="167"/>
      <c r="P15" s="167"/>
      <c r="Q15" s="167"/>
      <c r="R15" s="167"/>
      <c r="S15" s="167"/>
      <c r="T15" s="167"/>
      <c r="U15" s="395"/>
      <c r="V15" s="395"/>
      <c r="W15" s="395"/>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91"/>
      <c r="BB15" s="167"/>
      <c r="BC15" s="167"/>
      <c r="BD15" s="167"/>
      <c r="BE15" s="167"/>
      <c r="BF15" s="167"/>
      <c r="BG15" s="167"/>
      <c r="BH15" s="167"/>
      <c r="BI15" s="191"/>
      <c r="BJ15" s="167"/>
      <c r="BK15" s="167"/>
      <c r="BL15" s="167"/>
      <c r="BM15" s="167"/>
      <c r="BN15" s="167"/>
      <c r="BO15" s="167"/>
      <c r="BP15" s="167"/>
      <c r="BQ15" s="191"/>
      <c r="BR15" s="167"/>
      <c r="BS15" s="167"/>
      <c r="BT15" s="167"/>
      <c r="BU15" s="167"/>
      <c r="BV15" s="167"/>
      <c r="BW15" s="167"/>
      <c r="BX15" s="167"/>
      <c r="BY15" s="918"/>
      <c r="BZ15" s="918"/>
      <c r="CA15" s="918"/>
      <c r="CB15" s="918"/>
      <c r="CC15" s="918"/>
    </row>
    <row r="16" spans="1:81" s="620" customFormat="1" ht="14.25" customHeight="1">
      <c r="A16" s="400" t="s">
        <v>266</v>
      </c>
      <c r="B16" s="666"/>
      <c r="C16" s="680"/>
      <c r="D16" s="680"/>
      <c r="E16" s="689"/>
      <c r="F16" s="689"/>
      <c r="G16" s="689"/>
      <c r="H16" s="689"/>
      <c r="I16" s="689"/>
      <c r="J16" s="689"/>
      <c r="K16" s="689"/>
      <c r="L16" s="689"/>
      <c r="M16" s="167"/>
      <c r="N16" s="167"/>
      <c r="O16" s="167"/>
      <c r="P16" s="167"/>
      <c r="Q16" s="167"/>
      <c r="R16" s="167"/>
      <c r="S16" s="167"/>
      <c r="T16" s="167"/>
      <c r="U16" s="395"/>
      <c r="V16" s="395"/>
      <c r="W16" s="395"/>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91"/>
      <c r="BB16" s="167"/>
      <c r="BC16" s="167"/>
      <c r="BD16" s="167"/>
      <c r="BE16" s="167"/>
      <c r="BF16" s="167"/>
      <c r="BG16" s="167"/>
      <c r="BH16" s="167"/>
      <c r="BI16" s="191"/>
      <c r="BJ16" s="167"/>
      <c r="BK16" s="167"/>
      <c r="BL16" s="167"/>
      <c r="BM16" s="167"/>
      <c r="BN16" s="167"/>
      <c r="BO16" s="167"/>
      <c r="BP16" s="167"/>
      <c r="BQ16" s="191"/>
      <c r="BR16" s="167"/>
      <c r="BS16" s="167"/>
      <c r="BT16" s="167"/>
      <c r="BU16" s="167"/>
      <c r="BV16" s="167"/>
      <c r="BW16" s="167"/>
      <c r="BX16" s="167"/>
      <c r="BY16" s="918"/>
      <c r="BZ16" s="918"/>
      <c r="CA16" s="918"/>
      <c r="CB16" s="918"/>
      <c r="CC16" s="918"/>
    </row>
    <row r="17" spans="1:81" s="620" customFormat="1" ht="14.25" customHeight="1">
      <c r="A17" s="399" t="s">
        <v>140</v>
      </c>
      <c r="B17" s="665"/>
      <c r="C17" s="680"/>
      <c r="D17" s="680"/>
      <c r="E17" s="689"/>
      <c r="F17" s="689"/>
      <c r="G17" s="689"/>
      <c r="H17" s="689"/>
      <c r="I17" s="689"/>
      <c r="J17" s="689"/>
      <c r="K17" s="689"/>
      <c r="L17" s="689"/>
      <c r="M17" s="168"/>
      <c r="N17" s="168"/>
      <c r="O17" s="168"/>
      <c r="P17" s="168"/>
      <c r="Q17" s="167"/>
      <c r="R17" s="167"/>
      <c r="S17" s="167"/>
      <c r="T17" s="167"/>
      <c r="U17" s="167"/>
      <c r="V17" s="168"/>
      <c r="W17" s="395"/>
      <c r="X17" s="395"/>
      <c r="Y17" s="395"/>
      <c r="Z17" s="395"/>
      <c r="AA17" s="167"/>
      <c r="AB17" s="167"/>
      <c r="AC17" s="167"/>
      <c r="AD17" s="167"/>
      <c r="AE17" s="167"/>
      <c r="AF17" s="167"/>
      <c r="AG17" s="168"/>
      <c r="AH17" s="168"/>
      <c r="AI17" s="168"/>
      <c r="AJ17" s="168"/>
      <c r="AK17" s="168"/>
      <c r="AL17" s="168"/>
      <c r="AM17" s="168"/>
      <c r="AN17" s="168"/>
      <c r="AO17" s="168"/>
      <c r="AP17" s="168"/>
      <c r="AQ17" s="168"/>
      <c r="AR17" s="168"/>
      <c r="AS17" s="168"/>
      <c r="AT17" s="168"/>
      <c r="AU17" s="168"/>
      <c r="AV17" s="168"/>
      <c r="AW17" s="168"/>
      <c r="AX17" s="168"/>
      <c r="AY17" s="168"/>
      <c r="AZ17" s="168"/>
      <c r="BA17" s="191"/>
      <c r="BB17" s="167"/>
      <c r="BC17" s="167"/>
      <c r="BD17" s="167"/>
      <c r="BE17" s="167"/>
      <c r="BF17" s="167"/>
      <c r="BG17" s="167"/>
      <c r="BH17" s="167"/>
      <c r="BI17" s="191"/>
      <c r="BJ17" s="167"/>
      <c r="BK17" s="167"/>
      <c r="BL17" s="167"/>
      <c r="BM17" s="167"/>
      <c r="BN17" s="167"/>
      <c r="BO17" s="167"/>
      <c r="BP17" s="167"/>
      <c r="BQ17" s="191"/>
      <c r="BR17" s="167"/>
      <c r="BS17" s="167"/>
      <c r="BT17" s="167"/>
      <c r="BU17" s="167"/>
      <c r="BV17" s="167"/>
      <c r="BW17" s="167"/>
      <c r="BX17" s="167"/>
      <c r="BY17" s="918"/>
      <c r="BZ17" s="918"/>
      <c r="CA17" s="918"/>
      <c r="CB17" s="918"/>
      <c r="CC17" s="918"/>
    </row>
    <row r="18" spans="1:81" s="620" customFormat="1" ht="14.25" customHeight="1">
      <c r="A18" s="398" t="s">
        <v>126</v>
      </c>
      <c r="B18" s="667"/>
      <c r="C18" s="680"/>
      <c r="D18" s="680"/>
      <c r="E18" s="690"/>
      <c r="F18" s="690"/>
      <c r="G18" s="690"/>
      <c r="H18" s="690"/>
      <c r="I18" s="690"/>
      <c r="J18" s="690"/>
      <c r="K18" s="690"/>
      <c r="L18" s="690"/>
      <c r="M18" s="169"/>
      <c r="N18" s="169"/>
      <c r="O18" s="169"/>
      <c r="P18" s="169"/>
      <c r="Q18" s="169"/>
      <c r="R18" s="169"/>
      <c r="S18" s="169"/>
      <c r="T18" s="169"/>
      <c r="U18" s="169"/>
      <c r="V18" s="169"/>
      <c r="W18" s="169"/>
      <c r="X18" s="169"/>
      <c r="Y18" s="169"/>
      <c r="Z18" s="396"/>
      <c r="AA18" s="396"/>
      <c r="AB18" s="396"/>
      <c r="AC18" s="169"/>
      <c r="AD18" s="169"/>
      <c r="AE18" s="169"/>
      <c r="AF18" s="169"/>
      <c r="AG18" s="170"/>
      <c r="AH18" s="170"/>
      <c r="AI18" s="170"/>
      <c r="AJ18" s="170"/>
      <c r="AK18" s="170"/>
      <c r="AL18" s="170"/>
      <c r="AM18" s="170"/>
      <c r="AN18" s="170"/>
      <c r="AO18" s="170"/>
      <c r="AP18" s="170"/>
      <c r="AQ18" s="170"/>
      <c r="AR18" s="170"/>
      <c r="AS18" s="170"/>
      <c r="AT18" s="170"/>
      <c r="AU18" s="170"/>
      <c r="AV18" s="170"/>
      <c r="AW18" s="170"/>
      <c r="AX18" s="170"/>
      <c r="AY18" s="170"/>
      <c r="AZ18" s="170"/>
      <c r="BA18" s="331"/>
      <c r="BB18" s="169"/>
      <c r="BC18" s="169"/>
      <c r="BD18" s="169"/>
      <c r="BE18" s="169"/>
      <c r="BF18" s="169"/>
      <c r="BG18" s="169"/>
      <c r="BH18" s="169"/>
      <c r="BI18" s="331"/>
      <c r="BJ18" s="169"/>
      <c r="BK18" s="169"/>
      <c r="BL18" s="169"/>
      <c r="BM18" s="169"/>
      <c r="BN18" s="169"/>
      <c r="BO18" s="169"/>
      <c r="BP18" s="169"/>
      <c r="BQ18" s="331"/>
      <c r="BR18" s="169"/>
      <c r="BS18" s="169"/>
      <c r="BT18" s="169"/>
      <c r="BU18" s="169"/>
      <c r="BV18" s="169"/>
      <c r="BW18" s="169"/>
      <c r="BX18" s="169"/>
      <c r="BY18" s="918"/>
      <c r="BZ18" s="918"/>
      <c r="CA18" s="918"/>
      <c r="CB18" s="918"/>
      <c r="CC18" s="918"/>
    </row>
    <row r="19" spans="1:76" ht="14.25" customHeight="1">
      <c r="A19" s="676" t="s">
        <v>127</v>
      </c>
      <c r="B19" s="677"/>
      <c r="C19" s="898">
        <v>39692</v>
      </c>
      <c r="D19" s="899">
        <v>40909</v>
      </c>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847"/>
      <c r="AC19" s="847"/>
      <c r="AD19" s="847"/>
      <c r="AE19" s="847"/>
      <c r="AF19" s="847"/>
      <c r="AG19" s="847"/>
      <c r="AH19" s="847"/>
      <c r="AI19" s="847"/>
      <c r="AJ19" s="847"/>
      <c r="AK19" s="847"/>
      <c r="AL19" s="847"/>
      <c r="AM19" s="847"/>
      <c r="AN19" s="847"/>
      <c r="AO19" s="394"/>
      <c r="AP19" s="394"/>
      <c r="AQ19" s="394"/>
      <c r="AR19" s="394"/>
      <c r="AS19" s="394"/>
      <c r="AT19" s="394"/>
      <c r="AU19" s="394"/>
      <c r="AV19" s="394"/>
      <c r="AW19" s="394"/>
      <c r="AX19" s="394"/>
      <c r="AY19" s="394"/>
      <c r="AZ19" s="394"/>
      <c r="BA19" s="624"/>
      <c r="BB19" s="394"/>
      <c r="BC19" s="394"/>
      <c r="BD19" s="394"/>
      <c r="BE19" s="394"/>
      <c r="BF19" s="394"/>
      <c r="BG19" s="394"/>
      <c r="BH19" s="394"/>
      <c r="BI19" s="624"/>
      <c r="BJ19" s="394"/>
      <c r="BK19" s="394"/>
      <c r="BL19" s="394"/>
      <c r="BM19" s="394"/>
      <c r="BN19" s="394"/>
      <c r="BO19" s="394"/>
      <c r="BP19" s="394"/>
      <c r="BQ19" s="624"/>
      <c r="BR19" s="394"/>
      <c r="BS19" s="394"/>
      <c r="BT19" s="394"/>
      <c r="BU19" s="394"/>
      <c r="BV19" s="394"/>
      <c r="BW19" s="394"/>
      <c r="BX19" s="394"/>
    </row>
    <row r="20" spans="1:81" s="620" customFormat="1" ht="14.25" customHeight="1">
      <c r="A20" s="849" t="s">
        <v>290</v>
      </c>
      <c r="B20" s="850"/>
      <c r="C20" s="942"/>
      <c r="D20" s="942"/>
      <c r="E20" s="191"/>
      <c r="F20" s="167"/>
      <c r="G20" s="167"/>
      <c r="H20" s="167"/>
      <c r="I20" s="167"/>
      <c r="J20" s="167"/>
      <c r="K20" s="167"/>
      <c r="L20" s="167"/>
      <c r="M20" s="167"/>
      <c r="N20" s="167"/>
      <c r="O20" s="167"/>
      <c r="P20" s="167"/>
      <c r="Q20" s="167"/>
      <c r="R20" s="167"/>
      <c r="S20" s="167"/>
      <c r="T20" s="167"/>
      <c r="U20" s="167"/>
      <c r="V20" s="167"/>
      <c r="W20" s="167"/>
      <c r="X20" s="167"/>
      <c r="Y20" s="167"/>
      <c r="Z20" s="167"/>
      <c r="AA20" s="167"/>
      <c r="AB20" s="395"/>
      <c r="AC20" s="395"/>
      <c r="AD20" s="395"/>
      <c r="AE20" s="395"/>
      <c r="AF20" s="395"/>
      <c r="AG20" s="395"/>
      <c r="AH20" s="395"/>
      <c r="AI20" s="395"/>
      <c r="AJ20" s="395"/>
      <c r="AK20" s="395"/>
      <c r="AL20" s="395"/>
      <c r="AM20" s="395"/>
      <c r="AN20" s="395"/>
      <c r="AO20" s="167"/>
      <c r="AP20" s="167"/>
      <c r="AQ20" s="167"/>
      <c r="AR20" s="167"/>
      <c r="AS20" s="167"/>
      <c r="AT20" s="167"/>
      <c r="AU20" s="167"/>
      <c r="AV20" s="167"/>
      <c r="AW20" s="167"/>
      <c r="AX20" s="167"/>
      <c r="AY20" s="167"/>
      <c r="AZ20" s="167"/>
      <c r="BA20" s="191"/>
      <c r="BB20" s="167"/>
      <c r="BC20" s="167"/>
      <c r="BD20" s="167"/>
      <c r="BE20" s="167"/>
      <c r="BF20" s="167"/>
      <c r="BG20" s="167"/>
      <c r="BH20" s="167"/>
      <c r="BI20" s="191"/>
      <c r="BJ20" s="167"/>
      <c r="BK20" s="167"/>
      <c r="BL20" s="167"/>
      <c r="BM20" s="167"/>
      <c r="BN20" s="167"/>
      <c r="BO20" s="167"/>
      <c r="BP20" s="167"/>
      <c r="BQ20" s="191"/>
      <c r="BR20" s="167"/>
      <c r="BS20" s="167"/>
      <c r="BT20" s="167"/>
      <c r="BU20" s="167"/>
      <c r="BV20" s="167"/>
      <c r="BW20" s="167"/>
      <c r="BX20" s="167"/>
      <c r="BY20" s="918"/>
      <c r="BZ20" s="918"/>
      <c r="CA20" s="918"/>
      <c r="CB20" s="918"/>
      <c r="CC20" s="918"/>
    </row>
    <row r="21" spans="1:81" s="620" customFormat="1" ht="14.25" customHeight="1">
      <c r="A21" s="849" t="s">
        <v>289</v>
      </c>
      <c r="B21" s="850"/>
      <c r="C21" s="942"/>
      <c r="D21" s="942"/>
      <c r="E21" s="331"/>
      <c r="F21" s="169"/>
      <c r="G21" s="169"/>
      <c r="H21" s="169"/>
      <c r="I21" s="169"/>
      <c r="J21" s="169"/>
      <c r="K21" s="169"/>
      <c r="L21" s="169"/>
      <c r="M21" s="169"/>
      <c r="N21" s="169"/>
      <c r="O21" s="169"/>
      <c r="P21" s="169"/>
      <c r="Q21" s="169"/>
      <c r="R21" s="169"/>
      <c r="S21" s="396"/>
      <c r="T21" s="396"/>
      <c r="U21" s="396"/>
      <c r="V21" s="396"/>
      <c r="W21" s="396"/>
      <c r="X21" s="396"/>
      <c r="Y21" s="396"/>
      <c r="Z21" s="396"/>
      <c r="AA21" s="396"/>
      <c r="AB21" s="396"/>
      <c r="AC21" s="396"/>
      <c r="AD21" s="396"/>
      <c r="AE21" s="396"/>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331"/>
      <c r="BB21" s="169"/>
      <c r="BC21" s="169"/>
      <c r="BD21" s="169"/>
      <c r="BE21" s="169"/>
      <c r="BF21" s="169"/>
      <c r="BG21" s="169"/>
      <c r="BH21" s="169"/>
      <c r="BI21" s="331"/>
      <c r="BJ21" s="169"/>
      <c r="BK21" s="169"/>
      <c r="BL21" s="169"/>
      <c r="BM21" s="169"/>
      <c r="BN21" s="169"/>
      <c r="BO21" s="169"/>
      <c r="BP21" s="169"/>
      <c r="BQ21" s="331"/>
      <c r="BR21" s="169"/>
      <c r="BS21" s="169"/>
      <c r="BT21" s="169"/>
      <c r="BU21" s="169"/>
      <c r="BV21" s="169"/>
      <c r="BW21" s="169"/>
      <c r="BX21" s="169"/>
      <c r="BY21" s="918"/>
      <c r="BZ21" s="918"/>
      <c r="CA21" s="918"/>
      <c r="CB21" s="918"/>
      <c r="CC21" s="918"/>
    </row>
    <row r="22" spans="1:81" s="620" customFormat="1" ht="14.25" customHeight="1">
      <c r="A22" s="730" t="s">
        <v>1</v>
      </c>
      <c r="B22" s="848"/>
      <c r="C22" s="942"/>
      <c r="D22" s="942"/>
      <c r="E22" s="191"/>
      <c r="F22" s="167"/>
      <c r="G22" s="167"/>
      <c r="H22" s="167"/>
      <c r="I22" s="167"/>
      <c r="J22" s="167"/>
      <c r="K22" s="167"/>
      <c r="L22" s="167"/>
      <c r="M22" s="167"/>
      <c r="N22" s="167"/>
      <c r="O22" s="167"/>
      <c r="P22" s="167"/>
      <c r="Q22" s="167"/>
      <c r="R22" s="167"/>
      <c r="S22" s="167"/>
      <c r="T22" s="167"/>
      <c r="U22" s="167"/>
      <c r="V22" s="395"/>
      <c r="W22" s="395"/>
      <c r="X22" s="395"/>
      <c r="Y22" s="395"/>
      <c r="Z22" s="395"/>
      <c r="AA22" s="395"/>
      <c r="AB22" s="395"/>
      <c r="AC22" s="395"/>
      <c r="AD22" s="395"/>
      <c r="AE22" s="395"/>
      <c r="AF22" s="395"/>
      <c r="AG22" s="395"/>
      <c r="AH22" s="395"/>
      <c r="AI22" s="395"/>
      <c r="AJ22" s="395"/>
      <c r="AK22" s="395"/>
      <c r="AL22" s="395"/>
      <c r="AM22" s="395"/>
      <c r="AN22" s="395"/>
      <c r="AO22" s="167"/>
      <c r="AP22" s="167"/>
      <c r="AQ22" s="167"/>
      <c r="AR22" s="167"/>
      <c r="AS22" s="167"/>
      <c r="AT22" s="167"/>
      <c r="AU22" s="167"/>
      <c r="AV22" s="167"/>
      <c r="AW22" s="167"/>
      <c r="AX22" s="167"/>
      <c r="AY22" s="167"/>
      <c r="AZ22" s="167"/>
      <c r="BA22" s="191"/>
      <c r="BB22" s="167"/>
      <c r="BC22" s="167"/>
      <c r="BD22" s="167"/>
      <c r="BE22" s="167"/>
      <c r="BF22" s="167"/>
      <c r="BG22" s="167"/>
      <c r="BH22" s="167"/>
      <c r="BI22" s="191"/>
      <c r="BJ22" s="167"/>
      <c r="BK22" s="167"/>
      <c r="BL22" s="167"/>
      <c r="BM22" s="167"/>
      <c r="BN22" s="167"/>
      <c r="BO22" s="167"/>
      <c r="BP22" s="167"/>
      <c r="BQ22" s="191"/>
      <c r="BR22" s="167"/>
      <c r="BS22" s="167"/>
      <c r="BT22" s="167"/>
      <c r="BU22" s="167"/>
      <c r="BV22" s="167"/>
      <c r="BW22" s="167"/>
      <c r="BX22" s="167"/>
      <c r="BY22" s="918"/>
      <c r="BZ22" s="918"/>
      <c r="CA22" s="918"/>
      <c r="CB22" s="918"/>
      <c r="CC22" s="918"/>
    </row>
    <row r="23" spans="1:76" ht="14.25" customHeight="1">
      <c r="A23" s="852" t="s">
        <v>291</v>
      </c>
      <c r="B23" s="853"/>
      <c r="C23" s="899">
        <v>40909</v>
      </c>
      <c r="D23" s="901">
        <v>41699</v>
      </c>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330"/>
      <c r="BB23" s="189"/>
      <c r="BC23" s="189"/>
      <c r="BD23" s="189"/>
      <c r="BE23" s="189"/>
      <c r="BF23" s="189"/>
      <c r="BG23" s="189"/>
      <c r="BH23" s="189"/>
      <c r="BI23" s="330"/>
      <c r="BJ23" s="189"/>
      <c r="BK23" s="189"/>
      <c r="BL23" s="189"/>
      <c r="BM23" s="189"/>
      <c r="BN23" s="189"/>
      <c r="BO23" s="189"/>
      <c r="BP23" s="189"/>
      <c r="BQ23" s="330"/>
      <c r="BR23" s="189"/>
      <c r="BS23" s="189"/>
      <c r="BT23" s="189"/>
      <c r="BU23" s="189"/>
      <c r="BV23" s="189"/>
      <c r="BW23" s="189"/>
      <c r="BX23" s="189"/>
    </row>
    <row r="24" spans="1:81" s="620" customFormat="1" ht="14.25" customHeight="1">
      <c r="A24" s="730" t="s">
        <v>181</v>
      </c>
      <c r="B24" s="848"/>
      <c r="C24" s="900"/>
      <c r="D24" s="687"/>
      <c r="E24" s="851"/>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397"/>
      <c r="AP24" s="397"/>
      <c r="AQ24" s="397"/>
      <c r="AR24" s="397"/>
      <c r="AS24" s="397"/>
      <c r="AT24" s="397"/>
      <c r="AU24" s="397"/>
      <c r="AV24" s="397"/>
      <c r="AW24" s="397"/>
      <c r="AX24" s="397"/>
      <c r="AY24" s="397"/>
      <c r="AZ24" s="397"/>
      <c r="BA24" s="625"/>
      <c r="BB24" s="397"/>
      <c r="BC24" s="397"/>
      <c r="BD24" s="397"/>
      <c r="BE24" s="397"/>
      <c r="BF24" s="397"/>
      <c r="BG24" s="397"/>
      <c r="BH24" s="397"/>
      <c r="BI24" s="625"/>
      <c r="BJ24" s="397"/>
      <c r="BK24" s="397"/>
      <c r="BL24" s="397"/>
      <c r="BM24" s="397"/>
      <c r="BN24" s="397"/>
      <c r="BO24" s="397"/>
      <c r="BP24" s="397"/>
      <c r="BQ24" s="625"/>
      <c r="BR24" s="397"/>
      <c r="BS24" s="397"/>
      <c r="BT24" s="397"/>
      <c r="BU24" s="397"/>
      <c r="BV24" s="397"/>
      <c r="BW24" s="397"/>
      <c r="BX24" s="397"/>
      <c r="BY24" s="918"/>
      <c r="BZ24" s="918"/>
      <c r="CA24" s="918"/>
      <c r="CB24" s="918"/>
      <c r="CC24" s="918"/>
    </row>
    <row r="25" spans="1:81" s="620" customFormat="1" ht="14.25" customHeight="1">
      <c r="A25" s="730" t="s">
        <v>141</v>
      </c>
      <c r="B25" s="848"/>
      <c r="C25" s="900"/>
      <c r="D25" s="687"/>
      <c r="E25" s="626"/>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7"/>
      <c r="AG25" s="167"/>
      <c r="AH25" s="167"/>
      <c r="AI25" s="167"/>
      <c r="AJ25" s="167"/>
      <c r="AK25" s="167"/>
      <c r="AL25" s="167"/>
      <c r="AM25" s="167"/>
      <c r="AN25" s="167"/>
      <c r="AO25" s="167"/>
      <c r="AP25" s="168"/>
      <c r="AQ25" s="168"/>
      <c r="AR25" s="168"/>
      <c r="AS25" s="168"/>
      <c r="AT25" s="168"/>
      <c r="AU25" s="168"/>
      <c r="AV25" s="168"/>
      <c r="AW25" s="395"/>
      <c r="AX25" s="168"/>
      <c r="AY25" s="168"/>
      <c r="AZ25" s="168"/>
      <c r="BA25" s="626"/>
      <c r="BB25" s="168"/>
      <c r="BC25" s="168"/>
      <c r="BD25" s="168"/>
      <c r="BE25" s="168"/>
      <c r="BF25" s="168"/>
      <c r="BG25" s="168"/>
      <c r="BH25" s="167"/>
      <c r="BI25" s="626"/>
      <c r="BJ25" s="168"/>
      <c r="BK25" s="168"/>
      <c r="BL25" s="168"/>
      <c r="BM25" s="168"/>
      <c r="BN25" s="168"/>
      <c r="BO25" s="168"/>
      <c r="BP25" s="167"/>
      <c r="BQ25" s="626"/>
      <c r="BR25" s="168"/>
      <c r="BS25" s="168"/>
      <c r="BT25" s="168"/>
      <c r="BU25" s="168"/>
      <c r="BV25" s="168"/>
      <c r="BW25" s="168"/>
      <c r="BX25" s="167"/>
      <c r="BY25" s="918"/>
      <c r="BZ25" s="918"/>
      <c r="CA25" s="918"/>
      <c r="CB25" s="918"/>
      <c r="CC25" s="918"/>
    </row>
    <row r="26" spans="1:81" s="620" customFormat="1" ht="14.25" customHeight="1">
      <c r="A26" s="730" t="s">
        <v>27</v>
      </c>
      <c r="B26" s="848"/>
      <c r="C26" s="900"/>
      <c r="D26" s="687"/>
      <c r="E26" s="332"/>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69"/>
      <c r="AG26" s="169"/>
      <c r="AH26" s="169"/>
      <c r="AI26" s="169"/>
      <c r="AJ26" s="169"/>
      <c r="AK26" s="169"/>
      <c r="AL26" s="169"/>
      <c r="AM26" s="169"/>
      <c r="AN26" s="169"/>
      <c r="AO26" s="169"/>
      <c r="AP26" s="170"/>
      <c r="AQ26" s="170"/>
      <c r="AR26" s="396"/>
      <c r="AS26" s="170"/>
      <c r="AT26" s="170"/>
      <c r="AU26" s="170"/>
      <c r="AV26" s="170"/>
      <c r="AW26" s="170"/>
      <c r="AX26" s="170"/>
      <c r="AY26" s="170"/>
      <c r="AZ26" s="170"/>
      <c r="BA26" s="332"/>
      <c r="BB26" s="170"/>
      <c r="BC26" s="170"/>
      <c r="BD26" s="170"/>
      <c r="BE26" s="170"/>
      <c r="BF26" s="170"/>
      <c r="BG26" s="170"/>
      <c r="BH26" s="169"/>
      <c r="BI26" s="332"/>
      <c r="BJ26" s="170"/>
      <c r="BK26" s="170"/>
      <c r="BL26" s="170"/>
      <c r="BM26" s="170"/>
      <c r="BN26" s="170"/>
      <c r="BO26" s="170"/>
      <c r="BP26" s="169"/>
      <c r="BQ26" s="332"/>
      <c r="BR26" s="170"/>
      <c r="BS26" s="170"/>
      <c r="BT26" s="170"/>
      <c r="BU26" s="170"/>
      <c r="BV26" s="170"/>
      <c r="BW26" s="170"/>
      <c r="BX26" s="169"/>
      <c r="BY26" s="918"/>
      <c r="BZ26" s="918"/>
      <c r="CA26" s="918"/>
      <c r="CB26" s="918"/>
      <c r="CC26" s="918"/>
    </row>
    <row r="27" spans="1:81" s="620" customFormat="1" ht="14.25" customHeight="1">
      <c r="A27" s="730" t="s">
        <v>287</v>
      </c>
      <c r="B27" s="848"/>
      <c r="C27" s="900"/>
      <c r="D27" s="687"/>
      <c r="E27" s="626"/>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7"/>
      <c r="AI27" s="167"/>
      <c r="AJ27" s="167"/>
      <c r="AK27" s="167"/>
      <c r="AL27" s="167"/>
      <c r="AM27" s="167"/>
      <c r="AN27" s="168"/>
      <c r="AO27" s="167"/>
      <c r="AP27" s="167"/>
      <c r="AQ27" s="168"/>
      <c r="AR27" s="168"/>
      <c r="AS27" s="168"/>
      <c r="AT27" s="168"/>
      <c r="AU27" s="395"/>
      <c r="AV27" s="395"/>
      <c r="AW27" s="395"/>
      <c r="AX27" s="168"/>
      <c r="AY27" s="168"/>
      <c r="AZ27" s="168"/>
      <c r="BA27" s="626"/>
      <c r="BB27" s="168"/>
      <c r="BC27" s="168"/>
      <c r="BD27" s="168"/>
      <c r="BE27" s="168"/>
      <c r="BF27" s="168"/>
      <c r="BG27" s="168"/>
      <c r="BH27" s="168"/>
      <c r="BI27" s="626"/>
      <c r="BJ27" s="168"/>
      <c r="BK27" s="168"/>
      <c r="BL27" s="168"/>
      <c r="BM27" s="168"/>
      <c r="BN27" s="168"/>
      <c r="BO27" s="168"/>
      <c r="BP27" s="168"/>
      <c r="BQ27" s="626"/>
      <c r="BR27" s="168"/>
      <c r="BS27" s="168"/>
      <c r="BT27" s="168"/>
      <c r="BU27" s="168"/>
      <c r="BV27" s="168"/>
      <c r="BW27" s="168"/>
      <c r="BX27" s="168"/>
      <c r="BY27" s="918"/>
      <c r="BZ27" s="918"/>
      <c r="CA27" s="918"/>
      <c r="CB27" s="918"/>
      <c r="CC27" s="918"/>
    </row>
    <row r="28" spans="1:81" s="693" customFormat="1" ht="15.75" customHeight="1">
      <c r="A28" s="627"/>
      <c r="B28" s="628"/>
      <c r="C28" s="628"/>
      <c r="D28" s="628"/>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19"/>
      <c r="AY28" s="919"/>
      <c r="AZ28" s="919"/>
      <c r="BA28" s="919"/>
      <c r="BB28" s="919"/>
      <c r="BC28" s="919"/>
      <c r="BD28" s="919"/>
      <c r="BE28" s="919"/>
      <c r="BF28" s="919"/>
      <c r="BG28" s="919"/>
      <c r="BH28" s="919"/>
      <c r="BI28" s="919"/>
      <c r="BJ28" s="919"/>
      <c r="BK28" s="919"/>
      <c r="BL28" s="919"/>
      <c r="BM28" s="919"/>
      <c r="BN28" s="919"/>
      <c r="BO28" s="919"/>
      <c r="BP28" s="919"/>
      <c r="BQ28" s="919"/>
      <c r="BR28" s="919"/>
      <c r="BS28" s="919"/>
      <c r="BT28" s="919"/>
      <c r="BU28" s="919"/>
      <c r="BV28" s="919"/>
      <c r="BW28" s="919"/>
      <c r="BX28" s="919"/>
      <c r="BY28" s="897"/>
      <c r="BZ28" s="897"/>
      <c r="CA28" s="897"/>
      <c r="CB28" s="897"/>
      <c r="CC28" s="897"/>
    </row>
    <row r="29" spans="1:81" s="693" customFormat="1" ht="12.75">
      <c r="A29" s="694"/>
      <c r="B29" s="694"/>
      <c r="C29" s="694"/>
      <c r="D29" s="694"/>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920"/>
      <c r="AZ29" s="920"/>
      <c r="BA29" s="920"/>
      <c r="BB29" s="920"/>
      <c r="BC29" s="920"/>
      <c r="BD29" s="920"/>
      <c r="BE29" s="920"/>
      <c r="BF29" s="920"/>
      <c r="BG29" s="920"/>
      <c r="BH29" s="920"/>
      <c r="BI29" s="920"/>
      <c r="BJ29" s="920"/>
      <c r="BK29" s="920"/>
      <c r="BL29" s="920"/>
      <c r="BM29" s="920"/>
      <c r="BN29" s="920"/>
      <c r="BO29" s="920"/>
      <c r="BP29" s="920"/>
      <c r="BQ29" s="920"/>
      <c r="BR29" s="920"/>
      <c r="BS29" s="920"/>
      <c r="BT29" s="920"/>
      <c r="BU29" s="920"/>
      <c r="BV29" s="920"/>
      <c r="BW29" s="920"/>
      <c r="BX29" s="920"/>
      <c r="BY29" s="897"/>
      <c r="BZ29" s="897"/>
      <c r="CA29" s="897"/>
      <c r="CB29" s="897"/>
      <c r="CC29" s="897"/>
    </row>
    <row r="30" spans="1:81" s="693" customFormat="1" ht="12.75">
      <c r="A30" s="694"/>
      <c r="B30" s="694"/>
      <c r="C30" s="694"/>
      <c r="D30" s="694"/>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897"/>
      <c r="BZ30" s="897"/>
      <c r="CA30" s="897"/>
      <c r="CB30" s="897"/>
      <c r="CC30" s="897"/>
    </row>
    <row r="31" spans="1:81" s="693" customFormat="1" ht="12.75">
      <c r="A31" s="694"/>
      <c r="B31" s="694"/>
      <c r="C31" s="694"/>
      <c r="D31" s="694"/>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897"/>
      <c r="BZ31" s="897"/>
      <c r="CA31" s="897"/>
      <c r="CB31" s="897"/>
      <c r="CC31" s="897"/>
    </row>
    <row r="32" spans="1:81" s="693" customFormat="1" ht="12.75">
      <c r="A32" s="694"/>
      <c r="B32" s="694"/>
      <c r="C32" s="694"/>
      <c r="D32" s="694"/>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897"/>
      <c r="BZ32" s="897"/>
      <c r="CA32" s="897"/>
      <c r="CB32" s="897"/>
      <c r="CC32" s="897"/>
    </row>
    <row r="33" spans="1:81" s="693" customFormat="1" ht="12.75">
      <c r="A33" s="694"/>
      <c r="B33" s="694"/>
      <c r="C33" s="694"/>
      <c r="D33" s="694"/>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897"/>
      <c r="BZ33" s="897"/>
      <c r="CA33" s="897"/>
      <c r="CB33" s="897"/>
      <c r="CC33" s="897"/>
    </row>
    <row r="34" spans="1:81" s="693" customFormat="1" ht="12.75">
      <c r="A34" s="694"/>
      <c r="B34" s="694"/>
      <c r="C34" s="694"/>
      <c r="D34" s="694"/>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897"/>
      <c r="BZ34" s="897"/>
      <c r="CA34" s="897"/>
      <c r="CB34" s="897"/>
      <c r="CC34" s="897"/>
    </row>
    <row r="35" spans="1:81" s="693" customFormat="1" ht="12.75">
      <c r="A35" s="694"/>
      <c r="B35" s="694"/>
      <c r="C35" s="694"/>
      <c r="D35" s="694"/>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897"/>
      <c r="BZ35" s="897"/>
      <c r="CA35" s="897"/>
      <c r="CB35" s="897"/>
      <c r="CC35" s="897"/>
    </row>
    <row r="36" spans="1:81" s="693" customFormat="1" ht="12.75">
      <c r="A36" s="694"/>
      <c r="B36" s="694"/>
      <c r="C36" s="694"/>
      <c r="D36" s="694"/>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897"/>
      <c r="BZ36" s="897"/>
      <c r="CA36" s="897"/>
      <c r="CB36" s="897"/>
      <c r="CC36" s="897"/>
    </row>
    <row r="37" spans="1:81" s="693" customFormat="1" ht="12.75">
      <c r="A37" s="694"/>
      <c r="B37" s="694"/>
      <c r="C37" s="694"/>
      <c r="D37" s="694"/>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897"/>
      <c r="BZ37" s="897"/>
      <c r="CA37" s="897"/>
      <c r="CB37" s="897"/>
      <c r="CC37" s="897"/>
    </row>
    <row r="38" spans="1:81" s="693" customFormat="1" ht="12.75">
      <c r="A38" s="694"/>
      <c r="B38" s="694"/>
      <c r="C38" s="694"/>
      <c r="D38" s="694"/>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897"/>
      <c r="BZ38" s="897"/>
      <c r="CA38" s="897"/>
      <c r="CB38" s="897"/>
      <c r="CC38" s="897"/>
    </row>
    <row r="39" spans="1:81" s="693" customFormat="1" ht="12.75">
      <c r="A39" s="694"/>
      <c r="B39" s="694"/>
      <c r="C39" s="694"/>
      <c r="D39" s="694"/>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897"/>
      <c r="BZ39" s="897"/>
      <c r="CA39" s="897"/>
      <c r="CB39" s="897"/>
      <c r="CC39" s="897"/>
    </row>
    <row r="40" spans="1:81" s="693" customFormat="1" ht="12.75">
      <c r="A40" s="694"/>
      <c r="B40" s="694"/>
      <c r="C40" s="694"/>
      <c r="D40" s="694"/>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897"/>
      <c r="BZ40" s="897"/>
      <c r="CA40" s="897"/>
      <c r="CB40" s="897"/>
      <c r="CC40" s="897"/>
    </row>
    <row r="41" spans="1:81" s="693" customFormat="1" ht="12.75">
      <c r="A41" s="694"/>
      <c r="B41" s="694"/>
      <c r="C41" s="694"/>
      <c r="D41" s="694"/>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897"/>
      <c r="BZ41" s="897"/>
      <c r="CA41" s="897"/>
      <c r="CB41" s="897"/>
      <c r="CC41" s="897"/>
    </row>
    <row r="42" spans="1:81" s="693" customFormat="1" ht="12.75">
      <c r="A42" s="694"/>
      <c r="B42" s="694"/>
      <c r="C42" s="694"/>
      <c r="D42" s="694"/>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897"/>
      <c r="BZ42" s="897"/>
      <c r="CA42" s="897"/>
      <c r="CB42" s="897"/>
      <c r="CC42" s="897"/>
    </row>
    <row r="43" spans="1:81" s="693" customFormat="1" ht="12.75">
      <c r="A43" s="694"/>
      <c r="B43" s="694"/>
      <c r="C43" s="694"/>
      <c r="D43" s="694"/>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897"/>
      <c r="BZ43" s="897"/>
      <c r="CA43" s="897"/>
      <c r="CB43" s="897"/>
      <c r="CC43" s="897"/>
    </row>
    <row r="44" spans="1:81" s="693" customFormat="1" ht="12.75">
      <c r="A44" s="694"/>
      <c r="B44" s="694"/>
      <c r="C44" s="694"/>
      <c r="D44" s="694"/>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897"/>
      <c r="BZ44" s="897"/>
      <c r="CA44" s="897"/>
      <c r="CB44" s="897"/>
      <c r="CC44" s="897"/>
    </row>
    <row r="45" spans="1:81" s="693" customFormat="1" ht="12.75">
      <c r="A45" s="694"/>
      <c r="B45" s="694"/>
      <c r="C45" s="694"/>
      <c r="D45" s="694"/>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897"/>
      <c r="BZ45" s="897"/>
      <c r="CA45" s="897"/>
      <c r="CB45" s="897"/>
      <c r="CC45" s="897"/>
    </row>
    <row r="46" spans="1:81" s="693" customFormat="1" ht="12.75">
      <c r="A46" s="694"/>
      <c r="B46" s="694"/>
      <c r="C46" s="694"/>
      <c r="D46" s="694"/>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897"/>
      <c r="BZ46" s="897"/>
      <c r="CA46" s="897"/>
      <c r="CB46" s="897"/>
      <c r="CC46" s="897"/>
    </row>
    <row r="47" spans="1:81" s="693" customFormat="1" ht="12.75">
      <c r="A47" s="694"/>
      <c r="B47" s="694"/>
      <c r="C47" s="694"/>
      <c r="D47" s="694"/>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897"/>
      <c r="BZ47" s="897"/>
      <c r="CA47" s="897"/>
      <c r="CB47" s="897"/>
      <c r="CC47" s="897"/>
    </row>
    <row r="48" spans="1:81" s="693" customFormat="1" ht="12.75">
      <c r="A48" s="694"/>
      <c r="B48" s="694"/>
      <c r="C48" s="694"/>
      <c r="D48" s="694"/>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897"/>
      <c r="BZ48" s="897"/>
      <c r="CA48" s="897"/>
      <c r="CB48" s="897"/>
      <c r="CC48" s="897"/>
    </row>
    <row r="49" spans="1:81" s="693" customFormat="1" ht="12.75">
      <c r="A49" s="694"/>
      <c r="B49" s="694"/>
      <c r="C49" s="694"/>
      <c r="D49" s="694"/>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897"/>
      <c r="BZ49" s="897"/>
      <c r="CA49" s="897"/>
      <c r="CB49" s="897"/>
      <c r="CC49" s="897"/>
    </row>
    <row r="50" spans="1:81" s="693" customFormat="1" ht="12.75">
      <c r="A50" s="694"/>
      <c r="B50" s="694"/>
      <c r="C50" s="694"/>
      <c r="D50" s="694"/>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897"/>
      <c r="BZ50" s="897"/>
      <c r="CA50" s="897"/>
      <c r="CB50" s="897"/>
      <c r="CC50" s="897"/>
    </row>
    <row r="51" spans="1:81" s="693" customFormat="1" ht="12.75">
      <c r="A51" s="694"/>
      <c r="B51" s="694"/>
      <c r="C51" s="694"/>
      <c r="D51" s="694"/>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897"/>
      <c r="BZ51" s="897"/>
      <c r="CA51" s="897"/>
      <c r="CB51" s="897"/>
      <c r="CC51" s="897"/>
    </row>
    <row r="52" spans="1:81" s="693" customFormat="1" ht="12.75">
      <c r="A52" s="694"/>
      <c r="B52" s="694"/>
      <c r="C52" s="694"/>
      <c r="D52" s="694"/>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897"/>
      <c r="BZ52" s="897"/>
      <c r="CA52" s="897"/>
      <c r="CB52" s="897"/>
      <c r="CC52" s="897"/>
    </row>
    <row r="53" spans="1:81" s="693" customFormat="1" ht="12.75">
      <c r="A53" s="694"/>
      <c r="B53" s="694"/>
      <c r="C53" s="694"/>
      <c r="D53" s="694"/>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897"/>
      <c r="BZ53" s="897"/>
      <c r="CA53" s="897"/>
      <c r="CB53" s="897"/>
      <c r="CC53" s="897"/>
    </row>
    <row r="54" spans="1:81" s="693" customFormat="1" ht="12.75">
      <c r="A54" s="694"/>
      <c r="B54" s="694"/>
      <c r="C54" s="694"/>
      <c r="D54" s="694"/>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897"/>
      <c r="BZ54" s="897"/>
      <c r="CA54" s="897"/>
      <c r="CB54" s="897"/>
      <c r="CC54" s="897"/>
    </row>
    <row r="55" spans="1:81" s="693" customFormat="1" ht="12.75">
      <c r="A55" s="694"/>
      <c r="B55" s="694"/>
      <c r="C55" s="694"/>
      <c r="D55" s="694"/>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897"/>
      <c r="BZ55" s="897"/>
      <c r="CA55" s="897"/>
      <c r="CB55" s="897"/>
      <c r="CC55" s="897"/>
    </row>
    <row r="56" spans="1:81" s="693" customFormat="1" ht="12.75">
      <c r="A56" s="694"/>
      <c r="B56" s="694"/>
      <c r="C56" s="694"/>
      <c r="D56" s="694"/>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897"/>
      <c r="BZ56" s="897"/>
      <c r="CA56" s="897"/>
      <c r="CB56" s="897"/>
      <c r="CC56" s="897"/>
    </row>
    <row r="57" spans="1:81" s="693" customFormat="1" ht="12.75">
      <c r="A57" s="694"/>
      <c r="B57" s="694"/>
      <c r="C57" s="694"/>
      <c r="D57" s="694"/>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897"/>
      <c r="BZ57" s="897"/>
      <c r="CA57" s="897"/>
      <c r="CB57" s="897"/>
      <c r="CC57" s="897"/>
    </row>
    <row r="58" spans="1:81" s="693" customFormat="1" ht="12.75">
      <c r="A58" s="694"/>
      <c r="B58" s="694"/>
      <c r="C58" s="694"/>
      <c r="D58" s="694"/>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897"/>
      <c r="BZ58" s="897"/>
      <c r="CA58" s="897"/>
      <c r="CB58" s="897"/>
      <c r="CC58" s="897"/>
    </row>
    <row r="59" spans="1:81" s="693" customFormat="1" ht="12.75">
      <c r="A59" s="694"/>
      <c r="B59" s="694"/>
      <c r="C59" s="694"/>
      <c r="D59" s="694"/>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897"/>
      <c r="BZ59" s="897"/>
      <c r="CA59" s="897"/>
      <c r="CB59" s="897"/>
      <c r="CC59" s="897"/>
    </row>
    <row r="60" spans="1:81" s="693" customFormat="1" ht="12.75">
      <c r="A60" s="694"/>
      <c r="B60" s="694"/>
      <c r="C60" s="694"/>
      <c r="D60" s="694"/>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897"/>
      <c r="BZ60" s="897"/>
      <c r="CA60" s="897"/>
      <c r="CB60" s="897"/>
      <c r="CC60" s="897"/>
    </row>
    <row r="61" spans="1:81" s="693" customFormat="1" ht="12.75">
      <c r="A61" s="694"/>
      <c r="B61" s="694"/>
      <c r="C61" s="694"/>
      <c r="D61" s="694"/>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897"/>
      <c r="BZ61" s="897"/>
      <c r="CA61" s="897"/>
      <c r="CB61" s="897"/>
      <c r="CC61" s="897"/>
    </row>
    <row r="62" spans="1:81" s="693" customFormat="1" ht="12.75">
      <c r="A62" s="694"/>
      <c r="B62" s="694"/>
      <c r="C62" s="694"/>
      <c r="D62" s="694"/>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897"/>
      <c r="BZ62" s="897"/>
      <c r="CA62" s="897"/>
      <c r="CB62" s="897"/>
      <c r="CC62" s="897"/>
    </row>
    <row r="63" spans="1:81" s="693" customFormat="1" ht="12.75">
      <c r="A63" s="694"/>
      <c r="B63" s="694"/>
      <c r="C63" s="694"/>
      <c r="D63" s="694"/>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897"/>
      <c r="BZ63" s="897"/>
      <c r="CA63" s="897"/>
      <c r="CB63" s="897"/>
      <c r="CC63" s="897"/>
    </row>
    <row r="64" spans="1:81" s="693" customFormat="1" ht="12.75">
      <c r="A64" s="694"/>
      <c r="B64" s="694"/>
      <c r="C64" s="694"/>
      <c r="D64" s="694"/>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897"/>
      <c r="BZ64" s="897"/>
      <c r="CA64" s="897"/>
      <c r="CB64" s="897"/>
      <c r="CC64" s="897"/>
    </row>
    <row r="65" spans="1:81" s="693" customFormat="1" ht="12.75">
      <c r="A65" s="694"/>
      <c r="B65" s="694"/>
      <c r="C65" s="694"/>
      <c r="D65" s="694"/>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897"/>
      <c r="BZ65" s="897"/>
      <c r="CA65" s="897"/>
      <c r="CB65" s="897"/>
      <c r="CC65" s="897"/>
    </row>
    <row r="66" spans="1:81" s="693" customFormat="1" ht="12.75">
      <c r="A66" s="694"/>
      <c r="B66" s="694"/>
      <c r="C66" s="694"/>
      <c r="D66" s="694"/>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897"/>
      <c r="BZ66" s="897"/>
      <c r="CA66" s="897"/>
      <c r="CB66" s="897"/>
      <c r="CC66" s="897"/>
    </row>
    <row r="67" spans="1:81" s="693" customFormat="1" ht="12.75">
      <c r="A67" s="694"/>
      <c r="B67" s="694"/>
      <c r="C67" s="694"/>
      <c r="D67" s="694"/>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897"/>
      <c r="BZ67" s="897"/>
      <c r="CA67" s="897"/>
      <c r="CB67" s="897"/>
      <c r="CC67" s="897"/>
    </row>
    <row r="68" spans="1:81" s="693" customFormat="1" ht="12.75">
      <c r="A68" s="694"/>
      <c r="B68" s="694"/>
      <c r="C68" s="694"/>
      <c r="D68" s="694"/>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897"/>
      <c r="BZ68" s="897"/>
      <c r="CA68" s="897"/>
      <c r="CB68" s="897"/>
      <c r="CC68" s="897"/>
    </row>
    <row r="69" spans="1:81" s="693" customFormat="1" ht="12.75">
      <c r="A69" s="694"/>
      <c r="B69" s="694"/>
      <c r="C69" s="694"/>
      <c r="D69" s="694"/>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897"/>
      <c r="BZ69" s="897"/>
      <c r="CA69" s="897"/>
      <c r="CB69" s="897"/>
      <c r="CC69" s="897"/>
    </row>
    <row r="70" spans="1:81" s="693" customFormat="1" ht="12.75">
      <c r="A70" s="694"/>
      <c r="B70" s="694"/>
      <c r="C70" s="694"/>
      <c r="D70" s="694"/>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897"/>
      <c r="BZ70" s="897"/>
      <c r="CA70" s="897"/>
      <c r="CB70" s="897"/>
      <c r="CC70" s="897"/>
    </row>
    <row r="71" spans="1:81" s="693" customFormat="1" ht="12.75">
      <c r="A71" s="694"/>
      <c r="B71" s="694"/>
      <c r="C71" s="694"/>
      <c r="D71" s="694"/>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897"/>
      <c r="BZ71" s="897"/>
      <c r="CA71" s="897"/>
      <c r="CB71" s="897"/>
      <c r="CC71" s="897"/>
    </row>
    <row r="72" spans="1:81" s="693" customFormat="1" ht="12.75">
      <c r="A72" s="694"/>
      <c r="B72" s="694"/>
      <c r="C72" s="694"/>
      <c r="D72" s="694"/>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897"/>
      <c r="BZ72" s="897"/>
      <c r="CA72" s="897"/>
      <c r="CB72" s="897"/>
      <c r="CC72" s="897"/>
    </row>
    <row r="73" spans="1:81" s="693" customFormat="1" ht="12.75">
      <c r="A73" s="694"/>
      <c r="B73" s="694"/>
      <c r="C73" s="694"/>
      <c r="D73" s="694"/>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897"/>
      <c r="BZ73" s="897"/>
      <c r="CA73" s="897"/>
      <c r="CB73" s="897"/>
      <c r="CC73" s="897"/>
    </row>
    <row r="74" spans="1:81" s="693" customFormat="1" ht="12.75">
      <c r="A74" s="694"/>
      <c r="B74" s="694"/>
      <c r="C74" s="694"/>
      <c r="D74" s="694"/>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897"/>
      <c r="BZ74" s="897"/>
      <c r="CA74" s="897"/>
      <c r="CB74" s="897"/>
      <c r="CC74" s="897"/>
    </row>
    <row r="75" spans="1:81" s="693" customFormat="1" ht="12.75">
      <c r="A75" s="694"/>
      <c r="B75" s="694"/>
      <c r="C75" s="694"/>
      <c r="D75" s="694"/>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897"/>
      <c r="BZ75" s="897"/>
      <c r="CA75" s="897"/>
      <c r="CB75" s="897"/>
      <c r="CC75" s="897"/>
    </row>
    <row r="76" spans="1:81" s="693" customFormat="1" ht="12.75">
      <c r="A76" s="694"/>
      <c r="B76" s="694"/>
      <c r="C76" s="694"/>
      <c r="D76" s="694"/>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897"/>
      <c r="BZ76" s="897"/>
      <c r="CA76" s="897"/>
      <c r="CB76" s="897"/>
      <c r="CC76" s="897"/>
    </row>
    <row r="77" spans="1:81" s="693" customFormat="1" ht="12.75">
      <c r="A77" s="694"/>
      <c r="B77" s="694"/>
      <c r="C77" s="694"/>
      <c r="D77" s="694"/>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897"/>
      <c r="BZ77" s="897"/>
      <c r="CA77" s="897"/>
      <c r="CB77" s="897"/>
      <c r="CC77" s="897"/>
    </row>
    <row r="78" spans="1:81" s="693" customFormat="1" ht="12.75">
      <c r="A78" s="694"/>
      <c r="B78" s="694"/>
      <c r="C78" s="694"/>
      <c r="D78" s="694"/>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897"/>
      <c r="BZ78" s="897"/>
      <c r="CA78" s="897"/>
      <c r="CB78" s="897"/>
      <c r="CC78" s="897"/>
    </row>
    <row r="79" spans="1:81" s="693" customFormat="1" ht="12.75">
      <c r="A79" s="694"/>
      <c r="B79" s="694"/>
      <c r="C79" s="694"/>
      <c r="D79" s="694"/>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897"/>
      <c r="BZ79" s="897"/>
      <c r="CA79" s="897"/>
      <c r="CB79" s="897"/>
      <c r="CC79" s="897"/>
    </row>
    <row r="80" spans="1:81" s="693" customFormat="1" ht="12.75">
      <c r="A80" s="694"/>
      <c r="B80" s="694"/>
      <c r="C80" s="694"/>
      <c r="D80" s="694"/>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19"/>
      <c r="BW80" s="219"/>
      <c r="BX80" s="219"/>
      <c r="BY80" s="897"/>
      <c r="BZ80" s="897"/>
      <c r="CA80" s="897"/>
      <c r="CB80" s="897"/>
      <c r="CC80" s="897"/>
    </row>
    <row r="81" spans="1:81" s="693" customFormat="1" ht="12.75">
      <c r="A81" s="694"/>
      <c r="B81" s="694"/>
      <c r="C81" s="694"/>
      <c r="D81" s="694"/>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897"/>
      <c r="BZ81" s="897"/>
      <c r="CA81" s="897"/>
      <c r="CB81" s="897"/>
      <c r="CC81" s="897"/>
    </row>
    <row r="82" spans="1:81" s="693" customFormat="1" ht="12.75">
      <c r="A82" s="694"/>
      <c r="B82" s="694"/>
      <c r="C82" s="694"/>
      <c r="D82" s="694"/>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897"/>
      <c r="BZ82" s="897"/>
      <c r="CA82" s="897"/>
      <c r="CB82" s="897"/>
      <c r="CC82" s="897"/>
    </row>
    <row r="83" spans="1:81" s="693" customFormat="1" ht="12.75">
      <c r="A83" s="694"/>
      <c r="B83" s="694"/>
      <c r="C83" s="694"/>
      <c r="D83" s="694"/>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897"/>
      <c r="BZ83" s="897"/>
      <c r="CA83" s="897"/>
      <c r="CB83" s="897"/>
      <c r="CC83" s="897"/>
    </row>
    <row r="84" spans="1:81" s="693" customFormat="1" ht="12.75">
      <c r="A84" s="694"/>
      <c r="B84" s="694"/>
      <c r="C84" s="694"/>
      <c r="D84" s="694"/>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897"/>
      <c r="BZ84" s="897"/>
      <c r="CA84" s="897"/>
      <c r="CB84" s="897"/>
      <c r="CC84" s="897"/>
    </row>
    <row r="85" spans="1:81" s="693" customFormat="1" ht="12.75">
      <c r="A85" s="694"/>
      <c r="B85" s="694"/>
      <c r="C85" s="694"/>
      <c r="D85" s="694"/>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897"/>
      <c r="BZ85" s="897"/>
      <c r="CA85" s="897"/>
      <c r="CB85" s="897"/>
      <c r="CC85" s="897"/>
    </row>
    <row r="86" spans="1:81" s="693" customFormat="1" ht="12.75">
      <c r="A86" s="694"/>
      <c r="B86" s="694"/>
      <c r="C86" s="694"/>
      <c r="D86" s="694"/>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897"/>
      <c r="BZ86" s="897"/>
      <c r="CA86" s="897"/>
      <c r="CB86" s="897"/>
      <c r="CC86" s="897"/>
    </row>
    <row r="87" spans="1:81" s="693" customFormat="1" ht="12.75">
      <c r="A87" s="694"/>
      <c r="B87" s="694"/>
      <c r="C87" s="694"/>
      <c r="D87" s="694"/>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897"/>
      <c r="BZ87" s="897"/>
      <c r="CA87" s="897"/>
      <c r="CB87" s="897"/>
      <c r="CC87" s="897"/>
    </row>
    <row r="88" spans="1:81" s="693" customFormat="1" ht="12.75">
      <c r="A88" s="694"/>
      <c r="B88" s="694"/>
      <c r="C88" s="694"/>
      <c r="D88" s="694"/>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897"/>
      <c r="BZ88" s="897"/>
      <c r="CA88" s="897"/>
      <c r="CB88" s="897"/>
      <c r="CC88" s="897"/>
    </row>
    <row r="89" spans="1:81" s="693" customFormat="1" ht="12.75">
      <c r="A89" s="694"/>
      <c r="B89" s="694"/>
      <c r="C89" s="694"/>
      <c r="D89" s="694"/>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897"/>
      <c r="BZ89" s="897"/>
      <c r="CA89" s="897"/>
      <c r="CB89" s="897"/>
      <c r="CC89" s="897"/>
    </row>
    <row r="90" spans="1:81" s="693" customFormat="1" ht="12.75">
      <c r="A90" s="694"/>
      <c r="B90" s="694"/>
      <c r="C90" s="694"/>
      <c r="D90" s="694"/>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897"/>
      <c r="BZ90" s="897"/>
      <c r="CA90" s="897"/>
      <c r="CB90" s="897"/>
      <c r="CC90" s="897"/>
    </row>
    <row r="91" spans="1:81" s="693" customFormat="1" ht="12.75">
      <c r="A91" s="694"/>
      <c r="B91" s="694"/>
      <c r="C91" s="694"/>
      <c r="D91" s="694"/>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897"/>
      <c r="BZ91" s="897"/>
      <c r="CA91" s="897"/>
      <c r="CB91" s="897"/>
      <c r="CC91" s="897"/>
    </row>
    <row r="92" spans="1:81" s="693" customFormat="1" ht="12.75">
      <c r="A92" s="694"/>
      <c r="B92" s="694"/>
      <c r="C92" s="694"/>
      <c r="D92" s="694"/>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897"/>
      <c r="BZ92" s="897"/>
      <c r="CA92" s="897"/>
      <c r="CB92" s="897"/>
      <c r="CC92" s="897"/>
    </row>
    <row r="93" spans="1:81" s="693" customFormat="1" ht="12.75">
      <c r="A93" s="694"/>
      <c r="B93" s="694"/>
      <c r="C93" s="694"/>
      <c r="D93" s="694"/>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897"/>
      <c r="BZ93" s="897"/>
      <c r="CA93" s="897"/>
      <c r="CB93" s="897"/>
      <c r="CC93" s="897"/>
    </row>
    <row r="94" spans="1:81" s="693" customFormat="1" ht="12.75">
      <c r="A94" s="694"/>
      <c r="B94" s="694"/>
      <c r="C94" s="694"/>
      <c r="D94" s="694"/>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897"/>
      <c r="BZ94" s="897"/>
      <c r="CA94" s="897"/>
      <c r="CB94" s="897"/>
      <c r="CC94" s="897"/>
    </row>
    <row r="95" spans="1:81" s="693" customFormat="1" ht="12.75">
      <c r="A95" s="694"/>
      <c r="B95" s="694"/>
      <c r="C95" s="694"/>
      <c r="D95" s="694"/>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897"/>
      <c r="BZ95" s="897"/>
      <c r="CA95" s="897"/>
      <c r="CB95" s="897"/>
      <c r="CC95" s="897"/>
    </row>
    <row r="96" spans="1:81" s="693" customFormat="1" ht="12.75">
      <c r="A96" s="694"/>
      <c r="B96" s="694"/>
      <c r="C96" s="694"/>
      <c r="D96" s="694"/>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897"/>
      <c r="BZ96" s="897"/>
      <c r="CA96" s="897"/>
      <c r="CB96" s="897"/>
      <c r="CC96" s="897"/>
    </row>
    <row r="97" spans="1:81" s="693" customFormat="1" ht="12.75">
      <c r="A97" s="694"/>
      <c r="B97" s="694"/>
      <c r="C97" s="694"/>
      <c r="D97" s="694"/>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897"/>
      <c r="BZ97" s="897"/>
      <c r="CA97" s="897"/>
      <c r="CB97" s="897"/>
      <c r="CC97" s="897"/>
    </row>
    <row r="98" spans="1:81" s="693" customFormat="1" ht="12.75">
      <c r="A98" s="694"/>
      <c r="B98" s="694"/>
      <c r="C98" s="694"/>
      <c r="D98" s="694"/>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897"/>
      <c r="BZ98" s="897"/>
      <c r="CA98" s="897"/>
      <c r="CB98" s="897"/>
      <c r="CC98" s="897"/>
    </row>
    <row r="99" spans="1:81" s="693" customFormat="1" ht="12.75">
      <c r="A99" s="694"/>
      <c r="B99" s="694"/>
      <c r="C99" s="694"/>
      <c r="D99" s="694"/>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897"/>
      <c r="BZ99" s="897"/>
      <c r="CA99" s="897"/>
      <c r="CB99" s="897"/>
      <c r="CC99" s="897"/>
    </row>
    <row r="100" spans="1:81" s="693" customFormat="1" ht="12.75">
      <c r="A100" s="694"/>
      <c r="B100" s="694"/>
      <c r="C100" s="694"/>
      <c r="D100" s="694"/>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897"/>
      <c r="BZ100" s="897"/>
      <c r="CA100" s="897"/>
      <c r="CB100" s="897"/>
      <c r="CC100" s="897"/>
    </row>
    <row r="101" spans="1:81" s="693" customFormat="1" ht="12.75">
      <c r="A101" s="694"/>
      <c r="B101" s="694"/>
      <c r="C101" s="694"/>
      <c r="D101" s="694"/>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897"/>
      <c r="BZ101" s="897"/>
      <c r="CA101" s="897"/>
      <c r="CB101" s="897"/>
      <c r="CC101" s="897"/>
    </row>
    <row r="102" spans="1:81" s="693" customFormat="1" ht="12.75">
      <c r="A102" s="694"/>
      <c r="B102" s="694"/>
      <c r="C102" s="694"/>
      <c r="D102" s="694"/>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897"/>
      <c r="BZ102" s="897"/>
      <c r="CA102" s="897"/>
      <c r="CB102" s="897"/>
      <c r="CC102" s="897"/>
    </row>
    <row r="103" spans="1:81" s="693" customFormat="1" ht="12.75">
      <c r="A103" s="694"/>
      <c r="B103" s="694"/>
      <c r="C103" s="694"/>
      <c r="D103" s="694"/>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897"/>
      <c r="BZ103" s="897"/>
      <c r="CA103" s="897"/>
      <c r="CB103" s="897"/>
      <c r="CC103" s="897"/>
    </row>
    <row r="104" spans="1:81" s="693" customFormat="1" ht="12.75">
      <c r="A104" s="694"/>
      <c r="B104" s="694"/>
      <c r="C104" s="694"/>
      <c r="D104" s="694"/>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897"/>
      <c r="BZ104" s="897"/>
      <c r="CA104" s="897"/>
      <c r="CB104" s="897"/>
      <c r="CC104" s="897"/>
    </row>
    <row r="105" spans="1:81" s="693" customFormat="1" ht="12.75">
      <c r="A105" s="694"/>
      <c r="B105" s="694"/>
      <c r="C105" s="694"/>
      <c r="D105" s="694"/>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897"/>
      <c r="BZ105" s="897"/>
      <c r="CA105" s="897"/>
      <c r="CB105" s="897"/>
      <c r="CC105" s="897"/>
    </row>
    <row r="106" spans="1:81" s="693" customFormat="1" ht="12.75">
      <c r="A106" s="694"/>
      <c r="B106" s="694"/>
      <c r="C106" s="694"/>
      <c r="D106" s="694"/>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897"/>
      <c r="BZ106" s="897"/>
      <c r="CA106" s="897"/>
      <c r="CB106" s="897"/>
      <c r="CC106" s="897"/>
    </row>
    <row r="107" spans="1:81" s="693" customFormat="1" ht="12.75">
      <c r="A107" s="694"/>
      <c r="B107" s="694"/>
      <c r="C107" s="694"/>
      <c r="D107" s="694"/>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897"/>
      <c r="BZ107" s="897"/>
      <c r="CA107" s="897"/>
      <c r="CB107" s="897"/>
      <c r="CC107" s="897"/>
    </row>
    <row r="108" spans="1:81" s="693" customFormat="1" ht="12.75">
      <c r="A108" s="694"/>
      <c r="B108" s="694"/>
      <c r="C108" s="694"/>
      <c r="D108" s="694"/>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897"/>
      <c r="BZ108" s="897"/>
      <c r="CA108" s="897"/>
      <c r="CB108" s="897"/>
      <c r="CC108" s="897"/>
    </row>
    <row r="109" spans="1:81" s="693" customFormat="1" ht="12.75">
      <c r="A109" s="694"/>
      <c r="B109" s="694"/>
      <c r="C109" s="694"/>
      <c r="D109" s="694"/>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c r="BY109" s="897"/>
      <c r="BZ109" s="897"/>
      <c r="CA109" s="897"/>
      <c r="CB109" s="897"/>
      <c r="CC109" s="897"/>
    </row>
    <row r="110" spans="1:81" s="693" customFormat="1" ht="12.75">
      <c r="A110" s="694"/>
      <c r="B110" s="694"/>
      <c r="C110" s="694"/>
      <c r="D110" s="694"/>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897"/>
      <c r="BZ110" s="897"/>
      <c r="CA110" s="897"/>
      <c r="CB110" s="897"/>
      <c r="CC110" s="897"/>
    </row>
    <row r="111" spans="1:81" s="693" customFormat="1" ht="12.75">
      <c r="A111" s="694"/>
      <c r="B111" s="694"/>
      <c r="C111" s="694"/>
      <c r="D111" s="694"/>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897"/>
      <c r="BZ111" s="897"/>
      <c r="CA111" s="897"/>
      <c r="CB111" s="897"/>
      <c r="CC111" s="897"/>
    </row>
    <row r="112" spans="1:81" s="693" customFormat="1" ht="12.75">
      <c r="A112" s="694"/>
      <c r="B112" s="694"/>
      <c r="C112" s="694"/>
      <c r="D112" s="694"/>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897"/>
      <c r="BZ112" s="897"/>
      <c r="CA112" s="897"/>
      <c r="CB112" s="897"/>
      <c r="CC112" s="897"/>
    </row>
    <row r="113" spans="1:81" s="693" customFormat="1" ht="12.75">
      <c r="A113" s="694"/>
      <c r="B113" s="694"/>
      <c r="C113" s="694"/>
      <c r="D113" s="694"/>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897"/>
      <c r="BZ113" s="897"/>
      <c r="CA113" s="897"/>
      <c r="CB113" s="897"/>
      <c r="CC113" s="897"/>
    </row>
    <row r="114" spans="1:81" s="693" customFormat="1" ht="12.75">
      <c r="A114" s="694"/>
      <c r="B114" s="694"/>
      <c r="C114" s="694"/>
      <c r="D114" s="694"/>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897"/>
      <c r="BZ114" s="897"/>
      <c r="CA114" s="897"/>
      <c r="CB114" s="897"/>
      <c r="CC114" s="897"/>
    </row>
    <row r="115" spans="1:81" s="693" customFormat="1" ht="12.75">
      <c r="A115" s="694"/>
      <c r="B115" s="694"/>
      <c r="C115" s="694"/>
      <c r="D115" s="694"/>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897"/>
      <c r="BZ115" s="897"/>
      <c r="CA115" s="897"/>
      <c r="CB115" s="897"/>
      <c r="CC115" s="897"/>
    </row>
    <row r="116" spans="1:81" s="693" customFormat="1" ht="12.75">
      <c r="A116" s="694"/>
      <c r="B116" s="694"/>
      <c r="C116" s="694"/>
      <c r="D116" s="694"/>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897"/>
      <c r="BZ116" s="897"/>
      <c r="CA116" s="897"/>
      <c r="CB116" s="897"/>
      <c r="CC116" s="897"/>
    </row>
    <row r="117" spans="1:81" s="693" customFormat="1" ht="12.75">
      <c r="A117" s="694"/>
      <c r="B117" s="694"/>
      <c r="C117" s="694"/>
      <c r="D117" s="694"/>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897"/>
      <c r="BZ117" s="897"/>
      <c r="CA117" s="897"/>
      <c r="CB117" s="897"/>
      <c r="CC117" s="897"/>
    </row>
    <row r="118" spans="1:81" s="693" customFormat="1" ht="12.75">
      <c r="A118" s="694"/>
      <c r="B118" s="694"/>
      <c r="C118" s="694"/>
      <c r="D118" s="694"/>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897"/>
      <c r="BZ118" s="897"/>
      <c r="CA118" s="897"/>
      <c r="CB118" s="897"/>
      <c r="CC118" s="897"/>
    </row>
    <row r="119" spans="1:81" s="693" customFormat="1" ht="12.75">
      <c r="A119" s="694"/>
      <c r="B119" s="694"/>
      <c r="C119" s="694"/>
      <c r="D119" s="694"/>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897"/>
      <c r="BZ119" s="897"/>
      <c r="CA119" s="897"/>
      <c r="CB119" s="897"/>
      <c r="CC119" s="897"/>
    </row>
    <row r="120" spans="1:81" s="693" customFormat="1" ht="12.75">
      <c r="A120" s="694"/>
      <c r="B120" s="694"/>
      <c r="C120" s="694"/>
      <c r="D120" s="694"/>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897"/>
      <c r="BZ120" s="897"/>
      <c r="CA120" s="897"/>
      <c r="CB120" s="897"/>
      <c r="CC120" s="897"/>
    </row>
    <row r="121" spans="1:81" s="693" customFormat="1" ht="12.75">
      <c r="A121" s="694"/>
      <c r="B121" s="694"/>
      <c r="C121" s="694"/>
      <c r="D121" s="694"/>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897"/>
      <c r="BZ121" s="897"/>
      <c r="CA121" s="897"/>
      <c r="CB121" s="897"/>
      <c r="CC121" s="897"/>
    </row>
    <row r="122" spans="1:81" s="693" customFormat="1" ht="12.75">
      <c r="A122" s="694"/>
      <c r="B122" s="694"/>
      <c r="C122" s="694"/>
      <c r="D122" s="694"/>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897"/>
      <c r="BZ122" s="897"/>
      <c r="CA122" s="897"/>
      <c r="CB122" s="897"/>
      <c r="CC122" s="897"/>
    </row>
    <row r="123" spans="1:81" s="693" customFormat="1" ht="12.75">
      <c r="A123" s="694"/>
      <c r="B123" s="694"/>
      <c r="C123" s="694"/>
      <c r="D123" s="694"/>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897"/>
      <c r="BZ123" s="897"/>
      <c r="CA123" s="897"/>
      <c r="CB123" s="897"/>
      <c r="CC123" s="897"/>
    </row>
    <row r="124" spans="1:81" s="693" customFormat="1" ht="12.75">
      <c r="A124" s="694"/>
      <c r="B124" s="694"/>
      <c r="C124" s="694"/>
      <c r="D124" s="694"/>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897"/>
      <c r="BZ124" s="897"/>
      <c r="CA124" s="897"/>
      <c r="CB124" s="897"/>
      <c r="CC124" s="897"/>
    </row>
    <row r="125" spans="1:81" s="693" customFormat="1" ht="12.75">
      <c r="A125" s="694"/>
      <c r="B125" s="694"/>
      <c r="C125" s="694"/>
      <c r="D125" s="694"/>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897"/>
      <c r="BZ125" s="897"/>
      <c r="CA125" s="897"/>
      <c r="CB125" s="897"/>
      <c r="CC125" s="897"/>
    </row>
    <row r="126" spans="1:81" s="693" customFormat="1" ht="12.75">
      <c r="A126" s="694"/>
      <c r="B126" s="694"/>
      <c r="C126" s="694"/>
      <c r="D126" s="694"/>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897"/>
      <c r="BZ126" s="897"/>
      <c r="CA126" s="897"/>
      <c r="CB126" s="897"/>
      <c r="CC126" s="897"/>
    </row>
    <row r="127" spans="1:81" s="693" customFormat="1" ht="12.75">
      <c r="A127" s="694"/>
      <c r="B127" s="694"/>
      <c r="C127" s="694"/>
      <c r="D127" s="694"/>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19"/>
      <c r="BU127" s="219"/>
      <c r="BV127" s="219"/>
      <c r="BW127" s="219"/>
      <c r="BX127" s="219"/>
      <c r="BY127" s="897"/>
      <c r="BZ127" s="897"/>
      <c r="CA127" s="897"/>
      <c r="CB127" s="897"/>
      <c r="CC127" s="897"/>
    </row>
    <row r="128" spans="1:81" s="693" customFormat="1" ht="12.75">
      <c r="A128" s="694"/>
      <c r="B128" s="694"/>
      <c r="C128" s="694"/>
      <c r="D128" s="694"/>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19"/>
      <c r="BU128" s="219"/>
      <c r="BV128" s="219"/>
      <c r="BW128" s="219"/>
      <c r="BX128" s="219"/>
      <c r="BY128" s="897"/>
      <c r="BZ128" s="897"/>
      <c r="CA128" s="897"/>
      <c r="CB128" s="897"/>
      <c r="CC128" s="897"/>
    </row>
    <row r="129" spans="1:81" s="693" customFormat="1" ht="12.75">
      <c r="A129" s="694"/>
      <c r="B129" s="694"/>
      <c r="C129" s="694"/>
      <c r="D129" s="694"/>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897"/>
      <c r="BZ129" s="897"/>
      <c r="CA129" s="897"/>
      <c r="CB129" s="897"/>
      <c r="CC129" s="897"/>
    </row>
    <row r="130" spans="1:81" s="693" customFormat="1" ht="12.75">
      <c r="A130" s="694"/>
      <c r="B130" s="694"/>
      <c r="C130" s="694"/>
      <c r="D130" s="694"/>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19"/>
      <c r="AY130" s="219"/>
      <c r="AZ130" s="219"/>
      <c r="BA130" s="219"/>
      <c r="BB130" s="219"/>
      <c r="BC130" s="219"/>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897"/>
      <c r="BZ130" s="897"/>
      <c r="CA130" s="897"/>
      <c r="CB130" s="897"/>
      <c r="CC130" s="897"/>
    </row>
    <row r="131" spans="1:81" s="693" customFormat="1" ht="12.75">
      <c r="A131" s="694"/>
      <c r="B131" s="694"/>
      <c r="C131" s="694"/>
      <c r="D131" s="694"/>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897"/>
      <c r="BZ131" s="897"/>
      <c r="CA131" s="897"/>
      <c r="CB131" s="897"/>
      <c r="CC131" s="897"/>
    </row>
    <row r="132" spans="1:81" s="693" customFormat="1" ht="12.75">
      <c r="A132" s="694"/>
      <c r="B132" s="694"/>
      <c r="C132" s="694"/>
      <c r="D132" s="694"/>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897"/>
      <c r="BZ132" s="897"/>
      <c r="CA132" s="897"/>
      <c r="CB132" s="897"/>
      <c r="CC132" s="897"/>
    </row>
    <row r="133" spans="1:81" s="693" customFormat="1" ht="12.75">
      <c r="A133" s="694"/>
      <c r="B133" s="694"/>
      <c r="C133" s="694"/>
      <c r="D133" s="694"/>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219"/>
      <c r="BC133" s="219"/>
      <c r="BD133" s="219"/>
      <c r="BE133" s="219"/>
      <c r="BF133" s="219"/>
      <c r="BG133" s="219"/>
      <c r="BH133" s="219"/>
      <c r="BI133" s="219"/>
      <c r="BJ133" s="219"/>
      <c r="BK133" s="219"/>
      <c r="BL133" s="219"/>
      <c r="BM133" s="219"/>
      <c r="BN133" s="219"/>
      <c r="BO133" s="219"/>
      <c r="BP133" s="219"/>
      <c r="BQ133" s="219"/>
      <c r="BR133" s="219"/>
      <c r="BS133" s="219"/>
      <c r="BT133" s="219"/>
      <c r="BU133" s="219"/>
      <c r="BV133" s="219"/>
      <c r="BW133" s="219"/>
      <c r="BX133" s="219"/>
      <c r="BY133" s="897"/>
      <c r="BZ133" s="897"/>
      <c r="CA133" s="897"/>
      <c r="CB133" s="897"/>
      <c r="CC133" s="897"/>
    </row>
    <row r="134" spans="1:81" s="693" customFormat="1" ht="12.75">
      <c r="A134" s="694"/>
      <c r="B134" s="694"/>
      <c r="C134" s="694"/>
      <c r="D134" s="694"/>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897"/>
      <c r="BZ134" s="897"/>
      <c r="CA134" s="897"/>
      <c r="CB134" s="897"/>
      <c r="CC134" s="897"/>
    </row>
    <row r="135" spans="1:81" s="693" customFormat="1" ht="12.75">
      <c r="A135" s="694"/>
      <c r="B135" s="694"/>
      <c r="C135" s="694"/>
      <c r="D135" s="694"/>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219"/>
      <c r="BY135" s="897"/>
      <c r="BZ135" s="897"/>
      <c r="CA135" s="897"/>
      <c r="CB135" s="897"/>
      <c r="CC135" s="897"/>
    </row>
    <row r="136" spans="1:81" s="693" customFormat="1" ht="12.75">
      <c r="A136" s="694"/>
      <c r="B136" s="694"/>
      <c r="C136" s="694"/>
      <c r="D136" s="694"/>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897"/>
      <c r="BZ136" s="897"/>
      <c r="CA136" s="897"/>
      <c r="CB136" s="897"/>
      <c r="CC136" s="897"/>
    </row>
    <row r="137" spans="1:81" s="693" customFormat="1" ht="12.75">
      <c r="A137" s="694"/>
      <c r="B137" s="694"/>
      <c r="C137" s="694"/>
      <c r="D137" s="694"/>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897"/>
      <c r="BZ137" s="897"/>
      <c r="CA137" s="897"/>
      <c r="CB137" s="897"/>
      <c r="CC137" s="897"/>
    </row>
    <row r="138" spans="1:81" s="693" customFormat="1" ht="12.75">
      <c r="A138" s="694"/>
      <c r="B138" s="694"/>
      <c r="C138" s="694"/>
      <c r="D138" s="694"/>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897"/>
      <c r="BZ138" s="897"/>
      <c r="CA138" s="897"/>
      <c r="CB138" s="897"/>
      <c r="CC138" s="897"/>
    </row>
    <row r="139" spans="1:81" s="693" customFormat="1" ht="12.75">
      <c r="A139" s="694"/>
      <c r="B139" s="694"/>
      <c r="C139" s="694"/>
      <c r="D139" s="694"/>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897"/>
      <c r="BZ139" s="897"/>
      <c r="CA139" s="897"/>
      <c r="CB139" s="897"/>
      <c r="CC139" s="897"/>
    </row>
    <row r="140" spans="1:81" s="693" customFormat="1" ht="12.75">
      <c r="A140" s="694"/>
      <c r="B140" s="694"/>
      <c r="C140" s="694"/>
      <c r="D140" s="694"/>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897"/>
      <c r="BZ140" s="897"/>
      <c r="CA140" s="897"/>
      <c r="CB140" s="897"/>
      <c r="CC140" s="897"/>
    </row>
    <row r="141" spans="1:81" s="693" customFormat="1" ht="12.75">
      <c r="A141" s="694"/>
      <c r="B141" s="694"/>
      <c r="C141" s="694"/>
      <c r="D141" s="694"/>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897"/>
      <c r="BZ141" s="897"/>
      <c r="CA141" s="897"/>
      <c r="CB141" s="897"/>
      <c r="CC141" s="897"/>
    </row>
    <row r="142" spans="1:81" s="693" customFormat="1" ht="12.75">
      <c r="A142" s="694"/>
      <c r="B142" s="694"/>
      <c r="C142" s="694"/>
      <c r="D142" s="694"/>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897"/>
      <c r="BZ142" s="897"/>
      <c r="CA142" s="897"/>
      <c r="CB142" s="897"/>
      <c r="CC142" s="897"/>
    </row>
    <row r="143" spans="1:81" s="693" customFormat="1" ht="12.75">
      <c r="A143" s="694"/>
      <c r="B143" s="694"/>
      <c r="C143" s="694"/>
      <c r="D143" s="694"/>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897"/>
      <c r="BZ143" s="897"/>
      <c r="CA143" s="897"/>
      <c r="CB143" s="897"/>
      <c r="CC143" s="897"/>
    </row>
    <row r="144" spans="1:81" s="693" customFormat="1" ht="12.75">
      <c r="A144" s="694"/>
      <c r="B144" s="694"/>
      <c r="C144" s="694"/>
      <c r="D144" s="694"/>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897"/>
      <c r="BZ144" s="897"/>
      <c r="CA144" s="897"/>
      <c r="CB144" s="897"/>
      <c r="CC144" s="897"/>
    </row>
    <row r="145" spans="1:81" s="693" customFormat="1" ht="12.75">
      <c r="A145" s="694"/>
      <c r="B145" s="694"/>
      <c r="C145" s="694"/>
      <c r="D145" s="694"/>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897"/>
      <c r="BZ145" s="897"/>
      <c r="CA145" s="897"/>
      <c r="CB145" s="897"/>
      <c r="CC145" s="897"/>
    </row>
    <row r="146" spans="1:81" s="693" customFormat="1" ht="12.75">
      <c r="A146" s="694"/>
      <c r="B146" s="694"/>
      <c r="C146" s="694"/>
      <c r="D146" s="694"/>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897"/>
      <c r="BZ146" s="897"/>
      <c r="CA146" s="897"/>
      <c r="CB146" s="897"/>
      <c r="CC146" s="897"/>
    </row>
    <row r="147" spans="1:81" s="693" customFormat="1" ht="12.75">
      <c r="A147" s="694"/>
      <c r="B147" s="694"/>
      <c r="C147" s="694"/>
      <c r="D147" s="694"/>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897"/>
      <c r="BZ147" s="897"/>
      <c r="CA147" s="897"/>
      <c r="CB147" s="897"/>
      <c r="CC147" s="897"/>
    </row>
    <row r="148" spans="1:81" s="693" customFormat="1" ht="12.75">
      <c r="A148" s="694"/>
      <c r="B148" s="694"/>
      <c r="C148" s="694"/>
      <c r="D148" s="694"/>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897"/>
      <c r="BZ148" s="897"/>
      <c r="CA148" s="897"/>
      <c r="CB148" s="897"/>
      <c r="CC148" s="897"/>
    </row>
    <row r="149" spans="1:81" s="693" customFormat="1" ht="12.75">
      <c r="A149" s="694"/>
      <c r="B149" s="694"/>
      <c r="C149" s="694"/>
      <c r="D149" s="694"/>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897"/>
      <c r="BZ149" s="897"/>
      <c r="CA149" s="897"/>
      <c r="CB149" s="897"/>
      <c r="CC149" s="897"/>
    </row>
    <row r="150" spans="1:81" s="693" customFormat="1" ht="12.75">
      <c r="A150" s="694"/>
      <c r="B150" s="694"/>
      <c r="C150" s="694"/>
      <c r="D150" s="694"/>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897"/>
      <c r="BZ150" s="897"/>
      <c r="CA150" s="897"/>
      <c r="CB150" s="897"/>
      <c r="CC150" s="897"/>
    </row>
    <row r="151" spans="1:81" s="693" customFormat="1" ht="12.75">
      <c r="A151" s="694"/>
      <c r="B151" s="694"/>
      <c r="C151" s="694"/>
      <c r="D151" s="694"/>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897"/>
      <c r="BZ151" s="897"/>
      <c r="CA151" s="897"/>
      <c r="CB151" s="897"/>
      <c r="CC151" s="897"/>
    </row>
    <row r="152" spans="1:81" s="693" customFormat="1" ht="12.75">
      <c r="A152" s="694"/>
      <c r="B152" s="694"/>
      <c r="C152" s="694"/>
      <c r="D152" s="694"/>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897"/>
      <c r="BZ152" s="897"/>
      <c r="CA152" s="897"/>
      <c r="CB152" s="897"/>
      <c r="CC152" s="897"/>
    </row>
    <row r="153" spans="1:81" s="693" customFormat="1" ht="12.75">
      <c r="A153" s="694"/>
      <c r="B153" s="694"/>
      <c r="C153" s="694"/>
      <c r="D153" s="694"/>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897"/>
      <c r="BZ153" s="897"/>
      <c r="CA153" s="897"/>
      <c r="CB153" s="897"/>
      <c r="CC153" s="897"/>
    </row>
    <row r="154" spans="1:81" s="693" customFormat="1" ht="12.75">
      <c r="A154" s="694"/>
      <c r="B154" s="694"/>
      <c r="C154" s="694"/>
      <c r="D154" s="694"/>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897"/>
      <c r="BZ154" s="897"/>
      <c r="CA154" s="897"/>
      <c r="CB154" s="897"/>
      <c r="CC154" s="897"/>
    </row>
    <row r="155" spans="1:81" s="693" customFormat="1" ht="12.75">
      <c r="A155" s="694"/>
      <c r="B155" s="694"/>
      <c r="C155" s="694"/>
      <c r="D155" s="694"/>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897"/>
      <c r="BZ155" s="897"/>
      <c r="CA155" s="897"/>
      <c r="CB155" s="897"/>
      <c r="CC155" s="897"/>
    </row>
    <row r="156" spans="1:81" s="693" customFormat="1" ht="12.75">
      <c r="A156" s="694"/>
      <c r="B156" s="694"/>
      <c r="C156" s="694"/>
      <c r="D156" s="694"/>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897"/>
      <c r="BZ156" s="897"/>
      <c r="CA156" s="897"/>
      <c r="CB156" s="897"/>
      <c r="CC156" s="897"/>
    </row>
    <row r="157" spans="1:81" s="693" customFormat="1" ht="12.75">
      <c r="A157" s="694"/>
      <c r="B157" s="694"/>
      <c r="C157" s="694"/>
      <c r="D157" s="694"/>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897"/>
      <c r="BZ157" s="897"/>
      <c r="CA157" s="897"/>
      <c r="CB157" s="897"/>
      <c r="CC157" s="897"/>
    </row>
    <row r="158" spans="1:81" s="693" customFormat="1" ht="12.75">
      <c r="A158" s="694"/>
      <c r="B158" s="694"/>
      <c r="C158" s="694"/>
      <c r="D158" s="694"/>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19"/>
      <c r="BX158" s="219"/>
      <c r="BY158" s="897"/>
      <c r="BZ158" s="897"/>
      <c r="CA158" s="897"/>
      <c r="CB158" s="897"/>
      <c r="CC158" s="897"/>
    </row>
    <row r="159" spans="1:81" s="693" customFormat="1" ht="12.75">
      <c r="A159" s="694"/>
      <c r="B159" s="694"/>
      <c r="C159" s="694"/>
      <c r="D159" s="694"/>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897"/>
      <c r="BZ159" s="897"/>
      <c r="CA159" s="897"/>
      <c r="CB159" s="897"/>
      <c r="CC159" s="897"/>
    </row>
    <row r="160" spans="1:81" s="693" customFormat="1" ht="12.75">
      <c r="A160" s="694"/>
      <c r="B160" s="694"/>
      <c r="C160" s="694"/>
      <c r="D160" s="694"/>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897"/>
      <c r="BZ160" s="897"/>
      <c r="CA160" s="897"/>
      <c r="CB160" s="897"/>
      <c r="CC160" s="897"/>
    </row>
    <row r="161" spans="1:81" s="693" customFormat="1" ht="12.75">
      <c r="A161" s="694"/>
      <c r="B161" s="694"/>
      <c r="C161" s="694"/>
      <c r="D161" s="694"/>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19"/>
      <c r="BX161" s="219"/>
      <c r="BY161" s="897"/>
      <c r="BZ161" s="897"/>
      <c r="CA161" s="897"/>
      <c r="CB161" s="897"/>
      <c r="CC161" s="897"/>
    </row>
    <row r="162" spans="1:81" s="693" customFormat="1" ht="12.75">
      <c r="A162" s="694"/>
      <c r="B162" s="694"/>
      <c r="C162" s="694"/>
      <c r="D162" s="694"/>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19"/>
      <c r="BX162" s="219"/>
      <c r="BY162" s="897"/>
      <c r="BZ162" s="897"/>
      <c r="CA162" s="897"/>
      <c r="CB162" s="897"/>
      <c r="CC162" s="897"/>
    </row>
    <row r="163" spans="1:81" s="693" customFormat="1" ht="12.75">
      <c r="A163" s="694"/>
      <c r="B163" s="694"/>
      <c r="C163" s="694"/>
      <c r="D163" s="694"/>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897"/>
      <c r="BZ163" s="897"/>
      <c r="CA163" s="897"/>
      <c r="CB163" s="897"/>
      <c r="CC163" s="897"/>
    </row>
    <row r="164" spans="1:81" s="693" customFormat="1" ht="12.75">
      <c r="A164" s="694"/>
      <c r="B164" s="694"/>
      <c r="C164" s="694"/>
      <c r="D164" s="694"/>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c r="AG164" s="219"/>
      <c r="AH164" s="219"/>
      <c r="AI164" s="219"/>
      <c r="AJ164" s="219"/>
      <c r="AK164" s="219"/>
      <c r="AL164" s="219"/>
      <c r="AM164" s="219"/>
      <c r="AN164" s="219"/>
      <c r="AO164" s="219"/>
      <c r="AP164" s="219"/>
      <c r="AQ164" s="219"/>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897"/>
      <c r="BZ164" s="897"/>
      <c r="CA164" s="897"/>
      <c r="CB164" s="897"/>
      <c r="CC164" s="897"/>
    </row>
    <row r="165" spans="1:81" s="693" customFormat="1" ht="12.75">
      <c r="A165" s="694"/>
      <c r="B165" s="694"/>
      <c r="C165" s="694"/>
      <c r="D165" s="694"/>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19"/>
      <c r="BG165" s="219"/>
      <c r="BH165" s="219"/>
      <c r="BI165" s="219"/>
      <c r="BJ165" s="219"/>
      <c r="BK165" s="219"/>
      <c r="BL165" s="219"/>
      <c r="BM165" s="219"/>
      <c r="BN165" s="219"/>
      <c r="BO165" s="219"/>
      <c r="BP165" s="219"/>
      <c r="BQ165" s="219"/>
      <c r="BR165" s="219"/>
      <c r="BS165" s="219"/>
      <c r="BT165" s="219"/>
      <c r="BU165" s="219"/>
      <c r="BV165" s="219"/>
      <c r="BW165" s="219"/>
      <c r="BX165" s="219"/>
      <c r="BY165" s="897"/>
      <c r="BZ165" s="897"/>
      <c r="CA165" s="897"/>
      <c r="CB165" s="897"/>
      <c r="CC165" s="897"/>
    </row>
    <row r="166" spans="1:81" s="693" customFormat="1" ht="12.75">
      <c r="A166" s="694"/>
      <c r="B166" s="694"/>
      <c r="C166" s="694"/>
      <c r="D166" s="694"/>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219"/>
      <c r="AK166" s="219"/>
      <c r="AL166" s="219"/>
      <c r="AM166" s="219"/>
      <c r="AN166" s="219"/>
      <c r="AO166" s="219"/>
      <c r="AP166" s="219"/>
      <c r="AQ166" s="219"/>
      <c r="AR166" s="219"/>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897"/>
      <c r="BZ166" s="897"/>
      <c r="CA166" s="897"/>
      <c r="CB166" s="897"/>
      <c r="CC166" s="897"/>
    </row>
    <row r="167" spans="1:81" s="693" customFormat="1" ht="12.75">
      <c r="A167" s="694"/>
      <c r="B167" s="694"/>
      <c r="C167" s="694"/>
      <c r="D167" s="694"/>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897"/>
      <c r="BZ167" s="897"/>
      <c r="CA167" s="897"/>
      <c r="CB167" s="897"/>
      <c r="CC167" s="897"/>
    </row>
    <row r="168" spans="1:81" s="693" customFormat="1" ht="12.75">
      <c r="A168" s="694"/>
      <c r="B168" s="694"/>
      <c r="C168" s="694"/>
      <c r="D168" s="694"/>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219"/>
      <c r="AL168" s="219"/>
      <c r="AM168" s="219"/>
      <c r="AN168" s="219"/>
      <c r="AO168" s="219"/>
      <c r="AP168" s="219"/>
      <c r="AQ168" s="219"/>
      <c r="AR168" s="219"/>
      <c r="AS168" s="219"/>
      <c r="AT168" s="219"/>
      <c r="AU168" s="219"/>
      <c r="AV168" s="219"/>
      <c r="AW168" s="219"/>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897"/>
      <c r="BZ168" s="897"/>
      <c r="CA168" s="897"/>
      <c r="CB168" s="897"/>
      <c r="CC168" s="897"/>
    </row>
    <row r="169" spans="1:81" s="693" customFormat="1" ht="12.75">
      <c r="A169" s="694"/>
      <c r="B169" s="694"/>
      <c r="C169" s="694"/>
      <c r="D169" s="694"/>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897"/>
      <c r="BZ169" s="897"/>
      <c r="CA169" s="897"/>
      <c r="CB169" s="897"/>
      <c r="CC169" s="897"/>
    </row>
    <row r="170" spans="1:81" s="693" customFormat="1" ht="12.75">
      <c r="A170" s="694"/>
      <c r="B170" s="694"/>
      <c r="C170" s="694"/>
      <c r="D170" s="694"/>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219"/>
      <c r="BU170" s="219"/>
      <c r="BV170" s="219"/>
      <c r="BW170" s="219"/>
      <c r="BX170" s="219"/>
      <c r="BY170" s="897"/>
      <c r="BZ170" s="897"/>
      <c r="CA170" s="897"/>
      <c r="CB170" s="897"/>
      <c r="CC170" s="897"/>
    </row>
    <row r="171" spans="1:81" s="693" customFormat="1" ht="12.75">
      <c r="A171" s="694"/>
      <c r="B171" s="694"/>
      <c r="C171" s="694"/>
      <c r="D171" s="694"/>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19"/>
      <c r="BP171" s="219"/>
      <c r="BQ171" s="219"/>
      <c r="BR171" s="219"/>
      <c r="BS171" s="219"/>
      <c r="BT171" s="219"/>
      <c r="BU171" s="219"/>
      <c r="BV171" s="219"/>
      <c r="BW171" s="219"/>
      <c r="BX171" s="219"/>
      <c r="BY171" s="897"/>
      <c r="BZ171" s="897"/>
      <c r="CA171" s="897"/>
      <c r="CB171" s="897"/>
      <c r="CC171" s="897"/>
    </row>
    <row r="172" spans="1:81" s="693" customFormat="1" ht="12.75">
      <c r="A172" s="694"/>
      <c r="B172" s="694"/>
      <c r="C172" s="694"/>
      <c r="D172" s="694"/>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897"/>
      <c r="BZ172" s="897"/>
      <c r="CA172" s="897"/>
      <c r="CB172" s="897"/>
      <c r="CC172" s="897"/>
    </row>
    <row r="173" spans="1:81" s="693" customFormat="1" ht="12.75">
      <c r="A173" s="694"/>
      <c r="B173" s="694"/>
      <c r="C173" s="694"/>
      <c r="D173" s="694"/>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897"/>
      <c r="BZ173" s="897"/>
      <c r="CA173" s="897"/>
      <c r="CB173" s="897"/>
      <c r="CC173" s="897"/>
    </row>
    <row r="174" spans="1:81" s="693" customFormat="1" ht="12.75">
      <c r="A174" s="694"/>
      <c r="B174" s="694"/>
      <c r="C174" s="694"/>
      <c r="D174" s="694"/>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897"/>
      <c r="BZ174" s="897"/>
      <c r="CA174" s="897"/>
      <c r="CB174" s="897"/>
      <c r="CC174" s="897"/>
    </row>
    <row r="175" spans="1:81" s="693" customFormat="1" ht="12.75">
      <c r="A175" s="694"/>
      <c r="B175" s="694"/>
      <c r="C175" s="694"/>
      <c r="D175" s="694"/>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897"/>
      <c r="BZ175" s="897"/>
      <c r="CA175" s="897"/>
      <c r="CB175" s="897"/>
      <c r="CC175" s="897"/>
    </row>
  </sheetData>
  <sheetProtection/>
  <mergeCells count="21">
    <mergeCell ref="BQ6:BT6"/>
    <mergeCell ref="BU6:BX6"/>
    <mergeCell ref="B2:C2"/>
    <mergeCell ref="B3:C3"/>
    <mergeCell ref="B4:C4"/>
    <mergeCell ref="BE6:BH6"/>
    <mergeCell ref="Y6:AB6"/>
    <mergeCell ref="AC6:AF6"/>
    <mergeCell ref="AG6:AJ6"/>
    <mergeCell ref="AK6:AN6"/>
    <mergeCell ref="Q6:T6"/>
    <mergeCell ref="U6:X6"/>
    <mergeCell ref="E6:H6"/>
    <mergeCell ref="AO6:AR6"/>
    <mergeCell ref="I6:L6"/>
    <mergeCell ref="M6:P6"/>
    <mergeCell ref="BI6:BL6"/>
    <mergeCell ref="BM6:BP6"/>
    <mergeCell ref="AS6:AV6"/>
    <mergeCell ref="AW6:AZ6"/>
    <mergeCell ref="BA6:BD6"/>
  </mergeCells>
  <printOptions/>
  <pageMargins left="0.67" right="0.61" top="0.96" bottom="0.5" header="0.17" footer="0.32"/>
  <pageSetup fitToHeight="1" fitToWidth="1"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Sheet19">
    <pageSetUpPr fitToPage="1"/>
  </sheetPr>
  <dimension ref="A1:BP1729"/>
  <sheetViews>
    <sheetView zoomScale="75" zoomScaleNormal="75" workbookViewId="0" topLeftCell="A1">
      <selection activeCell="D56" sqref="D56"/>
    </sheetView>
  </sheetViews>
  <sheetFormatPr defaultColWidth="9.140625" defaultRowHeight="12.75"/>
  <cols>
    <col min="1" max="1" width="9.28125" style="5" bestFit="1" customWidth="1"/>
    <col min="2" max="2" width="58.8515625" style="6" customWidth="1"/>
    <col min="3" max="3" width="11.28125" style="10" customWidth="1"/>
    <col min="4" max="5" width="12.57421875" style="10" customWidth="1"/>
    <col min="6" max="6" width="11.28125" style="10" customWidth="1"/>
    <col min="7" max="7" width="11.421875" style="10" customWidth="1"/>
    <col min="8" max="8" width="11.8515625" style="10" customWidth="1"/>
    <col min="9" max="10" width="13.28125" style="10" customWidth="1"/>
    <col min="11" max="11" width="9.140625" style="373" customWidth="1"/>
    <col min="12" max="16384" width="9.140625" style="6" customWidth="1"/>
  </cols>
  <sheetData>
    <row r="1" spans="1:10" ht="24" customHeight="1">
      <c r="A1" s="569" t="s">
        <v>252</v>
      </c>
      <c r="B1" s="570"/>
      <c r="C1" s="381"/>
      <c r="D1" s="381"/>
      <c r="E1" s="381"/>
      <c r="F1" s="381"/>
      <c r="G1" s="381"/>
      <c r="H1" s="390"/>
      <c r="I1" s="409"/>
      <c r="J1" s="635" t="str">
        <f>'SCC List'!A2</f>
        <v>(Rev.9, Feb. 6, 2007)</v>
      </c>
    </row>
    <row r="2" spans="1:11" s="40" customFormat="1" ht="24" customHeight="1">
      <c r="A2" s="611" t="str">
        <f>'BUILD Main'!A2</f>
        <v>Project Sponsor Name </v>
      </c>
      <c r="B2" s="571"/>
      <c r="C2" s="1253"/>
      <c r="D2" s="1253"/>
      <c r="E2" s="1253"/>
      <c r="F2" s="1253"/>
      <c r="G2" s="1253"/>
      <c r="H2" s="1145" t="s">
        <v>64</v>
      </c>
      <c r="I2" s="1239"/>
      <c r="J2" s="613">
        <f>'BUILD Main'!J2</f>
        <v>39119</v>
      </c>
      <c r="K2" s="374"/>
    </row>
    <row r="3" spans="1:11" s="40" customFormat="1" ht="24" customHeight="1">
      <c r="A3" s="611" t="str">
        <f>'BUILD Main'!A3</f>
        <v>Project Name and Location</v>
      </c>
      <c r="B3" s="571"/>
      <c r="C3" s="1253"/>
      <c r="D3" s="1253"/>
      <c r="E3" s="1253"/>
      <c r="F3" s="1253"/>
      <c r="G3" s="1253"/>
      <c r="H3" s="1147" t="s">
        <v>223</v>
      </c>
      <c r="I3" s="1218"/>
      <c r="J3" s="639">
        <f>'BUILD Main'!J3</f>
        <v>2007</v>
      </c>
      <c r="K3" s="374"/>
    </row>
    <row r="4" spans="1:11" s="40" customFormat="1" ht="24" customHeight="1">
      <c r="A4" s="695" t="str">
        <f>'BUILD Main'!A4</f>
        <v>Current Phase (In AA, Applic. for PE, In PE, Applic. for FD, Applic. For FFGA, In Construction, In Rev Ops) </v>
      </c>
      <c r="B4" s="638"/>
      <c r="C4" s="1254"/>
      <c r="D4" s="1254"/>
      <c r="E4" s="1254"/>
      <c r="F4" s="1254"/>
      <c r="G4" s="1254"/>
      <c r="H4" s="1210" t="s">
        <v>66</v>
      </c>
      <c r="I4" s="1219"/>
      <c r="J4" s="640">
        <f>'BUILD Main'!J4</f>
        <v>2012</v>
      </c>
      <c r="K4" s="374"/>
    </row>
    <row r="5" spans="1:11" s="7" customFormat="1" ht="6" customHeight="1">
      <c r="A5" s="1250"/>
      <c r="B5" s="1251"/>
      <c r="C5" s="1251"/>
      <c r="D5" s="1251"/>
      <c r="E5" s="1251"/>
      <c r="F5" s="1251"/>
      <c r="G5" s="1251"/>
      <c r="H5" s="1251"/>
      <c r="I5" s="1251"/>
      <c r="J5" s="1252"/>
      <c r="K5" s="375"/>
    </row>
    <row r="6" spans="1:10" ht="105.75" customHeight="1">
      <c r="A6" s="1248"/>
      <c r="B6" s="1249"/>
      <c r="C6" s="572" t="s">
        <v>68</v>
      </c>
      <c r="D6" s="573" t="s">
        <v>228</v>
      </c>
      <c r="E6" s="334" t="s">
        <v>226</v>
      </c>
      <c r="F6" s="574" t="s">
        <v>227</v>
      </c>
      <c r="G6" s="574" t="s">
        <v>229</v>
      </c>
      <c r="H6" s="595" t="s">
        <v>157</v>
      </c>
      <c r="I6" s="334" t="s">
        <v>158</v>
      </c>
      <c r="J6" s="594" t="s">
        <v>225</v>
      </c>
    </row>
    <row r="7" spans="1:11" s="15" customFormat="1" ht="15" customHeight="1">
      <c r="A7" s="12" t="str">
        <f>'SCC List'!A3:B3</f>
        <v>10 GUIDEWAY &amp; TRACK ELEMENTS (route miles)</v>
      </c>
      <c r="B7" s="13"/>
      <c r="C7" s="575">
        <f>'BUILD Main'!C7</f>
        <v>9</v>
      </c>
      <c r="D7" s="563">
        <f>'BUILD Main'!F7</f>
        <v>112000</v>
      </c>
      <c r="E7" s="563">
        <f>SUM(E8:E20)</f>
        <v>31970.142227900877</v>
      </c>
      <c r="F7" s="196">
        <f>SUM(F8:F20)</f>
        <v>7000</v>
      </c>
      <c r="G7" s="14">
        <f aca="true" t="shared" si="0" ref="G7:G51">SUM(D7:F7)</f>
        <v>150970.14222790088</v>
      </c>
      <c r="H7" s="14"/>
      <c r="I7" s="14"/>
      <c r="J7" s="14">
        <f>SUM(J8:J20)</f>
        <v>10570.154401744183</v>
      </c>
      <c r="K7" s="376"/>
    </row>
    <row r="8" spans="1:11" s="16" customFormat="1" ht="15" customHeight="1">
      <c r="A8" s="173">
        <f>'SCC List'!A4:B4</f>
        <v>10.01</v>
      </c>
      <c r="B8" s="29" t="str">
        <f>'SCC List'!B4</f>
        <v>Guideway: At-grade exclusive right-of-way</v>
      </c>
      <c r="C8" s="1127">
        <f>'BUILD Main'!C8</f>
        <v>9</v>
      </c>
      <c r="D8" s="885">
        <f>'BUILD Main'!F8</f>
        <v>112000</v>
      </c>
      <c r="E8" s="197">
        <f aca="true" t="shared" si="1" ref="E8:E20">SUM(D8*($D$64/$D$52))</f>
        <v>31970.142227900877</v>
      </c>
      <c r="F8" s="204">
        <v>7000</v>
      </c>
      <c r="G8" s="132">
        <f t="shared" si="0"/>
        <v>150970.14222790088</v>
      </c>
      <c r="H8" s="344">
        <v>125</v>
      </c>
      <c r="I8" s="265">
        <f aca="true" t="shared" si="2" ref="I8:I20">0.07/(1-(1+0.07)^-H8)</f>
        <v>0.07001486681908091</v>
      </c>
      <c r="J8" s="254">
        <f aca="true" t="shared" si="3" ref="J8:J20">SUM(G8*I8)</f>
        <v>10570.154401744183</v>
      </c>
      <c r="K8" s="377"/>
    </row>
    <row r="9" spans="1:11" s="16" customFormat="1" ht="15" customHeight="1">
      <c r="A9" s="173">
        <f>'SCC List'!A5:B5</f>
        <v>10.02</v>
      </c>
      <c r="B9" s="29" t="str">
        <f>'SCC List'!B5</f>
        <v>Guideway: At-grade semi-exclusive (allows cross-traffic)</v>
      </c>
      <c r="C9" s="1127">
        <f>'BUILD Main'!C9</f>
        <v>0</v>
      </c>
      <c r="D9" s="885">
        <f>'BUILD Main'!F9</f>
        <v>0</v>
      </c>
      <c r="E9" s="197">
        <f t="shared" si="1"/>
        <v>0</v>
      </c>
      <c r="F9" s="204"/>
      <c r="G9" s="132">
        <f t="shared" si="0"/>
        <v>0</v>
      </c>
      <c r="H9" s="132">
        <v>30</v>
      </c>
      <c r="I9" s="265">
        <f t="shared" si="2"/>
        <v>0.0805864035111112</v>
      </c>
      <c r="J9" s="254">
        <f t="shared" si="3"/>
        <v>0</v>
      </c>
      <c r="K9" s="377"/>
    </row>
    <row r="10" spans="1:11" s="16" customFormat="1" ht="15" customHeight="1">
      <c r="A10" s="173">
        <f>'SCC List'!A6:B6</f>
        <v>10.03</v>
      </c>
      <c r="B10" s="29" t="str">
        <f>'SCC List'!B6</f>
        <v>Guideway: At-grade in mixed traffic</v>
      </c>
      <c r="C10" s="1127">
        <f>'BUILD Main'!C10</f>
        <v>0</v>
      </c>
      <c r="D10" s="885">
        <f>'BUILD Main'!F10</f>
        <v>0</v>
      </c>
      <c r="E10" s="197">
        <f t="shared" si="1"/>
        <v>0</v>
      </c>
      <c r="F10" s="204"/>
      <c r="G10" s="132">
        <f t="shared" si="0"/>
        <v>0</v>
      </c>
      <c r="H10" s="132">
        <v>20</v>
      </c>
      <c r="I10" s="265">
        <f t="shared" si="2"/>
        <v>0.0943929257432557</v>
      </c>
      <c r="J10" s="254">
        <f t="shared" si="3"/>
        <v>0</v>
      </c>
      <c r="K10" s="377"/>
    </row>
    <row r="11" spans="1:11" s="16" customFormat="1" ht="15" customHeight="1">
      <c r="A11" s="173">
        <f>'SCC List'!A7:B7</f>
        <v>10.04</v>
      </c>
      <c r="B11" s="29" t="str">
        <f>'SCC List'!B7</f>
        <v>Guideway: Aerial structure</v>
      </c>
      <c r="C11" s="1127">
        <f>'BUILD Main'!C11</f>
        <v>0</v>
      </c>
      <c r="D11" s="885">
        <f>'BUILD Main'!F11</f>
        <v>0</v>
      </c>
      <c r="E11" s="197">
        <f t="shared" si="1"/>
        <v>0</v>
      </c>
      <c r="F11" s="204"/>
      <c r="G11" s="132">
        <f t="shared" si="0"/>
        <v>0</v>
      </c>
      <c r="H11" s="132">
        <v>80</v>
      </c>
      <c r="I11" s="265">
        <f t="shared" si="2"/>
        <v>0.07031357176087168</v>
      </c>
      <c r="J11" s="254">
        <f t="shared" si="3"/>
        <v>0</v>
      </c>
      <c r="K11" s="377"/>
    </row>
    <row r="12" spans="1:11" s="16" customFormat="1" ht="15" customHeight="1">
      <c r="A12" s="173">
        <f>'SCC List'!A8:B8</f>
        <v>10.05</v>
      </c>
      <c r="B12" s="29" t="str">
        <f>'SCC List'!B8</f>
        <v>Guideway: Built-up fill</v>
      </c>
      <c r="C12" s="1127">
        <f>'BUILD Main'!C12</f>
        <v>0</v>
      </c>
      <c r="D12" s="885">
        <f>'BUILD Main'!F12</f>
        <v>0</v>
      </c>
      <c r="E12" s="197">
        <f t="shared" si="1"/>
        <v>0</v>
      </c>
      <c r="F12" s="204"/>
      <c r="G12" s="132">
        <f t="shared" si="0"/>
        <v>0</v>
      </c>
      <c r="H12" s="132">
        <v>80</v>
      </c>
      <c r="I12" s="265">
        <f t="shared" si="2"/>
        <v>0.07031357176087168</v>
      </c>
      <c r="J12" s="254">
        <f t="shared" si="3"/>
        <v>0</v>
      </c>
      <c r="K12" s="377"/>
    </row>
    <row r="13" spans="1:11" s="16" customFormat="1" ht="15" customHeight="1">
      <c r="A13" s="173">
        <f>'SCC List'!A9:B9</f>
        <v>10.06</v>
      </c>
      <c r="B13" s="29" t="str">
        <f>'SCC List'!B9</f>
        <v>Guideway: Underground cut &amp; cover</v>
      </c>
      <c r="C13" s="1127">
        <f>'BUILD Main'!C13</f>
        <v>0</v>
      </c>
      <c r="D13" s="885">
        <f>'BUILD Main'!F13</f>
        <v>0</v>
      </c>
      <c r="E13" s="197">
        <f t="shared" si="1"/>
        <v>0</v>
      </c>
      <c r="F13" s="204"/>
      <c r="G13" s="132">
        <f t="shared" si="0"/>
        <v>0</v>
      </c>
      <c r="H13" s="344">
        <v>125</v>
      </c>
      <c r="I13" s="265">
        <f t="shared" si="2"/>
        <v>0.07001486681908091</v>
      </c>
      <c r="J13" s="254">
        <f t="shared" si="3"/>
        <v>0</v>
      </c>
      <c r="K13" s="377"/>
    </row>
    <row r="14" spans="1:11" s="16" customFormat="1" ht="15" customHeight="1">
      <c r="A14" s="173">
        <f>'SCC List'!A10:B10</f>
        <v>10.07</v>
      </c>
      <c r="B14" s="29" t="str">
        <f>'SCC List'!B10</f>
        <v>Guideway: Underground tunnel</v>
      </c>
      <c r="C14" s="1127">
        <f>'BUILD Main'!C14</f>
        <v>0</v>
      </c>
      <c r="D14" s="885">
        <f>'BUILD Main'!F14</f>
        <v>0</v>
      </c>
      <c r="E14" s="197">
        <f t="shared" si="1"/>
        <v>0</v>
      </c>
      <c r="F14" s="204"/>
      <c r="G14" s="132">
        <f t="shared" si="0"/>
        <v>0</v>
      </c>
      <c r="H14" s="344">
        <v>125</v>
      </c>
      <c r="I14" s="265">
        <f t="shared" si="2"/>
        <v>0.07001486681908091</v>
      </c>
      <c r="J14" s="254">
        <f t="shared" si="3"/>
        <v>0</v>
      </c>
      <c r="K14" s="377"/>
    </row>
    <row r="15" spans="1:11" s="16" customFormat="1" ht="15" customHeight="1">
      <c r="A15" s="173">
        <f>'SCC List'!A11:B11</f>
        <v>10.08</v>
      </c>
      <c r="B15" s="29" t="str">
        <f>'SCC List'!B11</f>
        <v>Guideway: Retained cut or fill</v>
      </c>
      <c r="C15" s="1127">
        <f>'BUILD Main'!C15</f>
        <v>0</v>
      </c>
      <c r="D15" s="885">
        <f>'BUILD Main'!F15</f>
        <v>0</v>
      </c>
      <c r="E15" s="197">
        <f t="shared" si="1"/>
        <v>0</v>
      </c>
      <c r="F15" s="204"/>
      <c r="G15" s="132">
        <f t="shared" si="0"/>
        <v>0</v>
      </c>
      <c r="H15" s="344">
        <v>125</v>
      </c>
      <c r="I15" s="265">
        <f t="shared" si="2"/>
        <v>0.07001486681908091</v>
      </c>
      <c r="J15" s="254">
        <f t="shared" si="3"/>
        <v>0</v>
      </c>
      <c r="K15" s="377"/>
    </row>
    <row r="16" spans="1:11" s="16" customFormat="1" ht="15" customHeight="1">
      <c r="A16" s="173">
        <f>'SCC List'!A12:B12</f>
        <v>10.09</v>
      </c>
      <c r="B16" s="29" t="str">
        <f>'SCC List'!B12</f>
        <v>Track:  Direct fixation</v>
      </c>
      <c r="C16" s="577"/>
      <c r="D16" s="885">
        <f>'BUILD Main'!F16</f>
        <v>0</v>
      </c>
      <c r="E16" s="197">
        <f t="shared" si="1"/>
        <v>0</v>
      </c>
      <c r="F16" s="204"/>
      <c r="G16" s="132">
        <f t="shared" si="0"/>
        <v>0</v>
      </c>
      <c r="H16" s="132">
        <v>30</v>
      </c>
      <c r="I16" s="265">
        <f t="shared" si="2"/>
        <v>0.0805864035111112</v>
      </c>
      <c r="J16" s="254">
        <f t="shared" si="3"/>
        <v>0</v>
      </c>
      <c r="K16" s="377"/>
    </row>
    <row r="17" spans="1:11" s="16" customFormat="1" ht="15" customHeight="1">
      <c r="A17" s="173">
        <f>'SCC List'!A13:B13</f>
        <v>10.1</v>
      </c>
      <c r="B17" s="29" t="str">
        <f>'SCC List'!B13</f>
        <v>Track:  Embedded</v>
      </c>
      <c r="C17" s="578"/>
      <c r="D17" s="885">
        <f>'BUILD Main'!F17</f>
        <v>0</v>
      </c>
      <c r="E17" s="197">
        <f t="shared" si="1"/>
        <v>0</v>
      </c>
      <c r="F17" s="204"/>
      <c r="G17" s="132">
        <f t="shared" si="0"/>
        <v>0</v>
      </c>
      <c r="H17" s="132">
        <v>20</v>
      </c>
      <c r="I17" s="265">
        <f t="shared" si="2"/>
        <v>0.0943929257432557</v>
      </c>
      <c r="J17" s="254">
        <f t="shared" si="3"/>
        <v>0</v>
      </c>
      <c r="K17" s="377"/>
    </row>
    <row r="18" spans="1:11" s="16" customFormat="1" ht="15" customHeight="1">
      <c r="A18" s="173">
        <f>'SCC List'!A14:B14</f>
        <v>10.11</v>
      </c>
      <c r="B18" s="29" t="str">
        <f>'SCC List'!B14</f>
        <v>Track:  Ballasted</v>
      </c>
      <c r="C18" s="578"/>
      <c r="D18" s="885">
        <f>'BUILD Main'!F18</f>
        <v>0</v>
      </c>
      <c r="E18" s="197">
        <f t="shared" si="1"/>
        <v>0</v>
      </c>
      <c r="F18" s="204"/>
      <c r="G18" s="132">
        <f t="shared" si="0"/>
        <v>0</v>
      </c>
      <c r="H18" s="132">
        <v>35</v>
      </c>
      <c r="I18" s="265">
        <f t="shared" si="2"/>
        <v>0.07723395964900326</v>
      </c>
      <c r="J18" s="254">
        <f t="shared" si="3"/>
        <v>0</v>
      </c>
      <c r="K18" s="377"/>
    </row>
    <row r="19" spans="1:11" s="16" customFormat="1" ht="15" customHeight="1">
      <c r="A19" s="173">
        <f>'SCC List'!A15:B15</f>
        <v>10.12</v>
      </c>
      <c r="B19" s="29" t="str">
        <f>'SCC List'!B15</f>
        <v>Track:  Special (switches, turnouts)</v>
      </c>
      <c r="C19" s="578"/>
      <c r="D19" s="885">
        <f>'BUILD Main'!F19</f>
        <v>0</v>
      </c>
      <c r="E19" s="197">
        <f t="shared" si="1"/>
        <v>0</v>
      </c>
      <c r="F19" s="204"/>
      <c r="G19" s="132">
        <f t="shared" si="0"/>
        <v>0</v>
      </c>
      <c r="H19" s="132">
        <v>30</v>
      </c>
      <c r="I19" s="265">
        <f t="shared" si="2"/>
        <v>0.0805864035111112</v>
      </c>
      <c r="J19" s="254">
        <f t="shared" si="3"/>
        <v>0</v>
      </c>
      <c r="K19" s="377"/>
    </row>
    <row r="20" spans="1:11" s="16" customFormat="1" ht="15" customHeight="1">
      <c r="A20" s="173">
        <f>'SCC List'!A16:B16</f>
        <v>10.13</v>
      </c>
      <c r="B20" s="29" t="str">
        <f>'SCC List'!B16</f>
        <v>Track:  Vibration and noise dampening</v>
      </c>
      <c r="C20" s="579"/>
      <c r="D20" s="885">
        <f>'BUILD Main'!F20</f>
        <v>0</v>
      </c>
      <c r="E20" s="197">
        <f t="shared" si="1"/>
        <v>0</v>
      </c>
      <c r="F20" s="204"/>
      <c r="G20" s="132">
        <f t="shared" si="0"/>
        <v>0</v>
      </c>
      <c r="H20" s="132">
        <v>30</v>
      </c>
      <c r="I20" s="265">
        <f t="shared" si="2"/>
        <v>0.0805864035111112</v>
      </c>
      <c r="J20" s="254">
        <f t="shared" si="3"/>
        <v>0</v>
      </c>
      <c r="K20" s="377"/>
    </row>
    <row r="21" spans="1:11" s="15" customFormat="1" ht="15" customHeight="1">
      <c r="A21" s="12" t="str">
        <f>'SCC List'!A17:B17</f>
        <v>20 STATIONS, STOPS, TERMINALS, INTERMODAL (number)</v>
      </c>
      <c r="B21" s="13"/>
      <c r="C21" s="580">
        <f>'BUILD Main'!C21</f>
        <v>18</v>
      </c>
      <c r="D21" s="563">
        <f>'BUILD Main'!F21</f>
        <v>120000</v>
      </c>
      <c r="E21" s="198">
        <f>SUM(E22:E28)</f>
        <v>34253.72381560808</v>
      </c>
      <c r="F21" s="196">
        <f>SUM(F22:F28)</f>
        <v>10000</v>
      </c>
      <c r="G21" s="14">
        <f t="shared" si="0"/>
        <v>164253.72381560807</v>
      </c>
      <c r="H21" s="14"/>
      <c r="I21" s="14"/>
      <c r="J21" s="255">
        <f>SUM(J22:J28)</f>
        <v>11599.52031411307</v>
      </c>
      <c r="K21" s="376"/>
    </row>
    <row r="22" spans="1:11" s="16" customFormat="1" ht="15" customHeight="1">
      <c r="A22" s="8">
        <f>'SCC List'!A18</f>
        <v>20.01</v>
      </c>
      <c r="B22" s="45" t="str">
        <f>'SCC List'!B18</f>
        <v>At-grade station, stop, shelter, mall, terminal, platform</v>
      </c>
      <c r="C22" s="1128">
        <f>'BUILD Main'!C22</f>
        <v>18</v>
      </c>
      <c r="D22" s="885">
        <f>'BUILD Main'!F22</f>
        <v>120000</v>
      </c>
      <c r="E22" s="197">
        <f aca="true" t="shared" si="4" ref="E22:E28">SUM(D22*($D$64/$D$52))</f>
        <v>34253.72381560808</v>
      </c>
      <c r="F22" s="204">
        <v>10000</v>
      </c>
      <c r="G22" s="132">
        <f t="shared" si="0"/>
        <v>164253.72381560807</v>
      </c>
      <c r="H22" s="132">
        <v>70</v>
      </c>
      <c r="I22" s="265">
        <f aca="true" t="shared" si="5" ref="I22:I28">0.07/(1-(1+0.07)^-H22)</f>
        <v>0.07061952718426488</v>
      </c>
      <c r="J22" s="254">
        <f aca="true" t="shared" si="6" ref="J22:J28">SUM(G22*I22)</f>
        <v>11599.52031411307</v>
      </c>
      <c r="K22" s="377"/>
    </row>
    <row r="23" spans="1:11" s="16" customFormat="1" ht="15" customHeight="1">
      <c r="A23" s="8">
        <f>'SCC List'!A19</f>
        <v>20.02</v>
      </c>
      <c r="B23" s="45" t="str">
        <f>'SCC List'!B19</f>
        <v>Aerial station, stop, shelter, mall, terminal, platform</v>
      </c>
      <c r="C23" s="1128">
        <f>'BUILD Main'!C23</f>
        <v>0</v>
      </c>
      <c r="D23" s="885">
        <f>'BUILD Main'!F23</f>
        <v>0</v>
      </c>
      <c r="E23" s="197">
        <f t="shared" si="4"/>
        <v>0</v>
      </c>
      <c r="F23" s="204"/>
      <c r="G23" s="132">
        <f t="shared" si="0"/>
        <v>0</v>
      </c>
      <c r="H23" s="132">
        <v>70</v>
      </c>
      <c r="I23" s="265">
        <f t="shared" si="5"/>
        <v>0.07061952718426488</v>
      </c>
      <c r="J23" s="254">
        <f t="shared" si="6"/>
        <v>0</v>
      </c>
      <c r="K23" s="377"/>
    </row>
    <row r="24" spans="1:11" s="16" customFormat="1" ht="15" customHeight="1">
      <c r="A24" s="8">
        <f>'SCC List'!A20</f>
        <v>20.03</v>
      </c>
      <c r="B24" s="45" t="str">
        <f>'SCC List'!B20</f>
        <v>Underground station, stop, shelter, mall, terminal, platform </v>
      </c>
      <c r="C24" s="1128">
        <f>'BUILD Main'!C24</f>
        <v>0</v>
      </c>
      <c r="D24" s="885">
        <f>'BUILD Main'!F24</f>
        <v>0</v>
      </c>
      <c r="E24" s="197">
        <f t="shared" si="4"/>
        <v>0</v>
      </c>
      <c r="F24" s="204"/>
      <c r="G24" s="132">
        <f t="shared" si="0"/>
        <v>0</v>
      </c>
      <c r="H24" s="344">
        <v>125</v>
      </c>
      <c r="I24" s="265">
        <f t="shared" si="5"/>
        <v>0.07001486681908091</v>
      </c>
      <c r="J24" s="254">
        <f t="shared" si="6"/>
        <v>0</v>
      </c>
      <c r="K24" s="377"/>
    </row>
    <row r="25" spans="1:11" s="16" customFormat="1" ht="15" customHeight="1">
      <c r="A25" s="8">
        <f>'SCC List'!A21</f>
        <v>20.04</v>
      </c>
      <c r="B25" s="45" t="str">
        <f>'SCC List'!B21</f>
        <v>Other stations, landings, terminals:  Intermodal, ferry, trolley, etc. </v>
      </c>
      <c r="C25" s="1129">
        <f>'BUILD Main'!C25</f>
        <v>0</v>
      </c>
      <c r="D25" s="885">
        <f>'BUILD Main'!F25</f>
        <v>0</v>
      </c>
      <c r="E25" s="197">
        <f t="shared" si="4"/>
        <v>0</v>
      </c>
      <c r="F25" s="204"/>
      <c r="G25" s="132">
        <f t="shared" si="0"/>
        <v>0</v>
      </c>
      <c r="H25" s="132">
        <v>70</v>
      </c>
      <c r="I25" s="265">
        <f t="shared" si="5"/>
        <v>0.07061952718426488</v>
      </c>
      <c r="J25" s="254">
        <f t="shared" si="6"/>
        <v>0</v>
      </c>
      <c r="K25" s="377"/>
    </row>
    <row r="26" spans="1:11" s="16" customFormat="1" ht="15" customHeight="1">
      <c r="A26" s="8">
        <f>'SCC List'!A22</f>
        <v>20.05</v>
      </c>
      <c r="B26" s="45" t="str">
        <f>'SCC List'!B22</f>
        <v>Joint development </v>
      </c>
      <c r="C26" s="581"/>
      <c r="D26" s="1130">
        <f>'BUILD Main'!F26</f>
        <v>0</v>
      </c>
      <c r="E26" s="197">
        <f t="shared" si="4"/>
        <v>0</v>
      </c>
      <c r="F26" s="204"/>
      <c r="G26" s="132">
        <f t="shared" si="0"/>
        <v>0</v>
      </c>
      <c r="H26" s="132">
        <v>70</v>
      </c>
      <c r="I26" s="265">
        <f t="shared" si="5"/>
        <v>0.07061952718426488</v>
      </c>
      <c r="J26" s="254">
        <f t="shared" si="6"/>
        <v>0</v>
      </c>
      <c r="K26" s="377"/>
    </row>
    <row r="27" spans="1:11" s="16" customFormat="1" ht="15" customHeight="1">
      <c r="A27" s="8">
        <f>'SCC List'!A23</f>
        <v>20.06</v>
      </c>
      <c r="B27" s="45" t="str">
        <f>'SCC List'!B23</f>
        <v>Automobile parking multi-story structure</v>
      </c>
      <c r="C27" s="582"/>
      <c r="D27" s="1130">
        <f>'BUILD Main'!F27</f>
        <v>0</v>
      </c>
      <c r="E27" s="197">
        <f t="shared" si="4"/>
        <v>0</v>
      </c>
      <c r="F27" s="204"/>
      <c r="G27" s="132">
        <f t="shared" si="0"/>
        <v>0</v>
      </c>
      <c r="H27" s="132">
        <v>50</v>
      </c>
      <c r="I27" s="265">
        <f t="shared" si="5"/>
        <v>0.07245984953960767</v>
      </c>
      <c r="J27" s="254">
        <f t="shared" si="6"/>
        <v>0</v>
      </c>
      <c r="K27" s="377"/>
    </row>
    <row r="28" spans="1:11" s="16" customFormat="1" ht="15" customHeight="1">
      <c r="A28" s="8">
        <f>'SCC List'!A24</f>
        <v>20.07</v>
      </c>
      <c r="B28" s="45" t="str">
        <f>'SCC List'!B24</f>
        <v>Elevators, escalators</v>
      </c>
      <c r="C28" s="582"/>
      <c r="D28" s="1130">
        <f>'BUILD Main'!F28</f>
        <v>0</v>
      </c>
      <c r="E28" s="197">
        <f t="shared" si="4"/>
        <v>0</v>
      </c>
      <c r="F28" s="204"/>
      <c r="G28" s="132">
        <f t="shared" si="0"/>
        <v>0</v>
      </c>
      <c r="H28" s="132">
        <v>30</v>
      </c>
      <c r="I28" s="265">
        <f t="shared" si="5"/>
        <v>0.0805864035111112</v>
      </c>
      <c r="J28" s="254">
        <f t="shared" si="6"/>
        <v>0</v>
      </c>
      <c r="K28" s="377"/>
    </row>
    <row r="29" spans="1:11" s="15" customFormat="1" ht="15" customHeight="1">
      <c r="A29" s="12" t="str">
        <f>'SCC List'!A25</f>
        <v>30 SUPPORT FACILITIES: YARDS, SHOPS, ADMIN. BLDGS</v>
      </c>
      <c r="B29" s="13"/>
      <c r="C29" s="402"/>
      <c r="D29" s="583">
        <f>'BUILD Main'!F29</f>
        <v>12000</v>
      </c>
      <c r="E29" s="198">
        <f>SUM(E30:E34)</f>
        <v>3425.372381560808</v>
      </c>
      <c r="F29" s="196">
        <f>SUM(F30:F34)</f>
        <v>0</v>
      </c>
      <c r="G29" s="14">
        <f t="shared" si="0"/>
        <v>15425.372381560808</v>
      </c>
      <c r="H29" s="14"/>
      <c r="I29" s="14"/>
      <c r="J29" s="255">
        <f>SUM(J30:J34)</f>
        <v>1117.7201618603158</v>
      </c>
      <c r="K29" s="376"/>
    </row>
    <row r="30" spans="1:11" s="16" customFormat="1" ht="15" customHeight="1">
      <c r="A30" s="8">
        <f>'SCC List'!A26</f>
        <v>30.01</v>
      </c>
      <c r="B30" s="45" t="str">
        <f>'SCC List'!B26</f>
        <v>Administration Building:  Office, sales, storage, revenue counting</v>
      </c>
      <c r="C30" s="582"/>
      <c r="D30" s="1130">
        <f>'BUILD Main'!F30</f>
        <v>0</v>
      </c>
      <c r="E30" s="197">
        <f>SUM(D30*($D$64/$D$52))</f>
        <v>0</v>
      </c>
      <c r="F30" s="204"/>
      <c r="G30" s="132">
        <f t="shared" si="0"/>
        <v>0</v>
      </c>
      <c r="H30" s="132">
        <v>50</v>
      </c>
      <c r="I30" s="265">
        <f>0.07/(1-(1+0.07)^-H30)</f>
        <v>0.07245984953960767</v>
      </c>
      <c r="J30" s="254">
        <f>SUM(G30*I30)</f>
        <v>0</v>
      </c>
      <c r="K30" s="377"/>
    </row>
    <row r="31" spans="1:11" s="16" customFormat="1" ht="15" customHeight="1">
      <c r="A31" s="8">
        <f>'SCC List'!A27</f>
        <v>30.02</v>
      </c>
      <c r="B31" s="46" t="str">
        <f>'SCC List'!B27</f>
        <v>Light Maintenance Facility </v>
      </c>
      <c r="C31" s="582"/>
      <c r="D31" s="1130">
        <f>'BUILD Main'!F31</f>
        <v>12000</v>
      </c>
      <c r="E31" s="197">
        <f>SUM(D31*($D$64/$D$52))</f>
        <v>3425.372381560808</v>
      </c>
      <c r="F31" s="204"/>
      <c r="G31" s="132">
        <f t="shared" si="0"/>
        <v>15425.372381560808</v>
      </c>
      <c r="H31" s="132">
        <v>50</v>
      </c>
      <c r="I31" s="265">
        <f>0.07/(1-(1+0.07)^-H31)</f>
        <v>0.07245984953960767</v>
      </c>
      <c r="J31" s="254">
        <f>SUM(G31*I31)</f>
        <v>1117.7201618603158</v>
      </c>
      <c r="K31" s="377"/>
    </row>
    <row r="32" spans="1:11" s="16" customFormat="1" ht="15" customHeight="1">
      <c r="A32" s="8">
        <f>'SCC List'!A28</f>
        <v>30.03</v>
      </c>
      <c r="B32" s="46" t="str">
        <f>'SCC List'!B28</f>
        <v>Heavy Maintenance Facility</v>
      </c>
      <c r="C32" s="582"/>
      <c r="D32" s="1130">
        <f>'BUILD Main'!F32</f>
        <v>0</v>
      </c>
      <c r="E32" s="197">
        <f>SUM(D32*($D$64/$D$52))</f>
        <v>0</v>
      </c>
      <c r="F32" s="204"/>
      <c r="G32" s="132">
        <f t="shared" si="0"/>
        <v>0</v>
      </c>
      <c r="H32" s="132">
        <v>50</v>
      </c>
      <c r="I32" s="265">
        <f>0.07/(1-(1+0.07)^-H32)</f>
        <v>0.07245984953960767</v>
      </c>
      <c r="J32" s="254">
        <f>SUM(G32*I32)</f>
        <v>0</v>
      </c>
      <c r="K32" s="377"/>
    </row>
    <row r="33" spans="1:11" s="16" customFormat="1" ht="15" customHeight="1">
      <c r="A33" s="8">
        <f>'SCC List'!A29</f>
        <v>30.04</v>
      </c>
      <c r="B33" s="46" t="str">
        <f>'SCC List'!B29</f>
        <v>Storage or Maintenance of Way Building</v>
      </c>
      <c r="C33" s="582"/>
      <c r="D33" s="1130">
        <f>'BUILD Main'!F33</f>
        <v>0</v>
      </c>
      <c r="E33" s="197">
        <f>SUM(D33*($D$64/$D$52))</f>
        <v>0</v>
      </c>
      <c r="F33" s="204"/>
      <c r="G33" s="132">
        <f t="shared" si="0"/>
        <v>0</v>
      </c>
      <c r="H33" s="132">
        <v>50</v>
      </c>
      <c r="I33" s="265">
        <f>0.07/(1-(1+0.07)^-H33)</f>
        <v>0.07245984953960767</v>
      </c>
      <c r="J33" s="254">
        <f>SUM(G33*I33)</f>
        <v>0</v>
      </c>
      <c r="K33" s="377"/>
    </row>
    <row r="34" spans="1:11" s="16" customFormat="1" ht="15" customHeight="1">
      <c r="A34" s="8">
        <f>'SCC List'!A30</f>
        <v>30.05</v>
      </c>
      <c r="B34" s="46" t="str">
        <f>'SCC List'!B30</f>
        <v>Yard and Yard Track</v>
      </c>
      <c r="C34" s="582"/>
      <c r="D34" s="1130">
        <f>'BUILD Main'!F34</f>
        <v>0</v>
      </c>
      <c r="E34" s="197">
        <f>SUM(D34*($D$64/$D$52))</f>
        <v>0</v>
      </c>
      <c r="F34" s="204"/>
      <c r="G34" s="132">
        <f t="shared" si="0"/>
        <v>0</v>
      </c>
      <c r="H34" s="132">
        <v>80</v>
      </c>
      <c r="I34" s="265">
        <f>0.07/(1-(1+0.07)^-H34)</f>
        <v>0.07031357176087168</v>
      </c>
      <c r="J34" s="254">
        <f>SUM(G34*I34)</f>
        <v>0</v>
      </c>
      <c r="K34" s="377"/>
    </row>
    <row r="35" spans="1:11" s="15" customFormat="1" ht="15" customHeight="1">
      <c r="A35" s="12" t="str">
        <f>'SCC List'!A31</f>
        <v>40 SITEWORK &amp; SPECIAL CONDITIONS</v>
      </c>
      <c r="B35" s="47"/>
      <c r="C35" s="402"/>
      <c r="D35" s="583">
        <f>'BUILD Main'!F35</f>
        <v>24220</v>
      </c>
      <c r="E35" s="198">
        <f>SUM(E36:E43)</f>
        <v>6913.543256783565</v>
      </c>
      <c r="F35" s="196">
        <f>SUM(F36:F43)</f>
        <v>1000</v>
      </c>
      <c r="G35" s="14">
        <f t="shared" si="0"/>
        <v>32133.543256783567</v>
      </c>
      <c r="H35" s="14"/>
      <c r="I35" s="14"/>
      <c r="J35" s="255">
        <f>SUM(J36:J43)</f>
        <v>2681.5811670551648</v>
      </c>
      <c r="K35" s="376"/>
    </row>
    <row r="36" spans="1:11" s="16" customFormat="1" ht="15" customHeight="1">
      <c r="A36" s="8">
        <f>'SCC List'!A32</f>
        <v>40.01</v>
      </c>
      <c r="B36" s="45" t="str">
        <f>'SCC List'!B32</f>
        <v>Demolition, Clearing, Earthwork</v>
      </c>
      <c r="C36" s="584"/>
      <c r="D36" s="1130">
        <f>'BUILD Main'!F36</f>
        <v>1020</v>
      </c>
      <c r="E36" s="197">
        <f aca="true" t="shared" si="7" ref="E36:E43">SUM(D36*($D$64/$D$52))</f>
        <v>291.1566524326687</v>
      </c>
      <c r="F36" s="204"/>
      <c r="G36" s="132">
        <f t="shared" si="0"/>
        <v>1311.1566524326686</v>
      </c>
      <c r="H36" s="344">
        <v>125</v>
      </c>
      <c r="I36" s="265">
        <f aca="true" t="shared" si="8" ref="I36:I43">0.07/(1-(1+0.07)^-H36)</f>
        <v>0.07001486681908091</v>
      </c>
      <c r="J36" s="254">
        <f aca="true" t="shared" si="9" ref="J36:J43">SUM(G36*I36)</f>
        <v>91.80045839902525</v>
      </c>
      <c r="K36" s="377"/>
    </row>
    <row r="37" spans="1:11" s="16" customFormat="1" ht="15.75" customHeight="1">
      <c r="A37" s="8">
        <f>'SCC List'!A33</f>
        <v>40.02</v>
      </c>
      <c r="B37" s="45" t="str">
        <f>'SCC List'!B33</f>
        <v>Site Utilities, Utility Relocation</v>
      </c>
      <c r="C37" s="584"/>
      <c r="D37" s="1130">
        <f>'BUILD Main'!F37</f>
        <v>6000</v>
      </c>
      <c r="E37" s="197">
        <f t="shared" si="7"/>
        <v>1712.686190780404</v>
      </c>
      <c r="F37" s="204"/>
      <c r="G37" s="132">
        <f t="shared" si="0"/>
        <v>7712.686190780404</v>
      </c>
      <c r="H37" s="344">
        <v>125</v>
      </c>
      <c r="I37" s="265">
        <f t="shared" si="8"/>
        <v>0.07001486681908091</v>
      </c>
      <c r="J37" s="254">
        <f t="shared" si="9"/>
        <v>540.0026964648545</v>
      </c>
      <c r="K37" s="377"/>
    </row>
    <row r="38" spans="1:11" s="16" customFormat="1" ht="15.75" customHeight="1">
      <c r="A38" s="8">
        <f>'SCC List'!A34</f>
        <v>40.03</v>
      </c>
      <c r="B38" s="45" t="str">
        <f>'SCC List'!B34</f>
        <v>Haz. mat'l, contam'd soil removal/mitigation, ground water treatments</v>
      </c>
      <c r="C38" s="584"/>
      <c r="D38" s="1130">
        <f>'BUILD Main'!F38</f>
        <v>0</v>
      </c>
      <c r="E38" s="197">
        <f t="shared" si="7"/>
        <v>0</v>
      </c>
      <c r="F38" s="204"/>
      <c r="G38" s="132">
        <f t="shared" si="0"/>
        <v>0</v>
      </c>
      <c r="H38" s="344">
        <v>125</v>
      </c>
      <c r="I38" s="265">
        <f t="shared" si="8"/>
        <v>0.07001486681908091</v>
      </c>
      <c r="J38" s="254">
        <f t="shared" si="9"/>
        <v>0</v>
      </c>
      <c r="K38" s="377"/>
    </row>
    <row r="39" spans="1:11" s="16" customFormat="1" ht="15.75" customHeight="1">
      <c r="A39" s="8">
        <f>'SCC List'!A35</f>
        <v>40.04</v>
      </c>
      <c r="B39" s="45" t="str">
        <f>'SCC List'!B35</f>
        <v>Environmental mitigation, e.g. wetlands, historic/archeologic, parks</v>
      </c>
      <c r="C39" s="584"/>
      <c r="D39" s="1130">
        <f>'BUILD Main'!F39</f>
        <v>4200</v>
      </c>
      <c r="E39" s="197">
        <f t="shared" si="7"/>
        <v>1198.8803335462828</v>
      </c>
      <c r="F39" s="204"/>
      <c r="G39" s="132">
        <f t="shared" si="0"/>
        <v>5398.880333546283</v>
      </c>
      <c r="H39" s="344">
        <v>125</v>
      </c>
      <c r="I39" s="265">
        <f t="shared" si="8"/>
        <v>0.07001486681908091</v>
      </c>
      <c r="J39" s="254">
        <f t="shared" si="9"/>
        <v>378.0018875253981</v>
      </c>
      <c r="K39" s="377"/>
    </row>
    <row r="40" spans="1:11" s="16" customFormat="1" ht="15.75" customHeight="1">
      <c r="A40" s="8">
        <f>'SCC List'!A36</f>
        <v>40.05</v>
      </c>
      <c r="B40" s="45" t="str">
        <f>'SCC List'!B36</f>
        <v>Site structures including retaining walls, sound walls</v>
      </c>
      <c r="C40" s="584"/>
      <c r="D40" s="1130">
        <f>'BUILD Main'!F40</f>
        <v>0</v>
      </c>
      <c r="E40" s="197">
        <f t="shared" si="7"/>
        <v>0</v>
      </c>
      <c r="F40" s="204"/>
      <c r="G40" s="132">
        <f t="shared" si="0"/>
        <v>0</v>
      </c>
      <c r="H40" s="132">
        <v>80</v>
      </c>
      <c r="I40" s="265">
        <f t="shared" si="8"/>
        <v>0.07031357176087168</v>
      </c>
      <c r="J40" s="254">
        <f t="shared" si="9"/>
        <v>0</v>
      </c>
      <c r="K40" s="377"/>
    </row>
    <row r="41" spans="1:11" s="16" customFormat="1" ht="15.75" customHeight="1">
      <c r="A41" s="8">
        <f>'SCC List'!A37</f>
        <v>40.06</v>
      </c>
      <c r="B41" s="48" t="str">
        <f>'SCC List'!B37</f>
        <v>Pedestrian / bike access and accommodation, landscaping</v>
      </c>
      <c r="C41" s="584"/>
      <c r="D41" s="1130">
        <f>'BUILD Main'!F41</f>
        <v>13000</v>
      </c>
      <c r="E41" s="197">
        <f t="shared" si="7"/>
        <v>3710.820080024209</v>
      </c>
      <c r="F41" s="204">
        <v>1000</v>
      </c>
      <c r="G41" s="132">
        <f t="shared" si="0"/>
        <v>17710.82008002421</v>
      </c>
      <c r="H41" s="132">
        <v>20</v>
      </c>
      <c r="I41" s="265">
        <f t="shared" si="8"/>
        <v>0.0943929257432557</v>
      </c>
      <c r="J41" s="254">
        <f t="shared" si="9"/>
        <v>1671.776124665887</v>
      </c>
      <c r="K41" s="377"/>
    </row>
    <row r="42" spans="1:11" s="16" customFormat="1" ht="15.75" customHeight="1">
      <c r="A42" s="8">
        <f>'SCC List'!A38</f>
        <v>40.07</v>
      </c>
      <c r="B42" s="48" t="str">
        <f>'SCC List'!B38</f>
        <v>Automobile, bus, van accessways including roads, parking lots</v>
      </c>
      <c r="C42" s="584"/>
      <c r="D42" s="1130">
        <f>'BUILD Main'!F42</f>
        <v>0</v>
      </c>
      <c r="E42" s="197">
        <f t="shared" si="7"/>
        <v>0</v>
      </c>
      <c r="F42" s="204"/>
      <c r="G42" s="132">
        <f t="shared" si="0"/>
        <v>0</v>
      </c>
      <c r="H42" s="132">
        <v>20</v>
      </c>
      <c r="I42" s="265">
        <f t="shared" si="8"/>
        <v>0.0943929257432557</v>
      </c>
      <c r="J42" s="254">
        <f t="shared" si="9"/>
        <v>0</v>
      </c>
      <c r="K42" s="377"/>
    </row>
    <row r="43" spans="1:11" s="16" customFormat="1" ht="15.75" customHeight="1">
      <c r="A43" s="8">
        <f>'SCC List'!A39</f>
        <v>40.08</v>
      </c>
      <c r="B43" s="45" t="str">
        <f>'SCC List'!B39</f>
        <v>Temporary Facilities and other indirect costs during construction</v>
      </c>
      <c r="C43" s="584"/>
      <c r="D43" s="1130">
        <f>'BUILD Main'!F43</f>
        <v>0</v>
      </c>
      <c r="E43" s="197">
        <f t="shared" si="7"/>
        <v>0</v>
      </c>
      <c r="F43" s="204"/>
      <c r="G43" s="132">
        <f t="shared" si="0"/>
        <v>0</v>
      </c>
      <c r="H43" s="132">
        <v>100</v>
      </c>
      <c r="I43" s="265">
        <f t="shared" si="8"/>
        <v>0.07008076460306002</v>
      </c>
      <c r="J43" s="254">
        <f t="shared" si="9"/>
        <v>0</v>
      </c>
      <c r="K43" s="377"/>
    </row>
    <row r="44" spans="1:11" s="15" customFormat="1" ht="15" customHeight="1">
      <c r="A44" s="12" t="str">
        <f>'SCC List'!A40</f>
        <v>50  SYSTEMS</v>
      </c>
      <c r="B44" s="13"/>
      <c r="C44" s="402"/>
      <c r="D44" s="583">
        <f>'BUILD Main'!F44</f>
        <v>29190</v>
      </c>
      <c r="E44" s="198">
        <f>SUM(E45:E51)</f>
        <v>8332.218318146666</v>
      </c>
      <c r="F44" s="196">
        <f>SUM(F45:F51)</f>
        <v>500</v>
      </c>
      <c r="G44" s="14">
        <f t="shared" si="0"/>
        <v>38022.21831814667</v>
      </c>
      <c r="H44" s="14"/>
      <c r="I44" s="14"/>
      <c r="J44" s="255">
        <f>SUM(J45:J51)</f>
        <v>3007.345769620131</v>
      </c>
      <c r="K44" s="376"/>
    </row>
    <row r="45" spans="1:11" s="16" customFormat="1" ht="15" customHeight="1">
      <c r="A45" s="8">
        <f>'SCC List'!A41</f>
        <v>50.01</v>
      </c>
      <c r="B45" s="45" t="str">
        <f>'SCC List'!B41</f>
        <v>Train control and signals</v>
      </c>
      <c r="C45" s="578"/>
      <c r="D45" s="1130">
        <f>'BUILD Main'!F45</f>
        <v>10000</v>
      </c>
      <c r="E45" s="197">
        <f aca="true" t="shared" si="10" ref="E45:E51">SUM(D45*($D$64/$D$52))</f>
        <v>2854.476984634007</v>
      </c>
      <c r="F45" s="204">
        <v>500</v>
      </c>
      <c r="G45" s="132">
        <f t="shared" si="0"/>
        <v>13354.476984634006</v>
      </c>
      <c r="H45" s="132">
        <v>30</v>
      </c>
      <c r="I45" s="265">
        <f aca="true" t="shared" si="11" ref="I45:I51">0.07/(1-(1+0.07)^-H45)</f>
        <v>0.0805864035111112</v>
      </c>
      <c r="J45" s="254">
        <f aca="true" t="shared" si="12" ref="J45:J51">SUM(G45*I45)</f>
        <v>1076.1892709635636</v>
      </c>
      <c r="K45" s="377"/>
    </row>
    <row r="46" spans="1:11" s="16" customFormat="1" ht="15" customHeight="1">
      <c r="A46" s="8">
        <f>'SCC List'!A42</f>
        <v>50.02</v>
      </c>
      <c r="B46" s="45" t="str">
        <f>'SCC List'!B42</f>
        <v>Traffic signals and crossing protection</v>
      </c>
      <c r="C46" s="584"/>
      <c r="D46" s="1130">
        <f>'BUILD Main'!F46</f>
        <v>3000</v>
      </c>
      <c r="E46" s="197">
        <f t="shared" si="10"/>
        <v>856.343095390202</v>
      </c>
      <c r="F46" s="204"/>
      <c r="G46" s="132">
        <f t="shared" si="0"/>
        <v>3856.343095390202</v>
      </c>
      <c r="H46" s="132">
        <v>30</v>
      </c>
      <c r="I46" s="265">
        <f t="shared" si="11"/>
        <v>0.0805864035111112</v>
      </c>
      <c r="J46" s="254">
        <f t="shared" si="12"/>
        <v>310.7688207624024</v>
      </c>
      <c r="K46" s="377"/>
    </row>
    <row r="47" spans="1:11" s="16" customFormat="1" ht="15" customHeight="1">
      <c r="A47" s="8">
        <f>'SCC List'!A43</f>
        <v>50.03</v>
      </c>
      <c r="B47" s="45" t="str">
        <f>'SCC List'!B43</f>
        <v>Traction power supply:  substations </v>
      </c>
      <c r="C47" s="584"/>
      <c r="D47" s="1130">
        <f>'BUILD Main'!F47</f>
        <v>8000</v>
      </c>
      <c r="E47" s="197">
        <f t="shared" si="10"/>
        <v>2283.5815877072055</v>
      </c>
      <c r="F47" s="204"/>
      <c r="G47" s="132">
        <f t="shared" si="0"/>
        <v>10283.581587707205</v>
      </c>
      <c r="H47" s="344">
        <v>50</v>
      </c>
      <c r="I47" s="265">
        <f t="shared" si="11"/>
        <v>0.07245984953960767</v>
      </c>
      <c r="J47" s="254">
        <f t="shared" si="12"/>
        <v>745.1467745735439</v>
      </c>
      <c r="K47" s="377"/>
    </row>
    <row r="48" spans="1:11" s="16" customFormat="1" ht="15" customHeight="1">
      <c r="A48" s="8">
        <f>'SCC List'!A44</f>
        <v>50.04</v>
      </c>
      <c r="B48" s="45" t="str">
        <f>'SCC List'!B44</f>
        <v>Traction power distribution:  catenary and third rail</v>
      </c>
      <c r="C48" s="584"/>
      <c r="D48" s="1130">
        <f>'BUILD Main'!F48</f>
        <v>6000</v>
      </c>
      <c r="E48" s="197">
        <f t="shared" si="10"/>
        <v>1712.686190780404</v>
      </c>
      <c r="F48" s="204"/>
      <c r="G48" s="132">
        <f t="shared" si="0"/>
        <v>7712.686190780404</v>
      </c>
      <c r="H48" s="132">
        <v>30</v>
      </c>
      <c r="I48" s="265">
        <f t="shared" si="11"/>
        <v>0.0805864035111112</v>
      </c>
      <c r="J48" s="254">
        <f t="shared" si="12"/>
        <v>621.5376415248048</v>
      </c>
      <c r="K48" s="377"/>
    </row>
    <row r="49" spans="1:11" s="16" customFormat="1" ht="15" customHeight="1">
      <c r="A49" s="8">
        <f>'SCC List'!A45</f>
        <v>50.05</v>
      </c>
      <c r="B49" s="45" t="str">
        <f>'SCC List'!B45</f>
        <v>Communications</v>
      </c>
      <c r="C49" s="584"/>
      <c r="D49" s="1130">
        <f>'BUILD Main'!F49</f>
        <v>1100</v>
      </c>
      <c r="E49" s="197">
        <f t="shared" si="10"/>
        <v>313.99246830974073</v>
      </c>
      <c r="F49" s="204"/>
      <c r="G49" s="132">
        <f t="shared" si="0"/>
        <v>1413.9924683097406</v>
      </c>
      <c r="H49" s="132">
        <v>20</v>
      </c>
      <c r="I49" s="265">
        <f t="shared" si="11"/>
        <v>0.0943929257432557</v>
      </c>
      <c r="J49" s="254">
        <f t="shared" si="12"/>
        <v>133.47088606268417</v>
      </c>
      <c r="K49" s="377"/>
    </row>
    <row r="50" spans="1:11" s="16" customFormat="1" ht="15" customHeight="1">
      <c r="A50" s="8">
        <f>'SCC List'!A46</f>
        <v>50.06</v>
      </c>
      <c r="B50" s="45" t="str">
        <f>'SCC List'!B46</f>
        <v>Fare collection system and equipment</v>
      </c>
      <c r="C50" s="584"/>
      <c r="D50" s="1130">
        <f>'BUILD Main'!F50</f>
        <v>1090</v>
      </c>
      <c r="E50" s="197">
        <f t="shared" si="10"/>
        <v>311.1379913251067</v>
      </c>
      <c r="F50" s="204"/>
      <c r="G50" s="132">
        <f t="shared" si="0"/>
        <v>1401.1379913251067</v>
      </c>
      <c r="H50" s="344">
        <v>25</v>
      </c>
      <c r="I50" s="265">
        <f t="shared" si="11"/>
        <v>0.08581051722066563</v>
      </c>
      <c r="J50" s="254">
        <f t="shared" si="12"/>
        <v>120.23237573313192</v>
      </c>
      <c r="K50" s="377"/>
    </row>
    <row r="51" spans="1:11" s="16" customFormat="1" ht="15" customHeight="1">
      <c r="A51" s="8">
        <f>'SCC List'!A47</f>
        <v>50.07</v>
      </c>
      <c r="B51" s="45" t="str">
        <f>'SCC List'!B47</f>
        <v>Central Control</v>
      </c>
      <c r="C51" s="585"/>
      <c r="D51" s="1130">
        <f>'BUILD Main'!F51</f>
        <v>0</v>
      </c>
      <c r="E51" s="197">
        <f t="shared" si="10"/>
        <v>0</v>
      </c>
      <c r="F51" s="204"/>
      <c r="G51" s="132">
        <f t="shared" si="0"/>
        <v>0</v>
      </c>
      <c r="H51" s="132">
        <v>30</v>
      </c>
      <c r="I51" s="265">
        <f t="shared" si="11"/>
        <v>0.0805864035111112</v>
      </c>
      <c r="J51" s="254">
        <f t="shared" si="12"/>
        <v>0</v>
      </c>
      <c r="K51" s="377"/>
    </row>
    <row r="52" spans="1:68" s="149" customFormat="1" ht="15.75" customHeight="1">
      <c r="A52" s="1168" t="str">
        <f>'SCC Definitions'!A51:B51</f>
        <v>Construction Subtotal (10 - 50)</v>
      </c>
      <c r="B52" s="1169"/>
      <c r="C52" s="403"/>
      <c r="D52" s="560">
        <f>'BUILD Main'!F52</f>
        <v>297410</v>
      </c>
      <c r="E52" s="199">
        <f>SUM(E44,E35,E29,E21,E7)</f>
        <v>84895</v>
      </c>
      <c r="F52" s="200">
        <f>SUM(F44,F35,F29,F21,F7)</f>
        <v>18500</v>
      </c>
      <c r="G52" s="124">
        <f>SUM(G44,G35,G29,G21,G7)</f>
        <v>400805</v>
      </c>
      <c r="H52" s="124"/>
      <c r="I52" s="124"/>
      <c r="J52" s="256">
        <f>SUM(J44,J35,J29,J21,J7)</f>
        <v>28976.321814392868</v>
      </c>
      <c r="K52" s="376"/>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11" s="15" customFormat="1" ht="15">
      <c r="A53" s="12" t="str">
        <f>'SCC List'!A48:B48</f>
        <v>60 ROW, LAND, EXISTING IMPROVEMENTS</v>
      </c>
      <c r="B53" s="47"/>
      <c r="C53" s="586"/>
      <c r="D53" s="563">
        <f>'BUILD Main'!F53</f>
        <v>21000</v>
      </c>
      <c r="E53" s="195"/>
      <c r="F53" s="201">
        <f>SUM(F54:F55)</f>
        <v>1000</v>
      </c>
      <c r="G53" s="14">
        <f aca="true" t="shared" si="13" ref="G53:G63">SUM(D53:F53)</f>
        <v>22000</v>
      </c>
      <c r="H53" s="14"/>
      <c r="I53" s="14"/>
      <c r="J53" s="255">
        <f>SUM(J54:J55)</f>
        <v>1540.32707001978</v>
      </c>
      <c r="K53" s="376"/>
    </row>
    <row r="54" spans="1:11" s="16" customFormat="1" ht="12.75">
      <c r="A54" s="8">
        <f>'SCC List'!A49</f>
        <v>60.01</v>
      </c>
      <c r="B54" s="45" t="str">
        <f>'SCC List'!B49</f>
        <v>Purchase or lease of real estate  </v>
      </c>
      <c r="C54" s="587"/>
      <c r="D54" s="885">
        <f>'BUILD Main'!F54</f>
        <v>21000</v>
      </c>
      <c r="E54" s="202"/>
      <c r="F54" s="205">
        <v>1000</v>
      </c>
      <c r="G54" s="132">
        <f t="shared" si="13"/>
        <v>22000</v>
      </c>
      <c r="H54" s="344">
        <v>125</v>
      </c>
      <c r="I54" s="265">
        <f>0.07/(1-(1+0.07)^-H54)</f>
        <v>0.07001486681908091</v>
      </c>
      <c r="J54" s="254">
        <f>SUM(G54*I54)</f>
        <v>1540.32707001978</v>
      </c>
      <c r="K54" s="377"/>
    </row>
    <row r="55" spans="1:11" s="16" customFormat="1" ht="12.75">
      <c r="A55" s="8">
        <f>'SCC List'!A50</f>
        <v>60.02</v>
      </c>
      <c r="B55" s="45" t="str">
        <f>'SCC List'!B50</f>
        <v>Relocation of existing households and businesses</v>
      </c>
      <c r="C55" s="585"/>
      <c r="D55" s="885">
        <f>'BUILD Main'!F55</f>
        <v>0</v>
      </c>
      <c r="E55" s="202"/>
      <c r="F55" s="205"/>
      <c r="G55" s="132">
        <f t="shared" si="13"/>
        <v>0</v>
      </c>
      <c r="H55" s="344">
        <v>125</v>
      </c>
      <c r="I55" s="265">
        <f>0.07/(1-(1+0.07)^-H55)</f>
        <v>0.07001486681908091</v>
      </c>
      <c r="J55" s="254">
        <f>SUM(G55*I55)</f>
        <v>0</v>
      </c>
      <c r="K55" s="377"/>
    </row>
    <row r="56" spans="1:11" s="15" customFormat="1" ht="15" customHeight="1">
      <c r="A56" s="30" t="str">
        <f>'SCC List'!A51</f>
        <v>70 VEHICLES (number)</v>
      </c>
      <c r="B56" s="13"/>
      <c r="C56" s="580">
        <f>SUM(C57:C63)</f>
        <v>10</v>
      </c>
      <c r="D56" s="563">
        <f>SUM(D57:D63)</f>
        <v>33404</v>
      </c>
      <c r="E56" s="203"/>
      <c r="F56" s="201">
        <f>SUM(F57:F63)</f>
        <v>1655</v>
      </c>
      <c r="G56" s="14">
        <f t="shared" si="13"/>
        <v>35059</v>
      </c>
      <c r="H56" s="14"/>
      <c r="I56" s="14"/>
      <c r="J56" s="255">
        <f>SUM(J57:J63)</f>
        <v>3008.430923239316</v>
      </c>
      <c r="K56" s="376"/>
    </row>
    <row r="57" spans="1:11" s="16" customFormat="1" ht="15" customHeight="1">
      <c r="A57" s="8">
        <f>'SCC List'!A52</f>
        <v>70.01</v>
      </c>
      <c r="B57" s="45" t="str">
        <f>'SCC List'!B52</f>
        <v>Light Rail</v>
      </c>
      <c r="C57" s="884">
        <f>'BUILD Main'!C57</f>
        <v>10</v>
      </c>
      <c r="D57" s="885">
        <f>'BUILD Main'!F57</f>
        <v>33404</v>
      </c>
      <c r="E57" s="202"/>
      <c r="F57" s="205">
        <v>1655</v>
      </c>
      <c r="G57" s="132">
        <f t="shared" si="13"/>
        <v>35059</v>
      </c>
      <c r="H57" s="212">
        <v>25</v>
      </c>
      <c r="I57" s="265">
        <f aca="true" t="shared" si="14" ref="I57:I63">0.07/(1-(1+0.07)^-H57)</f>
        <v>0.08581051722066563</v>
      </c>
      <c r="J57" s="254">
        <f aca="true" t="shared" si="15" ref="J57:J63">SUM(G57*I57)</f>
        <v>3008.430923239316</v>
      </c>
      <c r="K57" s="377"/>
    </row>
    <row r="58" spans="1:11" s="16" customFormat="1" ht="15" customHeight="1">
      <c r="A58" s="8">
        <f>'SCC List'!A53</f>
        <v>70.02</v>
      </c>
      <c r="B58" s="45" t="str">
        <f>'SCC List'!B53</f>
        <v>Heavy Rail</v>
      </c>
      <c r="C58" s="884">
        <f>'BUILD Main'!C58</f>
        <v>0</v>
      </c>
      <c r="D58" s="885">
        <f>'BUILD Main'!F58</f>
        <v>0</v>
      </c>
      <c r="E58" s="202"/>
      <c r="F58" s="205"/>
      <c r="G58" s="132">
        <f t="shared" si="13"/>
        <v>0</v>
      </c>
      <c r="H58" s="132">
        <v>25</v>
      </c>
      <c r="I58" s="265">
        <f t="shared" si="14"/>
        <v>0.08581051722066563</v>
      </c>
      <c r="J58" s="254">
        <f t="shared" si="15"/>
        <v>0</v>
      </c>
      <c r="K58" s="377"/>
    </row>
    <row r="59" spans="1:11" s="16" customFormat="1" ht="15" customHeight="1">
      <c r="A59" s="8">
        <f>'SCC List'!A54</f>
        <v>70.03</v>
      </c>
      <c r="B59" s="45" t="str">
        <f>'SCC List'!B54</f>
        <v>Commuter Rail</v>
      </c>
      <c r="C59" s="884">
        <f>'BUILD Main'!C59</f>
        <v>0</v>
      </c>
      <c r="D59" s="885">
        <f>'BUILD Main'!F59</f>
        <v>0</v>
      </c>
      <c r="E59" s="202"/>
      <c r="F59" s="205"/>
      <c r="G59" s="132">
        <f t="shared" si="13"/>
        <v>0</v>
      </c>
      <c r="H59" s="132">
        <v>25</v>
      </c>
      <c r="I59" s="265">
        <f t="shared" si="14"/>
        <v>0.08581051722066563</v>
      </c>
      <c r="J59" s="254">
        <f t="shared" si="15"/>
        <v>0</v>
      </c>
      <c r="K59" s="377"/>
    </row>
    <row r="60" spans="1:11" s="16" customFormat="1" ht="15" customHeight="1">
      <c r="A60" s="8">
        <f>'SCC List'!A55</f>
        <v>70.04</v>
      </c>
      <c r="B60" s="45" t="str">
        <f>'SCC List'!B55</f>
        <v>Bus</v>
      </c>
      <c r="C60" s="884">
        <f>'BUILD Main'!C60</f>
        <v>0</v>
      </c>
      <c r="D60" s="885">
        <f>'BUILD Main'!F60</f>
        <v>0</v>
      </c>
      <c r="E60" s="202"/>
      <c r="F60" s="205"/>
      <c r="G60" s="132">
        <f t="shared" si="13"/>
        <v>0</v>
      </c>
      <c r="H60" s="718" t="s">
        <v>174</v>
      </c>
      <c r="I60" s="265">
        <f t="shared" si="14"/>
        <v>0.12590198865502045</v>
      </c>
      <c r="J60" s="254">
        <f t="shared" si="15"/>
        <v>0</v>
      </c>
      <c r="K60" s="377"/>
    </row>
    <row r="61" spans="1:11" s="16" customFormat="1" ht="15" customHeight="1">
      <c r="A61" s="8">
        <f>'SCC List'!A56</f>
        <v>70.05</v>
      </c>
      <c r="B61" s="45" t="str">
        <f>'SCC List'!B56</f>
        <v>Other</v>
      </c>
      <c r="C61" s="884">
        <f>'BUILD Main'!C61</f>
        <v>0</v>
      </c>
      <c r="D61" s="885">
        <f>'BUILD Main'!F61</f>
        <v>0</v>
      </c>
      <c r="E61" s="202"/>
      <c r="F61" s="205"/>
      <c r="G61" s="132">
        <f t="shared" si="13"/>
        <v>0</v>
      </c>
      <c r="H61" s="32">
        <v>12</v>
      </c>
      <c r="I61" s="265">
        <f t="shared" si="14"/>
        <v>0.12590198865502045</v>
      </c>
      <c r="J61" s="254">
        <f t="shared" si="15"/>
        <v>0</v>
      </c>
      <c r="K61" s="377"/>
    </row>
    <row r="62" spans="1:11" s="16" customFormat="1" ht="15" customHeight="1">
      <c r="A62" s="8">
        <f>'SCC List'!A57</f>
        <v>70.06</v>
      </c>
      <c r="B62" s="45" t="str">
        <f>'SCC List'!B57</f>
        <v>Non-revenue vehicles</v>
      </c>
      <c r="C62" s="884">
        <f>'BUILD Main'!C62</f>
        <v>0</v>
      </c>
      <c r="D62" s="885">
        <f>'BUILD Main'!F62</f>
        <v>0</v>
      </c>
      <c r="E62" s="202"/>
      <c r="F62" s="205"/>
      <c r="G62" s="132">
        <f t="shared" si="13"/>
        <v>0</v>
      </c>
      <c r="H62" s="32">
        <v>12</v>
      </c>
      <c r="I62" s="265">
        <f t="shared" si="14"/>
        <v>0.12590198865502045</v>
      </c>
      <c r="J62" s="254">
        <f t="shared" si="15"/>
        <v>0</v>
      </c>
      <c r="K62" s="377"/>
    </row>
    <row r="63" spans="1:11" s="16" customFormat="1" ht="15" customHeight="1">
      <c r="A63" s="8">
        <f>'SCC List'!A58</f>
        <v>70.07</v>
      </c>
      <c r="B63" s="45" t="str">
        <f>'SCC List'!B58</f>
        <v>Spare parts</v>
      </c>
      <c r="C63" s="884">
        <f>'BUILD Main'!C63</f>
        <v>0</v>
      </c>
      <c r="D63" s="885">
        <f>'BUILD Main'!F63</f>
        <v>0</v>
      </c>
      <c r="E63" s="202"/>
      <c r="F63" s="206"/>
      <c r="G63" s="132">
        <f t="shared" si="13"/>
        <v>0</v>
      </c>
      <c r="H63" s="719">
        <v>12</v>
      </c>
      <c r="I63" s="265">
        <f t="shared" si="14"/>
        <v>0.12590198865502045</v>
      </c>
      <c r="J63" s="254">
        <f t="shared" si="15"/>
        <v>0</v>
      </c>
      <c r="K63" s="377"/>
    </row>
    <row r="64" spans="1:11" s="89" customFormat="1" ht="15" customHeight="1">
      <c r="A64" s="30" t="str">
        <f>'SCC List'!A59</f>
        <v>80 PROFESSIONAL SERVICES</v>
      </c>
      <c r="B64" s="49"/>
      <c r="C64" s="150"/>
      <c r="D64" s="563">
        <f>'BUILD Main'!F64</f>
        <v>84895</v>
      </c>
      <c r="E64" s="207"/>
      <c r="F64" s="209"/>
      <c r="G64" s="214"/>
      <c r="H64" s="20"/>
      <c r="I64" s="215"/>
      <c r="J64" s="257"/>
      <c r="K64" s="378"/>
    </row>
    <row r="65" spans="1:11" s="16" customFormat="1" ht="15" customHeight="1">
      <c r="A65" s="28">
        <f>'SCC List'!A60</f>
        <v>80.01</v>
      </c>
      <c r="B65" s="29" t="str">
        <f>'SCC List'!B60</f>
        <v>Preliminary Engineering</v>
      </c>
      <c r="C65" s="24"/>
      <c r="D65" s="576">
        <f>'BUILD Main'!F65</f>
        <v>15000</v>
      </c>
      <c r="E65" s="194"/>
      <c r="F65" s="210"/>
      <c r="G65" s="194"/>
      <c r="H65" s="24"/>
      <c r="I65" s="216"/>
      <c r="J65" s="258"/>
      <c r="K65" s="377"/>
    </row>
    <row r="66" spans="1:11" s="16" customFormat="1" ht="15" customHeight="1">
      <c r="A66" s="28">
        <f>'SCC List'!A61</f>
        <v>80.02</v>
      </c>
      <c r="B66" s="29" t="str">
        <f>'SCC List'!B61</f>
        <v>Final Design</v>
      </c>
      <c r="C66" s="21"/>
      <c r="D66" s="576">
        <f>'BUILD Main'!F66</f>
        <v>20395</v>
      </c>
      <c r="E66" s="208"/>
      <c r="F66" s="210"/>
      <c r="G66" s="194"/>
      <c r="H66" s="26"/>
      <c r="I66" s="217"/>
      <c r="J66" s="258"/>
      <c r="K66" s="377"/>
    </row>
    <row r="67" spans="1:11" s="16" customFormat="1" ht="15" customHeight="1">
      <c r="A67" s="28">
        <f>'SCC List'!A62</f>
        <v>80.03</v>
      </c>
      <c r="B67" s="29" t="str">
        <f>'SCC List'!B62</f>
        <v>Project Management for Design and Construction</v>
      </c>
      <c r="C67" s="21"/>
      <c r="D67" s="576">
        <f>'BUILD Main'!F67</f>
        <v>12000</v>
      </c>
      <c r="E67" s="208"/>
      <c r="F67" s="210"/>
      <c r="G67" s="194"/>
      <c r="H67" s="26"/>
      <c r="I67" s="217"/>
      <c r="J67" s="258"/>
      <c r="K67" s="377"/>
    </row>
    <row r="68" spans="1:11" s="16" customFormat="1" ht="15" customHeight="1">
      <c r="A68" s="28">
        <f>'SCC List'!A63</f>
        <v>80.04</v>
      </c>
      <c r="B68" s="29" t="str">
        <f>'SCC List'!B63</f>
        <v>Construction Administration &amp; Management </v>
      </c>
      <c r="C68" s="21"/>
      <c r="D68" s="576">
        <f>'BUILD Main'!F68</f>
        <v>12000</v>
      </c>
      <c r="E68" s="588"/>
      <c r="F68" s="210"/>
      <c r="G68" s="194"/>
      <c r="H68" s="26"/>
      <c r="I68" s="217"/>
      <c r="J68" s="258"/>
      <c r="K68" s="377"/>
    </row>
    <row r="69" spans="1:11" s="16" customFormat="1" ht="15" customHeight="1">
      <c r="A69" s="28">
        <f>'SCC List'!A64</f>
        <v>80.05</v>
      </c>
      <c r="B69" s="29" t="str">
        <f>'SCC List'!B64</f>
        <v>Insurance </v>
      </c>
      <c r="C69" s="21"/>
      <c r="D69" s="576">
        <f>'BUILD Main'!F69</f>
        <v>4500</v>
      </c>
      <c r="E69" s="588"/>
      <c r="F69" s="210"/>
      <c r="G69" s="194"/>
      <c r="H69" s="26"/>
      <c r="I69" s="217"/>
      <c r="J69" s="258"/>
      <c r="K69" s="377"/>
    </row>
    <row r="70" spans="1:11" s="16" customFormat="1" ht="15" customHeight="1">
      <c r="A70" s="28">
        <f>'SCC List'!A65</f>
        <v>80.06</v>
      </c>
      <c r="B70" s="29" t="str">
        <f>'SCC List'!B65</f>
        <v>Legal; Permits; Review Fees by other agencies, cities, etc.</v>
      </c>
      <c r="C70" s="21"/>
      <c r="D70" s="576">
        <f>'BUILD Main'!F70</f>
        <v>4000</v>
      </c>
      <c r="E70" s="588"/>
      <c r="F70" s="210"/>
      <c r="G70" s="194"/>
      <c r="H70" s="26"/>
      <c r="I70" s="217"/>
      <c r="J70" s="258"/>
      <c r="K70" s="377"/>
    </row>
    <row r="71" spans="1:11" s="16" customFormat="1" ht="15" customHeight="1">
      <c r="A71" s="28">
        <f>'SCC List'!A66</f>
        <v>80.07</v>
      </c>
      <c r="B71" s="29" t="str">
        <f>'SCC List'!B66</f>
        <v>Surveys, Testing, Investigation, Inspection</v>
      </c>
      <c r="C71" s="21"/>
      <c r="D71" s="576">
        <f>'BUILD Main'!F71</f>
        <v>4000</v>
      </c>
      <c r="E71" s="588"/>
      <c r="F71" s="210"/>
      <c r="G71" s="194"/>
      <c r="H71" s="26"/>
      <c r="I71" s="217"/>
      <c r="J71" s="258"/>
      <c r="K71" s="377"/>
    </row>
    <row r="72" spans="1:11" s="16" customFormat="1" ht="15" customHeight="1">
      <c r="A72" s="28">
        <f>'SCC List'!A67</f>
        <v>80.08</v>
      </c>
      <c r="B72" s="29" t="str">
        <f>'SCC List'!B67</f>
        <v>Start up</v>
      </c>
      <c r="C72" s="21"/>
      <c r="D72" s="577">
        <f>'BUILD Main'!F72</f>
        <v>13000</v>
      </c>
      <c r="E72" s="588"/>
      <c r="F72" s="210"/>
      <c r="G72" s="194"/>
      <c r="H72" s="26"/>
      <c r="I72" s="217"/>
      <c r="J72" s="258"/>
      <c r="K72" s="377"/>
    </row>
    <row r="73" spans="1:11" s="16" customFormat="1" ht="15" customHeight="1">
      <c r="A73" s="1246" t="str">
        <f>'SCC Definitions'!A72:B72</f>
        <v>Subtotal (10 - 80)</v>
      </c>
      <c r="B73" s="1247"/>
      <c r="C73" s="590"/>
      <c r="D73" s="560">
        <f>'BUILD Main'!F73</f>
        <v>436709</v>
      </c>
      <c r="E73" s="588"/>
      <c r="F73" s="210"/>
      <c r="G73" s="194"/>
      <c r="H73" s="26"/>
      <c r="I73" s="217"/>
      <c r="J73" s="258"/>
      <c r="K73" s="377"/>
    </row>
    <row r="74" spans="1:11" s="15" customFormat="1" ht="15" customHeight="1">
      <c r="A74" s="12" t="str">
        <f>'SCC List'!A68</f>
        <v>90 UNALLOCATED CONTINGENCY</v>
      </c>
      <c r="B74" s="129"/>
      <c r="C74" s="152"/>
      <c r="D74" s="589">
        <f>'BUILD Main'!F74</f>
        <v>21971</v>
      </c>
      <c r="E74" s="264"/>
      <c r="F74" s="253"/>
      <c r="G74" s="218"/>
      <c r="H74" s="120"/>
      <c r="I74" s="179"/>
      <c r="J74" s="259"/>
      <c r="K74" s="376"/>
    </row>
    <row r="75" spans="1:11" s="15" customFormat="1" ht="15" customHeight="1">
      <c r="A75" s="1246" t="str">
        <f>'SCC Definitions'!A74:B74</f>
        <v>Subtotal (10 - 90)</v>
      </c>
      <c r="B75" s="1247"/>
      <c r="C75" s="178"/>
      <c r="D75" s="124">
        <f>'BUILD Main'!F75</f>
        <v>458680</v>
      </c>
      <c r="E75" s="591">
        <f>SUM(E52)</f>
        <v>84895</v>
      </c>
      <c r="F75" s="251">
        <f>SUM(F52,F53,F56)</f>
        <v>21155</v>
      </c>
      <c r="G75" s="211">
        <f>SUM(G52,G53,G56)</f>
        <v>457864</v>
      </c>
      <c r="H75" s="211"/>
      <c r="I75" s="211"/>
      <c r="J75" s="260">
        <f>SUM(J52,J53,J56)</f>
        <v>33525.079807651964</v>
      </c>
      <c r="K75" s="376"/>
    </row>
    <row r="76" spans="3:11" s="17" customFormat="1" ht="15" customHeight="1">
      <c r="C76" s="18"/>
      <c r="D76" s="18"/>
      <c r="E76" s="182"/>
      <c r="F76" s="182"/>
      <c r="G76" s="18"/>
      <c r="H76" s="18"/>
      <c r="I76" s="18"/>
      <c r="J76" s="18"/>
      <c r="K76" s="379"/>
    </row>
    <row r="77" spans="3:11" s="17" customFormat="1" ht="15" customHeight="1">
      <c r="C77" s="18"/>
      <c r="D77" s="18"/>
      <c r="E77" s="182"/>
      <c r="F77" s="182"/>
      <c r="G77" s="18"/>
      <c r="H77" s="18"/>
      <c r="I77" s="18"/>
      <c r="J77" s="18"/>
      <c r="K77" s="379"/>
    </row>
    <row r="78" spans="3:11" s="17" customFormat="1" ht="15" customHeight="1">
      <c r="C78" s="18"/>
      <c r="D78" s="18"/>
      <c r="E78" s="182"/>
      <c r="F78" s="182"/>
      <c r="G78" s="18"/>
      <c r="H78" s="18"/>
      <c r="I78" s="18"/>
      <c r="J78" s="18"/>
      <c r="K78" s="379"/>
    </row>
    <row r="79" spans="3:11" s="17" customFormat="1" ht="15" customHeight="1">
      <c r="C79" s="18"/>
      <c r="D79" s="18"/>
      <c r="E79" s="182"/>
      <c r="F79" s="182"/>
      <c r="G79" s="18"/>
      <c r="H79" s="18"/>
      <c r="I79" s="18"/>
      <c r="J79" s="18"/>
      <c r="K79" s="379"/>
    </row>
    <row r="80" spans="3:11" s="17" customFormat="1" ht="15" customHeight="1">
      <c r="C80" s="18"/>
      <c r="D80" s="18"/>
      <c r="E80" s="182"/>
      <c r="F80" s="182"/>
      <c r="G80" s="18"/>
      <c r="H80" s="18"/>
      <c r="I80" s="18"/>
      <c r="J80" s="18"/>
      <c r="K80" s="379"/>
    </row>
    <row r="81" spans="3:11" s="17" customFormat="1" ht="15" customHeight="1">
      <c r="C81" s="18"/>
      <c r="D81" s="18"/>
      <c r="E81" s="18"/>
      <c r="F81" s="18"/>
      <c r="G81" s="18"/>
      <c r="H81" s="18"/>
      <c r="I81" s="18"/>
      <c r="J81" s="18"/>
      <c r="K81" s="379"/>
    </row>
    <row r="82" spans="3:11" s="17" customFormat="1" ht="15" customHeight="1">
      <c r="C82" s="18"/>
      <c r="D82" s="18"/>
      <c r="E82" s="18"/>
      <c r="F82" s="18"/>
      <c r="G82" s="18"/>
      <c r="H82" s="18"/>
      <c r="I82" s="18"/>
      <c r="J82" s="18"/>
      <c r="K82" s="379"/>
    </row>
    <row r="83" spans="3:11" s="17" customFormat="1" ht="15" customHeight="1">
      <c r="C83" s="18"/>
      <c r="D83" s="18"/>
      <c r="E83" s="18"/>
      <c r="F83" s="18"/>
      <c r="G83" s="18"/>
      <c r="H83" s="18"/>
      <c r="I83" s="18"/>
      <c r="J83" s="18"/>
      <c r="K83" s="379"/>
    </row>
    <row r="84" spans="3:11" s="17" customFormat="1" ht="15" customHeight="1">
      <c r="C84" s="18"/>
      <c r="D84" s="18"/>
      <c r="E84" s="18"/>
      <c r="F84" s="18"/>
      <c r="G84" s="18"/>
      <c r="H84" s="18"/>
      <c r="I84" s="18"/>
      <c r="J84" s="18"/>
      <c r="K84" s="379"/>
    </row>
    <row r="85" spans="3:11" s="17" customFormat="1" ht="15" customHeight="1">
      <c r="C85" s="18"/>
      <c r="D85" s="18"/>
      <c r="E85" s="18"/>
      <c r="F85" s="18"/>
      <c r="G85" s="18"/>
      <c r="H85" s="18"/>
      <c r="I85" s="18"/>
      <c r="J85" s="18"/>
      <c r="K85" s="379"/>
    </row>
    <row r="86" spans="3:11" s="17" customFormat="1" ht="15" customHeight="1">
      <c r="C86" s="18"/>
      <c r="D86" s="18"/>
      <c r="E86" s="18"/>
      <c r="F86" s="18"/>
      <c r="G86" s="18"/>
      <c r="H86" s="18"/>
      <c r="I86" s="18"/>
      <c r="J86" s="18"/>
      <c r="K86" s="379"/>
    </row>
    <row r="87" spans="3:11" s="17" customFormat="1" ht="15" customHeight="1">
      <c r="C87" s="18"/>
      <c r="D87" s="18"/>
      <c r="E87" s="18"/>
      <c r="F87" s="18"/>
      <c r="G87" s="18"/>
      <c r="H87" s="18"/>
      <c r="I87" s="18"/>
      <c r="J87" s="18"/>
      <c r="K87" s="379"/>
    </row>
    <row r="88" spans="3:11" s="17" customFormat="1" ht="15" customHeight="1">
      <c r="C88" s="18"/>
      <c r="D88" s="18"/>
      <c r="E88" s="18"/>
      <c r="F88" s="18"/>
      <c r="G88" s="18"/>
      <c r="H88" s="18"/>
      <c r="I88" s="18"/>
      <c r="J88" s="18"/>
      <c r="K88" s="379"/>
    </row>
    <row r="89" spans="3:11" s="17" customFormat="1" ht="15" customHeight="1">
      <c r="C89" s="18"/>
      <c r="D89" s="18"/>
      <c r="E89" s="18"/>
      <c r="F89" s="18"/>
      <c r="G89" s="18"/>
      <c r="H89" s="18"/>
      <c r="I89" s="18"/>
      <c r="J89" s="18"/>
      <c r="K89" s="379"/>
    </row>
    <row r="90" spans="3:11" s="17" customFormat="1" ht="15" customHeight="1">
      <c r="C90" s="18"/>
      <c r="D90" s="18"/>
      <c r="E90" s="18"/>
      <c r="F90" s="18"/>
      <c r="G90" s="18"/>
      <c r="H90" s="18"/>
      <c r="I90" s="18"/>
      <c r="J90" s="18"/>
      <c r="K90" s="379"/>
    </row>
    <row r="91" spans="3:11" s="17" customFormat="1" ht="15" customHeight="1">
      <c r="C91" s="18"/>
      <c r="D91" s="18"/>
      <c r="E91" s="18"/>
      <c r="F91" s="18"/>
      <c r="G91" s="18"/>
      <c r="H91" s="18"/>
      <c r="I91" s="18"/>
      <c r="J91" s="18"/>
      <c r="K91" s="379"/>
    </row>
    <row r="92" spans="3:11" s="17" customFormat="1" ht="15" customHeight="1">
      <c r="C92" s="18"/>
      <c r="D92" s="18"/>
      <c r="E92" s="18"/>
      <c r="F92" s="18"/>
      <c r="G92" s="18"/>
      <c r="H92" s="18"/>
      <c r="I92" s="18"/>
      <c r="J92" s="18"/>
      <c r="K92" s="379"/>
    </row>
    <row r="93" spans="3:11" s="17" customFormat="1" ht="15" customHeight="1">
      <c r="C93" s="18"/>
      <c r="D93" s="18"/>
      <c r="E93" s="18"/>
      <c r="F93" s="18"/>
      <c r="G93" s="18"/>
      <c r="H93" s="18"/>
      <c r="I93" s="18"/>
      <c r="J93" s="18"/>
      <c r="K93" s="379"/>
    </row>
    <row r="94" spans="3:11" s="17" customFormat="1" ht="15" customHeight="1">
      <c r="C94" s="18"/>
      <c r="D94" s="18"/>
      <c r="E94" s="18"/>
      <c r="F94" s="18"/>
      <c r="G94" s="18"/>
      <c r="H94" s="18"/>
      <c r="I94" s="18"/>
      <c r="J94" s="18"/>
      <c r="K94" s="379"/>
    </row>
    <row r="95" spans="3:11" s="17" customFormat="1" ht="15" customHeight="1">
      <c r="C95" s="18"/>
      <c r="D95" s="18"/>
      <c r="E95" s="18"/>
      <c r="F95" s="18"/>
      <c r="G95" s="18"/>
      <c r="H95" s="18"/>
      <c r="I95" s="18"/>
      <c r="J95" s="18"/>
      <c r="K95" s="379"/>
    </row>
    <row r="96" spans="3:11" s="17" customFormat="1" ht="15" customHeight="1">
      <c r="C96" s="18"/>
      <c r="D96" s="18"/>
      <c r="E96" s="18"/>
      <c r="F96" s="18"/>
      <c r="G96" s="18"/>
      <c r="H96" s="18"/>
      <c r="I96" s="18"/>
      <c r="J96" s="18"/>
      <c r="K96" s="379"/>
    </row>
    <row r="97" spans="3:11" s="17" customFormat="1" ht="14.25">
      <c r="C97" s="18"/>
      <c r="D97" s="18"/>
      <c r="E97" s="18"/>
      <c r="F97" s="18"/>
      <c r="G97" s="18"/>
      <c r="H97" s="18"/>
      <c r="I97" s="18"/>
      <c r="J97" s="18"/>
      <c r="K97" s="379"/>
    </row>
    <row r="98" spans="3:11" s="17" customFormat="1" ht="14.25">
      <c r="C98" s="18"/>
      <c r="D98" s="18"/>
      <c r="E98" s="18"/>
      <c r="F98" s="18"/>
      <c r="G98" s="18"/>
      <c r="H98" s="18"/>
      <c r="I98" s="18"/>
      <c r="J98" s="18"/>
      <c r="K98" s="379"/>
    </row>
    <row r="99" spans="3:11" s="17" customFormat="1" ht="14.25">
      <c r="C99" s="18"/>
      <c r="D99" s="18"/>
      <c r="E99" s="18"/>
      <c r="F99" s="18"/>
      <c r="G99" s="18"/>
      <c r="H99" s="18"/>
      <c r="I99" s="18"/>
      <c r="J99" s="18"/>
      <c r="K99" s="379"/>
    </row>
    <row r="100" spans="3:11" s="17" customFormat="1" ht="14.25">
      <c r="C100" s="18"/>
      <c r="D100" s="18"/>
      <c r="E100" s="18"/>
      <c r="F100" s="18"/>
      <c r="G100" s="18"/>
      <c r="H100" s="18"/>
      <c r="I100" s="18"/>
      <c r="J100" s="18"/>
      <c r="K100" s="379"/>
    </row>
    <row r="101" spans="3:11" s="17" customFormat="1" ht="14.25">
      <c r="C101" s="18"/>
      <c r="D101" s="18"/>
      <c r="E101" s="18"/>
      <c r="F101" s="18"/>
      <c r="G101" s="18"/>
      <c r="H101" s="18"/>
      <c r="I101" s="18"/>
      <c r="J101" s="18"/>
      <c r="K101" s="379"/>
    </row>
    <row r="102" spans="3:11" s="17" customFormat="1" ht="14.25">
      <c r="C102" s="18"/>
      <c r="D102" s="18"/>
      <c r="E102" s="18"/>
      <c r="F102" s="18"/>
      <c r="G102" s="18"/>
      <c r="H102" s="18"/>
      <c r="I102" s="18"/>
      <c r="J102" s="18"/>
      <c r="K102" s="379"/>
    </row>
    <row r="103" spans="3:11" s="17" customFormat="1" ht="14.25">
      <c r="C103" s="18"/>
      <c r="D103" s="18"/>
      <c r="E103" s="18"/>
      <c r="F103" s="18"/>
      <c r="G103" s="18"/>
      <c r="H103" s="18"/>
      <c r="I103" s="18"/>
      <c r="J103" s="18"/>
      <c r="K103" s="379"/>
    </row>
    <row r="104" spans="3:11" s="17" customFormat="1" ht="14.25">
      <c r="C104" s="18"/>
      <c r="D104" s="18"/>
      <c r="E104" s="18"/>
      <c r="F104" s="18"/>
      <c r="G104" s="18"/>
      <c r="H104" s="18"/>
      <c r="I104" s="18"/>
      <c r="J104" s="18"/>
      <c r="K104" s="379"/>
    </row>
    <row r="105" spans="3:11" s="17" customFormat="1" ht="14.25">
      <c r="C105" s="18"/>
      <c r="D105" s="18"/>
      <c r="E105" s="18"/>
      <c r="F105" s="18"/>
      <c r="G105" s="18"/>
      <c r="H105" s="18"/>
      <c r="I105" s="18"/>
      <c r="J105" s="18"/>
      <c r="K105" s="379"/>
    </row>
    <row r="106" spans="3:11" s="17" customFormat="1" ht="14.25">
      <c r="C106" s="18"/>
      <c r="D106" s="18"/>
      <c r="E106" s="18"/>
      <c r="F106" s="18"/>
      <c r="G106" s="18"/>
      <c r="H106" s="18"/>
      <c r="I106" s="18"/>
      <c r="J106" s="18"/>
      <c r="K106" s="379"/>
    </row>
    <row r="107" spans="3:11" s="17" customFormat="1" ht="14.25">
      <c r="C107" s="18"/>
      <c r="D107" s="18"/>
      <c r="E107" s="18"/>
      <c r="F107" s="18"/>
      <c r="G107" s="18"/>
      <c r="H107" s="18"/>
      <c r="I107" s="18"/>
      <c r="J107" s="18"/>
      <c r="K107" s="379"/>
    </row>
    <row r="108" spans="3:11" s="17" customFormat="1" ht="14.25">
      <c r="C108" s="18"/>
      <c r="D108" s="18"/>
      <c r="E108" s="18"/>
      <c r="F108" s="18"/>
      <c r="G108" s="18"/>
      <c r="H108" s="18"/>
      <c r="I108" s="18"/>
      <c r="J108" s="18"/>
      <c r="K108" s="379"/>
    </row>
    <row r="109" spans="3:11" s="17" customFormat="1" ht="14.25">
      <c r="C109" s="18"/>
      <c r="D109" s="18"/>
      <c r="E109" s="18"/>
      <c r="F109" s="18"/>
      <c r="G109" s="18"/>
      <c r="H109" s="18"/>
      <c r="I109" s="18"/>
      <c r="J109" s="18"/>
      <c r="K109" s="379"/>
    </row>
    <row r="110" spans="3:11" s="17" customFormat="1" ht="14.25">
      <c r="C110" s="18"/>
      <c r="D110" s="18"/>
      <c r="E110" s="18"/>
      <c r="F110" s="18"/>
      <c r="G110" s="18"/>
      <c r="H110" s="18"/>
      <c r="I110" s="18"/>
      <c r="J110" s="18"/>
      <c r="K110" s="379"/>
    </row>
    <row r="111" spans="3:11" s="17" customFormat="1" ht="14.25">
      <c r="C111" s="18"/>
      <c r="D111" s="18"/>
      <c r="E111" s="18"/>
      <c r="F111" s="18"/>
      <c r="G111" s="18"/>
      <c r="H111" s="18"/>
      <c r="I111" s="18"/>
      <c r="J111" s="18"/>
      <c r="K111" s="379"/>
    </row>
    <row r="112" spans="3:11" s="17" customFormat="1" ht="14.25">
      <c r="C112" s="18"/>
      <c r="D112" s="18"/>
      <c r="E112" s="18"/>
      <c r="F112" s="18"/>
      <c r="G112" s="18"/>
      <c r="H112" s="18"/>
      <c r="I112" s="18"/>
      <c r="J112" s="18"/>
      <c r="K112" s="379"/>
    </row>
    <row r="113" spans="3:11" s="17" customFormat="1" ht="14.25">
      <c r="C113" s="18"/>
      <c r="D113" s="18"/>
      <c r="E113" s="18"/>
      <c r="F113" s="18"/>
      <c r="G113" s="18"/>
      <c r="H113" s="18"/>
      <c r="I113" s="18"/>
      <c r="J113" s="18"/>
      <c r="K113" s="379"/>
    </row>
    <row r="114" spans="3:11" s="17" customFormat="1" ht="14.25">
      <c r="C114" s="18"/>
      <c r="D114" s="18"/>
      <c r="E114" s="18"/>
      <c r="F114" s="18"/>
      <c r="G114" s="18"/>
      <c r="H114" s="18"/>
      <c r="I114" s="18"/>
      <c r="J114" s="18"/>
      <c r="K114" s="379"/>
    </row>
    <row r="115" spans="3:11" s="17" customFormat="1" ht="14.25">
      <c r="C115" s="18"/>
      <c r="D115" s="18"/>
      <c r="E115" s="18"/>
      <c r="F115" s="18"/>
      <c r="G115" s="18"/>
      <c r="H115" s="18"/>
      <c r="I115" s="18"/>
      <c r="J115" s="18"/>
      <c r="K115" s="379"/>
    </row>
    <row r="116" spans="3:11" s="17" customFormat="1" ht="14.25">
      <c r="C116" s="18"/>
      <c r="D116" s="18"/>
      <c r="E116" s="18"/>
      <c r="F116" s="18"/>
      <c r="G116" s="18"/>
      <c r="H116" s="18"/>
      <c r="I116" s="18"/>
      <c r="J116" s="18"/>
      <c r="K116" s="379"/>
    </row>
    <row r="117" spans="3:11" s="17" customFormat="1" ht="14.25">
      <c r="C117" s="18"/>
      <c r="D117" s="18"/>
      <c r="E117" s="18"/>
      <c r="F117" s="18"/>
      <c r="G117" s="18"/>
      <c r="H117" s="18"/>
      <c r="I117" s="18"/>
      <c r="J117" s="18"/>
      <c r="K117" s="379"/>
    </row>
    <row r="118" spans="3:11" s="17" customFormat="1" ht="14.25">
      <c r="C118" s="18"/>
      <c r="D118" s="18"/>
      <c r="E118" s="18"/>
      <c r="F118" s="18"/>
      <c r="G118" s="18"/>
      <c r="H118" s="18"/>
      <c r="I118" s="18"/>
      <c r="J118" s="18"/>
      <c r="K118" s="379"/>
    </row>
    <row r="119" spans="3:11" s="17" customFormat="1" ht="14.25">
      <c r="C119" s="18"/>
      <c r="D119" s="18"/>
      <c r="E119" s="18"/>
      <c r="F119" s="18"/>
      <c r="G119" s="18"/>
      <c r="H119" s="18"/>
      <c r="I119" s="18"/>
      <c r="J119" s="18"/>
      <c r="K119" s="379"/>
    </row>
    <row r="120" spans="3:11" s="17" customFormat="1" ht="14.25">
      <c r="C120" s="18"/>
      <c r="D120" s="18"/>
      <c r="E120" s="18"/>
      <c r="F120" s="18"/>
      <c r="G120" s="18"/>
      <c r="H120" s="18"/>
      <c r="I120" s="18"/>
      <c r="J120" s="18"/>
      <c r="K120" s="379"/>
    </row>
    <row r="121" spans="1:11" s="16" customFormat="1" ht="14.25">
      <c r="A121" s="17"/>
      <c r="B121" s="17"/>
      <c r="C121" s="18"/>
      <c r="D121" s="18"/>
      <c r="E121" s="18"/>
      <c r="F121" s="18"/>
      <c r="G121" s="18"/>
      <c r="H121" s="18"/>
      <c r="I121" s="18"/>
      <c r="J121" s="18"/>
      <c r="K121" s="377"/>
    </row>
    <row r="122" spans="1:11" s="16" customFormat="1" ht="14.25">
      <c r="A122" s="17"/>
      <c r="B122" s="17"/>
      <c r="C122" s="18"/>
      <c r="D122" s="18"/>
      <c r="E122" s="18"/>
      <c r="F122" s="18"/>
      <c r="G122" s="18"/>
      <c r="H122" s="18"/>
      <c r="I122" s="18"/>
      <c r="J122" s="18"/>
      <c r="K122" s="377"/>
    </row>
    <row r="123" spans="1:11" s="16" customFormat="1" ht="14.25">
      <c r="A123" s="17"/>
      <c r="B123" s="17"/>
      <c r="C123" s="18"/>
      <c r="D123" s="18"/>
      <c r="E123" s="18"/>
      <c r="F123" s="18"/>
      <c r="G123" s="18"/>
      <c r="H123" s="18"/>
      <c r="I123" s="18"/>
      <c r="J123" s="18"/>
      <c r="K123" s="377"/>
    </row>
    <row r="124" spans="1:11" s="16" customFormat="1" ht="14.25">
      <c r="A124" s="17"/>
      <c r="B124" s="17"/>
      <c r="C124" s="18"/>
      <c r="D124" s="18"/>
      <c r="E124" s="18"/>
      <c r="F124" s="18"/>
      <c r="G124" s="18"/>
      <c r="H124" s="18"/>
      <c r="I124" s="18"/>
      <c r="J124" s="18"/>
      <c r="K124" s="377"/>
    </row>
    <row r="125" spans="1:11" s="16" customFormat="1" ht="14.25">
      <c r="A125" s="17"/>
      <c r="B125" s="17"/>
      <c r="C125" s="18"/>
      <c r="D125" s="18"/>
      <c r="E125" s="18"/>
      <c r="F125" s="18"/>
      <c r="G125" s="18"/>
      <c r="H125" s="18"/>
      <c r="I125" s="18"/>
      <c r="J125" s="18"/>
      <c r="K125" s="377"/>
    </row>
    <row r="126" spans="1:11" s="16" customFormat="1" ht="14.25">
      <c r="A126" s="17"/>
      <c r="B126" s="17"/>
      <c r="C126" s="18"/>
      <c r="D126" s="18"/>
      <c r="E126" s="18"/>
      <c r="F126" s="18"/>
      <c r="G126" s="18"/>
      <c r="H126" s="18"/>
      <c r="I126" s="18"/>
      <c r="J126" s="18"/>
      <c r="K126" s="377"/>
    </row>
    <row r="127" spans="1:11" s="16" customFormat="1" ht="14.25">
      <c r="A127" s="17"/>
      <c r="B127" s="17"/>
      <c r="C127" s="18"/>
      <c r="D127" s="18"/>
      <c r="E127" s="18"/>
      <c r="F127" s="18"/>
      <c r="G127" s="18"/>
      <c r="H127" s="18"/>
      <c r="I127" s="18"/>
      <c r="J127" s="18"/>
      <c r="K127" s="377"/>
    </row>
    <row r="128" spans="1:11" s="16" customFormat="1" ht="14.25">
      <c r="A128" s="17"/>
      <c r="B128" s="17"/>
      <c r="C128" s="18"/>
      <c r="D128" s="18"/>
      <c r="E128" s="18"/>
      <c r="F128" s="18"/>
      <c r="G128" s="18"/>
      <c r="H128" s="18"/>
      <c r="I128" s="18"/>
      <c r="J128" s="18"/>
      <c r="K128" s="377"/>
    </row>
    <row r="129" spans="1:11" s="16" customFormat="1" ht="14.25">
      <c r="A129" s="17"/>
      <c r="B129" s="17"/>
      <c r="C129" s="18"/>
      <c r="D129" s="18"/>
      <c r="E129" s="18"/>
      <c r="F129" s="18"/>
      <c r="G129" s="18"/>
      <c r="H129" s="18"/>
      <c r="I129" s="18"/>
      <c r="J129" s="18"/>
      <c r="K129" s="377"/>
    </row>
    <row r="130" spans="1:11" s="16" customFormat="1" ht="14.25">
      <c r="A130" s="17"/>
      <c r="B130" s="17"/>
      <c r="C130" s="18"/>
      <c r="D130" s="18"/>
      <c r="E130" s="18"/>
      <c r="F130" s="18"/>
      <c r="G130" s="18"/>
      <c r="H130" s="18"/>
      <c r="I130" s="18"/>
      <c r="J130" s="18"/>
      <c r="K130" s="377"/>
    </row>
    <row r="131" spans="1:11" s="16" customFormat="1" ht="14.25">
      <c r="A131" s="17"/>
      <c r="B131" s="17"/>
      <c r="C131" s="18"/>
      <c r="D131" s="18"/>
      <c r="E131" s="18"/>
      <c r="F131" s="18"/>
      <c r="G131" s="18"/>
      <c r="H131" s="18"/>
      <c r="I131" s="18"/>
      <c r="J131" s="18"/>
      <c r="K131" s="377"/>
    </row>
    <row r="132" spans="1:11" s="16" customFormat="1" ht="14.25">
      <c r="A132" s="17"/>
      <c r="B132" s="17"/>
      <c r="C132" s="18"/>
      <c r="D132" s="18"/>
      <c r="E132" s="18"/>
      <c r="F132" s="18"/>
      <c r="G132" s="18"/>
      <c r="H132" s="18"/>
      <c r="I132" s="18"/>
      <c r="J132" s="18"/>
      <c r="K132" s="377"/>
    </row>
    <row r="133" spans="1:11" s="16" customFormat="1" ht="14.25">
      <c r="A133" s="17"/>
      <c r="B133" s="17"/>
      <c r="C133" s="18"/>
      <c r="D133" s="18"/>
      <c r="E133" s="18"/>
      <c r="F133" s="18"/>
      <c r="G133" s="18"/>
      <c r="H133" s="18"/>
      <c r="I133" s="18"/>
      <c r="J133" s="18"/>
      <c r="K133" s="377"/>
    </row>
    <row r="134" spans="1:11" s="16" customFormat="1" ht="14.25">
      <c r="A134" s="17"/>
      <c r="B134" s="17"/>
      <c r="C134" s="18"/>
      <c r="D134" s="18"/>
      <c r="E134" s="18"/>
      <c r="F134" s="18"/>
      <c r="G134" s="18"/>
      <c r="H134" s="18"/>
      <c r="I134" s="18"/>
      <c r="J134" s="18"/>
      <c r="K134" s="377"/>
    </row>
    <row r="135" spans="1:11" s="16" customFormat="1" ht="14.25">
      <c r="A135" s="17"/>
      <c r="B135" s="17"/>
      <c r="C135" s="18"/>
      <c r="D135" s="18"/>
      <c r="E135" s="18"/>
      <c r="F135" s="18"/>
      <c r="G135" s="18"/>
      <c r="H135" s="18"/>
      <c r="I135" s="18"/>
      <c r="J135" s="18"/>
      <c r="K135" s="377"/>
    </row>
    <row r="136" spans="1:11" s="16" customFormat="1" ht="14.25">
      <c r="A136" s="17"/>
      <c r="B136" s="17"/>
      <c r="C136" s="18"/>
      <c r="D136" s="18"/>
      <c r="E136" s="18"/>
      <c r="F136" s="18"/>
      <c r="G136" s="18"/>
      <c r="H136" s="18"/>
      <c r="I136" s="18"/>
      <c r="J136" s="18"/>
      <c r="K136" s="377"/>
    </row>
    <row r="137" spans="1:11" s="16" customFormat="1" ht="14.25">
      <c r="A137" s="17"/>
      <c r="B137" s="17"/>
      <c r="C137" s="18"/>
      <c r="D137" s="18"/>
      <c r="E137" s="18"/>
      <c r="F137" s="18"/>
      <c r="G137" s="18"/>
      <c r="H137" s="18"/>
      <c r="I137" s="18"/>
      <c r="J137" s="18"/>
      <c r="K137" s="377"/>
    </row>
    <row r="138" spans="1:11" s="16" customFormat="1" ht="14.25">
      <c r="A138" s="17"/>
      <c r="B138" s="17"/>
      <c r="C138" s="18"/>
      <c r="D138" s="18"/>
      <c r="E138" s="18"/>
      <c r="F138" s="18"/>
      <c r="G138" s="18"/>
      <c r="H138" s="18"/>
      <c r="I138" s="18"/>
      <c r="J138" s="18"/>
      <c r="K138" s="377"/>
    </row>
    <row r="139" spans="1:11" s="16" customFormat="1" ht="14.25">
      <c r="A139" s="17"/>
      <c r="B139" s="17"/>
      <c r="C139" s="18"/>
      <c r="D139" s="18"/>
      <c r="E139" s="18"/>
      <c r="F139" s="18"/>
      <c r="G139" s="18"/>
      <c r="H139" s="18"/>
      <c r="I139" s="18"/>
      <c r="J139" s="18"/>
      <c r="K139" s="377"/>
    </row>
    <row r="140" spans="1:11" s="16" customFormat="1" ht="14.25">
      <c r="A140" s="17"/>
      <c r="B140" s="17"/>
      <c r="C140" s="18"/>
      <c r="D140" s="18"/>
      <c r="E140" s="18"/>
      <c r="F140" s="18"/>
      <c r="G140" s="18"/>
      <c r="H140" s="18"/>
      <c r="I140" s="18"/>
      <c r="J140" s="18"/>
      <c r="K140" s="377"/>
    </row>
    <row r="141" spans="1:11" s="16" customFormat="1" ht="14.25">
      <c r="A141" s="17"/>
      <c r="B141" s="17"/>
      <c r="C141" s="18"/>
      <c r="D141" s="18"/>
      <c r="E141" s="18"/>
      <c r="F141" s="18"/>
      <c r="G141" s="18"/>
      <c r="H141" s="18"/>
      <c r="I141" s="18"/>
      <c r="J141" s="18"/>
      <c r="K141" s="377"/>
    </row>
    <row r="142" spans="1:11" s="16" customFormat="1" ht="14.25">
      <c r="A142" s="17"/>
      <c r="B142" s="17"/>
      <c r="C142" s="18"/>
      <c r="D142" s="18"/>
      <c r="E142" s="18"/>
      <c r="F142" s="18"/>
      <c r="G142" s="18"/>
      <c r="H142" s="18"/>
      <c r="I142" s="18"/>
      <c r="J142" s="18"/>
      <c r="K142" s="377"/>
    </row>
    <row r="143" spans="1:11" s="16" customFormat="1" ht="14.25">
      <c r="A143" s="17"/>
      <c r="B143" s="17"/>
      <c r="C143" s="18"/>
      <c r="D143" s="18"/>
      <c r="E143" s="18"/>
      <c r="F143" s="18"/>
      <c r="G143" s="18"/>
      <c r="H143" s="18"/>
      <c r="I143" s="18"/>
      <c r="J143" s="18"/>
      <c r="K143" s="377"/>
    </row>
    <row r="144" spans="1:11" s="16" customFormat="1" ht="14.25">
      <c r="A144" s="17"/>
      <c r="B144" s="17"/>
      <c r="C144" s="18"/>
      <c r="D144" s="18"/>
      <c r="E144" s="18"/>
      <c r="F144" s="18"/>
      <c r="G144" s="18"/>
      <c r="H144" s="18"/>
      <c r="I144" s="18"/>
      <c r="J144" s="18"/>
      <c r="K144" s="377"/>
    </row>
    <row r="145" spans="1:11" s="16" customFormat="1" ht="14.25">
      <c r="A145" s="17"/>
      <c r="B145" s="17"/>
      <c r="C145" s="18"/>
      <c r="D145" s="18"/>
      <c r="E145" s="18"/>
      <c r="F145" s="18"/>
      <c r="G145" s="18"/>
      <c r="H145" s="18"/>
      <c r="I145" s="18"/>
      <c r="J145" s="18"/>
      <c r="K145" s="377"/>
    </row>
    <row r="146" spans="1:11" s="16" customFormat="1" ht="14.25">
      <c r="A146" s="17"/>
      <c r="B146" s="17"/>
      <c r="C146" s="18"/>
      <c r="D146" s="18"/>
      <c r="E146" s="18"/>
      <c r="F146" s="18"/>
      <c r="G146" s="18"/>
      <c r="H146" s="18"/>
      <c r="I146" s="18"/>
      <c r="J146" s="18"/>
      <c r="K146" s="377"/>
    </row>
    <row r="147" spans="1:11" s="16" customFormat="1" ht="14.25">
      <c r="A147" s="17"/>
      <c r="B147" s="17"/>
      <c r="C147" s="18"/>
      <c r="D147" s="18"/>
      <c r="E147" s="18"/>
      <c r="F147" s="18"/>
      <c r="G147" s="18"/>
      <c r="H147" s="18"/>
      <c r="I147" s="18"/>
      <c r="J147" s="18"/>
      <c r="K147" s="377"/>
    </row>
    <row r="148" spans="1:11" s="16" customFormat="1" ht="14.25">
      <c r="A148" s="17"/>
      <c r="B148" s="17"/>
      <c r="C148" s="18"/>
      <c r="D148" s="18"/>
      <c r="E148" s="18"/>
      <c r="F148" s="18"/>
      <c r="G148" s="18"/>
      <c r="H148" s="18"/>
      <c r="I148" s="18"/>
      <c r="J148" s="18"/>
      <c r="K148" s="377"/>
    </row>
    <row r="149" spans="1:11" s="16" customFormat="1" ht="14.25">
      <c r="A149" s="17"/>
      <c r="B149" s="17"/>
      <c r="C149" s="18"/>
      <c r="D149" s="18"/>
      <c r="E149" s="18"/>
      <c r="F149" s="18"/>
      <c r="G149" s="18"/>
      <c r="H149" s="18"/>
      <c r="I149" s="18"/>
      <c r="J149" s="18"/>
      <c r="K149" s="377"/>
    </row>
    <row r="150" spans="1:11" s="16" customFormat="1" ht="14.25">
      <c r="A150" s="17"/>
      <c r="B150" s="17"/>
      <c r="C150" s="18"/>
      <c r="D150" s="18"/>
      <c r="E150" s="18"/>
      <c r="F150" s="18"/>
      <c r="G150" s="18"/>
      <c r="H150" s="18"/>
      <c r="I150" s="18"/>
      <c r="J150" s="18"/>
      <c r="K150" s="377"/>
    </row>
    <row r="151" spans="1:11" s="16" customFormat="1" ht="14.25">
      <c r="A151" s="17"/>
      <c r="B151" s="17"/>
      <c r="C151" s="18"/>
      <c r="D151" s="18"/>
      <c r="E151" s="18"/>
      <c r="F151" s="18"/>
      <c r="G151" s="18"/>
      <c r="H151" s="18"/>
      <c r="I151" s="18"/>
      <c r="J151" s="18"/>
      <c r="K151" s="377"/>
    </row>
    <row r="152" spans="1:11" s="16" customFormat="1" ht="14.25">
      <c r="A152" s="17"/>
      <c r="B152" s="17"/>
      <c r="C152" s="18"/>
      <c r="D152" s="18"/>
      <c r="E152" s="18"/>
      <c r="F152" s="18"/>
      <c r="G152" s="18"/>
      <c r="H152" s="18"/>
      <c r="I152" s="18"/>
      <c r="J152" s="18"/>
      <c r="K152" s="377"/>
    </row>
    <row r="153" spans="1:11" s="16" customFormat="1" ht="14.25">
      <c r="A153" s="17"/>
      <c r="B153" s="17"/>
      <c r="C153" s="18"/>
      <c r="D153" s="18"/>
      <c r="E153" s="18"/>
      <c r="F153" s="18"/>
      <c r="G153" s="18"/>
      <c r="H153" s="18"/>
      <c r="I153" s="18"/>
      <c r="J153" s="18"/>
      <c r="K153" s="377"/>
    </row>
    <row r="154" spans="1:11" s="16" customFormat="1" ht="14.25">
      <c r="A154" s="17"/>
      <c r="B154" s="17"/>
      <c r="C154" s="18"/>
      <c r="D154" s="18"/>
      <c r="E154" s="18"/>
      <c r="F154" s="18"/>
      <c r="G154" s="18"/>
      <c r="H154" s="18"/>
      <c r="I154" s="18"/>
      <c r="J154" s="18"/>
      <c r="K154" s="377"/>
    </row>
    <row r="155" spans="1:11" s="16" customFormat="1" ht="14.25">
      <c r="A155" s="17"/>
      <c r="B155" s="17"/>
      <c r="C155" s="18"/>
      <c r="D155" s="18"/>
      <c r="E155" s="18"/>
      <c r="F155" s="18"/>
      <c r="G155" s="18"/>
      <c r="H155" s="18"/>
      <c r="I155" s="18"/>
      <c r="J155" s="18"/>
      <c r="K155" s="377"/>
    </row>
    <row r="156" spans="1:11" s="16" customFormat="1" ht="14.25">
      <c r="A156" s="17"/>
      <c r="B156" s="17"/>
      <c r="C156" s="18"/>
      <c r="D156" s="18"/>
      <c r="E156" s="18"/>
      <c r="F156" s="18"/>
      <c r="G156" s="18"/>
      <c r="H156" s="18"/>
      <c r="I156" s="18"/>
      <c r="J156" s="18"/>
      <c r="K156" s="377"/>
    </row>
    <row r="157" spans="1:11" s="16" customFormat="1" ht="14.25">
      <c r="A157" s="17"/>
      <c r="B157" s="17"/>
      <c r="C157" s="18"/>
      <c r="D157" s="18"/>
      <c r="E157" s="18"/>
      <c r="F157" s="18"/>
      <c r="G157" s="18"/>
      <c r="H157" s="18"/>
      <c r="I157" s="18"/>
      <c r="J157" s="18"/>
      <c r="K157" s="377"/>
    </row>
    <row r="158" spans="1:11" s="16" customFormat="1" ht="14.25">
      <c r="A158" s="17"/>
      <c r="B158" s="17"/>
      <c r="C158" s="18"/>
      <c r="D158" s="18"/>
      <c r="E158" s="18"/>
      <c r="F158" s="18"/>
      <c r="G158" s="18"/>
      <c r="H158" s="18"/>
      <c r="I158" s="18"/>
      <c r="J158" s="18"/>
      <c r="K158" s="377"/>
    </row>
    <row r="159" spans="1:11" s="16" customFormat="1" ht="14.25">
      <c r="A159" s="17"/>
      <c r="B159" s="17"/>
      <c r="C159" s="18"/>
      <c r="D159" s="18"/>
      <c r="E159" s="18"/>
      <c r="F159" s="18"/>
      <c r="G159" s="18"/>
      <c r="H159" s="18"/>
      <c r="I159" s="18"/>
      <c r="J159" s="18"/>
      <c r="K159" s="377"/>
    </row>
    <row r="160" spans="1:11" s="16" customFormat="1" ht="14.25">
      <c r="A160" s="17"/>
      <c r="B160" s="17"/>
      <c r="C160" s="18"/>
      <c r="D160" s="18"/>
      <c r="E160" s="18"/>
      <c r="F160" s="18"/>
      <c r="G160" s="18"/>
      <c r="H160" s="18"/>
      <c r="I160" s="18"/>
      <c r="J160" s="18"/>
      <c r="K160" s="377"/>
    </row>
    <row r="161" spans="1:2" ht="14.25">
      <c r="A161" s="9"/>
      <c r="B161" s="9"/>
    </row>
    <row r="162" spans="1:2" ht="14.25">
      <c r="A162" s="9"/>
      <c r="B162" s="9"/>
    </row>
    <row r="163" spans="1:2" ht="14.25">
      <c r="A163" s="9"/>
      <c r="B163" s="9"/>
    </row>
    <row r="164" spans="1:2" ht="14.25">
      <c r="A164" s="9"/>
      <c r="B164" s="9"/>
    </row>
    <row r="165" spans="1:2" ht="14.25">
      <c r="A165" s="9"/>
      <c r="B165" s="9"/>
    </row>
    <row r="166" spans="1:2" ht="14.25">
      <c r="A166" s="9"/>
      <c r="B166" s="9"/>
    </row>
    <row r="167" spans="1:2" ht="14.25">
      <c r="A167" s="9"/>
      <c r="B167" s="9"/>
    </row>
    <row r="168" spans="1:2" ht="14.25">
      <c r="A168" s="9"/>
      <c r="B168" s="9"/>
    </row>
    <row r="169" spans="1:2" ht="14.25">
      <c r="A169" s="9"/>
      <c r="B169" s="9"/>
    </row>
    <row r="170" spans="1:2" ht="14.25">
      <c r="A170" s="9"/>
      <c r="B170" s="9"/>
    </row>
    <row r="171" spans="1:2" ht="14.25">
      <c r="A171" s="9"/>
      <c r="B171" s="9"/>
    </row>
    <row r="172" spans="1:2" ht="14.25">
      <c r="A172" s="9"/>
      <c r="B172" s="9"/>
    </row>
    <row r="173" spans="1:2" ht="14.25">
      <c r="A173" s="9"/>
      <c r="B173" s="9"/>
    </row>
    <row r="174" spans="1:2" ht="14.25">
      <c r="A174" s="9"/>
      <c r="B174" s="9"/>
    </row>
    <row r="175" spans="1:2" ht="14.25">
      <c r="A175" s="9"/>
      <c r="B175" s="9"/>
    </row>
    <row r="176" spans="1:2" ht="14.25">
      <c r="A176" s="9"/>
      <c r="B176" s="9"/>
    </row>
    <row r="177" spans="1:2" ht="14.25">
      <c r="A177" s="9"/>
      <c r="B177" s="9"/>
    </row>
    <row r="178" spans="1:2" ht="14.25">
      <c r="A178" s="9"/>
      <c r="B178" s="9"/>
    </row>
    <row r="179" spans="1:2" ht="14.25">
      <c r="A179" s="9"/>
      <c r="B179" s="9"/>
    </row>
    <row r="180" spans="1:2" ht="14.25">
      <c r="A180" s="9"/>
      <c r="B180" s="9"/>
    </row>
    <row r="181" spans="1:2" ht="14.25">
      <c r="A181" s="9"/>
      <c r="B181" s="9"/>
    </row>
    <row r="182" spans="1:2" ht="14.25">
      <c r="A182" s="9"/>
      <c r="B182" s="9"/>
    </row>
    <row r="183" spans="1:2" ht="14.25">
      <c r="A183" s="9"/>
      <c r="B183" s="9"/>
    </row>
    <row r="184" spans="1:2" ht="14.25">
      <c r="A184" s="9"/>
      <c r="B184" s="9"/>
    </row>
    <row r="185" spans="1:2" ht="14.25">
      <c r="A185" s="9"/>
      <c r="B185" s="9"/>
    </row>
    <row r="186" spans="1:2" ht="14.25">
      <c r="A186" s="9"/>
      <c r="B186" s="9"/>
    </row>
    <row r="187" spans="1:2" ht="14.25">
      <c r="A187" s="9"/>
      <c r="B187" s="9"/>
    </row>
    <row r="188" spans="1:2" ht="14.25">
      <c r="A188" s="9"/>
      <c r="B188" s="9"/>
    </row>
    <row r="189" spans="1:2" ht="14.25">
      <c r="A189" s="9"/>
      <c r="B189" s="9"/>
    </row>
    <row r="190" spans="1:2" ht="14.25">
      <c r="A190" s="9"/>
      <c r="B190" s="9"/>
    </row>
    <row r="191" spans="1:2" ht="14.25">
      <c r="A191" s="9"/>
      <c r="B191" s="9"/>
    </row>
    <row r="192" spans="1:2" ht="14.25">
      <c r="A192" s="9"/>
      <c r="B192" s="9"/>
    </row>
    <row r="193" spans="1:2" ht="14.25">
      <c r="A193" s="9"/>
      <c r="B193" s="9"/>
    </row>
    <row r="194" spans="1:2" ht="14.25">
      <c r="A194" s="9"/>
      <c r="B194" s="9"/>
    </row>
    <row r="195" spans="1:2" ht="14.25">
      <c r="A195" s="9"/>
      <c r="B195" s="9"/>
    </row>
    <row r="196" spans="1:2" ht="14.25">
      <c r="A196" s="9"/>
      <c r="B196" s="9"/>
    </row>
    <row r="197" spans="1:2" ht="14.25">
      <c r="A197" s="9"/>
      <c r="B197" s="9"/>
    </row>
    <row r="198" spans="1:2" ht="14.25">
      <c r="A198" s="9"/>
      <c r="B198" s="9"/>
    </row>
    <row r="199" spans="1:2" ht="14.25">
      <c r="A199" s="9"/>
      <c r="B199" s="9"/>
    </row>
    <row r="200" spans="1:2" ht="14.25">
      <c r="A200" s="9"/>
      <c r="B200" s="9"/>
    </row>
    <row r="201" spans="1:2" ht="14.25">
      <c r="A201" s="9"/>
      <c r="B201" s="9"/>
    </row>
    <row r="202" spans="1:2" ht="14.25">
      <c r="A202" s="9"/>
      <c r="B202" s="9"/>
    </row>
    <row r="203" spans="1:2" ht="14.25">
      <c r="A203" s="9"/>
      <c r="B203" s="9"/>
    </row>
    <row r="204" spans="1:2" ht="14.25">
      <c r="A204" s="9"/>
      <c r="B204" s="9"/>
    </row>
    <row r="205" spans="1:2" ht="14.25">
      <c r="A205" s="9"/>
      <c r="B205" s="9"/>
    </row>
    <row r="206" spans="1:2" ht="14.25">
      <c r="A206" s="9"/>
      <c r="B206" s="9"/>
    </row>
    <row r="207" spans="1:2" ht="14.25">
      <c r="A207" s="9"/>
      <c r="B207" s="9"/>
    </row>
    <row r="208" spans="1:2" ht="14.25">
      <c r="A208" s="9"/>
      <c r="B208" s="9"/>
    </row>
    <row r="209" spans="1:2" ht="14.25">
      <c r="A209" s="9"/>
      <c r="B209" s="9"/>
    </row>
    <row r="210" spans="1:2" ht="14.25">
      <c r="A210" s="9"/>
      <c r="B210" s="9"/>
    </row>
    <row r="211" spans="1:2" ht="14.25">
      <c r="A211" s="9"/>
      <c r="B211" s="9"/>
    </row>
    <row r="212" spans="1:2" ht="14.25">
      <c r="A212" s="9"/>
      <c r="B212" s="9"/>
    </row>
    <row r="213" spans="1:2" ht="14.25">
      <c r="A213" s="9"/>
      <c r="B213" s="9"/>
    </row>
    <row r="214" spans="1:2" ht="14.25">
      <c r="A214" s="9"/>
      <c r="B214" s="9"/>
    </row>
    <row r="215" spans="1:2" ht="14.25">
      <c r="A215" s="9"/>
      <c r="B215" s="9"/>
    </row>
    <row r="216" spans="1:2" ht="14.25">
      <c r="A216" s="9"/>
      <c r="B216" s="9"/>
    </row>
    <row r="217" spans="1:2" ht="14.25">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11"/>
      <c r="B243" s="9"/>
    </row>
    <row r="244" spans="1:2" ht="14.25">
      <c r="A244" s="11"/>
      <c r="B244" s="9"/>
    </row>
    <row r="245" spans="1:2" ht="14.25">
      <c r="A245" s="11"/>
      <c r="B245" s="9"/>
    </row>
    <row r="246" spans="1:2" ht="14.25">
      <c r="A246" s="11"/>
      <c r="B246" s="9"/>
    </row>
    <row r="247" spans="1:2" ht="14.25">
      <c r="A247" s="11"/>
      <c r="B247" s="9"/>
    </row>
    <row r="248" spans="1:2" ht="14.25">
      <c r="A248" s="11"/>
      <c r="B248" s="9"/>
    </row>
    <row r="249" spans="1:2" ht="14.25">
      <c r="A249" s="11"/>
      <c r="B249" s="9"/>
    </row>
    <row r="250" spans="1:2" ht="14.25">
      <c r="A250" s="11"/>
      <c r="B250" s="9"/>
    </row>
    <row r="251" spans="1:2" ht="14.25">
      <c r="A251" s="11"/>
      <c r="B251" s="9"/>
    </row>
    <row r="252" spans="1:2" ht="14.25">
      <c r="A252" s="11"/>
      <c r="B252" s="9"/>
    </row>
    <row r="253" spans="1:2" ht="14.25">
      <c r="A253" s="11"/>
      <c r="B253" s="9"/>
    </row>
    <row r="254" spans="1:2" ht="14.25">
      <c r="A254" s="11"/>
      <c r="B254" s="9"/>
    </row>
    <row r="255" spans="1:2" ht="14.25">
      <c r="A255" s="11"/>
      <c r="B255" s="9"/>
    </row>
    <row r="256" spans="1:2" ht="14.25">
      <c r="A256" s="11"/>
      <c r="B256" s="9"/>
    </row>
    <row r="257" spans="1:2" ht="14.25">
      <c r="A257" s="11"/>
      <c r="B257" s="9"/>
    </row>
    <row r="258" spans="1:2" ht="14.25">
      <c r="A258" s="11"/>
      <c r="B258" s="9"/>
    </row>
    <row r="259" spans="1:2" ht="14.25">
      <c r="A259" s="11"/>
      <c r="B259" s="9"/>
    </row>
    <row r="260" spans="1:2" ht="14.25">
      <c r="A260" s="11"/>
      <c r="B260" s="9"/>
    </row>
    <row r="261" spans="1:2" ht="14.25">
      <c r="A261" s="11"/>
      <c r="B261" s="9"/>
    </row>
    <row r="262" spans="1:2" ht="14.25">
      <c r="A262" s="11"/>
      <c r="B262" s="9"/>
    </row>
    <row r="263" spans="1:2" ht="14.25">
      <c r="A263" s="11"/>
      <c r="B263" s="9"/>
    </row>
    <row r="264" spans="1:2" ht="14.25">
      <c r="A264" s="11"/>
      <c r="B264" s="9"/>
    </row>
    <row r="265" spans="1:2" ht="14.25">
      <c r="A265" s="11"/>
      <c r="B265" s="9"/>
    </row>
    <row r="266" spans="1:2" ht="14.25">
      <c r="A266" s="11"/>
      <c r="B266" s="9"/>
    </row>
    <row r="267" spans="1:2" ht="14.25">
      <c r="A267" s="11"/>
      <c r="B267" s="9"/>
    </row>
    <row r="268" spans="1:2" ht="14.25">
      <c r="A268" s="11"/>
      <c r="B268" s="9"/>
    </row>
    <row r="269" spans="1:2" ht="14.25">
      <c r="A269" s="11"/>
      <c r="B269" s="9"/>
    </row>
    <row r="270" spans="1:2" ht="14.25">
      <c r="A270" s="11"/>
      <c r="B270" s="9"/>
    </row>
    <row r="271" spans="1:2" ht="14.25">
      <c r="A271" s="11"/>
      <c r="B271" s="9"/>
    </row>
    <row r="272" spans="1:2" ht="14.25">
      <c r="A272" s="11"/>
      <c r="B272" s="9"/>
    </row>
    <row r="273" spans="1:2" ht="14.25">
      <c r="A273" s="11"/>
      <c r="B273" s="9"/>
    </row>
    <row r="274" spans="1:2" ht="14.25">
      <c r="A274" s="11"/>
      <c r="B274" s="9"/>
    </row>
    <row r="275" spans="1:2" ht="14.25">
      <c r="A275" s="11"/>
      <c r="B275" s="9"/>
    </row>
    <row r="276" spans="1:2" ht="14.25">
      <c r="A276" s="11"/>
      <c r="B276" s="9"/>
    </row>
    <row r="277" spans="1:2" ht="14.25">
      <c r="A277" s="11"/>
      <c r="B277" s="9"/>
    </row>
    <row r="278" spans="1:2" ht="14.25">
      <c r="A278" s="11"/>
      <c r="B278" s="9"/>
    </row>
    <row r="279" spans="1:2" ht="14.25">
      <c r="A279" s="11"/>
      <c r="B279" s="9"/>
    </row>
    <row r="280" spans="1:2" ht="14.25">
      <c r="A280" s="11"/>
      <c r="B280" s="9"/>
    </row>
    <row r="281" spans="1:2" ht="14.25">
      <c r="A281" s="11"/>
      <c r="B281" s="9"/>
    </row>
    <row r="282" spans="1:2" ht="14.25">
      <c r="A282" s="11"/>
      <c r="B282" s="9"/>
    </row>
    <row r="283" spans="1:2" ht="14.25">
      <c r="A283" s="11"/>
      <c r="B283" s="9"/>
    </row>
    <row r="284" spans="1:2" ht="14.25">
      <c r="A284" s="11"/>
      <c r="B284" s="9"/>
    </row>
    <row r="285" spans="1:2" ht="14.25">
      <c r="A285" s="11"/>
      <c r="B285" s="9"/>
    </row>
    <row r="286" spans="1:2" ht="14.25">
      <c r="A286" s="11"/>
      <c r="B286" s="9"/>
    </row>
    <row r="287" spans="1:2" ht="14.25">
      <c r="A287" s="11"/>
      <c r="B287" s="9"/>
    </row>
    <row r="288" spans="1:2" ht="14.25">
      <c r="A288" s="11"/>
      <c r="B288" s="9"/>
    </row>
    <row r="289" spans="1:2" ht="14.25">
      <c r="A289" s="11"/>
      <c r="B289" s="9"/>
    </row>
    <row r="290" spans="1:2" ht="14.25">
      <c r="A290" s="11"/>
      <c r="B290" s="9"/>
    </row>
    <row r="291" spans="1:2" ht="14.25">
      <c r="A291" s="11"/>
      <c r="B291" s="9"/>
    </row>
    <row r="292" spans="1:2" ht="14.25">
      <c r="A292" s="11"/>
      <c r="B292" s="9"/>
    </row>
    <row r="293" spans="1:2" ht="14.25">
      <c r="A293" s="11"/>
      <c r="B293" s="9"/>
    </row>
    <row r="294" spans="1:2" ht="14.25">
      <c r="A294" s="11"/>
      <c r="B294" s="9"/>
    </row>
    <row r="295" spans="1:2" ht="14.25">
      <c r="A295" s="11"/>
      <c r="B295" s="9"/>
    </row>
    <row r="296" spans="1:2" ht="14.25">
      <c r="A296" s="11"/>
      <c r="B296" s="9"/>
    </row>
    <row r="297" spans="1:2" ht="14.25">
      <c r="A297" s="11"/>
      <c r="B297" s="9"/>
    </row>
    <row r="298" spans="1:2" ht="14.25">
      <c r="A298" s="11"/>
      <c r="B298" s="9"/>
    </row>
    <row r="299" spans="1:2" ht="14.25">
      <c r="A299" s="11"/>
      <c r="B299" s="9"/>
    </row>
    <row r="300" spans="1:2" ht="14.25">
      <c r="A300" s="11"/>
      <c r="B300" s="9"/>
    </row>
    <row r="301" spans="1:2" ht="14.25">
      <c r="A301" s="11"/>
      <c r="B301" s="9"/>
    </row>
    <row r="302" spans="1:2" ht="14.25">
      <c r="A302" s="11"/>
      <c r="B302" s="9"/>
    </row>
    <row r="303" spans="1:2" ht="14.25">
      <c r="A303" s="11"/>
      <c r="B303" s="9"/>
    </row>
    <row r="304" spans="1:2" ht="14.25">
      <c r="A304" s="11"/>
      <c r="B304" s="9"/>
    </row>
    <row r="305" spans="1:2" ht="14.25">
      <c r="A305" s="11"/>
      <c r="B305" s="9"/>
    </row>
    <row r="306" spans="1:2" ht="14.25">
      <c r="A306" s="11"/>
      <c r="B306" s="9"/>
    </row>
    <row r="307" spans="1:2" ht="14.25">
      <c r="A307" s="11"/>
      <c r="B307" s="9"/>
    </row>
    <row r="308" spans="1:2" ht="14.25">
      <c r="A308" s="11"/>
      <c r="B308" s="9"/>
    </row>
    <row r="309" spans="1:2" ht="14.25">
      <c r="A309" s="11"/>
      <c r="B309" s="9"/>
    </row>
    <row r="310" spans="1:2" ht="14.25">
      <c r="A310" s="11"/>
      <c r="B310" s="9"/>
    </row>
    <row r="311" spans="1:2" ht="14.25">
      <c r="A311" s="11"/>
      <c r="B311" s="9"/>
    </row>
    <row r="312" spans="1:2" ht="14.25">
      <c r="A312" s="11"/>
      <c r="B312" s="9"/>
    </row>
    <row r="313" spans="1:2" ht="14.25">
      <c r="A313" s="11"/>
      <c r="B313" s="9"/>
    </row>
    <row r="314" spans="1:2" ht="14.25">
      <c r="A314" s="11"/>
      <c r="B314" s="9"/>
    </row>
    <row r="315" spans="1:2" ht="14.25">
      <c r="A315" s="11"/>
      <c r="B315" s="9"/>
    </row>
    <row r="316" spans="1:2" ht="14.25">
      <c r="A316" s="11"/>
      <c r="B316" s="9"/>
    </row>
    <row r="317" spans="1:2" ht="14.25">
      <c r="A317" s="11"/>
      <c r="B317" s="9"/>
    </row>
    <row r="318" spans="1:2" ht="14.25">
      <c r="A318" s="11"/>
      <c r="B318" s="9"/>
    </row>
    <row r="319" spans="1:2" ht="14.25">
      <c r="A319" s="11"/>
      <c r="B319" s="9"/>
    </row>
    <row r="320" spans="1:2" ht="14.25">
      <c r="A320" s="11"/>
      <c r="B320" s="9"/>
    </row>
    <row r="321" spans="1:2" ht="14.25">
      <c r="A321" s="11"/>
      <c r="B321" s="9"/>
    </row>
    <row r="322" spans="1:2" ht="14.25">
      <c r="A322" s="11"/>
      <c r="B322" s="9"/>
    </row>
    <row r="323" spans="1:2" ht="14.25">
      <c r="A323" s="11"/>
      <c r="B323" s="9"/>
    </row>
    <row r="324" spans="1:2" ht="14.25">
      <c r="A324" s="11"/>
      <c r="B324" s="9"/>
    </row>
    <row r="325" spans="1:2" ht="14.25">
      <c r="A325" s="11"/>
      <c r="B325" s="9"/>
    </row>
    <row r="326" spans="1:2" ht="14.25">
      <c r="A326" s="11"/>
      <c r="B326" s="9"/>
    </row>
    <row r="327" spans="1:2" ht="14.25">
      <c r="A327" s="11"/>
      <c r="B327" s="9"/>
    </row>
    <row r="328" spans="1:2" ht="14.25">
      <c r="A328" s="11"/>
      <c r="B328" s="9"/>
    </row>
    <row r="329" spans="1:2" ht="14.25">
      <c r="A329" s="11"/>
      <c r="B329" s="9"/>
    </row>
    <row r="330" spans="1:2" ht="14.25">
      <c r="A330" s="11"/>
      <c r="B330" s="9"/>
    </row>
    <row r="331" spans="1:2" ht="14.25">
      <c r="A331" s="11"/>
      <c r="B331" s="9"/>
    </row>
    <row r="332" spans="1:2" ht="14.25">
      <c r="A332" s="11"/>
      <c r="B332" s="9"/>
    </row>
    <row r="333" spans="1:2" ht="14.25">
      <c r="A333" s="11"/>
      <c r="B333" s="9"/>
    </row>
    <row r="334" spans="1:2" ht="14.25">
      <c r="A334" s="11"/>
      <c r="B334" s="9"/>
    </row>
    <row r="335" spans="1:2" ht="14.25">
      <c r="A335" s="11"/>
      <c r="B335" s="9"/>
    </row>
    <row r="336" spans="1:2" ht="14.25">
      <c r="A336" s="11"/>
      <c r="B336" s="9"/>
    </row>
    <row r="337" spans="1:2" ht="14.25">
      <c r="A337" s="11"/>
      <c r="B337" s="9"/>
    </row>
    <row r="338" spans="1:2" ht="14.25">
      <c r="A338" s="11"/>
      <c r="B338" s="9"/>
    </row>
    <row r="339" spans="1:2" ht="14.25">
      <c r="A339" s="11"/>
      <c r="B339" s="9"/>
    </row>
    <row r="340" spans="1:2" ht="14.25">
      <c r="A340" s="11"/>
      <c r="B340" s="9"/>
    </row>
    <row r="341" spans="1:2" ht="14.25">
      <c r="A341" s="11"/>
      <c r="B341" s="9"/>
    </row>
    <row r="342" spans="1:2" ht="14.25">
      <c r="A342" s="11"/>
      <c r="B342" s="9"/>
    </row>
    <row r="343" spans="1:2" ht="14.25">
      <c r="A343" s="11"/>
      <c r="B343" s="9"/>
    </row>
    <row r="344" spans="1:2" ht="14.25">
      <c r="A344" s="11"/>
      <c r="B344" s="9"/>
    </row>
    <row r="345" spans="1:2" ht="14.25">
      <c r="A345" s="11"/>
      <c r="B345" s="9"/>
    </row>
    <row r="346" spans="1:2" ht="14.25">
      <c r="A346" s="11"/>
      <c r="B346" s="9"/>
    </row>
    <row r="347" spans="1:2" ht="14.25">
      <c r="A347" s="11"/>
      <c r="B347" s="9"/>
    </row>
    <row r="348" spans="1:2" ht="14.25">
      <c r="A348" s="11"/>
      <c r="B348" s="9"/>
    </row>
    <row r="349" spans="1:2" ht="14.25">
      <c r="A349" s="11"/>
      <c r="B349" s="9"/>
    </row>
    <row r="350" spans="1:2" ht="14.25">
      <c r="A350" s="11"/>
      <c r="B350" s="9"/>
    </row>
    <row r="351" spans="1:2" ht="14.25">
      <c r="A351" s="11"/>
      <c r="B351" s="9"/>
    </row>
    <row r="352" spans="1:2" ht="14.25">
      <c r="A352" s="11"/>
      <c r="B352" s="9"/>
    </row>
    <row r="353" spans="1:2" ht="14.25">
      <c r="A353" s="11"/>
      <c r="B353" s="9"/>
    </row>
    <row r="354" spans="1:2" ht="14.25">
      <c r="A354" s="11"/>
      <c r="B354" s="9"/>
    </row>
    <row r="355" spans="1:2" ht="14.25">
      <c r="A355" s="11"/>
      <c r="B355" s="9"/>
    </row>
    <row r="356" spans="1:2" ht="14.25">
      <c r="A356" s="11"/>
      <c r="B356" s="9"/>
    </row>
    <row r="357" spans="1:2" ht="14.25">
      <c r="A357" s="11"/>
      <c r="B357" s="9"/>
    </row>
    <row r="358" spans="1:2" ht="14.25">
      <c r="A358" s="11"/>
      <c r="B358" s="9"/>
    </row>
    <row r="359" spans="1:2" ht="14.25">
      <c r="A359" s="11"/>
      <c r="B359" s="9"/>
    </row>
    <row r="360" spans="1:2" ht="14.25">
      <c r="A360" s="11"/>
      <c r="B360" s="9"/>
    </row>
    <row r="361" spans="1:2" ht="14.25">
      <c r="A361" s="11"/>
      <c r="B361" s="9"/>
    </row>
    <row r="362" spans="1:2" ht="14.25">
      <c r="A362" s="11"/>
      <c r="B362" s="9"/>
    </row>
    <row r="363" spans="1:2" ht="14.25">
      <c r="A363" s="11"/>
      <c r="B363" s="9"/>
    </row>
    <row r="364" spans="1:2" ht="14.25">
      <c r="A364" s="11"/>
      <c r="B364" s="9"/>
    </row>
    <row r="365" spans="1:2" ht="14.25">
      <c r="A365" s="11"/>
      <c r="B365" s="9"/>
    </row>
    <row r="366" spans="1:2" ht="14.25">
      <c r="A366" s="11"/>
      <c r="B366" s="9"/>
    </row>
    <row r="367" spans="1:2" ht="14.25">
      <c r="A367" s="11"/>
      <c r="B367" s="9"/>
    </row>
    <row r="368" spans="1:2" ht="14.25">
      <c r="A368" s="11"/>
      <c r="B368" s="9"/>
    </row>
    <row r="369" spans="1:2" ht="14.25">
      <c r="A369" s="11"/>
      <c r="B369" s="9"/>
    </row>
    <row r="370" spans="1:2" ht="14.25">
      <c r="A370" s="11"/>
      <c r="B370" s="9"/>
    </row>
    <row r="371" spans="1:2" ht="14.25">
      <c r="A371" s="11"/>
      <c r="B371" s="9"/>
    </row>
    <row r="372" spans="1:2" ht="14.25">
      <c r="A372" s="11"/>
      <c r="B372" s="9"/>
    </row>
    <row r="373" spans="1:2" ht="14.25">
      <c r="A373" s="11"/>
      <c r="B373" s="9"/>
    </row>
    <row r="374" spans="1:2" ht="14.25">
      <c r="A374" s="11"/>
      <c r="B374" s="9"/>
    </row>
    <row r="375" spans="1:2" ht="14.25">
      <c r="A375" s="11"/>
      <c r="B375" s="9"/>
    </row>
    <row r="376" spans="1:2" ht="14.25">
      <c r="A376" s="11"/>
      <c r="B376" s="9"/>
    </row>
    <row r="377" spans="1:2" ht="14.25">
      <c r="A377" s="11"/>
      <c r="B377" s="9"/>
    </row>
    <row r="378" spans="1:2" ht="14.25">
      <c r="A378" s="11"/>
      <c r="B378" s="9"/>
    </row>
    <row r="379" spans="1:2" ht="14.25">
      <c r="A379" s="11"/>
      <c r="B379" s="9"/>
    </row>
    <row r="380" spans="1:2" ht="14.25">
      <c r="A380" s="11"/>
      <c r="B380" s="9"/>
    </row>
    <row r="381" spans="1:2" ht="14.25">
      <c r="A381" s="11"/>
      <c r="B381" s="9"/>
    </row>
    <row r="382" spans="1:2" ht="14.25">
      <c r="A382" s="11"/>
      <c r="B382" s="9"/>
    </row>
    <row r="383" spans="1:2" ht="14.25">
      <c r="A383" s="11"/>
      <c r="B383" s="9"/>
    </row>
    <row r="384" spans="1:2" ht="14.25">
      <c r="A384" s="11"/>
      <c r="B384" s="9"/>
    </row>
    <row r="385" spans="1:2" ht="14.25">
      <c r="A385" s="11"/>
      <c r="B385" s="9"/>
    </row>
    <row r="386" spans="1:2" ht="14.25">
      <c r="A386" s="11"/>
      <c r="B386" s="9"/>
    </row>
    <row r="387" spans="1:2" ht="14.25">
      <c r="A387" s="11"/>
      <c r="B387" s="9"/>
    </row>
    <row r="388" spans="1:2" ht="14.25">
      <c r="A388" s="11"/>
      <c r="B388" s="9"/>
    </row>
    <row r="389" spans="1:2" ht="14.25">
      <c r="A389" s="11"/>
      <c r="B389" s="9"/>
    </row>
    <row r="390" spans="1:2" ht="14.25">
      <c r="A390" s="11"/>
      <c r="B390" s="9"/>
    </row>
    <row r="391" spans="1:2" ht="14.25">
      <c r="A391" s="11"/>
      <c r="B391" s="9"/>
    </row>
    <row r="392" spans="1:2" ht="14.25">
      <c r="A392" s="11"/>
      <c r="B392" s="9"/>
    </row>
    <row r="393" spans="1:2" ht="14.25">
      <c r="A393" s="11"/>
      <c r="B393" s="9"/>
    </row>
    <row r="394" spans="1:2" ht="14.25">
      <c r="A394" s="11"/>
      <c r="B394" s="9"/>
    </row>
    <row r="395" spans="1:2" ht="14.25">
      <c r="A395" s="11"/>
      <c r="B395" s="9"/>
    </row>
    <row r="396" spans="1:2" ht="14.25">
      <c r="A396" s="11"/>
      <c r="B396" s="9"/>
    </row>
    <row r="397" spans="1:2" ht="14.25">
      <c r="A397" s="11"/>
      <c r="B397" s="9"/>
    </row>
    <row r="398" spans="1:2" ht="14.25">
      <c r="A398" s="11"/>
      <c r="B398" s="9"/>
    </row>
    <row r="399" spans="1:2" ht="14.25">
      <c r="A399" s="11"/>
      <c r="B399" s="9"/>
    </row>
    <row r="400" spans="1:2" ht="14.25">
      <c r="A400" s="11"/>
      <c r="B400" s="9"/>
    </row>
    <row r="401" spans="1:2" ht="14.25">
      <c r="A401" s="11"/>
      <c r="B401" s="9"/>
    </row>
    <row r="402" spans="1:2" ht="14.25">
      <c r="A402" s="11"/>
      <c r="B402" s="9"/>
    </row>
    <row r="403" spans="1:2" ht="14.25">
      <c r="A403" s="11"/>
      <c r="B403" s="9"/>
    </row>
    <row r="404" spans="1:2" ht="14.25">
      <c r="A404" s="11"/>
      <c r="B404" s="9"/>
    </row>
    <row r="405" spans="1:2" ht="14.25">
      <c r="A405" s="11"/>
      <c r="B405" s="9"/>
    </row>
    <row r="406" spans="1:2" ht="14.25">
      <c r="A406" s="11"/>
      <c r="B406" s="9"/>
    </row>
    <row r="407" spans="1:2" ht="14.25">
      <c r="A407" s="11"/>
      <c r="B407" s="9"/>
    </row>
    <row r="408" spans="1:2" ht="14.25">
      <c r="A408" s="11"/>
      <c r="B408" s="9"/>
    </row>
    <row r="409" spans="1:2" ht="14.25">
      <c r="A409" s="11"/>
      <c r="B409" s="9"/>
    </row>
    <row r="410" spans="1:2" ht="14.25">
      <c r="A410" s="11"/>
      <c r="B410" s="9"/>
    </row>
    <row r="411" spans="1:2" ht="14.25">
      <c r="A411" s="11"/>
      <c r="B411" s="9"/>
    </row>
    <row r="412" spans="1:2" ht="14.25">
      <c r="A412" s="11"/>
      <c r="B412" s="9"/>
    </row>
    <row r="413" spans="1:2" ht="14.25">
      <c r="A413" s="11"/>
      <c r="B413" s="9"/>
    </row>
    <row r="414" spans="1:2" ht="14.25">
      <c r="A414" s="11"/>
      <c r="B414" s="9"/>
    </row>
    <row r="415" spans="1:2" ht="14.25">
      <c r="A415" s="11"/>
      <c r="B415" s="9"/>
    </row>
    <row r="416" spans="1:2" ht="14.25">
      <c r="A416" s="11"/>
      <c r="B416" s="9"/>
    </row>
    <row r="417" spans="1:2" ht="14.25">
      <c r="A417" s="11"/>
      <c r="B417" s="9"/>
    </row>
    <row r="418" spans="1:2" ht="14.25">
      <c r="A418" s="11"/>
      <c r="B418" s="9"/>
    </row>
    <row r="419" spans="1:2" ht="14.25">
      <c r="A419" s="11"/>
      <c r="B419" s="9"/>
    </row>
    <row r="420" spans="1:2" ht="14.25">
      <c r="A420" s="11"/>
      <c r="B420" s="9"/>
    </row>
    <row r="421" spans="1:2" ht="14.25">
      <c r="A421" s="11"/>
      <c r="B421" s="9"/>
    </row>
    <row r="422" spans="1:2" ht="14.25">
      <c r="A422" s="11"/>
      <c r="B422" s="9"/>
    </row>
    <row r="423" spans="1:2" ht="14.25">
      <c r="A423" s="11"/>
      <c r="B423" s="9"/>
    </row>
    <row r="424" spans="1:2" ht="14.25">
      <c r="A424" s="11"/>
      <c r="B424" s="9"/>
    </row>
    <row r="425" spans="1:2" ht="14.25">
      <c r="A425" s="11"/>
      <c r="B425" s="9"/>
    </row>
    <row r="426" spans="1:2" ht="14.25">
      <c r="A426" s="11"/>
      <c r="B426" s="9"/>
    </row>
    <row r="427" spans="1:2" ht="14.25">
      <c r="A427" s="11"/>
      <c r="B427" s="9"/>
    </row>
    <row r="428" spans="1:2" ht="14.25">
      <c r="A428" s="11"/>
      <c r="B428" s="9"/>
    </row>
    <row r="429" spans="1:2" ht="14.25">
      <c r="A429" s="11"/>
      <c r="B429" s="9"/>
    </row>
    <row r="430" spans="1:2" ht="14.25">
      <c r="A430" s="11"/>
      <c r="B430" s="9"/>
    </row>
    <row r="431" spans="1:2" ht="14.25">
      <c r="A431" s="11"/>
      <c r="B431" s="9"/>
    </row>
    <row r="432" spans="1:2" ht="14.25">
      <c r="A432" s="11"/>
      <c r="B432" s="9"/>
    </row>
    <row r="433" spans="1:2" ht="14.25">
      <c r="A433" s="11"/>
      <c r="B433" s="9"/>
    </row>
    <row r="434" spans="1:2" ht="14.25">
      <c r="A434" s="11"/>
      <c r="B434" s="9"/>
    </row>
    <row r="435" spans="1:2" ht="14.25">
      <c r="A435" s="11"/>
      <c r="B435" s="9"/>
    </row>
    <row r="436" spans="1:2" ht="14.25">
      <c r="A436" s="11"/>
      <c r="B436" s="9"/>
    </row>
    <row r="437" spans="1:2" ht="14.25">
      <c r="A437" s="11"/>
      <c r="B437" s="9"/>
    </row>
    <row r="438" spans="1:2" ht="14.25">
      <c r="A438" s="11"/>
      <c r="B438" s="9"/>
    </row>
    <row r="439" spans="1:2" ht="14.25">
      <c r="A439" s="11"/>
      <c r="B439" s="9"/>
    </row>
    <row r="440" spans="1:2" ht="14.25">
      <c r="A440" s="11"/>
      <c r="B440" s="9"/>
    </row>
    <row r="441" spans="1:2" ht="14.25">
      <c r="A441" s="11"/>
      <c r="B441" s="9"/>
    </row>
    <row r="442" spans="1:2" ht="14.25">
      <c r="A442" s="11"/>
      <c r="B442" s="9"/>
    </row>
    <row r="443" spans="1:2" ht="14.25">
      <c r="A443" s="11"/>
      <c r="B443" s="9"/>
    </row>
    <row r="444" spans="1:2" ht="14.25">
      <c r="A444" s="11"/>
      <c r="B444" s="9"/>
    </row>
    <row r="445" spans="1:2" ht="14.25">
      <c r="A445" s="11"/>
      <c r="B445" s="9"/>
    </row>
    <row r="446" spans="1:2" ht="14.25">
      <c r="A446" s="11"/>
      <c r="B446" s="9"/>
    </row>
    <row r="447" spans="1:2" ht="14.25">
      <c r="A447" s="11"/>
      <c r="B447" s="9"/>
    </row>
    <row r="448" spans="1:2" ht="14.25">
      <c r="A448" s="11"/>
      <c r="B448" s="9"/>
    </row>
    <row r="449" spans="1:2" ht="14.25">
      <c r="A449" s="11"/>
      <c r="B449" s="9"/>
    </row>
    <row r="450" spans="1:2" ht="14.25">
      <c r="A450" s="11"/>
      <c r="B450" s="9"/>
    </row>
    <row r="451" spans="1:2" ht="14.25">
      <c r="A451" s="11"/>
      <c r="B451" s="9"/>
    </row>
    <row r="452" spans="1:2" ht="14.25">
      <c r="A452" s="11"/>
      <c r="B452" s="9"/>
    </row>
    <row r="453" spans="1:2" ht="14.25">
      <c r="A453" s="11"/>
      <c r="B453" s="9"/>
    </row>
    <row r="454" spans="1:2" ht="14.25">
      <c r="A454" s="11"/>
      <c r="B454" s="9"/>
    </row>
    <row r="455" spans="1:2" ht="14.25">
      <c r="A455" s="11"/>
      <c r="B455" s="9"/>
    </row>
    <row r="456" spans="1:2" ht="14.25">
      <c r="A456" s="11"/>
      <c r="B456" s="9"/>
    </row>
    <row r="457" spans="1:2" ht="14.25">
      <c r="A457" s="11"/>
      <c r="B457" s="9"/>
    </row>
    <row r="458" spans="1:2" ht="14.25">
      <c r="A458" s="11"/>
      <c r="B458" s="9"/>
    </row>
    <row r="459" spans="1:2" ht="14.25">
      <c r="A459" s="11"/>
      <c r="B459" s="9"/>
    </row>
    <row r="460" spans="1:2" ht="14.25">
      <c r="A460" s="11"/>
      <c r="B460" s="9"/>
    </row>
    <row r="461" spans="1:2" ht="14.25">
      <c r="A461" s="11"/>
      <c r="B461" s="9"/>
    </row>
    <row r="462" spans="1:2" ht="14.25">
      <c r="A462" s="11"/>
      <c r="B462" s="9"/>
    </row>
    <row r="463" spans="1:2" ht="14.25">
      <c r="A463" s="11"/>
      <c r="B463" s="9"/>
    </row>
    <row r="464" spans="1:2" ht="14.25">
      <c r="A464" s="11"/>
      <c r="B464" s="9"/>
    </row>
    <row r="465" spans="1:2" ht="14.25">
      <c r="A465" s="11"/>
      <c r="B465" s="9"/>
    </row>
    <row r="466" spans="1:2" ht="14.25">
      <c r="A466" s="11"/>
      <c r="B466" s="9"/>
    </row>
    <row r="467" spans="1:2" ht="14.25">
      <c r="A467" s="11"/>
      <c r="B467" s="9"/>
    </row>
    <row r="468" spans="1:2" ht="14.25">
      <c r="A468" s="11"/>
      <c r="B468" s="9"/>
    </row>
    <row r="469" spans="1:2" ht="14.25">
      <c r="A469" s="11"/>
      <c r="B469" s="9"/>
    </row>
    <row r="470" spans="1:2" ht="14.25">
      <c r="A470" s="11"/>
      <c r="B470" s="9"/>
    </row>
    <row r="471" spans="1:2" ht="14.25">
      <c r="A471" s="11"/>
      <c r="B471" s="9"/>
    </row>
    <row r="472" spans="1:2" ht="14.25">
      <c r="A472" s="11"/>
      <c r="B472" s="9"/>
    </row>
    <row r="473" spans="1:2" ht="14.25">
      <c r="A473" s="11"/>
      <c r="B473" s="9"/>
    </row>
    <row r="474" spans="1:2" ht="14.25">
      <c r="A474" s="11"/>
      <c r="B474" s="9"/>
    </row>
    <row r="475" spans="1:2" ht="14.25">
      <c r="A475" s="11"/>
      <c r="B475" s="9"/>
    </row>
    <row r="476" spans="1:2" ht="14.25">
      <c r="A476" s="11"/>
      <c r="B476" s="9"/>
    </row>
    <row r="477" spans="1:2" ht="14.25">
      <c r="A477" s="11"/>
      <c r="B477" s="9"/>
    </row>
    <row r="478" spans="1:2" ht="14.25">
      <c r="A478" s="11"/>
      <c r="B478" s="9"/>
    </row>
    <row r="479" spans="1:2" ht="14.25">
      <c r="A479" s="11"/>
      <c r="B479" s="9"/>
    </row>
    <row r="480" spans="1:2" ht="14.25">
      <c r="A480" s="11"/>
      <c r="B480" s="9"/>
    </row>
    <row r="481" spans="1:2" ht="14.25">
      <c r="A481" s="11"/>
      <c r="B481" s="9"/>
    </row>
    <row r="482" spans="1:2" ht="14.25">
      <c r="A482" s="11"/>
      <c r="B482" s="9"/>
    </row>
    <row r="483" spans="1:2" ht="14.25">
      <c r="A483" s="11"/>
      <c r="B483" s="9"/>
    </row>
    <row r="484" spans="1:2" ht="14.25">
      <c r="A484" s="11"/>
      <c r="B484" s="9"/>
    </row>
    <row r="485" spans="1:2" ht="14.25">
      <c r="A485" s="11"/>
      <c r="B485" s="9"/>
    </row>
    <row r="486" spans="1:2" ht="14.25">
      <c r="A486" s="11"/>
      <c r="B486" s="9"/>
    </row>
    <row r="487" spans="1:2" ht="14.25">
      <c r="A487" s="11"/>
      <c r="B487" s="9"/>
    </row>
    <row r="488" spans="1:2" ht="14.25">
      <c r="A488" s="11"/>
      <c r="B488" s="9"/>
    </row>
    <row r="489" spans="1:2" ht="14.25">
      <c r="A489" s="11"/>
      <c r="B489" s="9"/>
    </row>
    <row r="490" spans="1:2" ht="14.25">
      <c r="A490" s="11"/>
      <c r="B490" s="9"/>
    </row>
    <row r="491" spans="1:2" ht="14.25">
      <c r="A491" s="11"/>
      <c r="B491" s="9"/>
    </row>
    <row r="492" spans="1:2" ht="14.25">
      <c r="A492" s="11"/>
      <c r="B492" s="9"/>
    </row>
    <row r="493" spans="1:2" ht="14.25">
      <c r="A493" s="11"/>
      <c r="B493" s="9"/>
    </row>
    <row r="494" spans="1:2" ht="14.25">
      <c r="A494" s="11"/>
      <c r="B494" s="9"/>
    </row>
    <row r="495" spans="1:2" ht="14.25">
      <c r="A495" s="11"/>
      <c r="B495" s="9"/>
    </row>
    <row r="496" spans="1:2" ht="14.25">
      <c r="A496" s="11"/>
      <c r="B496" s="9"/>
    </row>
    <row r="497" spans="1:2" ht="14.25">
      <c r="A497" s="11"/>
      <c r="B497" s="9"/>
    </row>
    <row r="498" spans="1:2" ht="14.25">
      <c r="A498" s="11"/>
      <c r="B498" s="9"/>
    </row>
    <row r="499" spans="1:2" ht="14.25">
      <c r="A499" s="11"/>
      <c r="B499" s="9"/>
    </row>
    <row r="500" spans="1:2" ht="14.25">
      <c r="A500" s="11"/>
      <c r="B500" s="9"/>
    </row>
    <row r="501" spans="1:2" ht="14.25">
      <c r="A501" s="11"/>
      <c r="B501" s="9"/>
    </row>
    <row r="502" spans="1:2" ht="14.25">
      <c r="A502" s="11"/>
      <c r="B502" s="9"/>
    </row>
    <row r="503" spans="1:2" ht="14.25">
      <c r="A503" s="11"/>
      <c r="B503" s="9"/>
    </row>
    <row r="504" spans="1:2" ht="14.25">
      <c r="A504" s="11"/>
      <c r="B504" s="9"/>
    </row>
    <row r="505" spans="1:2" ht="14.25">
      <c r="A505" s="11"/>
      <c r="B505" s="9"/>
    </row>
    <row r="506" spans="1:2" ht="14.25">
      <c r="A506" s="11"/>
      <c r="B506" s="9"/>
    </row>
    <row r="507" spans="1:2" ht="14.25">
      <c r="A507" s="11"/>
      <c r="B507" s="9"/>
    </row>
    <row r="508" spans="1:2" ht="14.25">
      <c r="A508" s="11"/>
      <c r="B508" s="9"/>
    </row>
    <row r="509" spans="1:2" ht="14.25">
      <c r="A509" s="11"/>
      <c r="B509" s="9"/>
    </row>
    <row r="510" spans="1:2" ht="14.25">
      <c r="A510" s="11"/>
      <c r="B510" s="9"/>
    </row>
    <row r="511" spans="1:2" ht="14.25">
      <c r="A511" s="11"/>
      <c r="B511" s="9"/>
    </row>
    <row r="512" spans="1:2" ht="14.25">
      <c r="A512" s="11"/>
      <c r="B512" s="9"/>
    </row>
    <row r="513" spans="1:2" ht="14.25">
      <c r="A513" s="11"/>
      <c r="B513" s="9"/>
    </row>
    <row r="514" spans="1:2" ht="14.25">
      <c r="A514" s="11"/>
      <c r="B514" s="9"/>
    </row>
    <row r="515" spans="1:2" ht="14.25">
      <c r="A515" s="11"/>
      <c r="B515" s="9"/>
    </row>
    <row r="516" spans="1:2" ht="14.25">
      <c r="A516" s="11"/>
      <c r="B516" s="9"/>
    </row>
    <row r="517" spans="1:2" ht="14.25">
      <c r="A517" s="11"/>
      <c r="B517" s="9"/>
    </row>
    <row r="518" spans="1:2" ht="14.25">
      <c r="A518" s="11"/>
      <c r="B518" s="9"/>
    </row>
    <row r="519" spans="1:2" ht="14.25">
      <c r="A519" s="11"/>
      <c r="B519" s="9"/>
    </row>
    <row r="520" spans="1:2" ht="14.25">
      <c r="A520" s="11"/>
      <c r="B520" s="9"/>
    </row>
    <row r="521" spans="1:2" ht="14.25">
      <c r="A521" s="11"/>
      <c r="B521" s="9"/>
    </row>
    <row r="522" spans="1:2" ht="14.25">
      <c r="A522" s="11"/>
      <c r="B522" s="9"/>
    </row>
    <row r="523" spans="1:2" ht="14.25">
      <c r="A523" s="11"/>
      <c r="B523" s="9"/>
    </row>
    <row r="524" spans="1:2" ht="14.25">
      <c r="A524" s="11"/>
      <c r="B524" s="9"/>
    </row>
    <row r="525" spans="1:2" ht="14.25">
      <c r="A525" s="11"/>
      <c r="B525" s="9"/>
    </row>
    <row r="526" spans="1:2" ht="14.25">
      <c r="A526" s="11"/>
      <c r="B526" s="9"/>
    </row>
    <row r="527" spans="1:2" ht="14.25">
      <c r="A527" s="11"/>
      <c r="B527" s="9"/>
    </row>
    <row r="528" spans="1:2" ht="14.25">
      <c r="A528" s="11"/>
      <c r="B528" s="9"/>
    </row>
    <row r="529" spans="1:2" ht="14.25">
      <c r="A529" s="11"/>
      <c r="B529" s="9"/>
    </row>
    <row r="530" spans="1:2" ht="14.25">
      <c r="A530" s="11"/>
      <c r="B530" s="9"/>
    </row>
    <row r="531" spans="1:2" ht="14.25">
      <c r="A531" s="11"/>
      <c r="B531" s="9"/>
    </row>
    <row r="532" spans="1:2" ht="14.25">
      <c r="A532" s="11"/>
      <c r="B532" s="9"/>
    </row>
    <row r="533" spans="1:2" ht="14.25">
      <c r="A533" s="11"/>
      <c r="B533" s="9"/>
    </row>
    <row r="534" spans="1:2" ht="14.25">
      <c r="A534" s="11"/>
      <c r="B534" s="9"/>
    </row>
    <row r="535" spans="1:2" ht="14.25">
      <c r="A535" s="11"/>
      <c r="B535" s="9"/>
    </row>
    <row r="536" spans="1:2" ht="14.25">
      <c r="A536" s="11"/>
      <c r="B536" s="9"/>
    </row>
    <row r="537" spans="1:2" ht="14.25">
      <c r="A537" s="11"/>
      <c r="B537" s="9"/>
    </row>
    <row r="538" spans="1:2" ht="14.25">
      <c r="A538" s="11"/>
      <c r="B538" s="9"/>
    </row>
    <row r="539" spans="1:2" ht="14.25">
      <c r="A539" s="11"/>
      <c r="B539" s="9"/>
    </row>
    <row r="540" spans="1:2" ht="14.25">
      <c r="A540" s="11"/>
      <c r="B540" s="9"/>
    </row>
    <row r="541" spans="1:2" ht="14.25">
      <c r="A541" s="11"/>
      <c r="B541" s="9"/>
    </row>
    <row r="542" spans="1:2" ht="14.25">
      <c r="A542" s="11"/>
      <c r="B542" s="9"/>
    </row>
    <row r="543" spans="1:2" ht="14.25">
      <c r="A543" s="11"/>
      <c r="B543" s="9"/>
    </row>
    <row r="544" spans="1:2" ht="14.25">
      <c r="A544" s="11"/>
      <c r="B544" s="9"/>
    </row>
    <row r="545" spans="1:2" ht="14.25">
      <c r="A545" s="11"/>
      <c r="B545" s="9"/>
    </row>
    <row r="546" spans="1:2" ht="14.25">
      <c r="A546" s="11"/>
      <c r="B546" s="9"/>
    </row>
    <row r="547" spans="1:2" ht="14.25">
      <c r="A547" s="11"/>
      <c r="B547" s="9"/>
    </row>
    <row r="548" spans="1:2" ht="14.25">
      <c r="A548" s="11"/>
      <c r="B548" s="9"/>
    </row>
    <row r="549" spans="1:2" ht="14.25">
      <c r="A549" s="11"/>
      <c r="B549" s="9"/>
    </row>
    <row r="550" spans="1:2" ht="14.25">
      <c r="A550" s="11"/>
      <c r="B550" s="9"/>
    </row>
    <row r="551" spans="1:2" ht="14.25">
      <c r="A551" s="11"/>
      <c r="B551" s="9"/>
    </row>
    <row r="552" spans="1:2" ht="14.25">
      <c r="A552" s="11"/>
      <c r="B552" s="9"/>
    </row>
    <row r="553" spans="1:2" ht="14.25">
      <c r="A553" s="11"/>
      <c r="B553" s="9"/>
    </row>
    <row r="554" spans="1:2" ht="14.25">
      <c r="A554" s="11"/>
      <c r="B554" s="9"/>
    </row>
    <row r="555" spans="1:2" ht="14.25">
      <c r="A555" s="11"/>
      <c r="B555" s="9"/>
    </row>
    <row r="556" spans="1:2" ht="14.25">
      <c r="A556" s="11"/>
      <c r="B556" s="9"/>
    </row>
    <row r="557" spans="1:2" ht="14.25">
      <c r="A557" s="11"/>
      <c r="B557" s="9"/>
    </row>
    <row r="558" spans="1:2" ht="14.25">
      <c r="A558" s="11"/>
      <c r="B558" s="9"/>
    </row>
    <row r="559" spans="1:2" ht="14.25">
      <c r="A559" s="11"/>
      <c r="B559" s="9"/>
    </row>
    <row r="560" spans="1:2" ht="14.25">
      <c r="A560" s="11"/>
      <c r="B560" s="9"/>
    </row>
    <row r="561" spans="1:2" ht="14.25">
      <c r="A561" s="11"/>
      <c r="B561" s="9"/>
    </row>
    <row r="562" spans="1:2" ht="14.25">
      <c r="A562" s="11"/>
      <c r="B562" s="9"/>
    </row>
    <row r="563" spans="1:2" ht="14.25">
      <c r="A563" s="11"/>
      <c r="B563" s="9"/>
    </row>
    <row r="564" spans="1:2" ht="14.25">
      <c r="A564" s="11"/>
      <c r="B564" s="9"/>
    </row>
    <row r="565" spans="1:2" ht="14.25">
      <c r="A565" s="11"/>
      <c r="B565" s="9"/>
    </row>
    <row r="566" spans="1:2" ht="14.25">
      <c r="A566" s="11"/>
      <c r="B566" s="9"/>
    </row>
    <row r="567" spans="1:2" ht="14.25">
      <c r="A567" s="11"/>
      <c r="B567" s="9"/>
    </row>
    <row r="568" spans="1:2" ht="14.25">
      <c r="A568" s="11"/>
      <c r="B568" s="9"/>
    </row>
    <row r="569" spans="1:2" ht="14.25">
      <c r="A569" s="11"/>
      <c r="B569" s="9"/>
    </row>
    <row r="570" spans="1:2" ht="14.25">
      <c r="A570" s="11"/>
      <c r="B570" s="9"/>
    </row>
    <row r="571" spans="1:2" ht="14.25">
      <c r="A571" s="11"/>
      <c r="B571" s="9"/>
    </row>
    <row r="572" spans="1:2" ht="14.25">
      <c r="A572" s="11"/>
      <c r="B572" s="9"/>
    </row>
    <row r="573" spans="1:2" ht="14.25">
      <c r="A573" s="11"/>
      <c r="B573" s="9"/>
    </row>
    <row r="574" spans="1:2" ht="14.25">
      <c r="A574" s="11"/>
      <c r="B574" s="9"/>
    </row>
    <row r="575" spans="1:2" ht="14.25">
      <c r="A575" s="11"/>
      <c r="B575" s="9"/>
    </row>
    <row r="576" spans="1:2" ht="14.25">
      <c r="A576" s="11"/>
      <c r="B576" s="9"/>
    </row>
    <row r="577" spans="1:2" ht="14.25">
      <c r="A577" s="11"/>
      <c r="B577" s="9"/>
    </row>
    <row r="578" spans="1:2" ht="14.25">
      <c r="A578" s="11"/>
      <c r="B578" s="9"/>
    </row>
    <row r="579" spans="1:2" ht="14.25">
      <c r="A579" s="11"/>
      <c r="B579" s="9"/>
    </row>
    <row r="580" spans="1:2" ht="14.25">
      <c r="A580" s="11"/>
      <c r="B580" s="9"/>
    </row>
    <row r="581" spans="1:2" ht="14.25">
      <c r="A581" s="11"/>
      <c r="B581" s="9"/>
    </row>
    <row r="582" spans="1:2" ht="14.25">
      <c r="A582" s="11"/>
      <c r="B582" s="9"/>
    </row>
    <row r="583" spans="1:2" ht="14.25">
      <c r="A583" s="11"/>
      <c r="B583" s="9"/>
    </row>
    <row r="584" spans="1:2" ht="14.25">
      <c r="A584" s="11"/>
      <c r="B584" s="9"/>
    </row>
    <row r="585" spans="1:2" ht="14.25">
      <c r="A585" s="11"/>
      <c r="B585" s="9"/>
    </row>
    <row r="586" spans="1:2" ht="14.25">
      <c r="A586" s="11"/>
      <c r="B586" s="9"/>
    </row>
    <row r="587" spans="1:2" ht="14.25">
      <c r="A587" s="11"/>
      <c r="B587" s="9"/>
    </row>
    <row r="588" spans="1:2" ht="14.25">
      <c r="A588" s="11"/>
      <c r="B588" s="9"/>
    </row>
    <row r="589" spans="1:2" ht="14.25">
      <c r="A589" s="11"/>
      <c r="B589" s="9"/>
    </row>
    <row r="590" spans="1:2" ht="14.25">
      <c r="A590" s="11"/>
      <c r="B590" s="9"/>
    </row>
    <row r="591" spans="1:2" ht="14.25">
      <c r="A591" s="11"/>
      <c r="B591" s="9"/>
    </row>
    <row r="592" spans="1:2" ht="14.25">
      <c r="A592" s="11"/>
      <c r="B592" s="9"/>
    </row>
    <row r="593" spans="1:2" ht="14.25">
      <c r="A593" s="11"/>
      <c r="B593" s="9"/>
    </row>
    <row r="594" spans="1:2" ht="14.25">
      <c r="A594" s="11"/>
      <c r="B594" s="9"/>
    </row>
    <row r="595" spans="1:2" ht="14.25">
      <c r="A595" s="11"/>
      <c r="B595" s="9"/>
    </row>
    <row r="596" spans="1:2" ht="14.25">
      <c r="A596" s="11"/>
      <c r="B596" s="9"/>
    </row>
    <row r="597" spans="1:2" ht="14.25">
      <c r="A597" s="11"/>
      <c r="B597" s="9"/>
    </row>
    <row r="598" spans="1:2" ht="14.25">
      <c r="A598" s="11"/>
      <c r="B598" s="9"/>
    </row>
    <row r="599" spans="1:2" ht="14.25">
      <c r="A599" s="11"/>
      <c r="B599" s="9"/>
    </row>
    <row r="600" spans="1:2" ht="14.25">
      <c r="A600" s="11"/>
      <c r="B600" s="9"/>
    </row>
    <row r="601" spans="1:2" ht="14.25">
      <c r="A601" s="11"/>
      <c r="B601" s="9"/>
    </row>
    <row r="602" spans="1:2" ht="14.25">
      <c r="A602" s="11"/>
      <c r="B602" s="9"/>
    </row>
    <row r="603" spans="1:2" ht="14.25">
      <c r="A603" s="11"/>
      <c r="B603" s="9"/>
    </row>
    <row r="604" spans="1:2" ht="14.25">
      <c r="A604" s="11"/>
      <c r="B604" s="9"/>
    </row>
    <row r="605" spans="1:2" ht="14.25">
      <c r="A605" s="11"/>
      <c r="B605" s="9"/>
    </row>
    <row r="606" spans="1:2" ht="14.25">
      <c r="A606" s="11"/>
      <c r="B606" s="9"/>
    </row>
    <row r="607" spans="1:2" ht="14.25">
      <c r="A607" s="11"/>
      <c r="B607" s="9"/>
    </row>
    <row r="608" spans="1:2" ht="14.25">
      <c r="A608" s="11"/>
      <c r="B608" s="9"/>
    </row>
    <row r="609" spans="1:2" ht="14.25">
      <c r="A609" s="11"/>
      <c r="B609" s="9"/>
    </row>
    <row r="610" spans="1:2" ht="14.25">
      <c r="A610" s="11"/>
      <c r="B610" s="9"/>
    </row>
    <row r="611" spans="1:2" ht="14.25">
      <c r="A611" s="11"/>
      <c r="B611" s="9"/>
    </row>
    <row r="612" spans="1:2" ht="14.25">
      <c r="A612" s="11"/>
      <c r="B612" s="9"/>
    </row>
    <row r="613" spans="1:2" ht="14.25">
      <c r="A613" s="11"/>
      <c r="B613" s="9"/>
    </row>
    <row r="614" spans="1:2" ht="14.25">
      <c r="A614" s="11"/>
      <c r="B614" s="9"/>
    </row>
    <row r="615" spans="1:2" ht="14.25">
      <c r="A615" s="11"/>
      <c r="B615" s="9"/>
    </row>
    <row r="616" spans="1:2" ht="14.25">
      <c r="A616" s="11"/>
      <c r="B616" s="9"/>
    </row>
    <row r="617" spans="1:2" ht="14.25">
      <c r="A617" s="11"/>
      <c r="B617" s="9"/>
    </row>
    <row r="618" spans="1:2" ht="14.25">
      <c r="A618" s="11"/>
      <c r="B618" s="9"/>
    </row>
    <row r="619" spans="1:2" ht="14.25">
      <c r="A619" s="11"/>
      <c r="B619" s="9"/>
    </row>
    <row r="620" spans="1:2" ht="14.25">
      <c r="A620" s="11"/>
      <c r="B620" s="9"/>
    </row>
    <row r="621" spans="1:2" ht="14.25">
      <c r="A621" s="11"/>
      <c r="B621" s="9"/>
    </row>
    <row r="622" spans="1:2" ht="14.25">
      <c r="A622" s="11"/>
      <c r="B622" s="9"/>
    </row>
    <row r="623" spans="1:2" ht="14.25">
      <c r="A623" s="11"/>
      <c r="B623" s="9"/>
    </row>
    <row r="624" spans="1:2" ht="14.25">
      <c r="A624" s="11"/>
      <c r="B624" s="9"/>
    </row>
    <row r="625" spans="1:2" ht="14.25">
      <c r="A625" s="11"/>
      <c r="B625" s="9"/>
    </row>
    <row r="626" spans="1:2" ht="14.25">
      <c r="A626" s="11"/>
      <c r="B626" s="9"/>
    </row>
    <row r="627" spans="1:2" ht="14.25">
      <c r="A627" s="11"/>
      <c r="B627" s="9"/>
    </row>
    <row r="628" spans="1:2" ht="14.25">
      <c r="A628" s="11"/>
      <c r="B628" s="9"/>
    </row>
    <row r="629" spans="1:2" ht="14.25">
      <c r="A629" s="11"/>
      <c r="B629" s="9"/>
    </row>
    <row r="630" spans="1:2" ht="14.25">
      <c r="A630" s="11"/>
      <c r="B630" s="9"/>
    </row>
    <row r="631" spans="1:2" ht="14.25">
      <c r="A631" s="11"/>
      <c r="B631" s="9"/>
    </row>
    <row r="632" spans="1:2" ht="14.25">
      <c r="A632" s="11"/>
      <c r="B632" s="9"/>
    </row>
    <row r="633" spans="1:2" ht="14.25">
      <c r="A633" s="11"/>
      <c r="B633" s="9"/>
    </row>
    <row r="634" spans="1:2" ht="14.25">
      <c r="A634" s="11"/>
      <c r="B634" s="9"/>
    </row>
    <row r="635" spans="1:2" ht="14.25">
      <c r="A635" s="11"/>
      <c r="B635" s="9"/>
    </row>
    <row r="636" spans="1:2" ht="14.25">
      <c r="A636" s="11"/>
      <c r="B636" s="9"/>
    </row>
    <row r="637" spans="1:2" ht="14.25">
      <c r="A637" s="11"/>
      <c r="B637" s="9"/>
    </row>
    <row r="638" spans="1:2" ht="14.25">
      <c r="A638" s="11"/>
      <c r="B638" s="9"/>
    </row>
    <row r="639" spans="1:2" ht="14.25">
      <c r="A639" s="11"/>
      <c r="B639" s="9"/>
    </row>
    <row r="640" spans="1:2" ht="14.25">
      <c r="A640" s="11"/>
      <c r="B640" s="9"/>
    </row>
    <row r="641" spans="1:2" ht="14.25">
      <c r="A641" s="11"/>
      <c r="B641" s="9"/>
    </row>
    <row r="642" spans="1:2" ht="14.25">
      <c r="A642" s="11"/>
      <c r="B642" s="9"/>
    </row>
    <row r="643" spans="1:2" ht="14.25">
      <c r="A643" s="11"/>
      <c r="B643" s="9"/>
    </row>
    <row r="644" spans="1:2" ht="14.25">
      <c r="A644" s="11"/>
      <c r="B644" s="9"/>
    </row>
    <row r="645" spans="1:2" ht="14.25">
      <c r="A645" s="11"/>
      <c r="B645" s="9"/>
    </row>
    <row r="646" spans="1:2" ht="14.25">
      <c r="A646" s="11"/>
      <c r="B646" s="9"/>
    </row>
    <row r="647" spans="1:2" ht="14.25">
      <c r="A647" s="11"/>
      <c r="B647" s="9"/>
    </row>
    <row r="648" spans="1:2" ht="14.25">
      <c r="A648" s="11"/>
      <c r="B648" s="9"/>
    </row>
    <row r="649" spans="1:2" ht="14.25">
      <c r="A649" s="11"/>
      <c r="B649" s="9"/>
    </row>
    <row r="650" spans="1:2" ht="14.25">
      <c r="A650" s="11"/>
      <c r="B650" s="9"/>
    </row>
    <row r="651" spans="1:2" ht="14.25">
      <c r="A651" s="11"/>
      <c r="B651" s="9"/>
    </row>
    <row r="652" spans="1:2" ht="14.25">
      <c r="A652" s="11"/>
      <c r="B652" s="9"/>
    </row>
    <row r="653" spans="1:2" ht="14.25">
      <c r="A653" s="11"/>
      <c r="B653" s="9"/>
    </row>
    <row r="654" spans="1:2" ht="14.25">
      <c r="A654" s="11"/>
      <c r="B654" s="9"/>
    </row>
    <row r="655" spans="1:2" ht="14.25">
      <c r="A655" s="11"/>
      <c r="B655" s="9"/>
    </row>
    <row r="656" spans="1:2" ht="14.25">
      <c r="A656" s="11"/>
      <c r="B656" s="9"/>
    </row>
    <row r="657" spans="1:2" ht="14.25">
      <c r="A657" s="11"/>
      <c r="B657" s="9"/>
    </row>
    <row r="658" spans="1:2" ht="14.25">
      <c r="A658" s="11"/>
      <c r="B658" s="9"/>
    </row>
    <row r="659" spans="1:2" ht="14.25">
      <c r="A659" s="11"/>
      <c r="B659" s="9"/>
    </row>
    <row r="660" spans="1:2" ht="14.25">
      <c r="A660" s="11"/>
      <c r="B660" s="9"/>
    </row>
    <row r="661" spans="1:2" ht="14.25">
      <c r="A661" s="11"/>
      <c r="B661" s="9"/>
    </row>
    <row r="662" spans="1:2" ht="14.25">
      <c r="A662" s="11"/>
      <c r="B662" s="9"/>
    </row>
    <row r="663" spans="1:2" ht="14.25">
      <c r="A663" s="11"/>
      <c r="B663" s="9"/>
    </row>
    <row r="664" spans="1:2" ht="14.25">
      <c r="A664" s="11"/>
      <c r="B664" s="9"/>
    </row>
    <row r="665" spans="1:2" ht="14.25">
      <c r="A665" s="11"/>
      <c r="B665" s="9"/>
    </row>
    <row r="666" spans="1:2" ht="14.25">
      <c r="A666" s="11"/>
      <c r="B666" s="9"/>
    </row>
    <row r="667" spans="1:2" ht="14.25">
      <c r="A667" s="11"/>
      <c r="B667" s="9"/>
    </row>
    <row r="668" spans="1:2" ht="14.25">
      <c r="A668" s="11"/>
      <c r="B668" s="9"/>
    </row>
    <row r="669" spans="1:2" ht="14.25">
      <c r="A669" s="11"/>
      <c r="B669" s="9"/>
    </row>
    <row r="670" spans="1:2" ht="14.25">
      <c r="A670" s="11"/>
      <c r="B670" s="9"/>
    </row>
    <row r="671" spans="1:2" ht="14.25">
      <c r="A671" s="11"/>
      <c r="B671" s="9"/>
    </row>
    <row r="672" spans="1:2" ht="14.25">
      <c r="A672" s="11"/>
      <c r="B672" s="9"/>
    </row>
    <row r="673" spans="1:2" ht="14.25">
      <c r="A673" s="11"/>
      <c r="B673" s="9"/>
    </row>
    <row r="674" spans="1:2" ht="14.25">
      <c r="A674" s="11"/>
      <c r="B674" s="9"/>
    </row>
    <row r="675" spans="1:2" ht="14.25">
      <c r="A675" s="11"/>
      <c r="B675" s="9"/>
    </row>
    <row r="676" spans="1:2" ht="14.25">
      <c r="A676" s="11"/>
      <c r="B676" s="9"/>
    </row>
    <row r="677" spans="1:2" ht="14.25">
      <c r="A677" s="11"/>
      <c r="B677" s="9"/>
    </row>
    <row r="678" spans="1:2" ht="14.25">
      <c r="A678" s="11"/>
      <c r="B678" s="9"/>
    </row>
    <row r="679" spans="1:2" ht="14.25">
      <c r="A679" s="11"/>
      <c r="B679" s="9"/>
    </row>
    <row r="680" spans="1:2" ht="14.25">
      <c r="A680" s="11"/>
      <c r="B680" s="9"/>
    </row>
    <row r="681" spans="1:2" ht="14.25">
      <c r="A681" s="11"/>
      <c r="B681" s="9"/>
    </row>
    <row r="682" spans="1:2" ht="14.25">
      <c r="A682" s="11"/>
      <c r="B682" s="9"/>
    </row>
    <row r="683" spans="1:2" ht="14.25">
      <c r="A683" s="11"/>
      <c r="B683" s="9"/>
    </row>
    <row r="684" spans="1:2" ht="14.25">
      <c r="A684" s="11"/>
      <c r="B684" s="9"/>
    </row>
    <row r="685" spans="1:2" ht="14.25">
      <c r="A685" s="11"/>
      <c r="B685" s="9"/>
    </row>
    <row r="686" spans="1:2" ht="14.25">
      <c r="A686" s="11"/>
      <c r="B686" s="9"/>
    </row>
    <row r="687" spans="1:2" ht="14.25">
      <c r="A687" s="11"/>
      <c r="B687" s="9"/>
    </row>
    <row r="688" spans="1:2" ht="14.25">
      <c r="A688" s="11"/>
      <c r="B688" s="9"/>
    </row>
    <row r="689" spans="1:2" ht="14.25">
      <c r="A689" s="11"/>
      <c r="B689" s="9"/>
    </row>
    <row r="690" spans="1:2" ht="14.25">
      <c r="A690" s="11"/>
      <c r="B690" s="9"/>
    </row>
    <row r="691" spans="1:2" ht="14.25">
      <c r="A691" s="11"/>
      <c r="B691" s="9"/>
    </row>
    <row r="692" spans="1:2" ht="14.25">
      <c r="A692" s="11"/>
      <c r="B692" s="9"/>
    </row>
    <row r="693" spans="1:2" ht="14.25">
      <c r="A693" s="11"/>
      <c r="B693" s="9"/>
    </row>
    <row r="694" spans="1:2" ht="14.25">
      <c r="A694" s="11"/>
      <c r="B694" s="9"/>
    </row>
    <row r="695" spans="1:2" ht="14.25">
      <c r="A695" s="11"/>
      <c r="B695" s="9"/>
    </row>
    <row r="696" spans="1:2" ht="14.25">
      <c r="A696" s="11"/>
      <c r="B696" s="9"/>
    </row>
    <row r="697" spans="1:2" ht="14.25">
      <c r="A697" s="11"/>
      <c r="B697" s="9"/>
    </row>
    <row r="698" spans="1:2" ht="14.25">
      <c r="A698" s="11"/>
      <c r="B698" s="9"/>
    </row>
    <row r="699" spans="1:2" ht="14.25">
      <c r="A699" s="11"/>
      <c r="B699" s="9"/>
    </row>
    <row r="700" spans="1:2" ht="14.25">
      <c r="A700" s="11"/>
      <c r="B700" s="9"/>
    </row>
    <row r="701" spans="1:2" ht="14.25">
      <c r="A701" s="11"/>
      <c r="B701" s="9"/>
    </row>
    <row r="702" spans="1:2" ht="14.25">
      <c r="A702" s="11"/>
      <c r="B702" s="9"/>
    </row>
    <row r="703" spans="1:2" ht="14.25">
      <c r="A703" s="11"/>
      <c r="B703" s="9"/>
    </row>
    <row r="704" spans="1:2" ht="14.25">
      <c r="A704" s="11"/>
      <c r="B704" s="9"/>
    </row>
    <row r="705" spans="1:2" ht="14.25">
      <c r="A705" s="11"/>
      <c r="B705" s="9"/>
    </row>
    <row r="706" spans="1:2" ht="14.25">
      <c r="A706" s="11"/>
      <c r="B706" s="9"/>
    </row>
    <row r="707" spans="1:2" ht="14.25">
      <c r="A707" s="11"/>
      <c r="B707" s="9"/>
    </row>
    <row r="708" spans="1:2" ht="14.25">
      <c r="A708" s="11"/>
      <c r="B708" s="9"/>
    </row>
    <row r="709" spans="1:2" ht="14.25">
      <c r="A709" s="11"/>
      <c r="B709" s="9"/>
    </row>
    <row r="710" spans="1:2" ht="14.25">
      <c r="A710" s="11"/>
      <c r="B710" s="9"/>
    </row>
    <row r="711" spans="1:2" ht="14.25">
      <c r="A711" s="11"/>
      <c r="B711" s="9"/>
    </row>
    <row r="712" spans="1:2" ht="14.25">
      <c r="A712" s="11"/>
      <c r="B712" s="9"/>
    </row>
    <row r="713" spans="1:2" ht="14.25">
      <c r="A713" s="11"/>
      <c r="B713" s="9"/>
    </row>
    <row r="714" spans="1:2" ht="14.25">
      <c r="A714" s="11"/>
      <c r="B714" s="9"/>
    </row>
    <row r="715" spans="1:2" ht="14.25">
      <c r="A715" s="11"/>
      <c r="B715" s="9"/>
    </row>
    <row r="716" spans="1:2" ht="14.25">
      <c r="A716" s="11"/>
      <c r="B716" s="9"/>
    </row>
    <row r="717" spans="1:2" ht="14.25">
      <c r="A717" s="11"/>
      <c r="B717" s="9"/>
    </row>
    <row r="718" spans="1:2" ht="14.25">
      <c r="A718" s="11"/>
      <c r="B718" s="9"/>
    </row>
    <row r="719" spans="1:2" ht="14.25">
      <c r="A719" s="11"/>
      <c r="B719" s="9"/>
    </row>
    <row r="720" spans="1:2" ht="14.25">
      <c r="A720" s="11"/>
      <c r="B720" s="9"/>
    </row>
    <row r="721" spans="1:2" ht="14.25">
      <c r="A721" s="11"/>
      <c r="B721" s="9"/>
    </row>
    <row r="722" spans="1:2" ht="14.25">
      <c r="A722" s="11"/>
      <c r="B722" s="9"/>
    </row>
    <row r="723" spans="1:2" ht="14.25">
      <c r="A723" s="11"/>
      <c r="B723" s="9"/>
    </row>
    <row r="724" spans="1:2" ht="14.25">
      <c r="A724" s="11"/>
      <c r="B724" s="9"/>
    </row>
    <row r="725" spans="1:2" ht="14.25">
      <c r="A725" s="11"/>
      <c r="B725" s="9"/>
    </row>
    <row r="726" spans="1:2" ht="14.25">
      <c r="A726" s="11"/>
      <c r="B726" s="9"/>
    </row>
    <row r="727" spans="1:2" ht="14.25">
      <c r="A727" s="11"/>
      <c r="B727" s="9"/>
    </row>
    <row r="728" spans="1:2" ht="14.25">
      <c r="A728" s="11"/>
      <c r="B728" s="9"/>
    </row>
    <row r="729" spans="1:2" ht="14.25">
      <c r="A729" s="11"/>
      <c r="B729" s="9"/>
    </row>
    <row r="730" spans="1:2" ht="14.25">
      <c r="A730" s="11"/>
      <c r="B730" s="9"/>
    </row>
    <row r="731" spans="1:2" ht="14.25">
      <c r="A731" s="11"/>
      <c r="B731" s="9"/>
    </row>
    <row r="732" spans="1:2" ht="14.25">
      <c r="A732" s="11"/>
      <c r="B732" s="9"/>
    </row>
    <row r="733" spans="1:2" ht="14.25">
      <c r="A733" s="11"/>
      <c r="B733" s="9"/>
    </row>
    <row r="734" spans="1:2" ht="14.25">
      <c r="A734" s="11"/>
      <c r="B734" s="9"/>
    </row>
    <row r="735" spans="1:2" ht="14.25">
      <c r="A735" s="11"/>
      <c r="B735" s="9"/>
    </row>
    <row r="736" spans="1:2" ht="14.25">
      <c r="A736" s="11"/>
      <c r="B736" s="9"/>
    </row>
    <row r="737" spans="1:2" ht="14.25">
      <c r="A737" s="11"/>
      <c r="B737" s="9"/>
    </row>
    <row r="738" spans="1:2" ht="14.25">
      <c r="A738" s="11"/>
      <c r="B738" s="9"/>
    </row>
    <row r="739" spans="1:2" ht="14.25">
      <c r="A739" s="11"/>
      <c r="B739" s="9"/>
    </row>
    <row r="740" spans="1:2" ht="14.25">
      <c r="A740" s="11"/>
      <c r="B740" s="9"/>
    </row>
    <row r="741" spans="1:2" ht="14.25">
      <c r="A741" s="11"/>
      <c r="B741" s="9"/>
    </row>
    <row r="742" spans="1:2" ht="14.25">
      <c r="A742" s="11"/>
      <c r="B742" s="9"/>
    </row>
    <row r="743" spans="1:2" ht="14.25">
      <c r="A743" s="11"/>
      <c r="B743" s="9"/>
    </row>
    <row r="744" spans="1:2" ht="14.25">
      <c r="A744" s="11"/>
      <c r="B744" s="9"/>
    </row>
    <row r="745" spans="1:2" ht="14.25">
      <c r="A745" s="11"/>
      <c r="B745" s="9"/>
    </row>
    <row r="746" spans="1:2" ht="14.25">
      <c r="A746" s="11"/>
      <c r="B746" s="9"/>
    </row>
    <row r="747" spans="1:2" ht="14.25">
      <c r="A747" s="11"/>
      <c r="B747" s="9"/>
    </row>
    <row r="748" spans="1:2" ht="14.25">
      <c r="A748" s="11"/>
      <c r="B748" s="9"/>
    </row>
    <row r="749" spans="1:2" ht="14.25">
      <c r="A749" s="11"/>
      <c r="B749" s="9"/>
    </row>
    <row r="750" spans="1:2" ht="14.25">
      <c r="A750" s="11"/>
      <c r="B750" s="9"/>
    </row>
    <row r="751" spans="1:2" ht="14.25">
      <c r="A751" s="11"/>
      <c r="B751" s="9"/>
    </row>
    <row r="752" spans="1:2" ht="14.25">
      <c r="A752" s="11"/>
      <c r="B752" s="9"/>
    </row>
    <row r="753" spans="1:2" ht="14.25">
      <c r="A753" s="11"/>
      <c r="B753" s="9"/>
    </row>
    <row r="754" spans="1:2" ht="14.25">
      <c r="A754" s="11"/>
      <c r="B754" s="9"/>
    </row>
    <row r="755" spans="1:2" ht="14.25">
      <c r="A755" s="11"/>
      <c r="B755" s="9"/>
    </row>
    <row r="756" spans="1:2" ht="14.25">
      <c r="A756" s="11"/>
      <c r="B756" s="9"/>
    </row>
    <row r="757" spans="1:2" ht="14.25">
      <c r="A757" s="11"/>
      <c r="B757" s="9"/>
    </row>
    <row r="758" spans="1:2" ht="14.25">
      <c r="A758" s="11"/>
      <c r="B758" s="9"/>
    </row>
    <row r="759" spans="1:2" ht="14.25">
      <c r="A759" s="11"/>
      <c r="B759" s="9"/>
    </row>
    <row r="760" spans="1:2" ht="14.25">
      <c r="A760" s="11"/>
      <c r="B760" s="9"/>
    </row>
    <row r="761" spans="1:2" ht="14.25">
      <c r="A761" s="11"/>
      <c r="B761" s="9"/>
    </row>
    <row r="762" spans="1:2" ht="14.25">
      <c r="A762" s="11"/>
      <c r="B762" s="9"/>
    </row>
    <row r="763" spans="1:2" ht="14.25">
      <c r="A763" s="11"/>
      <c r="B763" s="9"/>
    </row>
    <row r="764" spans="1:2" ht="14.25">
      <c r="A764" s="11"/>
      <c r="B764" s="9"/>
    </row>
    <row r="765" spans="1:2" ht="14.25">
      <c r="A765" s="11"/>
      <c r="B765" s="9"/>
    </row>
    <row r="766" spans="1:2" ht="14.25">
      <c r="A766" s="11"/>
      <c r="B766" s="9"/>
    </row>
    <row r="767" spans="1:2" ht="14.25">
      <c r="A767" s="11"/>
      <c r="B767" s="9"/>
    </row>
    <row r="768" spans="1:2" ht="14.25">
      <c r="A768" s="11"/>
      <c r="B768" s="9"/>
    </row>
    <row r="769" spans="1:2" ht="14.25">
      <c r="A769" s="11"/>
      <c r="B769" s="9"/>
    </row>
    <row r="770" spans="1:2" ht="14.25">
      <c r="A770" s="11"/>
      <c r="B770" s="9"/>
    </row>
    <row r="771" spans="1:2" ht="14.25">
      <c r="A771" s="11"/>
      <c r="B771" s="9"/>
    </row>
    <row r="772" spans="1:2" ht="14.25">
      <c r="A772" s="11"/>
      <c r="B772" s="9"/>
    </row>
    <row r="773" spans="1:2" ht="14.25">
      <c r="A773" s="11"/>
      <c r="B773" s="9"/>
    </row>
    <row r="774" spans="1:2" ht="14.25">
      <c r="A774" s="11"/>
      <c r="B774" s="9"/>
    </row>
    <row r="775" spans="1:2" ht="14.25">
      <c r="A775" s="11"/>
      <c r="B775" s="9"/>
    </row>
    <row r="776" spans="1:2" ht="14.25">
      <c r="A776" s="11"/>
      <c r="B776" s="9"/>
    </row>
    <row r="777" spans="1:2" ht="14.25">
      <c r="A777" s="11"/>
      <c r="B777" s="9"/>
    </row>
    <row r="778" spans="1:2" ht="14.25">
      <c r="A778" s="11"/>
      <c r="B778" s="9"/>
    </row>
    <row r="779" spans="1:2" ht="14.25">
      <c r="A779" s="11"/>
      <c r="B779" s="9"/>
    </row>
    <row r="780" spans="1:2" ht="14.25">
      <c r="A780" s="11"/>
      <c r="B780" s="9"/>
    </row>
    <row r="781" spans="1:2" ht="14.25">
      <c r="A781" s="11"/>
      <c r="B781" s="9"/>
    </row>
    <row r="782" spans="1:2" ht="14.25">
      <c r="A782" s="11"/>
      <c r="B782" s="9"/>
    </row>
    <row r="783" spans="1:2" ht="14.25">
      <c r="A783" s="11"/>
      <c r="B783" s="9"/>
    </row>
    <row r="784" spans="1:2" ht="14.25">
      <c r="A784" s="11"/>
      <c r="B784" s="9"/>
    </row>
    <row r="785" spans="1:2" ht="14.25">
      <c r="A785" s="11"/>
      <c r="B785" s="9"/>
    </row>
    <row r="786" spans="1:2" ht="14.25">
      <c r="A786" s="11"/>
      <c r="B786" s="9"/>
    </row>
    <row r="787" spans="1:2" ht="14.25">
      <c r="A787" s="11"/>
      <c r="B787" s="9"/>
    </row>
    <row r="788" spans="1:2" ht="14.25">
      <c r="A788" s="11"/>
      <c r="B788" s="9"/>
    </row>
    <row r="789" spans="1:2" ht="14.25">
      <c r="A789" s="11"/>
      <c r="B789" s="9"/>
    </row>
    <row r="790" spans="1:2" ht="14.25">
      <c r="A790" s="11"/>
      <c r="B790" s="9"/>
    </row>
    <row r="791" spans="1:2" ht="14.25">
      <c r="A791" s="11"/>
      <c r="B791" s="9"/>
    </row>
    <row r="792" spans="1:2" ht="14.25">
      <c r="A792" s="11"/>
      <c r="B792" s="9"/>
    </row>
    <row r="793" spans="1:2" ht="14.25">
      <c r="A793" s="11"/>
      <c r="B793" s="9"/>
    </row>
    <row r="794" spans="1:2" ht="14.25">
      <c r="A794" s="11"/>
      <c r="B794" s="9"/>
    </row>
    <row r="795" spans="1:2" ht="14.25">
      <c r="A795" s="11"/>
      <c r="B795" s="9"/>
    </row>
    <row r="796" spans="1:2" ht="14.25">
      <c r="A796" s="11"/>
      <c r="B796" s="9"/>
    </row>
    <row r="797" spans="1:2" ht="14.25">
      <c r="A797" s="11"/>
      <c r="B797" s="9"/>
    </row>
    <row r="798" spans="1:2" ht="14.25">
      <c r="A798" s="11"/>
      <c r="B798" s="9"/>
    </row>
    <row r="799" spans="1:2" ht="14.25">
      <c r="A799" s="11"/>
      <c r="B799" s="9"/>
    </row>
    <row r="800" spans="1:2" ht="14.25">
      <c r="A800" s="11"/>
      <c r="B800" s="9"/>
    </row>
    <row r="801" spans="1:2" ht="14.25">
      <c r="A801" s="11"/>
      <c r="B801" s="9"/>
    </row>
    <row r="802" spans="1:2" ht="14.25">
      <c r="A802" s="11"/>
      <c r="B802" s="9"/>
    </row>
    <row r="803" spans="1:2" ht="14.25">
      <c r="A803" s="11"/>
      <c r="B803" s="9"/>
    </row>
    <row r="804" spans="1:2" ht="14.25">
      <c r="A804" s="11"/>
      <c r="B804" s="9"/>
    </row>
    <row r="805" spans="1:2" ht="14.25">
      <c r="A805" s="11"/>
      <c r="B805" s="9"/>
    </row>
    <row r="806" spans="1:2" ht="14.25">
      <c r="A806" s="11"/>
      <c r="B806" s="9"/>
    </row>
    <row r="807" spans="1:2" ht="14.25">
      <c r="A807" s="11"/>
      <c r="B807" s="9"/>
    </row>
    <row r="808" spans="1:2" ht="14.25">
      <c r="A808" s="11"/>
      <c r="B808" s="9"/>
    </row>
    <row r="809" spans="1:2" ht="14.25">
      <c r="A809" s="11"/>
      <c r="B809" s="9"/>
    </row>
    <row r="810" spans="1:2" ht="14.25">
      <c r="A810" s="11"/>
      <c r="B810" s="9"/>
    </row>
    <row r="811" spans="1:2" ht="14.25">
      <c r="A811" s="11"/>
      <c r="B811" s="9"/>
    </row>
    <row r="812" spans="1:2" ht="14.25">
      <c r="A812" s="11"/>
      <c r="B812" s="9"/>
    </row>
    <row r="813" spans="1:2" ht="14.25">
      <c r="A813" s="11"/>
      <c r="B813" s="9"/>
    </row>
    <row r="814" spans="1:2" ht="14.25">
      <c r="A814" s="11"/>
      <c r="B814" s="9"/>
    </row>
    <row r="815" spans="1:2" ht="14.25">
      <c r="A815" s="11"/>
      <c r="B815" s="9"/>
    </row>
    <row r="816" spans="1:2" ht="14.25">
      <c r="A816" s="11"/>
      <c r="B816" s="9"/>
    </row>
    <row r="817" spans="1:2" ht="14.25">
      <c r="A817" s="11"/>
      <c r="B817" s="9"/>
    </row>
    <row r="818" spans="1:2" ht="14.25">
      <c r="A818" s="11"/>
      <c r="B818" s="9"/>
    </row>
    <row r="819" spans="1:2" ht="14.25">
      <c r="A819" s="11"/>
      <c r="B819" s="9"/>
    </row>
    <row r="820" spans="1:2" ht="14.25">
      <c r="A820" s="11"/>
      <c r="B820" s="9"/>
    </row>
    <row r="821" spans="1:2" ht="14.25">
      <c r="A821" s="11"/>
      <c r="B821" s="9"/>
    </row>
    <row r="822" spans="1:2" ht="14.25">
      <c r="A822" s="11"/>
      <c r="B822" s="9"/>
    </row>
    <row r="823" spans="1:2" ht="14.25">
      <c r="A823" s="11"/>
      <c r="B823" s="9"/>
    </row>
    <row r="824" spans="1:2" ht="14.25">
      <c r="A824" s="11"/>
      <c r="B824" s="9"/>
    </row>
    <row r="825" spans="1:2" ht="14.25">
      <c r="A825" s="11"/>
      <c r="B825" s="9"/>
    </row>
    <row r="826" spans="1:2" ht="14.25">
      <c r="A826" s="11"/>
      <c r="B826" s="9"/>
    </row>
    <row r="827" spans="1:2" ht="14.25">
      <c r="A827" s="11"/>
      <c r="B827" s="9"/>
    </row>
    <row r="828" spans="1:2" ht="14.25">
      <c r="A828" s="11"/>
      <c r="B828" s="9"/>
    </row>
    <row r="829" spans="1:2" ht="14.25">
      <c r="A829" s="11"/>
      <c r="B829" s="9"/>
    </row>
    <row r="830" spans="1:2" ht="14.25">
      <c r="A830" s="11"/>
      <c r="B830" s="9"/>
    </row>
    <row r="831" spans="1:2" ht="14.25">
      <c r="A831" s="11"/>
      <c r="B831" s="9"/>
    </row>
    <row r="832" spans="1:2" ht="14.25">
      <c r="A832" s="11"/>
      <c r="B832" s="9"/>
    </row>
    <row r="833" spans="1:2" ht="14.25">
      <c r="A833" s="11"/>
      <c r="B833" s="9"/>
    </row>
    <row r="834" spans="1:2" ht="14.25">
      <c r="A834" s="11"/>
      <c r="B834" s="9"/>
    </row>
    <row r="835" spans="1:2" ht="14.25">
      <c r="A835" s="11"/>
      <c r="B835" s="9"/>
    </row>
    <row r="836" spans="1:2" ht="14.25">
      <c r="A836" s="11"/>
      <c r="B836" s="9"/>
    </row>
    <row r="837" spans="1:2" ht="14.25">
      <c r="A837" s="11"/>
      <c r="B837" s="9"/>
    </row>
    <row r="838" spans="1:2" ht="14.25">
      <c r="A838" s="11"/>
      <c r="B838" s="9"/>
    </row>
    <row r="839" spans="1:2" ht="14.25">
      <c r="A839" s="11"/>
      <c r="B839" s="9"/>
    </row>
    <row r="840" spans="1:2" ht="14.25">
      <c r="A840" s="11"/>
      <c r="B840" s="9"/>
    </row>
    <row r="841" spans="1:2" ht="14.25">
      <c r="A841" s="11"/>
      <c r="B841" s="9"/>
    </row>
    <row r="842" spans="1:2" ht="14.25">
      <c r="A842" s="11"/>
      <c r="B842" s="9"/>
    </row>
    <row r="843" spans="1:2" ht="14.25">
      <c r="A843" s="11"/>
      <c r="B843" s="9"/>
    </row>
    <row r="844" spans="1:2" ht="14.25">
      <c r="A844" s="11"/>
      <c r="B844" s="9"/>
    </row>
    <row r="845" spans="1:2" ht="14.25">
      <c r="A845" s="11"/>
      <c r="B845" s="9"/>
    </row>
    <row r="846" spans="1:2" ht="14.25">
      <c r="A846" s="11"/>
      <c r="B846" s="9"/>
    </row>
    <row r="847" spans="1:2" ht="14.25">
      <c r="A847" s="11"/>
      <c r="B847" s="9"/>
    </row>
    <row r="848" spans="1:2" ht="14.25">
      <c r="A848" s="11"/>
      <c r="B848" s="9"/>
    </row>
    <row r="849" spans="1:2" ht="14.25">
      <c r="A849" s="11"/>
      <c r="B849" s="9"/>
    </row>
    <row r="850" spans="1:2" ht="14.25">
      <c r="A850" s="11"/>
      <c r="B850" s="9"/>
    </row>
    <row r="851" spans="1:2" ht="14.25">
      <c r="A851" s="11"/>
      <c r="B851" s="9"/>
    </row>
    <row r="852" spans="1:2" ht="14.25">
      <c r="A852" s="11"/>
      <c r="B852" s="9"/>
    </row>
    <row r="853" spans="1:2" ht="14.25">
      <c r="A853" s="11"/>
      <c r="B853" s="9"/>
    </row>
    <row r="854" spans="1:2" ht="14.25">
      <c r="A854" s="11"/>
      <c r="B854" s="9"/>
    </row>
    <row r="855" spans="1:2" ht="14.25">
      <c r="A855" s="11"/>
      <c r="B855" s="9"/>
    </row>
    <row r="856" spans="1:2" ht="14.25">
      <c r="A856" s="11"/>
      <c r="B856" s="9"/>
    </row>
    <row r="857" spans="1:2" ht="14.25">
      <c r="A857" s="11"/>
      <c r="B857" s="9"/>
    </row>
    <row r="858" spans="1:2" ht="14.25">
      <c r="A858" s="11"/>
      <c r="B858" s="9"/>
    </row>
    <row r="859" spans="1:2" ht="14.25">
      <c r="A859" s="11"/>
      <c r="B859" s="9"/>
    </row>
    <row r="860" spans="1:2" ht="14.25">
      <c r="A860" s="11"/>
      <c r="B860" s="9"/>
    </row>
    <row r="861" spans="1:2" ht="14.25">
      <c r="A861" s="11"/>
      <c r="B861" s="9"/>
    </row>
    <row r="862" spans="1:2" ht="14.25">
      <c r="A862" s="11"/>
      <c r="B862" s="9"/>
    </row>
    <row r="863" spans="1:2" ht="14.25">
      <c r="A863" s="11"/>
      <c r="B863" s="9"/>
    </row>
    <row r="864" spans="1:2" ht="14.25">
      <c r="A864" s="11"/>
      <c r="B864" s="9"/>
    </row>
    <row r="865" spans="1:2" ht="14.25">
      <c r="A865" s="11"/>
      <c r="B865" s="9"/>
    </row>
    <row r="866" spans="1:2" ht="14.25">
      <c r="A866" s="11"/>
      <c r="B866" s="9"/>
    </row>
    <row r="867" spans="1:2" ht="14.25">
      <c r="A867" s="11"/>
      <c r="B867" s="9"/>
    </row>
    <row r="868" spans="1:2" ht="14.25">
      <c r="A868" s="11"/>
      <c r="B868" s="9"/>
    </row>
    <row r="869" spans="1:2" ht="14.25">
      <c r="A869" s="11"/>
      <c r="B869" s="9"/>
    </row>
    <row r="870" spans="1:2" ht="14.25">
      <c r="A870" s="11"/>
      <c r="B870" s="9"/>
    </row>
    <row r="871" spans="1:2" ht="14.25">
      <c r="A871" s="11"/>
      <c r="B871" s="9"/>
    </row>
    <row r="872" spans="1:2" ht="14.25">
      <c r="A872" s="11"/>
      <c r="B872" s="9"/>
    </row>
    <row r="873" spans="1:2" ht="14.25">
      <c r="A873" s="11"/>
      <c r="B873" s="9"/>
    </row>
    <row r="874" spans="1:2" ht="14.25">
      <c r="A874" s="11"/>
      <c r="B874" s="9"/>
    </row>
    <row r="875" spans="1:2" ht="14.25">
      <c r="A875" s="11"/>
      <c r="B875" s="9"/>
    </row>
    <row r="876" spans="1:2" ht="14.25">
      <c r="A876" s="11"/>
      <c r="B876" s="9"/>
    </row>
    <row r="877" spans="1:2" ht="14.25">
      <c r="A877" s="11"/>
      <c r="B877" s="9"/>
    </row>
    <row r="878" spans="1:2" ht="14.25">
      <c r="A878" s="11"/>
      <c r="B878" s="9"/>
    </row>
    <row r="879" spans="1:2" ht="14.25">
      <c r="A879" s="11"/>
      <c r="B879" s="9"/>
    </row>
    <row r="880" spans="1:2" ht="14.25">
      <c r="A880" s="11"/>
      <c r="B880" s="9"/>
    </row>
    <row r="881" spans="1:2" ht="14.25">
      <c r="A881" s="11"/>
      <c r="B881" s="9"/>
    </row>
    <row r="882" spans="1:2" ht="14.25">
      <c r="A882" s="11"/>
      <c r="B882" s="9"/>
    </row>
    <row r="883" spans="1:2" ht="14.25">
      <c r="A883" s="11"/>
      <c r="B883" s="9"/>
    </row>
    <row r="884" spans="1:2" ht="14.25">
      <c r="A884" s="11"/>
      <c r="B884" s="9"/>
    </row>
    <row r="885" spans="1:2" ht="14.25">
      <c r="A885" s="11"/>
      <c r="B885" s="9"/>
    </row>
    <row r="886" spans="1:2" ht="14.25">
      <c r="A886" s="11"/>
      <c r="B886" s="9"/>
    </row>
    <row r="887" spans="1:2" ht="14.25">
      <c r="A887" s="11"/>
      <c r="B887" s="9"/>
    </row>
    <row r="888" spans="1:2" ht="14.25">
      <c r="A888" s="11"/>
      <c r="B888" s="9"/>
    </row>
    <row r="889" spans="1:2" ht="14.25">
      <c r="A889" s="11"/>
      <c r="B889" s="9"/>
    </row>
    <row r="890" spans="1:2" ht="14.25">
      <c r="A890" s="11"/>
      <c r="B890" s="9"/>
    </row>
    <row r="891" spans="1:2" ht="14.25">
      <c r="A891" s="11"/>
      <c r="B891" s="9"/>
    </row>
    <row r="892" spans="1:2" ht="14.25">
      <c r="A892" s="11"/>
      <c r="B892" s="9"/>
    </row>
    <row r="893" spans="1:2" ht="14.25">
      <c r="A893" s="11"/>
      <c r="B893" s="9"/>
    </row>
    <row r="894" spans="1:2" ht="14.25">
      <c r="A894" s="11"/>
      <c r="B894" s="9"/>
    </row>
    <row r="895" spans="1:2" ht="14.25">
      <c r="A895" s="11"/>
      <c r="B895" s="9"/>
    </row>
    <row r="896" spans="1:2" ht="14.25">
      <c r="A896" s="11"/>
      <c r="B896" s="9"/>
    </row>
    <row r="897" spans="1:2" ht="14.25">
      <c r="A897" s="11"/>
      <c r="B897" s="9"/>
    </row>
    <row r="898" spans="1:2" ht="14.25">
      <c r="A898" s="11"/>
      <c r="B898" s="9"/>
    </row>
    <row r="899" spans="1:2" ht="14.25">
      <c r="A899" s="11"/>
      <c r="B899" s="9"/>
    </row>
    <row r="900" spans="1:2" ht="14.25">
      <c r="A900" s="11"/>
      <c r="B900" s="9"/>
    </row>
    <row r="901" spans="1:2" ht="14.25">
      <c r="A901" s="11"/>
      <c r="B901" s="9"/>
    </row>
    <row r="902" spans="1:2" ht="14.25">
      <c r="A902" s="11"/>
      <c r="B902" s="9"/>
    </row>
    <row r="903" spans="1:2" ht="14.25">
      <c r="A903" s="11"/>
      <c r="B903" s="9"/>
    </row>
    <row r="904" spans="1:2" ht="14.25">
      <c r="A904" s="11"/>
      <c r="B904" s="9"/>
    </row>
    <row r="905" spans="1:2" ht="14.25">
      <c r="A905" s="11"/>
      <c r="B905" s="9"/>
    </row>
    <row r="906" spans="1:2" ht="14.25">
      <c r="A906" s="11"/>
      <c r="B906" s="9"/>
    </row>
    <row r="907" spans="1:2" ht="14.25">
      <c r="A907" s="11"/>
      <c r="B907" s="9"/>
    </row>
    <row r="908" spans="1:2" ht="14.25">
      <c r="A908" s="11"/>
      <c r="B908" s="9"/>
    </row>
    <row r="909" spans="1:2" ht="14.25">
      <c r="A909" s="11"/>
      <c r="B909" s="9"/>
    </row>
    <row r="910" spans="1:2" ht="14.25">
      <c r="A910" s="11"/>
      <c r="B910" s="9"/>
    </row>
    <row r="911" spans="1:2" ht="14.25">
      <c r="A911" s="11"/>
      <c r="B911" s="9"/>
    </row>
    <row r="912" spans="1:2" ht="14.25">
      <c r="A912" s="11"/>
      <c r="B912" s="9"/>
    </row>
    <row r="913" spans="1:2" ht="14.25">
      <c r="A913" s="11"/>
      <c r="B913" s="9"/>
    </row>
    <row r="914" spans="1:2" ht="14.25">
      <c r="A914" s="11"/>
      <c r="B914" s="9"/>
    </row>
    <row r="915" spans="1:2" ht="14.25">
      <c r="A915" s="11"/>
      <c r="B915" s="9"/>
    </row>
    <row r="916" spans="1:2" ht="14.25">
      <c r="A916" s="11"/>
      <c r="B916" s="9"/>
    </row>
    <row r="917" spans="1:2" ht="14.25">
      <c r="A917" s="11"/>
      <c r="B917" s="9"/>
    </row>
    <row r="918" spans="1:2" ht="14.25">
      <c r="A918" s="11"/>
      <c r="B918" s="9"/>
    </row>
    <row r="919" spans="1:2" ht="14.25">
      <c r="A919" s="11"/>
      <c r="B919" s="9"/>
    </row>
    <row r="920" spans="1:2" ht="14.25">
      <c r="A920" s="11"/>
      <c r="B920" s="9"/>
    </row>
    <row r="921" spans="1:2" ht="14.25">
      <c r="A921" s="11"/>
      <c r="B921" s="9"/>
    </row>
    <row r="922" spans="1:2" ht="14.25">
      <c r="A922" s="11"/>
      <c r="B922" s="9"/>
    </row>
    <row r="923" spans="1:2" ht="14.25">
      <c r="A923" s="11"/>
      <c r="B923" s="9"/>
    </row>
    <row r="924" spans="1:2" ht="14.25">
      <c r="A924" s="11"/>
      <c r="B924" s="9"/>
    </row>
    <row r="925" spans="1:2" ht="14.25">
      <c r="A925" s="11"/>
      <c r="B925" s="9"/>
    </row>
    <row r="926" spans="1:2" ht="14.25">
      <c r="A926" s="11"/>
      <c r="B926" s="9"/>
    </row>
    <row r="927" spans="1:2" ht="14.25">
      <c r="A927" s="11"/>
      <c r="B927" s="9"/>
    </row>
    <row r="928" spans="1:2" ht="14.25">
      <c r="A928" s="11"/>
      <c r="B928" s="9"/>
    </row>
    <row r="929" spans="1:2" ht="14.25">
      <c r="A929" s="11"/>
      <c r="B929" s="9"/>
    </row>
    <row r="930" spans="1:2" ht="14.25">
      <c r="A930" s="11"/>
      <c r="B930" s="9"/>
    </row>
    <row r="931" spans="1:2" ht="14.25">
      <c r="A931" s="11"/>
      <c r="B931" s="9"/>
    </row>
    <row r="932" spans="1:2" ht="14.25">
      <c r="A932" s="11"/>
      <c r="B932" s="9"/>
    </row>
    <row r="933" spans="1:2" ht="14.25">
      <c r="A933" s="11"/>
      <c r="B933" s="9"/>
    </row>
    <row r="934" spans="1:2" ht="14.25">
      <c r="A934" s="11"/>
      <c r="B934" s="9"/>
    </row>
    <row r="935" spans="1:2" ht="14.25">
      <c r="A935" s="11"/>
      <c r="B935" s="9"/>
    </row>
    <row r="936" spans="1:2" ht="14.25">
      <c r="A936" s="11"/>
      <c r="B936" s="9"/>
    </row>
    <row r="937" spans="1:2" ht="14.25">
      <c r="A937" s="11"/>
      <c r="B937" s="9"/>
    </row>
    <row r="938" spans="1:2" ht="14.25">
      <c r="A938" s="11"/>
      <c r="B938" s="9"/>
    </row>
    <row r="939" spans="1:2" ht="14.25">
      <c r="A939" s="11"/>
      <c r="B939" s="9"/>
    </row>
    <row r="940" spans="1:2" ht="14.25">
      <c r="A940" s="11"/>
      <c r="B940" s="9"/>
    </row>
    <row r="941" spans="1:2" ht="14.25">
      <c r="A941" s="11"/>
      <c r="B941" s="9"/>
    </row>
    <row r="942" spans="1:2" ht="14.25">
      <c r="A942" s="11"/>
      <c r="B942" s="9"/>
    </row>
    <row r="943" spans="1:2" ht="14.25">
      <c r="A943" s="11"/>
      <c r="B943" s="9"/>
    </row>
    <row r="944" spans="1:2" ht="14.25">
      <c r="A944" s="11"/>
      <c r="B944" s="9"/>
    </row>
    <row r="945" spans="1:2" ht="14.25">
      <c r="A945" s="11"/>
      <c r="B945" s="9"/>
    </row>
    <row r="946" spans="1:2" ht="14.25">
      <c r="A946" s="11"/>
      <c r="B946" s="9"/>
    </row>
    <row r="947" spans="1:2" ht="14.25">
      <c r="A947" s="11"/>
      <c r="B947" s="9"/>
    </row>
    <row r="948" spans="1:2" ht="14.25">
      <c r="A948" s="11"/>
      <c r="B948" s="9"/>
    </row>
    <row r="949" spans="1:2" ht="14.25">
      <c r="A949" s="11"/>
      <c r="B949" s="9"/>
    </row>
    <row r="950" spans="1:2" ht="14.25">
      <c r="A950" s="11"/>
      <c r="B950" s="9"/>
    </row>
    <row r="951" spans="1:2" ht="14.25">
      <c r="A951" s="11"/>
      <c r="B951" s="9"/>
    </row>
    <row r="952" spans="1:2" ht="14.25">
      <c r="A952" s="11"/>
      <c r="B952" s="9"/>
    </row>
    <row r="953" spans="1:2" ht="14.25">
      <c r="A953" s="11"/>
      <c r="B953" s="9"/>
    </row>
    <row r="954" spans="1:2" ht="14.25">
      <c r="A954" s="11"/>
      <c r="B954" s="9"/>
    </row>
    <row r="955" spans="1:2" ht="14.25">
      <c r="A955" s="11"/>
      <c r="B955" s="9"/>
    </row>
    <row r="956" spans="1:2" ht="14.25">
      <c r="A956" s="11"/>
      <c r="B956" s="9"/>
    </row>
    <row r="957" spans="1:2" ht="14.25">
      <c r="A957" s="11"/>
      <c r="B957" s="9"/>
    </row>
    <row r="958" spans="1:2" ht="14.25">
      <c r="A958" s="11"/>
      <c r="B958" s="9"/>
    </row>
    <row r="959" spans="1:2" ht="14.25">
      <c r="A959" s="11"/>
      <c r="B959" s="9"/>
    </row>
    <row r="960" spans="1:2" ht="14.25">
      <c r="A960" s="11"/>
      <c r="B960" s="9"/>
    </row>
    <row r="961" spans="1:2" ht="14.25">
      <c r="A961" s="11"/>
      <c r="B961" s="9"/>
    </row>
    <row r="962" spans="1:2" ht="14.25">
      <c r="A962" s="11"/>
      <c r="B962" s="9"/>
    </row>
    <row r="963" spans="1:2" ht="14.25">
      <c r="A963" s="11"/>
      <c r="B963" s="9"/>
    </row>
    <row r="964" spans="1:2" ht="14.25">
      <c r="A964" s="11"/>
      <c r="B964" s="9"/>
    </row>
    <row r="965" spans="1:2" ht="14.25">
      <c r="A965" s="11"/>
      <c r="B965" s="9"/>
    </row>
    <row r="966" spans="1:2" ht="14.25">
      <c r="A966" s="11"/>
      <c r="B966" s="9"/>
    </row>
    <row r="967" spans="1:2" ht="14.25">
      <c r="A967" s="11"/>
      <c r="B967" s="9"/>
    </row>
    <row r="968" spans="1:2" ht="14.25">
      <c r="A968" s="11"/>
      <c r="B968" s="9"/>
    </row>
    <row r="969" spans="1:2" ht="14.25">
      <c r="A969" s="11"/>
      <c r="B969" s="9"/>
    </row>
    <row r="970" spans="1:2" ht="14.25">
      <c r="A970" s="11"/>
      <c r="B970" s="9"/>
    </row>
    <row r="971" spans="1:2" ht="14.25">
      <c r="A971" s="11"/>
      <c r="B971" s="9"/>
    </row>
    <row r="972" spans="1:2" ht="14.25">
      <c r="A972" s="11"/>
      <c r="B972" s="9"/>
    </row>
    <row r="973" spans="1:2" ht="14.25">
      <c r="A973" s="11"/>
      <c r="B973" s="9"/>
    </row>
    <row r="974" spans="1:2" ht="14.25">
      <c r="A974" s="11"/>
      <c r="B974" s="9"/>
    </row>
    <row r="975" spans="1:2" ht="14.25">
      <c r="A975" s="11"/>
      <c r="B975" s="9"/>
    </row>
    <row r="976" spans="1:2" ht="14.25">
      <c r="A976" s="11"/>
      <c r="B976" s="9"/>
    </row>
    <row r="977" spans="1:2" ht="14.25">
      <c r="A977" s="11"/>
      <c r="B977" s="9"/>
    </row>
    <row r="978" spans="1:2" ht="14.25">
      <c r="A978" s="11"/>
      <c r="B978" s="9"/>
    </row>
    <row r="979" spans="1:2" ht="14.25">
      <c r="A979" s="11"/>
      <c r="B979" s="9"/>
    </row>
    <row r="980" spans="1:2" ht="14.25">
      <c r="A980" s="11"/>
      <c r="B980" s="9"/>
    </row>
    <row r="981" spans="1:2" ht="14.25">
      <c r="A981" s="11"/>
      <c r="B981" s="9"/>
    </row>
    <row r="982" spans="1:2" ht="14.25">
      <c r="A982" s="11"/>
      <c r="B982" s="9"/>
    </row>
    <row r="983" spans="1:2" ht="14.25">
      <c r="A983" s="11"/>
      <c r="B983" s="9"/>
    </row>
    <row r="984" spans="1:2" ht="14.25">
      <c r="A984" s="11"/>
      <c r="B984" s="9"/>
    </row>
    <row r="985" spans="1:2" ht="14.25">
      <c r="A985" s="11"/>
      <c r="B985" s="9"/>
    </row>
    <row r="986" spans="1:2" ht="14.25">
      <c r="A986" s="11"/>
      <c r="B986" s="9"/>
    </row>
    <row r="987" spans="1:2" ht="14.25">
      <c r="A987" s="11"/>
      <c r="B987" s="9"/>
    </row>
    <row r="988" spans="1:2" ht="14.25">
      <c r="A988" s="11"/>
      <c r="B988" s="9"/>
    </row>
    <row r="989" spans="1:2" ht="14.25">
      <c r="A989" s="11"/>
      <c r="B989" s="9"/>
    </row>
    <row r="990" spans="1:2" ht="14.25">
      <c r="A990" s="11"/>
      <c r="B990" s="9"/>
    </row>
    <row r="991" spans="1:2" ht="14.25">
      <c r="A991" s="11"/>
      <c r="B991" s="9"/>
    </row>
    <row r="992" spans="1:2" ht="14.25">
      <c r="A992" s="11"/>
      <c r="B992" s="9"/>
    </row>
    <row r="993" spans="1:2" ht="14.25">
      <c r="A993" s="11"/>
      <c r="B993" s="9"/>
    </row>
    <row r="994" spans="1:2" ht="14.25">
      <c r="A994" s="11"/>
      <c r="B994" s="9"/>
    </row>
    <row r="995" spans="1:2" ht="14.25">
      <c r="A995" s="11"/>
      <c r="B995" s="9"/>
    </row>
    <row r="996" spans="1:2" ht="14.25">
      <c r="A996" s="11"/>
      <c r="B996" s="9"/>
    </row>
    <row r="997" spans="1:2" ht="14.25">
      <c r="A997" s="11"/>
      <c r="B997" s="9"/>
    </row>
    <row r="998" spans="1:2" ht="14.25">
      <c r="A998" s="11"/>
      <c r="B998" s="9"/>
    </row>
    <row r="999" spans="1:2" ht="14.25">
      <c r="A999" s="11"/>
      <c r="B999" s="9"/>
    </row>
    <row r="1000" spans="1:2" ht="14.25">
      <c r="A1000" s="11"/>
      <c r="B1000" s="9"/>
    </row>
    <row r="1001" spans="1:2" ht="14.25">
      <c r="A1001" s="11"/>
      <c r="B1001" s="9"/>
    </row>
    <row r="1002" spans="1:2" ht="14.25">
      <c r="A1002" s="11"/>
      <c r="B1002" s="9"/>
    </row>
    <row r="1003" spans="1:2" ht="14.25">
      <c r="A1003" s="11"/>
      <c r="B1003" s="9"/>
    </row>
    <row r="1004" spans="1:2" ht="14.25">
      <c r="A1004" s="11"/>
      <c r="B1004" s="9"/>
    </row>
    <row r="1005" spans="1:2" ht="14.25">
      <c r="A1005" s="11"/>
      <c r="B1005" s="9"/>
    </row>
    <row r="1006" spans="1:2" ht="14.25">
      <c r="A1006" s="11"/>
      <c r="B1006" s="9"/>
    </row>
    <row r="1007" spans="1:2" ht="14.25">
      <c r="A1007" s="11"/>
      <c r="B1007" s="9"/>
    </row>
    <row r="1008" spans="1:2" ht="14.25">
      <c r="A1008" s="11"/>
      <c r="B1008" s="9"/>
    </row>
    <row r="1009" spans="1:2" ht="14.25">
      <c r="A1009" s="11"/>
      <c r="B1009" s="9"/>
    </row>
    <row r="1010" spans="1:2" ht="14.25">
      <c r="A1010" s="11"/>
      <c r="B1010" s="9"/>
    </row>
    <row r="1011" spans="1:2" ht="14.25">
      <c r="A1011" s="11"/>
      <c r="B1011" s="9"/>
    </row>
    <row r="1012" spans="1:2" ht="14.25">
      <c r="A1012" s="11"/>
      <c r="B1012" s="9"/>
    </row>
    <row r="1013" spans="1:2" ht="14.25">
      <c r="A1013" s="11"/>
      <c r="B1013" s="9"/>
    </row>
    <row r="1014" spans="1:2" ht="14.25">
      <c r="A1014" s="11"/>
      <c r="B1014" s="9"/>
    </row>
    <row r="1015" spans="1:2" ht="14.25">
      <c r="A1015" s="11"/>
      <c r="B1015" s="9"/>
    </row>
    <row r="1016" spans="1:2" ht="14.25">
      <c r="A1016" s="11"/>
      <c r="B1016" s="9"/>
    </row>
    <row r="1017" spans="1:2" ht="14.25">
      <c r="A1017" s="11"/>
      <c r="B1017" s="9"/>
    </row>
    <row r="1018" spans="1:2" ht="14.25">
      <c r="A1018" s="11"/>
      <c r="B1018" s="9"/>
    </row>
    <row r="1019" spans="1:2" ht="14.25">
      <c r="A1019" s="11"/>
      <c r="B1019" s="9"/>
    </row>
    <row r="1020" spans="1:2" ht="14.25">
      <c r="A1020" s="11"/>
      <c r="B1020" s="9"/>
    </row>
    <row r="1021" spans="1:2" ht="14.25">
      <c r="A1021" s="11"/>
      <c r="B1021" s="9"/>
    </row>
    <row r="1022" spans="1:2" ht="14.25">
      <c r="A1022" s="11"/>
      <c r="B1022" s="9"/>
    </row>
    <row r="1023" spans="1:2" ht="14.25">
      <c r="A1023" s="11"/>
      <c r="B1023" s="9"/>
    </row>
    <row r="1024" spans="1:2" ht="14.25">
      <c r="A1024" s="11"/>
      <c r="B1024" s="9"/>
    </row>
    <row r="1025" spans="1:2" ht="14.25">
      <c r="A1025" s="11"/>
      <c r="B1025" s="9"/>
    </row>
    <row r="1026" spans="1:2" ht="14.25">
      <c r="A1026" s="11"/>
      <c r="B1026" s="9"/>
    </row>
    <row r="1027" spans="1:2" ht="14.25">
      <c r="A1027" s="11"/>
      <c r="B1027" s="9"/>
    </row>
    <row r="1028" spans="1:2" ht="14.25">
      <c r="A1028" s="11"/>
      <c r="B1028" s="9"/>
    </row>
    <row r="1029" spans="1:2" ht="14.25">
      <c r="A1029" s="11"/>
      <c r="B1029" s="9"/>
    </row>
    <row r="1030" spans="1:2" ht="14.25">
      <c r="A1030" s="11"/>
      <c r="B1030" s="9"/>
    </row>
    <row r="1031" spans="1:2" ht="14.25">
      <c r="A1031" s="11"/>
      <c r="B1031" s="9"/>
    </row>
    <row r="1032" spans="1:2" ht="14.25">
      <c r="A1032" s="11"/>
      <c r="B1032" s="9"/>
    </row>
    <row r="1033" spans="1:2" ht="14.25">
      <c r="A1033" s="11"/>
      <c r="B1033" s="9"/>
    </row>
    <row r="1034" spans="1:2" ht="14.25">
      <c r="A1034" s="11"/>
      <c r="B1034" s="9"/>
    </row>
    <row r="1035" spans="1:2" ht="14.25">
      <c r="A1035" s="11"/>
      <c r="B1035" s="9"/>
    </row>
    <row r="1036" spans="1:2" ht="14.25">
      <c r="A1036" s="11"/>
      <c r="B1036" s="9"/>
    </row>
    <row r="1037" spans="1:2" ht="14.25">
      <c r="A1037" s="11"/>
      <c r="B1037" s="9"/>
    </row>
    <row r="1038" spans="1:2" ht="14.25">
      <c r="A1038" s="11"/>
      <c r="B1038" s="9"/>
    </row>
    <row r="1039" spans="1:2" ht="14.25">
      <c r="A1039" s="11"/>
      <c r="B1039" s="9"/>
    </row>
    <row r="1040" spans="1:2" ht="14.25">
      <c r="A1040" s="11"/>
      <c r="B1040" s="9"/>
    </row>
    <row r="1041" spans="1:2" ht="14.25">
      <c r="A1041" s="11"/>
      <c r="B1041" s="9"/>
    </row>
    <row r="1042" spans="1:2" ht="14.25">
      <c r="A1042" s="11"/>
      <c r="B1042" s="9"/>
    </row>
    <row r="1043" spans="1:2" ht="14.25">
      <c r="A1043" s="11"/>
      <c r="B1043" s="9"/>
    </row>
    <row r="1044" spans="1:2" ht="14.25">
      <c r="A1044" s="11"/>
      <c r="B1044" s="9"/>
    </row>
    <row r="1045" spans="1:2" ht="14.25">
      <c r="A1045" s="11"/>
      <c r="B1045" s="9"/>
    </row>
    <row r="1046" spans="1:2" ht="14.25">
      <c r="A1046" s="11"/>
      <c r="B1046" s="9"/>
    </row>
    <row r="1047" spans="1:2" ht="14.25">
      <c r="A1047" s="11"/>
      <c r="B1047" s="9"/>
    </row>
    <row r="1048" spans="1:2" ht="14.25">
      <c r="A1048" s="11"/>
      <c r="B1048" s="9"/>
    </row>
    <row r="1049" spans="1:2" ht="14.25">
      <c r="A1049" s="11"/>
      <c r="B1049" s="9"/>
    </row>
    <row r="1050" spans="1:2" ht="14.25">
      <c r="A1050" s="11"/>
      <c r="B1050" s="9"/>
    </row>
    <row r="1051" spans="1:2" ht="14.25">
      <c r="A1051" s="11"/>
      <c r="B1051" s="9"/>
    </row>
    <row r="1052" spans="1:2" ht="14.25">
      <c r="A1052" s="11"/>
      <c r="B1052" s="9"/>
    </row>
    <row r="1053" spans="1:2" ht="14.25">
      <c r="A1053" s="11"/>
      <c r="B1053" s="9"/>
    </row>
    <row r="1054" spans="1:2" ht="14.25">
      <c r="A1054" s="11"/>
      <c r="B1054" s="9"/>
    </row>
    <row r="1055" spans="1:2" ht="14.25">
      <c r="A1055" s="11"/>
      <c r="B1055" s="9"/>
    </row>
    <row r="1056" spans="1:2" ht="14.25">
      <c r="A1056" s="11"/>
      <c r="B1056" s="9"/>
    </row>
    <row r="1057" spans="1:2" ht="14.25">
      <c r="A1057" s="11"/>
      <c r="B1057" s="9"/>
    </row>
    <row r="1058" spans="1:2" ht="14.25">
      <c r="A1058" s="11"/>
      <c r="B1058" s="9"/>
    </row>
    <row r="1059" spans="1:2" ht="14.25">
      <c r="A1059" s="11"/>
      <c r="B1059" s="9"/>
    </row>
    <row r="1060" spans="1:2" ht="14.25">
      <c r="A1060" s="11"/>
      <c r="B1060" s="9"/>
    </row>
    <row r="1061" spans="1:2" ht="14.25">
      <c r="A1061" s="11"/>
      <c r="B1061" s="9"/>
    </row>
    <row r="1062" spans="1:2" ht="14.25">
      <c r="A1062" s="11"/>
      <c r="B1062" s="9"/>
    </row>
    <row r="1063" spans="1:2" ht="14.25">
      <c r="A1063" s="11"/>
      <c r="B1063" s="9"/>
    </row>
    <row r="1064" spans="1:2" ht="14.25">
      <c r="A1064" s="11"/>
      <c r="B1064" s="9"/>
    </row>
    <row r="1065" spans="1:2" ht="14.25">
      <c r="A1065" s="11"/>
      <c r="B1065" s="9"/>
    </row>
    <row r="1066" spans="1:2" ht="14.25">
      <c r="A1066" s="11"/>
      <c r="B1066" s="9"/>
    </row>
    <row r="1067" spans="1:2" ht="14.25">
      <c r="A1067" s="11"/>
      <c r="B1067" s="9"/>
    </row>
    <row r="1068" spans="1:2" ht="14.25">
      <c r="A1068" s="11"/>
      <c r="B1068" s="9"/>
    </row>
    <row r="1069" spans="1:2" ht="14.25">
      <c r="A1069" s="11"/>
      <c r="B1069" s="9"/>
    </row>
    <row r="1070" spans="1:2" ht="14.25">
      <c r="A1070" s="11"/>
      <c r="B1070" s="9"/>
    </row>
    <row r="1071" spans="1:2" ht="14.25">
      <c r="A1071" s="11"/>
      <c r="B1071" s="9"/>
    </row>
    <row r="1072" spans="1:2" ht="14.25">
      <c r="A1072" s="11"/>
      <c r="B1072" s="9"/>
    </row>
    <row r="1073" spans="1:2" ht="14.25">
      <c r="A1073" s="11"/>
      <c r="B1073" s="9"/>
    </row>
    <row r="1074" spans="1:2" ht="14.25">
      <c r="A1074" s="11"/>
      <c r="B1074" s="9"/>
    </row>
    <row r="1075" spans="1:2" ht="14.25">
      <c r="A1075" s="11"/>
      <c r="B1075" s="9"/>
    </row>
    <row r="1076" spans="1:2" ht="14.25">
      <c r="A1076" s="11"/>
      <c r="B1076" s="9"/>
    </row>
    <row r="1077" spans="1:2" ht="14.25">
      <c r="A1077" s="11"/>
      <c r="B1077" s="9"/>
    </row>
    <row r="1078" spans="1:2" ht="14.25">
      <c r="A1078" s="11"/>
      <c r="B1078" s="9"/>
    </row>
    <row r="1079" spans="1:2" ht="14.25">
      <c r="A1079" s="11"/>
      <c r="B1079" s="9"/>
    </row>
    <row r="1080" spans="1:2" ht="14.25">
      <c r="A1080" s="11"/>
      <c r="B1080" s="9"/>
    </row>
    <row r="1081" spans="1:2" ht="14.25">
      <c r="A1081" s="11"/>
      <c r="B1081" s="9"/>
    </row>
    <row r="1082" spans="1:2" ht="14.25">
      <c r="A1082" s="11"/>
      <c r="B1082" s="9"/>
    </row>
    <row r="1083" spans="1:2" ht="14.25">
      <c r="A1083" s="11"/>
      <c r="B1083" s="9"/>
    </row>
    <row r="1084" spans="1:2" ht="14.25">
      <c r="A1084" s="11"/>
      <c r="B1084" s="9"/>
    </row>
    <row r="1085" spans="1:2" ht="14.25">
      <c r="A1085" s="11"/>
      <c r="B1085" s="9"/>
    </row>
    <row r="1086" spans="1:2" ht="14.25">
      <c r="A1086" s="11"/>
      <c r="B1086" s="9"/>
    </row>
    <row r="1087" spans="1:2" ht="14.25">
      <c r="A1087" s="11"/>
      <c r="B1087" s="9"/>
    </row>
    <row r="1088" spans="1:2" ht="14.25">
      <c r="A1088" s="11"/>
      <c r="B1088" s="9"/>
    </row>
    <row r="1089" spans="1:2" ht="14.25">
      <c r="A1089" s="11"/>
      <c r="B1089" s="9"/>
    </row>
    <row r="1090" spans="1:2" ht="14.25">
      <c r="A1090" s="11"/>
      <c r="B1090" s="9"/>
    </row>
    <row r="1091" spans="1:2" ht="14.25">
      <c r="A1091" s="11"/>
      <c r="B1091" s="9"/>
    </row>
    <row r="1092" spans="1:2" ht="14.25">
      <c r="A1092" s="11"/>
      <c r="B1092" s="9"/>
    </row>
    <row r="1093" spans="1:2" ht="14.25">
      <c r="A1093" s="11"/>
      <c r="B1093" s="9"/>
    </row>
    <row r="1094" spans="1:2" ht="14.25">
      <c r="A1094" s="11"/>
      <c r="B1094" s="9"/>
    </row>
    <row r="1095" spans="1:2" ht="14.25">
      <c r="A1095" s="11"/>
      <c r="B1095" s="9"/>
    </row>
    <row r="1096" spans="1:2" ht="14.25">
      <c r="A1096" s="11"/>
      <c r="B1096" s="9"/>
    </row>
    <row r="1097" spans="1:2" ht="14.25">
      <c r="A1097" s="11"/>
      <c r="B1097" s="9"/>
    </row>
    <row r="1098" spans="1:2" ht="14.25">
      <c r="A1098" s="11"/>
      <c r="B1098" s="9"/>
    </row>
    <row r="1099" spans="1:2" ht="14.25">
      <c r="A1099" s="11"/>
      <c r="B1099" s="9"/>
    </row>
    <row r="1100" spans="1:2" ht="14.25">
      <c r="A1100" s="11"/>
      <c r="B1100" s="9"/>
    </row>
    <row r="1101" spans="1:2" ht="14.25">
      <c r="A1101" s="11"/>
      <c r="B1101" s="9"/>
    </row>
    <row r="1102" spans="1:2" ht="14.25">
      <c r="A1102" s="11"/>
      <c r="B1102" s="9"/>
    </row>
    <row r="1103" spans="1:2" ht="14.25">
      <c r="A1103" s="11"/>
      <c r="B1103" s="9"/>
    </row>
    <row r="1104" spans="1:2" ht="14.25">
      <c r="A1104" s="11"/>
      <c r="B1104" s="9"/>
    </row>
    <row r="1105" spans="1:2" ht="14.25">
      <c r="A1105" s="11"/>
      <c r="B1105" s="9"/>
    </row>
    <row r="1106" spans="1:2" ht="14.25">
      <c r="A1106" s="11"/>
      <c r="B1106" s="9"/>
    </row>
    <row r="1107" spans="1:2" ht="14.25">
      <c r="A1107" s="11"/>
      <c r="B1107" s="9"/>
    </row>
    <row r="1108" spans="1:2" ht="14.25">
      <c r="A1108" s="11"/>
      <c r="B1108" s="9"/>
    </row>
    <row r="1109" spans="1:2" ht="14.25">
      <c r="A1109" s="11"/>
      <c r="B1109" s="9"/>
    </row>
    <row r="1110" spans="1:2" ht="14.25">
      <c r="A1110" s="11"/>
      <c r="B1110" s="9"/>
    </row>
    <row r="1111" spans="1:2" ht="14.25">
      <c r="A1111" s="11"/>
      <c r="B1111" s="9"/>
    </row>
    <row r="1112" spans="1:2" ht="14.25">
      <c r="A1112" s="11"/>
      <c r="B1112" s="9"/>
    </row>
    <row r="1113" spans="1:2" ht="14.25">
      <c r="A1113" s="11"/>
      <c r="B1113" s="9"/>
    </row>
    <row r="1114" spans="1:2" ht="14.25">
      <c r="A1114" s="11"/>
      <c r="B1114" s="9"/>
    </row>
    <row r="1115" spans="1:2" ht="14.25">
      <c r="A1115" s="11"/>
      <c r="B1115" s="9"/>
    </row>
    <row r="1116" spans="1:2" ht="14.25">
      <c r="A1116" s="11"/>
      <c r="B1116" s="9"/>
    </row>
    <row r="1117" spans="1:2" ht="14.25">
      <c r="A1117" s="11"/>
      <c r="B1117" s="9"/>
    </row>
    <row r="1118" spans="1:2" ht="14.25">
      <c r="A1118" s="11"/>
      <c r="B1118" s="9"/>
    </row>
    <row r="1119" spans="1:2" ht="14.25">
      <c r="A1119" s="11"/>
      <c r="B1119" s="9"/>
    </row>
    <row r="1120" spans="1:2" ht="14.25">
      <c r="A1120" s="11"/>
      <c r="B1120" s="9"/>
    </row>
    <row r="1121" spans="1:2" ht="14.25">
      <c r="A1121" s="11"/>
      <c r="B1121" s="9"/>
    </row>
    <row r="1122" spans="1:2" ht="14.25">
      <c r="A1122" s="11"/>
      <c r="B1122" s="9"/>
    </row>
    <row r="1123" spans="1:2" ht="14.25">
      <c r="A1123" s="11"/>
      <c r="B1123" s="9"/>
    </row>
    <row r="1124" spans="1:2" ht="14.25">
      <c r="A1124" s="11"/>
      <c r="B1124" s="9"/>
    </row>
    <row r="1125" spans="1:2" ht="14.25">
      <c r="A1125" s="11"/>
      <c r="B1125" s="9"/>
    </row>
    <row r="1126" spans="1:2" ht="14.25">
      <c r="A1126" s="11"/>
      <c r="B1126" s="9"/>
    </row>
    <row r="1127" spans="1:2" ht="14.25">
      <c r="A1127" s="11"/>
      <c r="B1127" s="9"/>
    </row>
    <row r="1128" spans="1:2" ht="14.25">
      <c r="A1128" s="11"/>
      <c r="B1128" s="9"/>
    </row>
    <row r="1129" spans="1:2" ht="14.25">
      <c r="A1129" s="11"/>
      <c r="B1129" s="9"/>
    </row>
    <row r="1130" spans="1:2" ht="14.25">
      <c r="A1130" s="11"/>
      <c r="B1130" s="9"/>
    </row>
    <row r="1131" spans="1:2" ht="14.25">
      <c r="A1131" s="11"/>
      <c r="B1131" s="9"/>
    </row>
    <row r="1132" spans="1:2" ht="14.25">
      <c r="A1132" s="11"/>
      <c r="B1132" s="9"/>
    </row>
    <row r="1133" spans="1:2" ht="14.25">
      <c r="A1133" s="11"/>
      <c r="B1133" s="9"/>
    </row>
    <row r="1134" spans="1:2" ht="14.25">
      <c r="A1134" s="11"/>
      <c r="B1134" s="9"/>
    </row>
    <row r="1135" spans="1:2" ht="14.25">
      <c r="A1135" s="11"/>
      <c r="B1135" s="9"/>
    </row>
    <row r="1136" spans="1:2" ht="14.25">
      <c r="A1136" s="11"/>
      <c r="B1136" s="9"/>
    </row>
    <row r="1137" spans="1:2" ht="14.25">
      <c r="A1137" s="11"/>
      <c r="B1137" s="9"/>
    </row>
    <row r="1138" spans="1:2" ht="14.25">
      <c r="A1138" s="11"/>
      <c r="B1138" s="9"/>
    </row>
    <row r="1139" spans="1:2" ht="14.25">
      <c r="A1139" s="11"/>
      <c r="B1139" s="9"/>
    </row>
    <row r="1140" spans="1:2" ht="14.25">
      <c r="A1140" s="11"/>
      <c r="B1140" s="9"/>
    </row>
    <row r="1141" spans="1:2" ht="14.25">
      <c r="A1141" s="11"/>
      <c r="B1141" s="9"/>
    </row>
    <row r="1142" spans="1:2" ht="14.25">
      <c r="A1142" s="11"/>
      <c r="B1142" s="9"/>
    </row>
    <row r="1143" spans="1:2" ht="14.25">
      <c r="A1143" s="11"/>
      <c r="B1143" s="9"/>
    </row>
    <row r="1144" spans="1:2" ht="14.25">
      <c r="A1144" s="11"/>
      <c r="B1144" s="9"/>
    </row>
    <row r="1145" spans="1:2" ht="14.25">
      <c r="A1145" s="11"/>
      <c r="B1145" s="9"/>
    </row>
    <row r="1146" spans="1:2" ht="14.25">
      <c r="A1146" s="11"/>
      <c r="B1146" s="9"/>
    </row>
    <row r="1147" spans="1:2" ht="14.25">
      <c r="A1147" s="11"/>
      <c r="B1147" s="9"/>
    </row>
    <row r="1148" spans="1:2" ht="14.25">
      <c r="A1148" s="11"/>
      <c r="B1148" s="9"/>
    </row>
    <row r="1149" spans="1:2" ht="14.25">
      <c r="A1149" s="11"/>
      <c r="B1149" s="9"/>
    </row>
    <row r="1150" spans="1:2" ht="14.25">
      <c r="A1150" s="11"/>
      <c r="B1150" s="9"/>
    </row>
    <row r="1151" spans="1:2" ht="14.25">
      <c r="A1151" s="11"/>
      <c r="B1151" s="9"/>
    </row>
    <row r="1152" spans="1:2" ht="14.25">
      <c r="A1152" s="11"/>
      <c r="B1152" s="9"/>
    </row>
    <row r="1153" spans="1:2" ht="14.25">
      <c r="A1153" s="11"/>
      <c r="B1153" s="9"/>
    </row>
    <row r="1154" spans="1:2" ht="14.25">
      <c r="A1154" s="11"/>
      <c r="B1154" s="9"/>
    </row>
    <row r="1155" spans="1:2" ht="14.25">
      <c r="A1155" s="11"/>
      <c r="B1155" s="9"/>
    </row>
    <row r="1156" spans="1:2" ht="14.25">
      <c r="A1156" s="11"/>
      <c r="B1156" s="9"/>
    </row>
    <row r="1157" spans="1:2" ht="14.25">
      <c r="A1157" s="11"/>
      <c r="B1157" s="9"/>
    </row>
    <row r="1158" spans="1:2" ht="14.25">
      <c r="A1158" s="11"/>
      <c r="B1158" s="9"/>
    </row>
    <row r="1159" spans="1:2" ht="14.25">
      <c r="A1159" s="11"/>
      <c r="B1159" s="9"/>
    </row>
    <row r="1160" spans="1:2" ht="14.25">
      <c r="A1160" s="11"/>
      <c r="B1160" s="9"/>
    </row>
    <row r="1161" spans="1:2" ht="14.25">
      <c r="A1161" s="11"/>
      <c r="B1161" s="9"/>
    </row>
    <row r="1162" spans="1:2" ht="14.25">
      <c r="A1162" s="11"/>
      <c r="B1162" s="9"/>
    </row>
    <row r="1163" spans="1:2" ht="14.25">
      <c r="A1163" s="11"/>
      <c r="B1163" s="9"/>
    </row>
    <row r="1164" spans="1:2" ht="14.25">
      <c r="A1164" s="11"/>
      <c r="B1164" s="9"/>
    </row>
    <row r="1165" spans="1:2" ht="14.25">
      <c r="A1165" s="11"/>
      <c r="B1165" s="9"/>
    </row>
    <row r="1166" spans="1:2" ht="14.25">
      <c r="A1166" s="11"/>
      <c r="B1166" s="9"/>
    </row>
    <row r="1167" spans="1:2" ht="14.25">
      <c r="A1167" s="11"/>
      <c r="B1167" s="9"/>
    </row>
    <row r="1168" spans="1:2" ht="14.25">
      <c r="A1168" s="11"/>
      <c r="B1168" s="9"/>
    </row>
    <row r="1169" spans="1:2" ht="14.25">
      <c r="A1169" s="11"/>
      <c r="B1169" s="9"/>
    </row>
    <row r="1170" spans="1:2" ht="14.25">
      <c r="A1170" s="11"/>
      <c r="B1170" s="9"/>
    </row>
    <row r="1171" spans="1:2" ht="14.25">
      <c r="A1171" s="11"/>
      <c r="B1171" s="9"/>
    </row>
    <row r="1172" spans="1:2" ht="14.25">
      <c r="A1172" s="11"/>
      <c r="B1172" s="9"/>
    </row>
    <row r="1173" spans="1:2" ht="14.25">
      <c r="A1173" s="11"/>
      <c r="B1173" s="9"/>
    </row>
    <row r="1174" spans="1:2" ht="14.25">
      <c r="A1174" s="11"/>
      <c r="B1174" s="9"/>
    </row>
    <row r="1175" spans="1:2" ht="14.25">
      <c r="A1175" s="11"/>
      <c r="B1175" s="9"/>
    </row>
    <row r="1176" spans="1:2" ht="14.25">
      <c r="A1176" s="11"/>
      <c r="B1176" s="9"/>
    </row>
    <row r="1177" spans="1:2" ht="14.25">
      <c r="A1177" s="11"/>
      <c r="B1177" s="9"/>
    </row>
    <row r="1178" spans="1:2" ht="14.25">
      <c r="A1178" s="11"/>
      <c r="B1178" s="9"/>
    </row>
    <row r="1179" spans="1:2" ht="14.25">
      <c r="A1179" s="11"/>
      <c r="B1179" s="9"/>
    </row>
    <row r="1180" spans="1:2" ht="14.25">
      <c r="A1180" s="11"/>
      <c r="B1180" s="9"/>
    </row>
    <row r="1181" spans="1:2" ht="14.25">
      <c r="A1181" s="11"/>
      <c r="B1181" s="9"/>
    </row>
    <row r="1182" spans="1:2" ht="14.25">
      <c r="A1182" s="11"/>
      <c r="B1182" s="9"/>
    </row>
    <row r="1183" spans="1:2" ht="14.25">
      <c r="A1183" s="11"/>
      <c r="B1183" s="9"/>
    </row>
    <row r="1184" spans="1:2" ht="14.25">
      <c r="A1184" s="11"/>
      <c r="B1184" s="9"/>
    </row>
    <row r="1185" spans="1:2" ht="14.25">
      <c r="A1185" s="11"/>
      <c r="B1185" s="9"/>
    </row>
    <row r="1186" spans="1:2" ht="14.25">
      <c r="A1186" s="11"/>
      <c r="B1186" s="9"/>
    </row>
    <row r="1187" spans="1:2" ht="14.25">
      <c r="A1187" s="11"/>
      <c r="B1187" s="9"/>
    </row>
    <row r="1188" spans="1:2" ht="14.25">
      <c r="A1188" s="11"/>
      <c r="B1188" s="9"/>
    </row>
    <row r="1189" spans="1:2" ht="14.25">
      <c r="A1189" s="11"/>
      <c r="B1189" s="9"/>
    </row>
    <row r="1190" spans="1:2" ht="14.25">
      <c r="A1190" s="11"/>
      <c r="B1190" s="9"/>
    </row>
    <row r="1191" spans="1:2" ht="14.25">
      <c r="A1191" s="11"/>
      <c r="B1191" s="9"/>
    </row>
    <row r="1192" spans="1:2" ht="14.25">
      <c r="A1192" s="11"/>
      <c r="B1192" s="9"/>
    </row>
    <row r="1193" spans="1:2" ht="14.25">
      <c r="A1193" s="11"/>
      <c r="B1193" s="9"/>
    </row>
    <row r="1194" spans="1:2" ht="14.25">
      <c r="A1194" s="11"/>
      <c r="B1194" s="9"/>
    </row>
    <row r="1195" spans="1:2" ht="14.25">
      <c r="A1195" s="11"/>
      <c r="B1195" s="9"/>
    </row>
    <row r="1196" spans="1:2" ht="14.25">
      <c r="A1196" s="11"/>
      <c r="B1196" s="9"/>
    </row>
    <row r="1197" spans="1:2" ht="14.25">
      <c r="A1197" s="11"/>
      <c r="B1197" s="9"/>
    </row>
    <row r="1198" spans="1:2" ht="14.25">
      <c r="A1198" s="11"/>
      <c r="B1198" s="9"/>
    </row>
    <row r="1199" spans="1:2" ht="14.25">
      <c r="A1199" s="11"/>
      <c r="B1199" s="9"/>
    </row>
    <row r="1200" spans="1:2" ht="14.25">
      <c r="A1200" s="11"/>
      <c r="B1200" s="9"/>
    </row>
    <row r="1201" spans="1:2" ht="14.25">
      <c r="A1201" s="11"/>
      <c r="B1201" s="9"/>
    </row>
    <row r="1202" spans="1:2" ht="14.25">
      <c r="A1202" s="11"/>
      <c r="B1202" s="9"/>
    </row>
    <row r="1203" spans="1:2" ht="14.25">
      <c r="A1203" s="11"/>
      <c r="B1203" s="9"/>
    </row>
    <row r="1204" spans="1:2" ht="14.25">
      <c r="A1204" s="11"/>
      <c r="B1204" s="9"/>
    </row>
    <row r="1205" spans="1:2" ht="14.25">
      <c r="A1205" s="11"/>
      <c r="B1205" s="9"/>
    </row>
    <row r="1206" spans="1:2" ht="14.25">
      <c r="A1206" s="11"/>
      <c r="B1206" s="9"/>
    </row>
    <row r="1207" spans="1:2" ht="14.25">
      <c r="A1207" s="11"/>
      <c r="B1207" s="9"/>
    </row>
    <row r="1208" spans="1:2" ht="14.25">
      <c r="A1208" s="11"/>
      <c r="B1208" s="9"/>
    </row>
    <row r="1209" spans="1:2" ht="14.25">
      <c r="A1209" s="11"/>
      <c r="B1209" s="9"/>
    </row>
    <row r="1210" spans="1:2" ht="14.25">
      <c r="A1210" s="11"/>
      <c r="B1210" s="9"/>
    </row>
    <row r="1211" spans="1:2" ht="14.25">
      <c r="A1211" s="11"/>
      <c r="B1211" s="9"/>
    </row>
    <row r="1212" spans="1:2" ht="14.25">
      <c r="A1212" s="11"/>
      <c r="B1212" s="9"/>
    </row>
    <row r="1213" spans="1:2" ht="14.25">
      <c r="A1213" s="11"/>
      <c r="B1213" s="9"/>
    </row>
    <row r="1214" spans="1:2" ht="14.25">
      <c r="A1214" s="11"/>
      <c r="B1214" s="9"/>
    </row>
    <row r="1215" spans="1:2" ht="14.25">
      <c r="A1215" s="11"/>
      <c r="B1215" s="9"/>
    </row>
    <row r="1216" spans="1:2" ht="14.25">
      <c r="A1216" s="11"/>
      <c r="B1216" s="9"/>
    </row>
    <row r="1217" spans="1:2" ht="14.25">
      <c r="A1217" s="11"/>
      <c r="B1217" s="9"/>
    </row>
    <row r="1218" spans="1:2" ht="14.25">
      <c r="A1218" s="11"/>
      <c r="B1218" s="9"/>
    </row>
    <row r="1219" spans="1:2" ht="14.25">
      <c r="A1219" s="11"/>
      <c r="B1219" s="9"/>
    </row>
    <row r="1220" spans="1:2" ht="14.25">
      <c r="A1220" s="11"/>
      <c r="B1220" s="9"/>
    </row>
    <row r="1221" spans="1:2" ht="14.25">
      <c r="A1221" s="11"/>
      <c r="B1221" s="9"/>
    </row>
    <row r="1222" spans="1:2" ht="14.25">
      <c r="A1222" s="11"/>
      <c r="B1222" s="9"/>
    </row>
    <row r="1223" spans="1:2" ht="14.25">
      <c r="A1223" s="11"/>
      <c r="B1223" s="9"/>
    </row>
    <row r="1224" spans="1:2" ht="14.25">
      <c r="A1224" s="11"/>
      <c r="B1224" s="9"/>
    </row>
    <row r="1225" spans="1:2" ht="14.25">
      <c r="A1225" s="11"/>
      <c r="B1225" s="9"/>
    </row>
    <row r="1226" spans="1:2" ht="14.25">
      <c r="A1226" s="11"/>
      <c r="B1226" s="9"/>
    </row>
    <row r="1227" spans="1:2" ht="14.25">
      <c r="A1227" s="11"/>
      <c r="B1227" s="9"/>
    </row>
    <row r="1228" spans="1:2" ht="14.25">
      <c r="A1228" s="11"/>
      <c r="B1228" s="9"/>
    </row>
    <row r="1229" spans="1:2" ht="14.25">
      <c r="A1229" s="11"/>
      <c r="B1229" s="9"/>
    </row>
    <row r="1230" spans="1:2" ht="14.25">
      <c r="A1230" s="11"/>
      <c r="B1230" s="9"/>
    </row>
    <row r="1231" spans="1:2" ht="14.25">
      <c r="A1231" s="11"/>
      <c r="B1231" s="9"/>
    </row>
    <row r="1232" spans="1:2" ht="14.25">
      <c r="A1232" s="11"/>
      <c r="B1232" s="9"/>
    </row>
    <row r="1233" spans="1:2" ht="14.25">
      <c r="A1233" s="11"/>
      <c r="B1233" s="9"/>
    </row>
    <row r="1234" spans="1:2" ht="14.25">
      <c r="A1234" s="11"/>
      <c r="B1234" s="9"/>
    </row>
    <row r="1235" spans="1:2" ht="14.25">
      <c r="A1235" s="11"/>
      <c r="B1235" s="9"/>
    </row>
    <row r="1236" spans="1:2" ht="14.25">
      <c r="A1236" s="11"/>
      <c r="B1236" s="9"/>
    </row>
    <row r="1237" spans="1:2" ht="14.25">
      <c r="A1237" s="11"/>
      <c r="B1237" s="9"/>
    </row>
    <row r="1238" spans="1:2" ht="14.25">
      <c r="A1238" s="11"/>
      <c r="B1238" s="9"/>
    </row>
    <row r="1239" spans="1:2" ht="14.25">
      <c r="A1239" s="11"/>
      <c r="B1239" s="9"/>
    </row>
    <row r="1240" spans="1:2" ht="14.25">
      <c r="A1240" s="11"/>
      <c r="B1240" s="9"/>
    </row>
    <row r="1241" spans="1:2" ht="14.25">
      <c r="A1241" s="11"/>
      <c r="B1241" s="9"/>
    </row>
    <row r="1242" spans="1:2" ht="14.25">
      <c r="A1242" s="11"/>
      <c r="B1242" s="9"/>
    </row>
    <row r="1243" spans="1:2" ht="14.25">
      <c r="A1243" s="11"/>
      <c r="B1243" s="9"/>
    </row>
    <row r="1244" spans="1:2" ht="14.25">
      <c r="A1244" s="11"/>
      <c r="B1244" s="9"/>
    </row>
    <row r="1245" spans="1:2" ht="14.25">
      <c r="A1245" s="11"/>
      <c r="B1245" s="9"/>
    </row>
    <row r="1246" spans="1:2" ht="14.25">
      <c r="A1246" s="11"/>
      <c r="B1246" s="9"/>
    </row>
    <row r="1247" spans="1:2" ht="14.25">
      <c r="A1247" s="11"/>
      <c r="B1247" s="9"/>
    </row>
    <row r="1248" spans="1:2" ht="14.25">
      <c r="A1248" s="11"/>
      <c r="B1248" s="9"/>
    </row>
    <row r="1249" spans="1:2" ht="14.25">
      <c r="A1249" s="11"/>
      <c r="B1249" s="9"/>
    </row>
    <row r="1250" spans="1:2" ht="14.25">
      <c r="A1250" s="11"/>
      <c r="B1250" s="9"/>
    </row>
    <row r="1251" spans="1:2" ht="14.25">
      <c r="A1251" s="11"/>
      <c r="B1251" s="9"/>
    </row>
    <row r="1252" spans="1:2" ht="14.25">
      <c r="A1252" s="11"/>
      <c r="B1252" s="9"/>
    </row>
    <row r="1253" spans="1:2" ht="14.25">
      <c r="A1253" s="11"/>
      <c r="B1253" s="9"/>
    </row>
    <row r="1254" spans="1:2" ht="14.25">
      <c r="A1254" s="11"/>
      <c r="B1254" s="9"/>
    </row>
    <row r="1255" spans="1:2" ht="14.25">
      <c r="A1255" s="11"/>
      <c r="B1255" s="9"/>
    </row>
    <row r="1256" spans="1:2" ht="14.25">
      <c r="A1256" s="11"/>
      <c r="B1256" s="9"/>
    </row>
    <row r="1257" spans="1:2" ht="14.25">
      <c r="A1257" s="11"/>
      <c r="B1257" s="9"/>
    </row>
    <row r="1258" spans="1:2" ht="14.25">
      <c r="A1258" s="11"/>
      <c r="B1258" s="9"/>
    </row>
    <row r="1259" spans="1:2" ht="14.25">
      <c r="A1259" s="11"/>
      <c r="B1259" s="9"/>
    </row>
    <row r="1260" spans="1:2" ht="14.25">
      <c r="A1260" s="11"/>
      <c r="B1260" s="9"/>
    </row>
    <row r="1261" spans="1:2" ht="14.25">
      <c r="A1261" s="11"/>
      <c r="B1261" s="9"/>
    </row>
    <row r="1262" spans="1:2" ht="14.25">
      <c r="A1262" s="11"/>
      <c r="B1262" s="9"/>
    </row>
    <row r="1263" spans="1:2" ht="14.25">
      <c r="A1263" s="11"/>
      <c r="B1263" s="9"/>
    </row>
    <row r="1264" spans="1:2" ht="14.25">
      <c r="A1264" s="11"/>
      <c r="B1264" s="9"/>
    </row>
    <row r="1265" spans="1:2" ht="14.25">
      <c r="A1265" s="11"/>
      <c r="B1265" s="9"/>
    </row>
    <row r="1266" spans="1:2" ht="14.25">
      <c r="A1266" s="11"/>
      <c r="B1266" s="9"/>
    </row>
    <row r="1267" spans="1:2" ht="14.25">
      <c r="A1267" s="11"/>
      <c r="B1267" s="9"/>
    </row>
    <row r="1268" spans="1:2" ht="14.25">
      <c r="A1268" s="11"/>
      <c r="B1268" s="9"/>
    </row>
    <row r="1269" spans="1:2" ht="14.25">
      <c r="A1269" s="11"/>
      <c r="B1269" s="9"/>
    </row>
    <row r="1270" spans="1:2" ht="14.25">
      <c r="A1270" s="11"/>
      <c r="B1270" s="9"/>
    </row>
    <row r="1271" spans="1:2" ht="14.25">
      <c r="A1271" s="11"/>
      <c r="B1271" s="9"/>
    </row>
    <row r="1272" spans="1:2" ht="14.25">
      <c r="A1272" s="11"/>
      <c r="B1272" s="9"/>
    </row>
    <row r="1273" spans="1:2" ht="14.25">
      <c r="A1273" s="11"/>
      <c r="B1273" s="9"/>
    </row>
    <row r="1274" spans="1:2" ht="14.25">
      <c r="A1274" s="11"/>
      <c r="B1274" s="9"/>
    </row>
    <row r="1275" spans="1:2" ht="14.25">
      <c r="A1275" s="11"/>
      <c r="B1275" s="9"/>
    </row>
    <row r="1276" spans="1:2" ht="14.25">
      <c r="A1276" s="11"/>
      <c r="B1276" s="9"/>
    </row>
    <row r="1277" spans="1:2" ht="14.25">
      <c r="A1277" s="11"/>
      <c r="B1277" s="9"/>
    </row>
    <row r="1278" spans="1:2" ht="14.25">
      <c r="A1278" s="11"/>
      <c r="B1278" s="9"/>
    </row>
    <row r="1279" spans="1:2" ht="14.25">
      <c r="A1279" s="11"/>
      <c r="B1279" s="9"/>
    </row>
    <row r="1280" spans="1:2" ht="14.25">
      <c r="A1280" s="11"/>
      <c r="B1280" s="9"/>
    </row>
    <row r="1281" spans="1:2" ht="14.25">
      <c r="A1281" s="11"/>
      <c r="B1281" s="9"/>
    </row>
    <row r="1282" spans="1:2" ht="14.25">
      <c r="A1282" s="11"/>
      <c r="B1282" s="9"/>
    </row>
    <row r="1283" spans="1:2" ht="14.25">
      <c r="A1283" s="11"/>
      <c r="B1283" s="9"/>
    </row>
    <row r="1284" spans="1:2" ht="14.25">
      <c r="A1284" s="11"/>
      <c r="B1284" s="9"/>
    </row>
    <row r="1285" spans="1:2" ht="14.25">
      <c r="A1285" s="11"/>
      <c r="B1285" s="9"/>
    </row>
    <row r="1286" spans="1:2" ht="14.25">
      <c r="A1286" s="11"/>
      <c r="B1286" s="9"/>
    </row>
    <row r="1287" spans="1:2" ht="14.25">
      <c r="A1287" s="11"/>
      <c r="B1287" s="9"/>
    </row>
    <row r="1288" spans="1:2" ht="14.25">
      <c r="A1288" s="11"/>
      <c r="B1288" s="9"/>
    </row>
    <row r="1289" spans="1:2" ht="14.25">
      <c r="A1289" s="11"/>
      <c r="B1289" s="9"/>
    </row>
    <row r="1290" spans="1:2" ht="14.25">
      <c r="A1290" s="11"/>
      <c r="B1290" s="9"/>
    </row>
    <row r="1291" spans="1:2" ht="14.25">
      <c r="A1291" s="11"/>
      <c r="B1291" s="9"/>
    </row>
    <row r="1292" spans="1:2" ht="14.25">
      <c r="A1292" s="11"/>
      <c r="B1292" s="9"/>
    </row>
    <row r="1293" spans="1:2" ht="14.25">
      <c r="A1293" s="11"/>
      <c r="B1293" s="9"/>
    </row>
    <row r="1294" spans="1:2" ht="14.25">
      <c r="A1294" s="11"/>
      <c r="B1294" s="9"/>
    </row>
    <row r="1295" spans="1:2" ht="14.25">
      <c r="A1295" s="11"/>
      <c r="B1295" s="9"/>
    </row>
    <row r="1296" spans="1:2" ht="14.25">
      <c r="A1296" s="11"/>
      <c r="B1296" s="9"/>
    </row>
    <row r="1297" spans="1:2" ht="14.25">
      <c r="A1297" s="11"/>
      <c r="B1297" s="9"/>
    </row>
    <row r="1298" spans="1:2" ht="14.25">
      <c r="A1298" s="11"/>
      <c r="B1298" s="9"/>
    </row>
    <row r="1299" spans="1:2" ht="14.25">
      <c r="A1299" s="11"/>
      <c r="B1299" s="9"/>
    </row>
    <row r="1300" spans="1:2" ht="14.25">
      <c r="A1300" s="11"/>
      <c r="B1300" s="9"/>
    </row>
    <row r="1301" spans="1:2" ht="14.25">
      <c r="A1301" s="11"/>
      <c r="B1301" s="9"/>
    </row>
    <row r="1302" spans="1:2" ht="14.25">
      <c r="A1302" s="11"/>
      <c r="B1302" s="9"/>
    </row>
    <row r="1303" spans="1:2" ht="14.25">
      <c r="A1303" s="11"/>
      <c r="B1303" s="9"/>
    </row>
    <row r="1304" spans="1:2" ht="14.25">
      <c r="A1304" s="11"/>
      <c r="B1304" s="9"/>
    </row>
    <row r="1305" spans="1:2" ht="14.25">
      <c r="A1305" s="11"/>
      <c r="B1305" s="9"/>
    </row>
    <row r="1306" spans="1:2" ht="14.25">
      <c r="A1306" s="11"/>
      <c r="B1306" s="9"/>
    </row>
    <row r="1307" spans="1:2" ht="14.25">
      <c r="A1307" s="11"/>
      <c r="B1307" s="9"/>
    </row>
    <row r="1308" spans="1:2" ht="14.25">
      <c r="A1308" s="11"/>
      <c r="B1308" s="9"/>
    </row>
    <row r="1309" spans="1:2" ht="14.25">
      <c r="A1309" s="11"/>
      <c r="B1309" s="9"/>
    </row>
    <row r="1310" spans="1:2" ht="14.25">
      <c r="A1310" s="11"/>
      <c r="B1310" s="9"/>
    </row>
    <row r="1311" spans="1:2" ht="14.25">
      <c r="A1311" s="11"/>
      <c r="B1311" s="9"/>
    </row>
    <row r="1312" spans="1:2" ht="14.25">
      <c r="A1312" s="11"/>
      <c r="B1312" s="9"/>
    </row>
    <row r="1313" spans="1:2" ht="14.25">
      <c r="A1313" s="11"/>
      <c r="B1313" s="9"/>
    </row>
    <row r="1314" spans="1:2" ht="14.25">
      <c r="A1314" s="11"/>
      <c r="B1314" s="9"/>
    </row>
    <row r="1315" spans="1:2" ht="14.25">
      <c r="A1315" s="11"/>
      <c r="B1315" s="9"/>
    </row>
    <row r="1316" spans="1:2" ht="14.25">
      <c r="A1316" s="11"/>
      <c r="B1316" s="9"/>
    </row>
    <row r="1317" spans="1:2" ht="14.25">
      <c r="A1317" s="11"/>
      <c r="B1317" s="9"/>
    </row>
    <row r="1318" spans="1:2" ht="14.25">
      <c r="A1318" s="11"/>
      <c r="B1318" s="9"/>
    </row>
    <row r="1319" spans="1:2" ht="14.25">
      <c r="A1319" s="11"/>
      <c r="B1319" s="9"/>
    </row>
    <row r="1320" spans="1:2" ht="14.25">
      <c r="A1320" s="11"/>
      <c r="B1320" s="9"/>
    </row>
    <row r="1321" spans="1:2" ht="14.25">
      <c r="A1321" s="11"/>
      <c r="B1321" s="9"/>
    </row>
    <row r="1322" spans="1:2" ht="14.25">
      <c r="A1322" s="11"/>
      <c r="B1322" s="9"/>
    </row>
    <row r="1323" spans="1:2" ht="14.25">
      <c r="A1323" s="11"/>
      <c r="B1323" s="9"/>
    </row>
    <row r="1324" spans="1:2" ht="14.25">
      <c r="A1324" s="11"/>
      <c r="B1324" s="9"/>
    </row>
    <row r="1325" spans="1:2" ht="14.25">
      <c r="A1325" s="11"/>
      <c r="B1325" s="9"/>
    </row>
    <row r="1326" spans="1:2" ht="14.25">
      <c r="A1326" s="11"/>
      <c r="B1326" s="9"/>
    </row>
    <row r="1327" spans="1:2" ht="14.25">
      <c r="A1327" s="11"/>
      <c r="B1327" s="9"/>
    </row>
    <row r="1328" spans="1:2" ht="14.25">
      <c r="A1328" s="11"/>
      <c r="B1328" s="9"/>
    </row>
    <row r="1329" spans="1:2" ht="14.25">
      <c r="A1329" s="11"/>
      <c r="B1329" s="9"/>
    </row>
    <row r="1330" spans="1:2" ht="14.25">
      <c r="A1330" s="11"/>
      <c r="B1330" s="9"/>
    </row>
    <row r="1331" spans="1:2" ht="14.25">
      <c r="A1331" s="11"/>
      <c r="B1331" s="9"/>
    </row>
    <row r="1332" spans="1:2" ht="14.25">
      <c r="A1332" s="11"/>
      <c r="B1332" s="9"/>
    </row>
    <row r="1333" spans="1:2" ht="14.25">
      <c r="A1333" s="11"/>
      <c r="B1333" s="9"/>
    </row>
    <row r="1334" spans="1:2" ht="14.25">
      <c r="A1334" s="11"/>
      <c r="B1334" s="9"/>
    </row>
    <row r="1335" spans="1:2" ht="14.25">
      <c r="A1335" s="11"/>
      <c r="B1335" s="9"/>
    </row>
    <row r="1336" spans="1:2" ht="14.25">
      <c r="A1336" s="11"/>
      <c r="B1336" s="9"/>
    </row>
    <row r="1337" spans="1:2" ht="14.25">
      <c r="A1337" s="11"/>
      <c r="B1337" s="9"/>
    </row>
    <row r="1338" spans="1:2" ht="14.25">
      <c r="A1338" s="11"/>
      <c r="B1338" s="9"/>
    </row>
    <row r="1339" spans="1:2" ht="14.25">
      <c r="A1339" s="11"/>
      <c r="B1339" s="9"/>
    </row>
    <row r="1340" spans="1:2" ht="14.25">
      <c r="A1340" s="11"/>
      <c r="B1340" s="9"/>
    </row>
    <row r="1341" spans="1:2" ht="14.25">
      <c r="A1341" s="11"/>
      <c r="B1341" s="9"/>
    </row>
    <row r="1342" spans="1:2" ht="14.25">
      <c r="A1342" s="11"/>
      <c r="B1342" s="9"/>
    </row>
    <row r="1343" spans="1:2" ht="14.25">
      <c r="A1343" s="11"/>
      <c r="B1343" s="9"/>
    </row>
    <row r="1344" spans="1:2" ht="14.25">
      <c r="A1344" s="11"/>
      <c r="B1344" s="9"/>
    </row>
    <row r="1345" spans="1:2" ht="14.25">
      <c r="A1345" s="11"/>
      <c r="B1345" s="9"/>
    </row>
    <row r="1346" spans="1:2" ht="14.25">
      <c r="A1346" s="11"/>
      <c r="B1346" s="9"/>
    </row>
    <row r="1347" spans="1:2" ht="14.25">
      <c r="A1347" s="11"/>
      <c r="B1347" s="9"/>
    </row>
    <row r="1348" spans="1:2" ht="14.25">
      <c r="A1348" s="11"/>
      <c r="B1348" s="9"/>
    </row>
    <row r="1349" spans="1:2" ht="14.25">
      <c r="A1349" s="11"/>
      <c r="B1349" s="9"/>
    </row>
    <row r="1350" spans="1:2" ht="14.25">
      <c r="A1350" s="11"/>
      <c r="B1350" s="9"/>
    </row>
    <row r="1351" spans="1:2" ht="14.25">
      <c r="A1351" s="11"/>
      <c r="B1351" s="9"/>
    </row>
    <row r="1352" spans="1:2" ht="14.25">
      <c r="A1352" s="11"/>
      <c r="B1352" s="9"/>
    </row>
    <row r="1353" spans="1:2" ht="14.25">
      <c r="A1353" s="11"/>
      <c r="B1353" s="9"/>
    </row>
    <row r="1354" spans="1:2" ht="14.25">
      <c r="A1354" s="11"/>
      <c r="B1354" s="9"/>
    </row>
    <row r="1355" spans="1:2" ht="14.25">
      <c r="A1355" s="11"/>
      <c r="B1355" s="9"/>
    </row>
    <row r="1356" spans="1:2" ht="14.25">
      <c r="A1356" s="11"/>
      <c r="B1356" s="9"/>
    </row>
    <row r="1357" spans="1:2" ht="14.25">
      <c r="A1357" s="11"/>
      <c r="B1357" s="9"/>
    </row>
    <row r="1358" spans="1:2" ht="14.25">
      <c r="A1358" s="11"/>
      <c r="B1358" s="9"/>
    </row>
    <row r="1359" spans="1:2" ht="14.25">
      <c r="A1359" s="11"/>
      <c r="B1359" s="9"/>
    </row>
    <row r="1360" spans="1:2" ht="14.25">
      <c r="A1360" s="11"/>
      <c r="B1360" s="9"/>
    </row>
    <row r="1361" spans="1:2" ht="14.25">
      <c r="A1361" s="11"/>
      <c r="B1361" s="9"/>
    </row>
    <row r="1362" spans="1:2" ht="14.25">
      <c r="A1362" s="11"/>
      <c r="B1362" s="9"/>
    </row>
    <row r="1363" spans="1:2" ht="14.25">
      <c r="A1363" s="11"/>
      <c r="B1363" s="9"/>
    </row>
    <row r="1364" spans="1:2" ht="14.25">
      <c r="A1364" s="11"/>
      <c r="B1364" s="9"/>
    </row>
    <row r="1365" spans="1:2" ht="14.25">
      <c r="A1365" s="11"/>
      <c r="B1365" s="9"/>
    </row>
    <row r="1366" spans="1:2" ht="14.25">
      <c r="A1366" s="11"/>
      <c r="B1366" s="9"/>
    </row>
    <row r="1367" spans="1:2" ht="14.25">
      <c r="A1367" s="11"/>
      <c r="B1367" s="9"/>
    </row>
    <row r="1368" spans="1:2" ht="14.25">
      <c r="A1368" s="11"/>
      <c r="B1368" s="9"/>
    </row>
    <row r="1369" spans="1:2" ht="14.25">
      <c r="A1369" s="11"/>
      <c r="B1369" s="9"/>
    </row>
    <row r="1370" spans="1:2" ht="14.25">
      <c r="A1370" s="11"/>
      <c r="B1370" s="9"/>
    </row>
    <row r="1371" spans="1:2" ht="14.25">
      <c r="A1371" s="11"/>
      <c r="B1371" s="9"/>
    </row>
    <row r="1372" spans="1:2" ht="14.25">
      <c r="A1372" s="11"/>
      <c r="B1372" s="9"/>
    </row>
    <row r="1373" spans="1:2" ht="14.25">
      <c r="A1373" s="11"/>
      <c r="B1373" s="9"/>
    </row>
    <row r="1374" spans="1:2" ht="14.25">
      <c r="A1374" s="11"/>
      <c r="B1374" s="9"/>
    </row>
    <row r="1375" spans="1:2" ht="14.25">
      <c r="A1375" s="11"/>
      <c r="B1375" s="9"/>
    </row>
    <row r="1376" spans="1:2" ht="14.25">
      <c r="A1376" s="11"/>
      <c r="B1376" s="9"/>
    </row>
    <row r="1377" spans="1:2" ht="14.25">
      <c r="A1377" s="11"/>
      <c r="B1377" s="9"/>
    </row>
    <row r="1378" spans="1:2" ht="14.25">
      <c r="A1378" s="11"/>
      <c r="B1378" s="9"/>
    </row>
    <row r="1379" spans="1:2" ht="14.25">
      <c r="A1379" s="11"/>
      <c r="B1379" s="9"/>
    </row>
    <row r="1380" spans="1:2" ht="14.25">
      <c r="A1380" s="11"/>
      <c r="B1380" s="9"/>
    </row>
    <row r="1381" spans="1:2" ht="14.25">
      <c r="A1381" s="11"/>
      <c r="B1381" s="9"/>
    </row>
    <row r="1382" spans="1:2" ht="14.25">
      <c r="A1382" s="11"/>
      <c r="B1382" s="9"/>
    </row>
    <row r="1383" spans="1:2" ht="14.25">
      <c r="A1383" s="11"/>
      <c r="B1383" s="9"/>
    </row>
    <row r="1384" spans="1:2" ht="14.25">
      <c r="A1384" s="11"/>
      <c r="B1384" s="9"/>
    </row>
    <row r="1385" spans="1:2" ht="14.25">
      <c r="A1385" s="11"/>
      <c r="B1385" s="9"/>
    </row>
    <row r="1386" spans="1:2" ht="14.25">
      <c r="A1386" s="11"/>
      <c r="B1386" s="9"/>
    </row>
    <row r="1387" spans="1:2" ht="14.25">
      <c r="A1387" s="11"/>
      <c r="B1387" s="9"/>
    </row>
    <row r="1388" spans="1:2" ht="14.25">
      <c r="A1388" s="11"/>
      <c r="B1388" s="9"/>
    </row>
    <row r="1389" spans="1:2" ht="14.25">
      <c r="A1389" s="11"/>
      <c r="B1389" s="9"/>
    </row>
    <row r="1390" spans="1:2" ht="14.25">
      <c r="A1390" s="11"/>
      <c r="B1390" s="9"/>
    </row>
    <row r="1391" spans="1:2" ht="14.25">
      <c r="A1391" s="11"/>
      <c r="B1391" s="9"/>
    </row>
    <row r="1392" spans="1:2" ht="14.25">
      <c r="A1392" s="11"/>
      <c r="B1392" s="9"/>
    </row>
    <row r="1393" spans="1:2" ht="14.25">
      <c r="A1393" s="11"/>
      <c r="B1393" s="9"/>
    </row>
    <row r="1394" spans="1:2" ht="14.25">
      <c r="A1394" s="11"/>
      <c r="B1394" s="9"/>
    </row>
    <row r="1395" spans="1:2" ht="14.25">
      <c r="A1395" s="11"/>
      <c r="B1395" s="9"/>
    </row>
    <row r="1396" spans="1:2" ht="14.25">
      <c r="A1396" s="11"/>
      <c r="B1396" s="9"/>
    </row>
    <row r="1397" spans="1:2" ht="14.25">
      <c r="A1397" s="11"/>
      <c r="B1397" s="9"/>
    </row>
    <row r="1398" spans="1:2" ht="14.25">
      <c r="A1398" s="11"/>
      <c r="B1398" s="9"/>
    </row>
    <row r="1399" spans="1:2" ht="14.25">
      <c r="A1399" s="11"/>
      <c r="B1399" s="9"/>
    </row>
    <row r="1400" spans="1:2" ht="14.25">
      <c r="A1400" s="11"/>
      <c r="B1400" s="9"/>
    </row>
    <row r="1401" spans="1:2" ht="14.25">
      <c r="A1401" s="11"/>
      <c r="B1401" s="9"/>
    </row>
    <row r="1402" spans="1:2" ht="14.25">
      <c r="A1402" s="11"/>
      <c r="B1402" s="9"/>
    </row>
    <row r="1403" spans="1:2" ht="14.25">
      <c r="A1403" s="11"/>
      <c r="B1403" s="9"/>
    </row>
    <row r="1404" spans="1:2" ht="14.25">
      <c r="A1404" s="11"/>
      <c r="B1404" s="9"/>
    </row>
    <row r="1405" spans="1:2" ht="14.25">
      <c r="A1405" s="11"/>
      <c r="B1405" s="9"/>
    </row>
    <row r="1406" spans="1:2" ht="14.25">
      <c r="A1406" s="11"/>
      <c r="B1406" s="9"/>
    </row>
    <row r="1407" spans="1:2" ht="14.25">
      <c r="A1407" s="11"/>
      <c r="B1407" s="9"/>
    </row>
    <row r="1408" spans="1:2" ht="14.25">
      <c r="A1408" s="11"/>
      <c r="B1408" s="9"/>
    </row>
    <row r="1409" spans="1:2" ht="14.25">
      <c r="A1409" s="11"/>
      <c r="B1409" s="9"/>
    </row>
    <row r="1410" spans="1:2" ht="14.25">
      <c r="A1410" s="11"/>
      <c r="B1410" s="9"/>
    </row>
    <row r="1411" spans="1:2" ht="14.25">
      <c r="A1411" s="11"/>
      <c r="B1411" s="9"/>
    </row>
    <row r="1412" spans="1:2" ht="14.25">
      <c r="A1412" s="11"/>
      <c r="B1412" s="9"/>
    </row>
    <row r="1413" spans="1:2" ht="14.25">
      <c r="A1413" s="11"/>
      <c r="B1413" s="9"/>
    </row>
    <row r="1414" spans="1:2" ht="14.25">
      <c r="A1414" s="11"/>
      <c r="B1414" s="9"/>
    </row>
    <row r="1415" spans="1:2" ht="14.25">
      <c r="A1415" s="11"/>
      <c r="B1415" s="9"/>
    </row>
    <row r="1416" spans="1:2" ht="14.25">
      <c r="A1416" s="11"/>
      <c r="B1416" s="9"/>
    </row>
    <row r="1417" spans="1:2" ht="14.25">
      <c r="A1417" s="11"/>
      <c r="B1417" s="9"/>
    </row>
    <row r="1418" spans="1:2" ht="14.25">
      <c r="A1418" s="11"/>
      <c r="B1418" s="9"/>
    </row>
    <row r="1419" spans="1:2" ht="14.25">
      <c r="A1419" s="11"/>
      <c r="B1419" s="9"/>
    </row>
    <row r="1420" spans="1:2" ht="14.25">
      <c r="A1420" s="11"/>
      <c r="B1420" s="9"/>
    </row>
    <row r="1421" spans="1:2" ht="14.25">
      <c r="A1421" s="11"/>
      <c r="B1421" s="9"/>
    </row>
    <row r="1422" spans="1:2" ht="14.25">
      <c r="A1422" s="11"/>
      <c r="B1422" s="9"/>
    </row>
    <row r="1423" spans="1:2" ht="14.25">
      <c r="A1423" s="11"/>
      <c r="B1423" s="9"/>
    </row>
    <row r="1424" spans="1:2" ht="14.25">
      <c r="A1424" s="11"/>
      <c r="B1424" s="9"/>
    </row>
    <row r="1425" spans="1:2" ht="14.25">
      <c r="A1425" s="11"/>
      <c r="B1425" s="9"/>
    </row>
    <row r="1426" spans="1:2" ht="14.25">
      <c r="A1426" s="11"/>
      <c r="B1426" s="9"/>
    </row>
    <row r="1427" spans="1:2" ht="14.25">
      <c r="A1427" s="11"/>
      <c r="B1427" s="9"/>
    </row>
    <row r="1428" spans="1:2" ht="14.25">
      <c r="A1428" s="11"/>
      <c r="B1428" s="9"/>
    </row>
    <row r="1429" spans="1:2" ht="14.25">
      <c r="A1429" s="11"/>
      <c r="B1429" s="9"/>
    </row>
    <row r="1430" spans="1:2" ht="14.25">
      <c r="A1430" s="11"/>
      <c r="B1430" s="9"/>
    </row>
    <row r="1431" spans="1:2" ht="14.25">
      <c r="A1431" s="11"/>
      <c r="B1431" s="9"/>
    </row>
    <row r="1432" spans="1:2" ht="14.25">
      <c r="A1432" s="11"/>
      <c r="B1432" s="9"/>
    </row>
    <row r="1433" spans="1:2" ht="14.25">
      <c r="A1433" s="11"/>
      <c r="B1433" s="9"/>
    </row>
    <row r="1434" spans="1:2" ht="14.25">
      <c r="A1434" s="11"/>
      <c r="B1434" s="9"/>
    </row>
    <row r="1435" spans="1:2" ht="14.25">
      <c r="A1435" s="11"/>
      <c r="B1435" s="9"/>
    </row>
    <row r="1436" spans="1:2" ht="14.25">
      <c r="A1436" s="11"/>
      <c r="B1436" s="9"/>
    </row>
    <row r="1437" spans="1:2" ht="14.25">
      <c r="A1437" s="11"/>
      <c r="B1437" s="9"/>
    </row>
    <row r="1438" spans="1:2" ht="14.25">
      <c r="A1438" s="11"/>
      <c r="B1438" s="9"/>
    </row>
    <row r="1439" spans="1:2" ht="14.25">
      <c r="A1439" s="11"/>
      <c r="B1439" s="9"/>
    </row>
    <row r="1440" spans="1:2" ht="14.25">
      <c r="A1440" s="11"/>
      <c r="B1440" s="9"/>
    </row>
    <row r="1441" spans="1:2" ht="14.25">
      <c r="A1441" s="11"/>
      <c r="B1441" s="9"/>
    </row>
    <row r="1442" spans="1:2" ht="14.25">
      <c r="A1442" s="11"/>
      <c r="B1442" s="9"/>
    </row>
    <row r="1443" spans="1:2" ht="14.25">
      <c r="A1443" s="11"/>
      <c r="B1443" s="9"/>
    </row>
    <row r="1444" spans="1:2" ht="14.25">
      <c r="A1444" s="11"/>
      <c r="B1444" s="9"/>
    </row>
    <row r="1445" spans="1:2" ht="14.25">
      <c r="A1445" s="11"/>
      <c r="B1445" s="9"/>
    </row>
    <row r="1446" spans="1:2" ht="14.25">
      <c r="A1446" s="11"/>
      <c r="B1446" s="9"/>
    </row>
    <row r="1447" spans="1:2" ht="14.25">
      <c r="A1447" s="11"/>
      <c r="B1447" s="9"/>
    </row>
    <row r="1448" spans="1:2" ht="14.25">
      <c r="A1448" s="11"/>
      <c r="B1448" s="9"/>
    </row>
    <row r="1449" spans="1:2" ht="14.25">
      <c r="A1449" s="11"/>
      <c r="B1449" s="9"/>
    </row>
    <row r="1450" spans="1:2" ht="14.25">
      <c r="A1450" s="11"/>
      <c r="B1450" s="9"/>
    </row>
    <row r="1451" spans="1:2" ht="14.25">
      <c r="A1451" s="11"/>
      <c r="B1451" s="9"/>
    </row>
    <row r="1452" spans="1:2" ht="14.25">
      <c r="A1452" s="11"/>
      <c r="B1452" s="9"/>
    </row>
    <row r="1453" spans="1:2" ht="14.25">
      <c r="A1453" s="11"/>
      <c r="B1453" s="9"/>
    </row>
    <row r="1454" spans="1:2" ht="14.25">
      <c r="A1454" s="11"/>
      <c r="B1454" s="9"/>
    </row>
    <row r="1455" spans="1:2" ht="14.25">
      <c r="A1455" s="11"/>
      <c r="B1455" s="9"/>
    </row>
    <row r="1456" spans="1:2" ht="14.25">
      <c r="A1456" s="11"/>
      <c r="B1456" s="9"/>
    </row>
    <row r="1457" spans="1:2" ht="14.25">
      <c r="A1457" s="11"/>
      <c r="B1457" s="9"/>
    </row>
    <row r="1458" spans="1:2" ht="14.25">
      <c r="A1458" s="11"/>
      <c r="B1458" s="9"/>
    </row>
    <row r="1459" spans="1:2" ht="14.25">
      <c r="A1459" s="11"/>
      <c r="B1459" s="9"/>
    </row>
    <row r="1460" spans="1:2" ht="14.25">
      <c r="A1460" s="11"/>
      <c r="B1460" s="9"/>
    </row>
    <row r="1461" spans="1:2" ht="14.25">
      <c r="A1461" s="11"/>
      <c r="B1461" s="9"/>
    </row>
    <row r="1462" spans="1:2" ht="14.25">
      <c r="A1462" s="11"/>
      <c r="B1462" s="9"/>
    </row>
    <row r="1463" spans="1:2" ht="14.25">
      <c r="A1463" s="11"/>
      <c r="B1463" s="9"/>
    </row>
    <row r="1464" spans="1:2" ht="14.25">
      <c r="A1464" s="11"/>
      <c r="B1464" s="9"/>
    </row>
    <row r="1465" spans="1:2" ht="14.25">
      <c r="A1465" s="11"/>
      <c r="B1465" s="9"/>
    </row>
    <row r="1466" spans="1:2" ht="14.25">
      <c r="A1466" s="11"/>
      <c r="B1466" s="9"/>
    </row>
    <row r="1467" spans="1:2" ht="14.25">
      <c r="A1467" s="11"/>
      <c r="B1467" s="9"/>
    </row>
    <row r="1468" spans="1:2" ht="14.25">
      <c r="A1468" s="11"/>
      <c r="B1468" s="9"/>
    </row>
    <row r="1469" spans="1:2" ht="14.25">
      <c r="A1469" s="11"/>
      <c r="B1469" s="9"/>
    </row>
    <row r="1470" spans="1:2" ht="14.25">
      <c r="A1470" s="11"/>
      <c r="B1470" s="9"/>
    </row>
    <row r="1471" spans="1:2" ht="14.25">
      <c r="A1471" s="11"/>
      <c r="B1471" s="9"/>
    </row>
    <row r="1472" spans="1:2" ht="14.25">
      <c r="A1472" s="11"/>
      <c r="B1472" s="9"/>
    </row>
    <row r="1473" spans="1:2" ht="14.25">
      <c r="A1473" s="11"/>
      <c r="B1473" s="9"/>
    </row>
    <row r="1474" spans="1:2" ht="14.25">
      <c r="A1474" s="11"/>
      <c r="B1474" s="9"/>
    </row>
    <row r="1475" spans="1:2" ht="14.25">
      <c r="A1475" s="11"/>
      <c r="B1475" s="9"/>
    </row>
    <row r="1476" spans="1:2" ht="14.25">
      <c r="A1476" s="11"/>
      <c r="B1476" s="9"/>
    </row>
    <row r="1477" spans="1:2" ht="14.25">
      <c r="A1477" s="11"/>
      <c r="B1477" s="9"/>
    </row>
    <row r="1478" spans="1:2" ht="14.25">
      <c r="A1478" s="11"/>
      <c r="B1478" s="9"/>
    </row>
    <row r="1479" spans="1:2" ht="14.25">
      <c r="A1479" s="11"/>
      <c r="B1479" s="9"/>
    </row>
    <row r="1480" spans="1:2" ht="14.25">
      <c r="A1480" s="11"/>
      <c r="B1480" s="9"/>
    </row>
    <row r="1481" spans="1:2" ht="14.25">
      <c r="A1481" s="11"/>
      <c r="B1481" s="9"/>
    </row>
    <row r="1482" spans="1:2" ht="14.25">
      <c r="A1482" s="11"/>
      <c r="B1482" s="9"/>
    </row>
    <row r="1483" spans="1:2" ht="14.25">
      <c r="A1483" s="11"/>
      <c r="B1483" s="9"/>
    </row>
    <row r="1484" spans="1:2" ht="14.25">
      <c r="A1484" s="11"/>
      <c r="B1484" s="9"/>
    </row>
    <row r="1485" spans="1:2" ht="14.25">
      <c r="A1485" s="11"/>
      <c r="B1485" s="9"/>
    </row>
    <row r="1486" spans="1:2" ht="14.25">
      <c r="A1486" s="11"/>
      <c r="B1486" s="9"/>
    </row>
    <row r="1487" spans="1:2" ht="14.25">
      <c r="A1487" s="11"/>
      <c r="B1487" s="9"/>
    </row>
    <row r="1488" spans="1:2" ht="14.25">
      <c r="A1488" s="11"/>
      <c r="B1488" s="9"/>
    </row>
    <row r="1489" spans="1:2" ht="14.25">
      <c r="A1489" s="11"/>
      <c r="B1489" s="9"/>
    </row>
    <row r="1490" spans="1:2" ht="14.25">
      <c r="A1490" s="11"/>
      <c r="B1490" s="9"/>
    </row>
    <row r="1491" spans="1:2" ht="14.25">
      <c r="A1491" s="11"/>
      <c r="B1491" s="9"/>
    </row>
    <row r="1492" spans="1:2" ht="14.25">
      <c r="A1492" s="11"/>
      <c r="B1492" s="9"/>
    </row>
    <row r="1493" spans="1:2" ht="14.25">
      <c r="A1493" s="11"/>
      <c r="B1493" s="9"/>
    </row>
    <row r="1494" spans="1:2" ht="14.25">
      <c r="A1494" s="11"/>
      <c r="B1494" s="9"/>
    </row>
    <row r="1495" spans="1:2" ht="14.25">
      <c r="A1495" s="11"/>
      <c r="B1495" s="9"/>
    </row>
    <row r="1496" spans="1:2" ht="14.25">
      <c r="A1496" s="11"/>
      <c r="B1496" s="9"/>
    </row>
    <row r="1497" spans="1:2" ht="14.25">
      <c r="A1497" s="11"/>
      <c r="B1497" s="9"/>
    </row>
    <row r="1498" spans="1:2" ht="14.25">
      <c r="A1498" s="11"/>
      <c r="B1498" s="9"/>
    </row>
    <row r="1499" spans="1:2" ht="14.25">
      <c r="A1499" s="11"/>
      <c r="B1499" s="9"/>
    </row>
    <row r="1500" spans="1:2" ht="14.25">
      <c r="A1500" s="11"/>
      <c r="B1500" s="9"/>
    </row>
    <row r="1501" spans="1:2" ht="14.25">
      <c r="A1501" s="11"/>
      <c r="B1501" s="9"/>
    </row>
    <row r="1502" spans="1:2" ht="14.25">
      <c r="A1502" s="11"/>
      <c r="B1502" s="9"/>
    </row>
    <row r="1503" spans="1:2" ht="14.25">
      <c r="A1503" s="11"/>
      <c r="B1503" s="9"/>
    </row>
    <row r="1504" spans="1:2" ht="14.25">
      <c r="A1504" s="11"/>
      <c r="B1504" s="9"/>
    </row>
    <row r="1505" spans="1:2" ht="14.25">
      <c r="A1505" s="11"/>
      <c r="B1505" s="9"/>
    </row>
    <row r="1506" spans="1:2" ht="14.25">
      <c r="A1506" s="11"/>
      <c r="B1506" s="9"/>
    </row>
    <row r="1507" spans="1:2" ht="14.25">
      <c r="A1507" s="11"/>
      <c r="B1507" s="9"/>
    </row>
    <row r="1508" spans="1:2" ht="14.25">
      <c r="A1508" s="11"/>
      <c r="B1508" s="9"/>
    </row>
    <row r="1509" spans="1:2" ht="14.25">
      <c r="A1509" s="11"/>
      <c r="B1509" s="9"/>
    </row>
    <row r="1510" spans="1:2" ht="14.25">
      <c r="A1510" s="11"/>
      <c r="B1510" s="9"/>
    </row>
    <row r="1511" spans="1:2" ht="14.25">
      <c r="A1511" s="11"/>
      <c r="B1511" s="9"/>
    </row>
    <row r="1512" spans="1:2" ht="14.25">
      <c r="A1512" s="11"/>
      <c r="B1512" s="9"/>
    </row>
    <row r="1513" spans="1:2" ht="14.25">
      <c r="A1513" s="11"/>
      <c r="B1513" s="9"/>
    </row>
    <row r="1514" spans="1:2" ht="14.25">
      <c r="A1514" s="11"/>
      <c r="B1514" s="9"/>
    </row>
    <row r="1515" spans="1:2" ht="14.25">
      <c r="A1515" s="11"/>
      <c r="B1515" s="9"/>
    </row>
    <row r="1516" spans="1:2" ht="14.25">
      <c r="A1516" s="11"/>
      <c r="B1516" s="9"/>
    </row>
    <row r="1517" spans="1:2" ht="14.25">
      <c r="A1517" s="11"/>
      <c r="B1517" s="9"/>
    </row>
    <row r="1518" spans="1:2" ht="14.25">
      <c r="A1518" s="11"/>
      <c r="B1518" s="9"/>
    </row>
    <row r="1519" spans="1:2" ht="14.25">
      <c r="A1519" s="11"/>
      <c r="B1519" s="9"/>
    </row>
    <row r="1520" spans="1:2" ht="14.25">
      <c r="A1520" s="11"/>
      <c r="B1520" s="9"/>
    </row>
    <row r="1521" spans="1:2" ht="14.25">
      <c r="A1521" s="11"/>
      <c r="B1521" s="9"/>
    </row>
    <row r="1522" spans="1:2" ht="14.25">
      <c r="A1522" s="11"/>
      <c r="B1522" s="9"/>
    </row>
    <row r="1523" spans="1:2" ht="14.25">
      <c r="A1523" s="11"/>
      <c r="B1523" s="9"/>
    </row>
    <row r="1524" spans="1:2" ht="14.25">
      <c r="A1524" s="11"/>
      <c r="B1524" s="9"/>
    </row>
    <row r="1525" spans="1:2" ht="14.25">
      <c r="A1525" s="11"/>
      <c r="B1525" s="9"/>
    </row>
    <row r="1526" spans="1:2" ht="14.25">
      <c r="A1526" s="11"/>
      <c r="B1526" s="9"/>
    </row>
    <row r="1527" spans="1:2" ht="14.25">
      <c r="A1527" s="11"/>
      <c r="B1527" s="9"/>
    </row>
    <row r="1528" spans="1:2" ht="14.25">
      <c r="A1528" s="11"/>
      <c r="B1528" s="9"/>
    </row>
    <row r="1529" spans="1:2" ht="14.25">
      <c r="A1529" s="11"/>
      <c r="B1529" s="9"/>
    </row>
    <row r="1530" spans="1:2" ht="14.25">
      <c r="A1530" s="11"/>
      <c r="B1530" s="9"/>
    </row>
    <row r="1531" spans="1:2" ht="14.25">
      <c r="A1531" s="11"/>
      <c r="B1531" s="9"/>
    </row>
    <row r="1532" spans="1:2" ht="14.25">
      <c r="A1532" s="11"/>
      <c r="B1532" s="9"/>
    </row>
    <row r="1533" spans="1:2" ht="14.25">
      <c r="A1533" s="11"/>
      <c r="B1533" s="9"/>
    </row>
    <row r="1534" spans="1:2" ht="14.25">
      <c r="A1534" s="11"/>
      <c r="B1534" s="9"/>
    </row>
    <row r="1535" spans="1:2" ht="14.25">
      <c r="A1535" s="11"/>
      <c r="B1535" s="9"/>
    </row>
    <row r="1536" spans="1:2" ht="14.25">
      <c r="A1536" s="11"/>
      <c r="B1536" s="9"/>
    </row>
    <row r="1537" spans="1:2" ht="14.25">
      <c r="A1537" s="11"/>
      <c r="B1537" s="9"/>
    </row>
    <row r="1538" spans="1:2" ht="14.25">
      <c r="A1538" s="11"/>
      <c r="B1538" s="9"/>
    </row>
    <row r="1539" spans="1:2" ht="14.25">
      <c r="A1539" s="11"/>
      <c r="B1539" s="9"/>
    </row>
    <row r="1540" spans="1:2" ht="14.25">
      <c r="A1540" s="11"/>
      <c r="B1540" s="9"/>
    </row>
    <row r="1541" spans="1:2" ht="14.25">
      <c r="A1541" s="11"/>
      <c r="B1541" s="9"/>
    </row>
    <row r="1542" spans="1:2" ht="14.25">
      <c r="A1542" s="11"/>
      <c r="B1542" s="9"/>
    </row>
    <row r="1543" spans="1:2" ht="14.25">
      <c r="A1543" s="11"/>
      <c r="B1543" s="9"/>
    </row>
    <row r="1544" spans="1:2" ht="14.25">
      <c r="A1544" s="11"/>
      <c r="B1544" s="9"/>
    </row>
    <row r="1545" spans="1:2" ht="14.25">
      <c r="A1545" s="11"/>
      <c r="B1545" s="9"/>
    </row>
    <row r="1546" spans="1:2" ht="14.25">
      <c r="A1546" s="11"/>
      <c r="B1546" s="9"/>
    </row>
    <row r="1547" spans="1:2" ht="14.25">
      <c r="A1547" s="11"/>
      <c r="B1547" s="9"/>
    </row>
    <row r="1548" spans="1:2" ht="14.25">
      <c r="A1548" s="11"/>
      <c r="B1548" s="9"/>
    </row>
    <row r="1549" spans="1:2" ht="14.25">
      <c r="A1549" s="11"/>
      <c r="B1549" s="9"/>
    </row>
    <row r="1550" spans="1:2" ht="14.25">
      <c r="A1550" s="11"/>
      <c r="B1550" s="9"/>
    </row>
    <row r="1551" spans="1:2" ht="14.25">
      <c r="A1551" s="11"/>
      <c r="B1551" s="9"/>
    </row>
    <row r="1552" spans="1:2" ht="14.25">
      <c r="A1552" s="11"/>
      <c r="B1552" s="9"/>
    </row>
    <row r="1553" spans="1:2" ht="14.25">
      <c r="A1553" s="11"/>
      <c r="B1553" s="9"/>
    </row>
    <row r="1554" spans="1:2" ht="14.25">
      <c r="A1554" s="11"/>
      <c r="B1554" s="9"/>
    </row>
    <row r="1555" spans="1:2" ht="14.25">
      <c r="A1555" s="11"/>
      <c r="B1555" s="9"/>
    </row>
    <row r="1556" spans="1:2" ht="14.25">
      <c r="A1556" s="11"/>
      <c r="B1556" s="9"/>
    </row>
    <row r="1557" spans="1:2" ht="14.25">
      <c r="A1557" s="11"/>
      <c r="B1557" s="9"/>
    </row>
    <row r="1558" spans="1:2" ht="14.25">
      <c r="A1558" s="11"/>
      <c r="B1558" s="9"/>
    </row>
    <row r="1559" spans="1:2" ht="14.25">
      <c r="A1559" s="11"/>
      <c r="B1559" s="9"/>
    </row>
    <row r="1560" spans="1:2" ht="14.25">
      <c r="A1560" s="11"/>
      <c r="B1560" s="9"/>
    </row>
    <row r="1561" spans="1:2" ht="14.25">
      <c r="A1561" s="11"/>
      <c r="B1561" s="9"/>
    </row>
    <row r="1562" spans="1:2" ht="14.25">
      <c r="A1562" s="11"/>
      <c r="B1562" s="9"/>
    </row>
    <row r="1563" spans="1:2" ht="14.25">
      <c r="A1563" s="11"/>
      <c r="B1563" s="9"/>
    </row>
    <row r="1564" spans="1:2" ht="14.25">
      <c r="A1564" s="11"/>
      <c r="B1564" s="9"/>
    </row>
    <row r="1565" spans="1:2" ht="14.25">
      <c r="A1565" s="11"/>
      <c r="B1565" s="9"/>
    </row>
    <row r="1566" spans="1:2" ht="14.25">
      <c r="A1566" s="11"/>
      <c r="B1566" s="9"/>
    </row>
    <row r="1567" spans="1:2" ht="14.25">
      <c r="A1567" s="11"/>
      <c r="B1567" s="9"/>
    </row>
    <row r="1568" spans="1:2" ht="14.25">
      <c r="A1568" s="11"/>
      <c r="B1568" s="9"/>
    </row>
    <row r="1569" spans="1:2" ht="14.25">
      <c r="A1569" s="11"/>
      <c r="B1569" s="9"/>
    </row>
    <row r="1570" spans="1:2" ht="14.25">
      <c r="A1570" s="11"/>
      <c r="B1570" s="9"/>
    </row>
    <row r="1571" spans="1:2" ht="14.25">
      <c r="A1571" s="11"/>
      <c r="B1571" s="9"/>
    </row>
    <row r="1572" spans="1:2" ht="14.25">
      <c r="A1572" s="11"/>
      <c r="B1572" s="9"/>
    </row>
    <row r="1573" spans="1:2" ht="14.25">
      <c r="A1573" s="11"/>
      <c r="B1573" s="9"/>
    </row>
    <row r="1574" spans="1:2" ht="14.25">
      <c r="A1574" s="11"/>
      <c r="B1574" s="9"/>
    </row>
    <row r="1575" spans="1:2" ht="14.25">
      <c r="A1575" s="11"/>
      <c r="B1575" s="9"/>
    </row>
    <row r="1576" spans="1:2" ht="14.25">
      <c r="A1576" s="11"/>
      <c r="B1576" s="9"/>
    </row>
    <row r="1577" spans="1:2" ht="14.25">
      <c r="A1577" s="11"/>
      <c r="B1577" s="9"/>
    </row>
    <row r="1578" spans="1:2" ht="14.25">
      <c r="A1578" s="11"/>
      <c r="B1578" s="9"/>
    </row>
    <row r="1579" spans="1:2" ht="14.25">
      <c r="A1579" s="11"/>
      <c r="B1579" s="9"/>
    </row>
    <row r="1580" spans="1:2" ht="14.25">
      <c r="A1580" s="11"/>
      <c r="B1580" s="9"/>
    </row>
    <row r="1581" spans="1:2" ht="14.25">
      <c r="A1581" s="11"/>
      <c r="B1581" s="9"/>
    </row>
    <row r="1582" spans="1:2" ht="14.25">
      <c r="A1582" s="11"/>
      <c r="B1582" s="9"/>
    </row>
    <row r="1583" spans="1:2" ht="14.25">
      <c r="A1583" s="11"/>
      <c r="B1583" s="9"/>
    </row>
    <row r="1584" spans="1:2" ht="14.25">
      <c r="A1584" s="11"/>
      <c r="B1584" s="9"/>
    </row>
    <row r="1585" spans="1:2" ht="14.25">
      <c r="A1585" s="11"/>
      <c r="B1585" s="9"/>
    </row>
    <row r="1586" spans="1:2" ht="14.25">
      <c r="A1586" s="11"/>
      <c r="B1586" s="9"/>
    </row>
    <row r="1587" spans="1:2" ht="14.25">
      <c r="A1587" s="11"/>
      <c r="B1587" s="9"/>
    </row>
    <row r="1588" spans="1:2" ht="14.25">
      <c r="A1588" s="11"/>
      <c r="B1588" s="9"/>
    </row>
    <row r="1589" spans="1:2" ht="14.25">
      <c r="A1589" s="11"/>
      <c r="B1589" s="9"/>
    </row>
    <row r="1590" spans="1:2" ht="14.25">
      <c r="A1590" s="11"/>
      <c r="B1590" s="9"/>
    </row>
    <row r="1591" spans="1:2" ht="14.25">
      <c r="A1591" s="11"/>
      <c r="B1591" s="9"/>
    </row>
    <row r="1592" spans="1:2" ht="14.25">
      <c r="A1592" s="11"/>
      <c r="B1592" s="9"/>
    </row>
    <row r="1593" spans="1:2" ht="14.25">
      <c r="A1593" s="11"/>
      <c r="B1593" s="9"/>
    </row>
    <row r="1594" spans="1:2" ht="14.25">
      <c r="A1594" s="11"/>
      <c r="B1594" s="9"/>
    </row>
    <row r="1595" spans="1:2" ht="14.25">
      <c r="A1595" s="11"/>
      <c r="B1595" s="9"/>
    </row>
    <row r="1596" spans="1:2" ht="14.25">
      <c r="A1596" s="11"/>
      <c r="B1596" s="9"/>
    </row>
    <row r="1597" spans="1:2" ht="14.25">
      <c r="A1597" s="11"/>
      <c r="B1597" s="9"/>
    </row>
    <row r="1598" spans="1:2" ht="14.25">
      <c r="A1598" s="11"/>
      <c r="B1598" s="9"/>
    </row>
    <row r="1599" spans="1:2" ht="14.25">
      <c r="A1599" s="11"/>
      <c r="B1599" s="9"/>
    </row>
    <row r="1600" spans="1:2" ht="14.25">
      <c r="A1600" s="11"/>
      <c r="B1600" s="9"/>
    </row>
    <row r="1601" spans="1:2" ht="14.25">
      <c r="A1601" s="11"/>
      <c r="B1601" s="9"/>
    </row>
    <row r="1602" spans="1:2" ht="14.25">
      <c r="A1602" s="11"/>
      <c r="B1602" s="9"/>
    </row>
    <row r="1603" spans="1:2" ht="14.25">
      <c r="A1603" s="11"/>
      <c r="B1603" s="9"/>
    </row>
    <row r="1604" spans="1:2" ht="14.25">
      <c r="A1604" s="11"/>
      <c r="B1604" s="9"/>
    </row>
    <row r="1605" spans="1:2" ht="14.25">
      <c r="A1605" s="11"/>
      <c r="B1605" s="9"/>
    </row>
    <row r="1606" spans="1:2" ht="14.25">
      <c r="A1606" s="11"/>
      <c r="B1606" s="9"/>
    </row>
    <row r="1607" spans="1:2" ht="14.25">
      <c r="A1607" s="11"/>
      <c r="B1607" s="9"/>
    </row>
    <row r="1608" spans="1:2" ht="14.25">
      <c r="A1608" s="11"/>
      <c r="B1608" s="9"/>
    </row>
    <row r="1609" spans="1:2" ht="14.25">
      <c r="A1609" s="11"/>
      <c r="B1609" s="9"/>
    </row>
    <row r="1610" spans="1:2" ht="14.25">
      <c r="A1610" s="11"/>
      <c r="B1610" s="9"/>
    </row>
    <row r="1611" spans="1:2" ht="14.25">
      <c r="A1611" s="11"/>
      <c r="B1611" s="9"/>
    </row>
    <row r="1612" spans="1:2" ht="14.25">
      <c r="A1612" s="11"/>
      <c r="B1612" s="9"/>
    </row>
    <row r="1613" spans="1:2" ht="14.25">
      <c r="A1613" s="11"/>
      <c r="B1613" s="9"/>
    </row>
    <row r="1614" spans="1:2" ht="14.25">
      <c r="A1614" s="11"/>
      <c r="B1614" s="9"/>
    </row>
    <row r="1615" spans="1:2" ht="14.25">
      <c r="A1615" s="11"/>
      <c r="B1615" s="9"/>
    </row>
    <row r="1616" spans="1:2" ht="14.25">
      <c r="A1616" s="11"/>
      <c r="B1616" s="9"/>
    </row>
    <row r="1617" spans="1:2" ht="14.25">
      <c r="A1617" s="11"/>
      <c r="B1617" s="9"/>
    </row>
    <row r="1618" spans="1:2" ht="14.25">
      <c r="A1618" s="11"/>
      <c r="B1618" s="9"/>
    </row>
    <row r="1619" spans="1:2" ht="14.25">
      <c r="A1619" s="11"/>
      <c r="B1619" s="9"/>
    </row>
    <row r="1620" spans="1:2" ht="14.25">
      <c r="A1620" s="11"/>
      <c r="B1620" s="9"/>
    </row>
    <row r="1621" spans="1:2" ht="14.25">
      <c r="A1621" s="11"/>
      <c r="B1621" s="9"/>
    </row>
    <row r="1622" spans="1:2" ht="14.25">
      <c r="A1622" s="11"/>
      <c r="B1622" s="9"/>
    </row>
    <row r="1623" spans="1:2" ht="14.25">
      <c r="A1623" s="11"/>
      <c r="B1623" s="9"/>
    </row>
    <row r="1624" spans="1:2" ht="14.25">
      <c r="A1624" s="11"/>
      <c r="B1624" s="9"/>
    </row>
    <row r="1625" spans="1:2" ht="14.25">
      <c r="A1625" s="11"/>
      <c r="B1625" s="9"/>
    </row>
    <row r="1626" spans="1:2" ht="14.25">
      <c r="A1626" s="11"/>
      <c r="B1626" s="9"/>
    </row>
    <row r="1627" spans="1:2" ht="14.25">
      <c r="A1627" s="11"/>
      <c r="B1627" s="9"/>
    </row>
    <row r="1628" spans="1:2" ht="14.25">
      <c r="A1628" s="11"/>
      <c r="B1628" s="9"/>
    </row>
    <row r="1629" spans="1:2" ht="14.25">
      <c r="A1629" s="11"/>
      <c r="B1629" s="9"/>
    </row>
    <row r="1630" spans="1:2" ht="14.25">
      <c r="A1630" s="11"/>
      <c r="B1630" s="9"/>
    </row>
    <row r="1631" spans="1:2" ht="14.25">
      <c r="A1631" s="11"/>
      <c r="B1631" s="9"/>
    </row>
    <row r="1632" spans="1:2" ht="14.25">
      <c r="A1632" s="11"/>
      <c r="B1632" s="9"/>
    </row>
    <row r="1633" spans="1:2" ht="14.25">
      <c r="A1633" s="11"/>
      <c r="B1633" s="9"/>
    </row>
    <row r="1634" spans="1:2" ht="14.25">
      <c r="A1634" s="11"/>
      <c r="B1634" s="9"/>
    </row>
    <row r="1635" spans="1:2" ht="14.25">
      <c r="A1635" s="11"/>
      <c r="B1635" s="9"/>
    </row>
    <row r="1636" spans="1:2" ht="14.25">
      <c r="A1636" s="11"/>
      <c r="B1636" s="9"/>
    </row>
    <row r="1637" spans="1:2" ht="14.25">
      <c r="A1637" s="11"/>
      <c r="B1637" s="9"/>
    </row>
    <row r="1638" spans="1:2" ht="14.25">
      <c r="A1638" s="11"/>
      <c r="B1638" s="9"/>
    </row>
    <row r="1639" spans="1:2" ht="14.25">
      <c r="A1639" s="11"/>
      <c r="B1639" s="9"/>
    </row>
    <row r="1640" spans="1:2" ht="14.25">
      <c r="A1640" s="11"/>
      <c r="B1640" s="9"/>
    </row>
    <row r="1641" spans="1:2" ht="14.25">
      <c r="A1641" s="11"/>
      <c r="B1641" s="9"/>
    </row>
    <row r="1642" spans="1:2" ht="14.25">
      <c r="A1642" s="11"/>
      <c r="B1642" s="9"/>
    </row>
    <row r="1643" spans="1:2" ht="14.25">
      <c r="A1643" s="11"/>
      <c r="B1643" s="9"/>
    </row>
    <row r="1644" spans="1:2" ht="14.25">
      <c r="A1644" s="11"/>
      <c r="B1644" s="9"/>
    </row>
    <row r="1645" spans="1:2" ht="14.25">
      <c r="A1645" s="11"/>
      <c r="B1645" s="9"/>
    </row>
    <row r="1646" spans="1:2" ht="14.25">
      <c r="A1646" s="11"/>
      <c r="B1646" s="9"/>
    </row>
    <row r="1647" spans="1:2" ht="14.25">
      <c r="A1647" s="11"/>
      <c r="B1647" s="9"/>
    </row>
    <row r="1648" spans="1:2" ht="14.25">
      <c r="A1648" s="11"/>
      <c r="B1648" s="9"/>
    </row>
    <row r="1649" spans="1:2" ht="14.25">
      <c r="A1649" s="11"/>
      <c r="B1649" s="9"/>
    </row>
    <row r="1650" spans="1:2" ht="14.25">
      <c r="A1650" s="11"/>
      <c r="B1650" s="9"/>
    </row>
    <row r="1651" spans="1:2" ht="14.25">
      <c r="A1651" s="11"/>
      <c r="B1651" s="9"/>
    </row>
    <row r="1652" spans="1:2" ht="14.25">
      <c r="A1652" s="11"/>
      <c r="B1652" s="9"/>
    </row>
    <row r="1653" spans="1:2" ht="14.25">
      <c r="A1653" s="11"/>
      <c r="B1653" s="9"/>
    </row>
    <row r="1654" spans="1:2" ht="14.25">
      <c r="A1654" s="11"/>
      <c r="B1654" s="9"/>
    </row>
    <row r="1655" spans="1:2" ht="14.25">
      <c r="A1655" s="11"/>
      <c r="B1655" s="9"/>
    </row>
    <row r="1656" spans="1:2" ht="14.25">
      <c r="A1656" s="11"/>
      <c r="B1656" s="9"/>
    </row>
    <row r="1657" spans="1:2" ht="14.25">
      <c r="A1657" s="11"/>
      <c r="B1657" s="9"/>
    </row>
    <row r="1658" spans="1:2" ht="14.25">
      <c r="A1658" s="11"/>
      <c r="B1658" s="9"/>
    </row>
    <row r="1659" spans="1:2" ht="14.25">
      <c r="A1659" s="11"/>
      <c r="B1659" s="9"/>
    </row>
    <row r="1660" spans="1:2" ht="14.25">
      <c r="A1660" s="11"/>
      <c r="B1660" s="9"/>
    </row>
    <row r="1661" spans="1:2" ht="14.25">
      <c r="A1661" s="11"/>
      <c r="B1661" s="9"/>
    </row>
    <row r="1662" spans="1:2" ht="14.25">
      <c r="A1662" s="11"/>
      <c r="B1662" s="9"/>
    </row>
    <row r="1663" spans="1:2" ht="14.25">
      <c r="A1663" s="11"/>
      <c r="B1663" s="9"/>
    </row>
    <row r="1664" spans="1:2" ht="14.25">
      <c r="A1664" s="11"/>
      <c r="B1664" s="9"/>
    </row>
    <row r="1665" spans="1:2" ht="14.25">
      <c r="A1665" s="11"/>
      <c r="B1665" s="9"/>
    </row>
    <row r="1666" spans="1:2" ht="14.25">
      <c r="A1666" s="11"/>
      <c r="B1666" s="9"/>
    </row>
    <row r="1667" spans="1:2" ht="14.25">
      <c r="A1667" s="11"/>
      <c r="B1667" s="9"/>
    </row>
    <row r="1668" spans="1:2" ht="14.25">
      <c r="A1668" s="11"/>
      <c r="B1668" s="9"/>
    </row>
    <row r="1669" spans="1:2" ht="14.25">
      <c r="A1669" s="11"/>
      <c r="B1669" s="9"/>
    </row>
    <row r="1670" spans="1:2" ht="14.25">
      <c r="A1670" s="11"/>
      <c r="B1670" s="9"/>
    </row>
    <row r="1671" spans="1:2" ht="14.25">
      <c r="A1671" s="11"/>
      <c r="B1671" s="9"/>
    </row>
    <row r="1672" spans="1:2" ht="14.25">
      <c r="A1672" s="11"/>
      <c r="B1672" s="9"/>
    </row>
    <row r="1673" spans="1:2" ht="14.25">
      <c r="A1673" s="11"/>
      <c r="B1673" s="9"/>
    </row>
    <row r="1674" spans="1:2" ht="14.25">
      <c r="A1674" s="11"/>
      <c r="B1674" s="9"/>
    </row>
    <row r="1675" spans="1:2" ht="14.25">
      <c r="A1675" s="11"/>
      <c r="B1675" s="9"/>
    </row>
    <row r="1676" spans="1:2" ht="14.25">
      <c r="A1676" s="11"/>
      <c r="B1676" s="9"/>
    </row>
    <row r="1677" spans="1:2" ht="14.25">
      <c r="A1677" s="11"/>
      <c r="B1677" s="9"/>
    </row>
    <row r="1678" spans="1:2" ht="14.25">
      <c r="A1678" s="11"/>
      <c r="B1678" s="9"/>
    </row>
    <row r="1679" spans="1:2" ht="14.25">
      <c r="A1679" s="11"/>
      <c r="B1679" s="9"/>
    </row>
    <row r="1680" spans="1:2" ht="14.25">
      <c r="A1680" s="11"/>
      <c r="B1680" s="9"/>
    </row>
    <row r="1681" spans="1:2" ht="14.25">
      <c r="A1681" s="11"/>
      <c r="B1681" s="9"/>
    </row>
    <row r="1682" spans="1:2" ht="14.25">
      <c r="A1682" s="11"/>
      <c r="B1682" s="9"/>
    </row>
    <row r="1683" spans="1:2" ht="14.25">
      <c r="A1683" s="11"/>
      <c r="B1683" s="9"/>
    </row>
    <row r="1684" spans="1:2" ht="14.25">
      <c r="A1684" s="11"/>
      <c r="B1684" s="9"/>
    </row>
    <row r="1685" spans="1:2" ht="14.25">
      <c r="A1685" s="11"/>
      <c r="B1685" s="9"/>
    </row>
    <row r="1686" spans="1:2" ht="14.25">
      <c r="A1686" s="11"/>
      <c r="B1686" s="9"/>
    </row>
    <row r="1687" spans="1:2" ht="14.25">
      <c r="A1687" s="11"/>
      <c r="B1687" s="9"/>
    </row>
    <row r="1688" spans="1:2" ht="14.25">
      <c r="A1688" s="11"/>
      <c r="B1688" s="9"/>
    </row>
    <row r="1689" spans="1:2" ht="14.25">
      <c r="A1689" s="11"/>
      <c r="B1689" s="9"/>
    </row>
    <row r="1690" spans="1:2" ht="14.25">
      <c r="A1690" s="11"/>
      <c r="B1690" s="9"/>
    </row>
    <row r="1691" spans="1:2" ht="14.25">
      <c r="A1691" s="11"/>
      <c r="B1691" s="9"/>
    </row>
    <row r="1692" spans="1:2" ht="14.25">
      <c r="A1692" s="11"/>
      <c r="B1692" s="9"/>
    </row>
    <row r="1693" spans="1:2" ht="14.25">
      <c r="A1693" s="11"/>
      <c r="B1693" s="9"/>
    </row>
    <row r="1694" spans="1:2" ht="14.25">
      <c r="A1694" s="11"/>
      <c r="B1694" s="9"/>
    </row>
    <row r="1695" spans="1:2" ht="14.25">
      <c r="A1695" s="11"/>
      <c r="B1695" s="9"/>
    </row>
    <row r="1696" spans="1:2" ht="14.25">
      <c r="A1696" s="11"/>
      <c r="B1696" s="9"/>
    </row>
    <row r="1697" spans="1:2" ht="14.25">
      <c r="A1697" s="11"/>
      <c r="B1697" s="9"/>
    </row>
    <row r="1698" spans="1:2" ht="14.25">
      <c r="A1698" s="11"/>
      <c r="B1698" s="9"/>
    </row>
    <row r="1699" spans="1:2" ht="14.25">
      <c r="A1699" s="11"/>
      <c r="B1699" s="9"/>
    </row>
    <row r="1700" spans="1:2" ht="14.25">
      <c r="A1700" s="11"/>
      <c r="B1700" s="9"/>
    </row>
    <row r="1701" spans="1:2" ht="14.25">
      <c r="A1701" s="11"/>
      <c r="B1701" s="9"/>
    </row>
    <row r="1702" spans="1:2" ht="14.25">
      <c r="A1702" s="11"/>
      <c r="B1702" s="9"/>
    </row>
    <row r="1703" spans="1:2" ht="14.25">
      <c r="A1703" s="11"/>
      <c r="B1703" s="9"/>
    </row>
    <row r="1704" spans="1:2" ht="14.25">
      <c r="A1704" s="11"/>
      <c r="B1704" s="9"/>
    </row>
    <row r="1705" spans="1:2" ht="14.25">
      <c r="A1705" s="11"/>
      <c r="B1705" s="9"/>
    </row>
    <row r="1706" spans="1:2" ht="14.25">
      <c r="A1706" s="11"/>
      <c r="B1706" s="9"/>
    </row>
    <row r="1707" spans="1:2" ht="14.25">
      <c r="A1707" s="11"/>
      <c r="B1707" s="9"/>
    </row>
    <row r="1708" spans="1:2" ht="14.25">
      <c r="A1708" s="11"/>
      <c r="B1708" s="9"/>
    </row>
    <row r="1709" spans="1:2" ht="14.25">
      <c r="A1709" s="11"/>
      <c r="B1709" s="9"/>
    </row>
    <row r="1710" spans="1:2" ht="14.25">
      <c r="A1710" s="11"/>
      <c r="B1710" s="9"/>
    </row>
    <row r="1711" spans="1:2" ht="14.25">
      <c r="A1711" s="11"/>
      <c r="B1711" s="9"/>
    </row>
    <row r="1712" spans="1:2" ht="14.25">
      <c r="A1712" s="11"/>
      <c r="B1712" s="9"/>
    </row>
    <row r="1713" spans="1:2" ht="14.25">
      <c r="A1713" s="11"/>
      <c r="B1713" s="9"/>
    </row>
    <row r="1714" spans="1:2" ht="14.25">
      <c r="A1714" s="11"/>
      <c r="B1714" s="9"/>
    </row>
    <row r="1715" spans="1:2" ht="14.25">
      <c r="A1715" s="11"/>
      <c r="B1715" s="9"/>
    </row>
    <row r="1716" spans="1:2" ht="14.25">
      <c r="A1716" s="11"/>
      <c r="B1716" s="9"/>
    </row>
    <row r="1717" spans="1:2" ht="14.25">
      <c r="A1717" s="11"/>
      <c r="B1717" s="9"/>
    </row>
    <row r="1718" spans="1:2" ht="14.25">
      <c r="A1718" s="11"/>
      <c r="B1718" s="9"/>
    </row>
    <row r="1719" spans="1:2" ht="14.25">
      <c r="A1719" s="11"/>
      <c r="B1719" s="9"/>
    </row>
    <row r="1720" spans="1:2" ht="14.25">
      <c r="A1720" s="11"/>
      <c r="B1720" s="9"/>
    </row>
    <row r="1721" spans="1:2" ht="14.25">
      <c r="A1721" s="11"/>
      <c r="B1721" s="9"/>
    </row>
    <row r="1722" spans="1:2" ht="14.25">
      <c r="A1722" s="11"/>
      <c r="B1722" s="9"/>
    </row>
    <row r="1723" spans="1:2" ht="14.25">
      <c r="A1723" s="11"/>
      <c r="B1723" s="9"/>
    </row>
    <row r="1724" spans="1:2" ht="14.25">
      <c r="A1724" s="11"/>
      <c r="B1724" s="9"/>
    </row>
    <row r="1725" spans="1:2" ht="14.25">
      <c r="A1725" s="11"/>
      <c r="B1725" s="9"/>
    </row>
    <row r="1726" spans="1:2" ht="14.25">
      <c r="A1726" s="11"/>
      <c r="B1726" s="9"/>
    </row>
    <row r="1727" spans="1:2" ht="14.25">
      <c r="A1727" s="11"/>
      <c r="B1727" s="9"/>
    </row>
    <row r="1728" spans="1:2" ht="14.25">
      <c r="A1728" s="11"/>
      <c r="B1728" s="9"/>
    </row>
    <row r="1729" spans="1:2" ht="14.25">
      <c r="A1729" s="11"/>
      <c r="B1729" s="9"/>
    </row>
  </sheetData>
  <sheetProtection password="CF0F" sheet="1" objects="1" scenarios="1"/>
  <mergeCells count="11">
    <mergeCell ref="H4:I4"/>
    <mergeCell ref="A52:B52"/>
    <mergeCell ref="A75:B75"/>
    <mergeCell ref="A73:B73"/>
    <mergeCell ref="H2:I2"/>
    <mergeCell ref="A6:B6"/>
    <mergeCell ref="A5:J5"/>
    <mergeCell ref="C2:G2"/>
    <mergeCell ref="C3:G3"/>
    <mergeCell ref="C4:G4"/>
    <mergeCell ref="H3:I3"/>
  </mergeCells>
  <printOptions/>
  <pageMargins left="0.68" right="0.43" top="0.63" bottom="0.67" header="0.33" footer="0.5"/>
  <pageSetup fitToHeight="1" fitToWidth="1" horizontalDpi="600" verticalDpi="600" orientation="portrait" scale="56" r:id="rId3"/>
  <ignoredErrors>
    <ignoredError sqref="G60:G61" formulaRange="1"/>
    <ignoredError sqref="H60" numberStoredAsText="1"/>
    <ignoredError sqref="J56" formula="1"/>
    <ignoredError sqref="C22 C8:C9 C10:C15 D8:D20 C23:C25 D22:D28 D30:D34 D36:D43 D45:D51 D54:D55 C57:C59 C62:C63 D57:D59 D62:D63" unlockedFormula="1"/>
  </ignoredErrors>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HJ22"/>
  <sheetViews>
    <sheetView zoomScale="75" zoomScaleNormal="75" workbookViewId="0" topLeftCell="A1">
      <selection activeCell="F9" sqref="F9"/>
    </sheetView>
  </sheetViews>
  <sheetFormatPr defaultColWidth="9.140625" defaultRowHeight="12.75"/>
  <cols>
    <col min="1" max="1" width="50.8515625" style="135" customWidth="1"/>
    <col min="2" max="3" width="9.8515625" style="135" customWidth="1"/>
    <col min="4" max="6" width="10.00390625" style="135" customWidth="1"/>
    <col min="7" max="7" width="0.71875" style="385" customWidth="1"/>
    <col min="8" max="9" width="11.00390625" style="385" customWidth="1"/>
    <col min="10" max="15" width="10.28125" style="135" customWidth="1"/>
    <col min="16" max="23" width="11.28125" style="136" customWidth="1"/>
    <col min="24" max="218" width="9.140625" style="136" customWidth="1"/>
    <col min="219" max="16384" width="9.140625" style="135" customWidth="1"/>
  </cols>
  <sheetData>
    <row r="1" spans="1:24" s="826" customFormat="1" ht="24" customHeight="1">
      <c r="A1" s="818" t="s">
        <v>256</v>
      </c>
      <c r="B1" s="820"/>
      <c r="C1" s="820"/>
      <c r="D1" s="819"/>
      <c r="E1" s="819"/>
      <c r="F1" s="819"/>
      <c r="G1" s="820"/>
      <c r="H1" s="820"/>
      <c r="I1" s="820"/>
      <c r="J1" s="1067"/>
      <c r="K1" s="1068"/>
      <c r="L1" s="1067"/>
      <c r="M1" s="1068"/>
      <c r="N1" s="1069" t="str">
        <f>'SCC List'!A2</f>
        <v>(Rev.9, Feb. 6, 2007)</v>
      </c>
      <c r="O1" s="821"/>
      <c r="P1" s="1070"/>
      <c r="Q1" s="824"/>
      <c r="R1" s="824"/>
      <c r="S1" s="824"/>
      <c r="T1" s="824"/>
      <c r="U1" s="824"/>
      <c r="V1" s="824"/>
      <c r="W1" s="824"/>
      <c r="X1" s="825"/>
    </row>
    <row r="2" spans="1:24" s="325" customFormat="1" ht="24" customHeight="1">
      <c r="A2" s="1084" t="str">
        <f>'BUILD Main'!A2</f>
        <v>Project Sponsor Name </v>
      </c>
      <c r="B2" s="828"/>
      <c r="C2" s="828"/>
      <c r="D2" s="827"/>
      <c r="E2" s="827"/>
      <c r="F2" s="827"/>
      <c r="G2" s="828"/>
      <c r="H2" s="828"/>
      <c r="I2" s="828"/>
      <c r="J2" s="1265"/>
      <c r="K2" s="1266"/>
      <c r="L2" s="1265" t="s">
        <v>64</v>
      </c>
      <c r="M2" s="1266"/>
      <c r="N2" s="1071">
        <f>'BUILD Main'!J2</f>
        <v>39119</v>
      </c>
      <c r="O2" s="829"/>
      <c r="P2" s="1072"/>
      <c r="Q2" s="833"/>
      <c r="R2" s="833"/>
      <c r="S2" s="833"/>
      <c r="T2" s="833"/>
      <c r="U2" s="833"/>
      <c r="V2" s="833"/>
      <c r="W2" s="834"/>
      <c r="X2" s="713"/>
    </row>
    <row r="3" spans="1:24" s="325" customFormat="1" ht="24" customHeight="1">
      <c r="A3" s="1084" t="str">
        <f>'BUILD Main'!A3</f>
        <v>Project Name and Location</v>
      </c>
      <c r="B3" s="835"/>
      <c r="C3" s="835"/>
      <c r="D3" s="827"/>
      <c r="E3" s="827"/>
      <c r="F3" s="827"/>
      <c r="G3" s="835"/>
      <c r="H3" s="835"/>
      <c r="I3" s="835"/>
      <c r="J3" s="1267"/>
      <c r="K3" s="1268"/>
      <c r="L3" s="1267"/>
      <c r="M3" s="1268"/>
      <c r="N3" s="835"/>
      <c r="O3" s="829"/>
      <c r="P3" s="1073"/>
      <c r="Q3" s="837"/>
      <c r="R3" s="837"/>
      <c r="S3" s="837"/>
      <c r="T3" s="837"/>
      <c r="U3" s="837"/>
      <c r="V3" s="837"/>
      <c r="W3" s="838"/>
      <c r="X3" s="713"/>
    </row>
    <row r="4" spans="1:24" s="325" customFormat="1" ht="24" customHeight="1">
      <c r="A4" s="1085" t="str">
        <f>'BUILD Main'!A4</f>
        <v>Current Phase (In AA, Applic. for PE, In PE, Applic. for FD, Applic. For FFGA, In Construction, In Rev Ops) </v>
      </c>
      <c r="B4" s="1074"/>
      <c r="C4" s="1074"/>
      <c r="D4" s="1026"/>
      <c r="E4" s="1026"/>
      <c r="F4" s="1026"/>
      <c r="G4" s="1074"/>
      <c r="H4" s="1074"/>
      <c r="I4" s="1074"/>
      <c r="J4" s="1269"/>
      <c r="K4" s="1270"/>
      <c r="L4" s="1269"/>
      <c r="M4" s="1270"/>
      <c r="N4" s="1075"/>
      <c r="O4" s="1076"/>
      <c r="P4" s="1073"/>
      <c r="Q4" s="837"/>
      <c r="R4" s="837"/>
      <c r="S4" s="837"/>
      <c r="T4" s="837"/>
      <c r="U4" s="837"/>
      <c r="V4" s="837"/>
      <c r="W4" s="838"/>
      <c r="X4" s="713"/>
    </row>
    <row r="5" spans="1:23" s="713" customFormat="1" ht="6" customHeight="1">
      <c r="A5" s="1086"/>
      <c r="B5" s="1078"/>
      <c r="C5" s="1078"/>
      <c r="D5" s="1078"/>
      <c r="E5" s="1078"/>
      <c r="F5" s="1078"/>
      <c r="G5" s="1077"/>
      <c r="H5" s="1077"/>
      <c r="I5" s="1077"/>
      <c r="J5" s="1078"/>
      <c r="K5" s="1079"/>
      <c r="L5" s="1078"/>
      <c r="M5" s="1079"/>
      <c r="N5" s="1079"/>
      <c r="O5" s="1079"/>
      <c r="P5" s="1073"/>
      <c r="Q5" s="837"/>
      <c r="R5" s="837"/>
      <c r="S5" s="837"/>
      <c r="T5" s="837"/>
      <c r="U5" s="837"/>
      <c r="V5" s="837"/>
      <c r="W5" s="838"/>
    </row>
    <row r="6" spans="1:23" s="713" customFormat="1" ht="21.75" customHeight="1">
      <c r="A6" s="1256"/>
      <c r="B6" s="1263" t="s">
        <v>328</v>
      </c>
      <c r="C6" s="1264"/>
      <c r="D6" s="1263" t="s">
        <v>327</v>
      </c>
      <c r="E6" s="1275"/>
      <c r="F6" s="1264"/>
      <c r="G6" s="1087"/>
      <c r="H6" s="1271">
        <v>0.5</v>
      </c>
      <c r="I6" s="1271">
        <v>0.5</v>
      </c>
      <c r="J6" s="1255">
        <v>0.71</v>
      </c>
      <c r="K6" s="1255">
        <v>0.29</v>
      </c>
      <c r="L6" s="1255"/>
      <c r="M6" s="1255"/>
      <c r="N6" s="1255"/>
      <c r="O6" s="1255"/>
      <c r="P6" s="1073"/>
      <c r="Q6" s="837"/>
      <c r="R6" s="837"/>
      <c r="S6" s="837"/>
      <c r="T6" s="837"/>
      <c r="U6" s="837"/>
      <c r="V6" s="837"/>
      <c r="W6" s="838"/>
    </row>
    <row r="7" spans="1:23" ht="15.75" customHeight="1">
      <c r="A7" s="1256"/>
      <c r="B7" s="1259" t="s">
        <v>211</v>
      </c>
      <c r="C7" s="1261" t="s">
        <v>212</v>
      </c>
      <c r="D7" s="1259" t="s">
        <v>262</v>
      </c>
      <c r="E7" s="1259" t="s">
        <v>264</v>
      </c>
      <c r="F7" s="1259" t="s">
        <v>277</v>
      </c>
      <c r="G7" s="1088"/>
      <c r="H7" s="1271"/>
      <c r="I7" s="1271"/>
      <c r="J7" s="1255"/>
      <c r="K7" s="1255"/>
      <c r="L7" s="1255"/>
      <c r="M7" s="1255"/>
      <c r="N7" s="1255"/>
      <c r="O7" s="1255"/>
      <c r="P7" s="721"/>
      <c r="Q7" s="349"/>
      <c r="R7" s="349"/>
      <c r="S7" s="349"/>
      <c r="T7" s="349"/>
      <c r="U7" s="349"/>
      <c r="V7" s="349"/>
      <c r="W7" s="349"/>
    </row>
    <row r="8" spans="1:218" s="610" customFormat="1" ht="60" customHeight="1">
      <c r="A8" s="1256"/>
      <c r="B8" s="1260"/>
      <c r="C8" s="1262"/>
      <c r="D8" s="1260"/>
      <c r="E8" s="1260"/>
      <c r="F8" s="1260"/>
      <c r="G8" s="1089"/>
      <c r="H8" s="854" t="s">
        <v>276</v>
      </c>
      <c r="I8" s="608" t="s">
        <v>282</v>
      </c>
      <c r="J8" s="608" t="s">
        <v>329</v>
      </c>
      <c r="K8" s="854" t="s">
        <v>330</v>
      </c>
      <c r="L8" s="608" t="s">
        <v>329</v>
      </c>
      <c r="M8" s="608" t="s">
        <v>282</v>
      </c>
      <c r="N8" s="608" t="s">
        <v>329</v>
      </c>
      <c r="O8" s="608" t="s">
        <v>282</v>
      </c>
      <c r="P8" s="722"/>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09"/>
      <c r="DR8" s="609"/>
      <c r="DS8" s="609"/>
      <c r="DT8" s="609"/>
      <c r="DU8" s="609"/>
      <c r="DV8" s="609"/>
      <c r="DW8" s="609"/>
      <c r="DX8" s="609"/>
      <c r="DY8" s="609"/>
      <c r="DZ8" s="609"/>
      <c r="EA8" s="609"/>
      <c r="EB8" s="609"/>
      <c r="EC8" s="609"/>
      <c r="ED8" s="609"/>
      <c r="EE8" s="609"/>
      <c r="EF8" s="609"/>
      <c r="EG8" s="609"/>
      <c r="EH8" s="609"/>
      <c r="EI8" s="609"/>
      <c r="EJ8" s="609"/>
      <c r="EK8" s="609"/>
      <c r="EL8" s="609"/>
      <c r="EM8" s="609"/>
      <c r="EN8" s="609"/>
      <c r="EO8" s="609"/>
      <c r="EP8" s="609"/>
      <c r="EQ8" s="609"/>
      <c r="ER8" s="609"/>
      <c r="ES8" s="609"/>
      <c r="ET8" s="609"/>
      <c r="EU8" s="609"/>
      <c r="EV8" s="609"/>
      <c r="EW8" s="609"/>
      <c r="EX8" s="609"/>
      <c r="EY8" s="609"/>
      <c r="EZ8" s="609"/>
      <c r="FA8" s="609"/>
      <c r="FB8" s="609"/>
      <c r="FC8" s="609"/>
      <c r="FD8" s="609"/>
      <c r="FE8" s="609"/>
      <c r="FF8" s="609"/>
      <c r="FG8" s="609"/>
      <c r="FH8" s="609"/>
      <c r="FI8" s="609"/>
      <c r="FJ8" s="609"/>
      <c r="FK8" s="609"/>
      <c r="FL8" s="609"/>
      <c r="FM8" s="609"/>
      <c r="FN8" s="609"/>
      <c r="FO8" s="609"/>
      <c r="FP8" s="609"/>
      <c r="FQ8" s="609"/>
      <c r="FR8" s="609"/>
      <c r="FS8" s="609"/>
      <c r="FT8" s="609"/>
      <c r="FU8" s="609"/>
      <c r="FV8" s="609"/>
      <c r="FW8" s="609"/>
      <c r="FX8" s="609"/>
      <c r="FY8" s="609"/>
      <c r="FZ8" s="609"/>
      <c r="GA8" s="609"/>
      <c r="GB8" s="609"/>
      <c r="GC8" s="609"/>
      <c r="GD8" s="609"/>
      <c r="GE8" s="609"/>
      <c r="GF8" s="609"/>
      <c r="GG8" s="609"/>
      <c r="GH8" s="609"/>
      <c r="GI8" s="609"/>
      <c r="GJ8" s="609"/>
      <c r="GK8" s="609"/>
      <c r="GL8" s="609"/>
      <c r="GM8" s="609"/>
      <c r="GN8" s="609"/>
      <c r="GO8" s="609"/>
      <c r="GP8" s="609"/>
      <c r="GQ8" s="609"/>
      <c r="GR8" s="609"/>
      <c r="GS8" s="609"/>
      <c r="GT8" s="609"/>
      <c r="GU8" s="609"/>
      <c r="GV8" s="609"/>
      <c r="GW8" s="609"/>
      <c r="GX8" s="609"/>
      <c r="GY8" s="609"/>
      <c r="GZ8" s="609"/>
      <c r="HA8" s="609"/>
      <c r="HB8" s="609"/>
      <c r="HC8" s="609"/>
      <c r="HD8" s="609"/>
      <c r="HE8" s="609"/>
      <c r="HF8" s="609"/>
      <c r="HG8" s="609"/>
      <c r="HH8" s="609"/>
      <c r="HI8" s="609"/>
      <c r="HJ8" s="609"/>
    </row>
    <row r="9" spans="1:16" ht="17.25" customHeight="1">
      <c r="A9" s="1090" t="str">
        <f>Inflation!A8</f>
        <v>10 GUIDEWAY &amp; TRACK ELEMENTS (route miles)</v>
      </c>
      <c r="B9" s="1037">
        <f>'BUILD Main'!J7</f>
        <v>125759.32338729099</v>
      </c>
      <c r="C9" s="1091">
        <f aca="true" t="shared" si="0" ref="C9:C18">SUM(D9:F9)</f>
        <v>125759</v>
      </c>
      <c r="D9" s="1037">
        <f>H9</f>
        <v>759</v>
      </c>
      <c r="E9" s="1162">
        <f>SUM(J9,L9,N9)</f>
        <v>100000</v>
      </c>
      <c r="F9" s="1162">
        <f>SUM(I9,K9,M9,O9)</f>
        <v>25000</v>
      </c>
      <c r="G9" s="712"/>
      <c r="H9" s="1121">
        <v>759</v>
      </c>
      <c r="I9" s="886">
        <v>25000</v>
      </c>
      <c r="J9" s="886">
        <v>100000</v>
      </c>
      <c r="K9" s="711"/>
      <c r="L9" s="711"/>
      <c r="M9" s="711"/>
      <c r="N9" s="711"/>
      <c r="O9" s="711"/>
      <c r="P9" s="723"/>
    </row>
    <row r="10" spans="1:16" ht="17.25" customHeight="1">
      <c r="A10" s="1090" t="str">
        <f>Inflation!A9</f>
        <v>20 STATIONS, STOPS, TERMINALS, INTERMODAL (number)</v>
      </c>
      <c r="B10" s="1037">
        <f>'BUILD Main'!J21</f>
        <v>136781.34458512889</v>
      </c>
      <c r="C10" s="1091">
        <f t="shared" si="0"/>
        <v>136781</v>
      </c>
      <c r="D10" s="1037">
        <f aca="true" t="shared" si="1" ref="D10:D19">H10</f>
        <v>70000</v>
      </c>
      <c r="E10" s="1162">
        <f aca="true" t="shared" si="2" ref="E10:E19">SUM(J10,L10,N10)</f>
        <v>0</v>
      </c>
      <c r="F10" s="1162">
        <f aca="true" t="shared" si="3" ref="F10:F19">SUM(I10,K10,M10,O10)</f>
        <v>66781</v>
      </c>
      <c r="G10" s="712"/>
      <c r="H10" s="1121">
        <v>70000</v>
      </c>
      <c r="I10" s="886">
        <v>26781</v>
      </c>
      <c r="J10" s="886">
        <v>0</v>
      </c>
      <c r="K10" s="711">
        <v>40000</v>
      </c>
      <c r="L10" s="711"/>
      <c r="M10" s="711"/>
      <c r="N10" s="711"/>
      <c r="O10" s="711"/>
      <c r="P10" s="723"/>
    </row>
    <row r="11" spans="1:16" ht="17.25" customHeight="1">
      <c r="A11" s="1092" t="str">
        <f>Inflation!A10</f>
        <v>30 SUPPORT FACILITIES: YARDS, SHOPS, ADMIN. BLDGS</v>
      </c>
      <c r="B11" s="1037">
        <f>'BUILD Main'!J29</f>
        <v>13859.323943960739</v>
      </c>
      <c r="C11" s="1091">
        <f t="shared" si="0"/>
        <v>13859</v>
      </c>
      <c r="D11" s="1037">
        <f t="shared" si="1"/>
        <v>7000</v>
      </c>
      <c r="E11" s="1162">
        <f t="shared" si="2"/>
        <v>0</v>
      </c>
      <c r="F11" s="1162">
        <f t="shared" si="3"/>
        <v>6859</v>
      </c>
      <c r="G11" s="712"/>
      <c r="H11" s="1121">
        <v>7000</v>
      </c>
      <c r="I11" s="886">
        <v>6859</v>
      </c>
      <c r="J11" s="886">
        <v>0</v>
      </c>
      <c r="K11" s="711"/>
      <c r="L11" s="711"/>
      <c r="M11" s="711"/>
      <c r="N11" s="711"/>
      <c r="O11" s="711"/>
      <c r="P11" s="723"/>
    </row>
    <row r="12" spans="1:16" ht="17.25" customHeight="1">
      <c r="A12" s="1092" t="str">
        <f>Inflation!A11</f>
        <v>40 SITEWORK &amp; SPECIAL CONDITIONS</v>
      </c>
      <c r="B12" s="1037">
        <f>'BUILD Main'!J35</f>
        <v>25937.74689947656</v>
      </c>
      <c r="C12" s="1091">
        <f t="shared" si="0"/>
        <v>25938</v>
      </c>
      <c r="D12" s="1037">
        <f t="shared" si="1"/>
        <v>15000</v>
      </c>
      <c r="E12" s="1162">
        <f t="shared" si="2"/>
        <v>0</v>
      </c>
      <c r="F12" s="1162">
        <f t="shared" si="3"/>
        <v>10938</v>
      </c>
      <c r="G12" s="712"/>
      <c r="H12" s="1121">
        <v>15000</v>
      </c>
      <c r="I12" s="886">
        <v>10938</v>
      </c>
      <c r="J12" s="886">
        <v>0</v>
      </c>
      <c r="K12" s="711"/>
      <c r="L12" s="711"/>
      <c r="M12" s="711"/>
      <c r="N12" s="711"/>
      <c r="O12" s="711"/>
      <c r="P12" s="723"/>
    </row>
    <row r="13" spans="1:16" ht="17.25" customHeight="1">
      <c r="A13" s="1092" t="str">
        <f>Inflation!A12</f>
        <v>50  SYSTEMS</v>
      </c>
      <c r="B13" s="1037">
        <f>'BUILD Main'!J44</f>
        <v>33543.08701976229</v>
      </c>
      <c r="C13" s="1091">
        <f t="shared" si="0"/>
        <v>33543</v>
      </c>
      <c r="D13" s="1037">
        <f t="shared" si="1"/>
        <v>18000</v>
      </c>
      <c r="E13" s="1162">
        <f t="shared" si="2"/>
        <v>0</v>
      </c>
      <c r="F13" s="1162">
        <f t="shared" si="3"/>
        <v>15543</v>
      </c>
      <c r="G13" s="712"/>
      <c r="H13" s="1121">
        <v>18000</v>
      </c>
      <c r="I13" s="886">
        <v>15543</v>
      </c>
      <c r="J13" s="886">
        <v>0</v>
      </c>
      <c r="K13" s="711"/>
      <c r="L13" s="711"/>
      <c r="M13" s="711"/>
      <c r="N13" s="711"/>
      <c r="O13" s="711"/>
      <c r="P13" s="723"/>
    </row>
    <row r="14" spans="1:16" ht="17.25" customHeight="1">
      <c r="A14" s="1092" t="str">
        <f>Inflation!A13</f>
        <v>60 ROW, LAND, EXISTING IMPROVEMENTS</v>
      </c>
      <c r="B14" s="1037">
        <f>'BUILD Main'!J53</f>
        <v>23582.136926385345</v>
      </c>
      <c r="C14" s="1093">
        <f t="shared" si="0"/>
        <v>23582</v>
      </c>
      <c r="D14" s="1037">
        <f t="shared" si="1"/>
        <v>10000</v>
      </c>
      <c r="E14" s="1162">
        <f t="shared" si="2"/>
        <v>0</v>
      </c>
      <c r="F14" s="1162">
        <f t="shared" si="3"/>
        <v>13582</v>
      </c>
      <c r="G14" s="712"/>
      <c r="H14" s="1121">
        <v>10000</v>
      </c>
      <c r="I14" s="886">
        <v>13582</v>
      </c>
      <c r="J14" s="886">
        <v>0</v>
      </c>
      <c r="K14" s="711"/>
      <c r="L14" s="711"/>
      <c r="M14" s="711"/>
      <c r="N14" s="711"/>
      <c r="O14" s="711"/>
      <c r="P14" s="723"/>
    </row>
    <row r="15" spans="1:16" ht="17.25" customHeight="1">
      <c r="A15" s="1094" t="str">
        <f>Inflation!A14</f>
        <v>70 VEHICLES (number)</v>
      </c>
      <c r="B15" s="1095">
        <f>'BUILD Main'!J56</f>
        <v>37880.908841848366</v>
      </c>
      <c r="C15" s="1093">
        <f t="shared" si="0"/>
        <v>37881</v>
      </c>
      <c r="D15" s="1037">
        <f t="shared" si="1"/>
        <v>15000</v>
      </c>
      <c r="E15" s="1162">
        <f t="shared" si="2"/>
        <v>0</v>
      </c>
      <c r="F15" s="1162">
        <f t="shared" si="3"/>
        <v>22881</v>
      </c>
      <c r="G15" s="724"/>
      <c r="H15" s="1122">
        <v>15000</v>
      </c>
      <c r="I15" s="886">
        <v>22881</v>
      </c>
      <c r="J15" s="886">
        <v>0</v>
      </c>
      <c r="K15" s="711"/>
      <c r="L15" s="711"/>
      <c r="M15" s="711"/>
      <c r="N15" s="711"/>
      <c r="O15" s="711"/>
      <c r="P15" s="723"/>
    </row>
    <row r="16" spans="1:16" ht="17.25" customHeight="1">
      <c r="A16" s="1090" t="str">
        <f>Inflation!A15</f>
        <v>80 PROFESSIONAL SERVICES</v>
      </c>
      <c r="B16" s="1040">
        <f>'BUILD Main'!J64</f>
        <v>90199.84850054457</v>
      </c>
      <c r="C16" s="1091">
        <f t="shared" si="0"/>
        <v>90200</v>
      </c>
      <c r="D16" s="1037">
        <f t="shared" si="1"/>
        <v>45000</v>
      </c>
      <c r="E16" s="1162">
        <f t="shared" si="2"/>
        <v>0</v>
      </c>
      <c r="F16" s="1162">
        <f t="shared" si="3"/>
        <v>45200</v>
      </c>
      <c r="G16" s="712"/>
      <c r="H16" s="1121">
        <v>45000</v>
      </c>
      <c r="I16" s="886">
        <v>45200</v>
      </c>
      <c r="J16" s="886"/>
      <c r="K16" s="711"/>
      <c r="L16" s="711"/>
      <c r="M16" s="711"/>
      <c r="N16" s="711"/>
      <c r="O16" s="711"/>
      <c r="P16" s="723"/>
    </row>
    <row r="17" spans="1:16" ht="17.25" customHeight="1">
      <c r="A17" s="1092" t="str">
        <f>Inflation!A16</f>
        <v>90 UNALLOCATED CONTINGENCY</v>
      </c>
      <c r="B17" s="1037">
        <f>'BUILD Main'!J74</f>
        <v>24559.049165389682</v>
      </c>
      <c r="C17" s="1091">
        <f t="shared" si="0"/>
        <v>24559</v>
      </c>
      <c r="D17" s="1037">
        <f t="shared" si="1"/>
        <v>4559</v>
      </c>
      <c r="E17" s="1162">
        <f t="shared" si="2"/>
        <v>0</v>
      </c>
      <c r="F17" s="1162">
        <f t="shared" si="3"/>
        <v>20000</v>
      </c>
      <c r="G17" s="712"/>
      <c r="H17" s="1121">
        <v>4559</v>
      </c>
      <c r="I17" s="886">
        <v>20000</v>
      </c>
      <c r="J17" s="886">
        <v>0</v>
      </c>
      <c r="K17" s="711"/>
      <c r="L17" s="711"/>
      <c r="M17" s="711"/>
      <c r="N17" s="711"/>
      <c r="O17" s="711"/>
      <c r="P17" s="723"/>
    </row>
    <row r="18" spans="1:16" ht="17.25" customHeight="1">
      <c r="A18" s="1092" t="str">
        <f>Inflation!A17</f>
        <v>100  FINANCE CHARGES</v>
      </c>
      <c r="B18" s="1037">
        <f>'BUILD Main'!J76</f>
        <v>500</v>
      </c>
      <c r="C18" s="1091">
        <f t="shared" si="0"/>
        <v>500</v>
      </c>
      <c r="D18" s="1037">
        <f t="shared" si="1"/>
        <v>250</v>
      </c>
      <c r="E18" s="1162">
        <f t="shared" si="2"/>
        <v>0</v>
      </c>
      <c r="F18" s="1162">
        <f t="shared" si="3"/>
        <v>250</v>
      </c>
      <c r="G18" s="712"/>
      <c r="H18" s="1121">
        <v>250</v>
      </c>
      <c r="I18" s="886">
        <v>250</v>
      </c>
      <c r="J18" s="886">
        <v>0</v>
      </c>
      <c r="K18" s="711"/>
      <c r="L18" s="711"/>
      <c r="M18" s="711"/>
      <c r="N18" s="711"/>
      <c r="O18" s="711"/>
      <c r="P18" s="723"/>
    </row>
    <row r="19" spans="1:218" s="193" customFormat="1" ht="17.25" customHeight="1">
      <c r="A19" s="937" t="str">
        <f>'BUILD Main'!A77</f>
        <v>Total Project Cost (10 - 100)</v>
      </c>
      <c r="B19" s="1096">
        <f>'BUILD Main'!J77</f>
        <v>512602.76926978736</v>
      </c>
      <c r="C19" s="1097">
        <f>SUM(C9:C18)</f>
        <v>512602</v>
      </c>
      <c r="D19" s="1096">
        <f t="shared" si="1"/>
        <v>185568</v>
      </c>
      <c r="E19" s="1163">
        <f t="shared" si="2"/>
        <v>100000</v>
      </c>
      <c r="F19" s="1163">
        <f t="shared" si="3"/>
        <v>227034</v>
      </c>
      <c r="G19" s="1005"/>
      <c r="H19" s="1080">
        <f aca="true" t="shared" si="4" ref="H19:O19">SUM(H9:H18)</f>
        <v>185568</v>
      </c>
      <c r="I19" s="1080">
        <f t="shared" si="4"/>
        <v>187034</v>
      </c>
      <c r="J19" s="1080">
        <f>SUM(J9:J18)</f>
        <v>100000</v>
      </c>
      <c r="K19" s="1080">
        <f>SUM(K9:K18)</f>
        <v>40000</v>
      </c>
      <c r="L19" s="1080">
        <f t="shared" si="4"/>
        <v>0</v>
      </c>
      <c r="M19" s="1080">
        <f t="shared" si="4"/>
        <v>0</v>
      </c>
      <c r="N19" s="1080">
        <f t="shared" si="4"/>
        <v>0</v>
      </c>
      <c r="O19" s="1080">
        <f t="shared" si="4"/>
        <v>0</v>
      </c>
      <c r="P19" s="1126"/>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row>
    <row r="20" spans="1:16" ht="17.25" customHeight="1">
      <c r="A20" s="1098" t="s">
        <v>78</v>
      </c>
      <c r="B20" s="1099">
        <v>1</v>
      </c>
      <c r="C20" s="1100"/>
      <c r="D20" s="1101">
        <f>SUM(D19/$B$19)</f>
        <v>0.3620113099746715</v>
      </c>
      <c r="E20" s="1101">
        <f>SUM(E19/$B$19)</f>
        <v>0.19508283215569036</v>
      </c>
      <c r="F20" s="1101">
        <f>SUM(F19/$B$19)</f>
        <v>0.44290435715635007</v>
      </c>
      <c r="G20" s="1102"/>
      <c r="H20" s="1081">
        <f aca="true" t="shared" si="5" ref="H20:O20">SUM(H19/$B$19)</f>
        <v>0.3620113099746715</v>
      </c>
      <c r="I20" s="1081">
        <f t="shared" si="5"/>
        <v>0.3648712242940739</v>
      </c>
      <c r="J20" s="1081">
        <f t="shared" si="5"/>
        <v>0.19508283215569036</v>
      </c>
      <c r="K20" s="1081">
        <f t="shared" si="5"/>
        <v>0.07803313286227614</v>
      </c>
      <c r="L20" s="1081">
        <f t="shared" si="5"/>
        <v>0</v>
      </c>
      <c r="M20" s="1081">
        <f t="shared" si="5"/>
        <v>0</v>
      </c>
      <c r="N20" s="1081">
        <f t="shared" si="5"/>
        <v>0</v>
      </c>
      <c r="O20" s="1081">
        <f t="shared" si="5"/>
        <v>0</v>
      </c>
      <c r="P20" s="723"/>
    </row>
    <row r="21" spans="1:218" s="193" customFormat="1" ht="15.75" customHeight="1">
      <c r="A21" s="1103"/>
      <c r="B21" s="761"/>
      <c r="C21" s="761"/>
      <c r="D21" s="1101">
        <f>D20</f>
        <v>0.3620113099746715</v>
      </c>
      <c r="E21" s="1257">
        <f>SUM(E20,F20)</f>
        <v>0.6379871893120405</v>
      </c>
      <c r="F21" s="1258"/>
      <c r="G21" s="165"/>
      <c r="H21" s="1082"/>
      <c r="I21" s="1067"/>
      <c r="J21" s="1067"/>
      <c r="K21" s="1067"/>
      <c r="L21" s="1067"/>
      <c r="M21" s="1067"/>
      <c r="N21" s="1067"/>
      <c r="O21" s="1067"/>
      <c r="P21" s="1126"/>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25"/>
      <c r="GB21" s="325"/>
      <c r="GC21" s="325"/>
      <c r="GD21" s="325"/>
      <c r="GE21" s="325"/>
      <c r="GF21" s="325"/>
      <c r="GG21" s="325"/>
      <c r="GH21" s="325"/>
      <c r="GI21" s="325"/>
      <c r="GJ21" s="325"/>
      <c r="GK21" s="325"/>
      <c r="GL21" s="325"/>
      <c r="GM21" s="325"/>
      <c r="GN21" s="325"/>
      <c r="GO21" s="325"/>
      <c r="GP21" s="325"/>
      <c r="GQ21" s="325"/>
      <c r="GR21" s="325"/>
      <c r="GS21" s="325"/>
      <c r="GT21" s="325"/>
      <c r="GU21" s="325"/>
      <c r="GV21" s="325"/>
      <c r="GW21" s="325"/>
      <c r="GX21" s="325"/>
      <c r="GY21" s="325"/>
      <c r="GZ21" s="325"/>
      <c r="HA21" s="325"/>
      <c r="HB21" s="325"/>
      <c r="HC21" s="325"/>
      <c r="HD21" s="325"/>
      <c r="HE21" s="325"/>
      <c r="HF21" s="325"/>
      <c r="HG21" s="325"/>
      <c r="HH21" s="325"/>
      <c r="HI21" s="325"/>
      <c r="HJ21" s="325"/>
    </row>
    <row r="22" spans="1:16" ht="15.75" customHeight="1">
      <c r="A22" s="1083"/>
      <c r="B22" s="765"/>
      <c r="C22" s="765"/>
      <c r="D22" s="1272">
        <f>SUM(D21:F21)</f>
        <v>0.9999984992867119</v>
      </c>
      <c r="E22" s="1273"/>
      <c r="F22" s="1274"/>
      <c r="G22" s="1104"/>
      <c r="H22" s="1083"/>
      <c r="I22" s="765"/>
      <c r="J22" s="765"/>
      <c r="K22" s="765"/>
      <c r="L22" s="765"/>
      <c r="M22" s="765"/>
      <c r="N22" s="765"/>
      <c r="O22" s="765"/>
      <c r="P22" s="723"/>
    </row>
  </sheetData>
  <sheetProtection/>
  <mergeCells count="24">
    <mergeCell ref="D22:F22"/>
    <mergeCell ref="F7:F8"/>
    <mergeCell ref="D6:F6"/>
    <mergeCell ref="L2:M2"/>
    <mergeCell ref="L3:M3"/>
    <mergeCell ref="L4:M4"/>
    <mergeCell ref="H6:H7"/>
    <mergeCell ref="I6:I7"/>
    <mergeCell ref="L6:L7"/>
    <mergeCell ref="M6:M7"/>
    <mergeCell ref="J2:K2"/>
    <mergeCell ref="J3:K3"/>
    <mergeCell ref="J4:K4"/>
    <mergeCell ref="E21:F21"/>
    <mergeCell ref="B7:B8"/>
    <mergeCell ref="C7:C8"/>
    <mergeCell ref="D7:D8"/>
    <mergeCell ref="E7:E8"/>
    <mergeCell ref="O6:O7"/>
    <mergeCell ref="N6:N7"/>
    <mergeCell ref="J6:J7"/>
    <mergeCell ref="A6:A8"/>
    <mergeCell ref="B6:C6"/>
    <mergeCell ref="K6:K7"/>
  </mergeCells>
  <printOptions/>
  <pageMargins left="0.61" right="0.4" top="0.98" bottom="1" header="0.32" footer="0.5"/>
  <pageSetup fitToHeight="1" fitToWidth="1" horizontalDpi="600" verticalDpi="600" orientation="landscape" scale="70" r:id="rId3"/>
  <ignoredErrors>
    <ignoredError sqref="N2 H20:O20 A19:C19 F20 E20 N1 A2:A4 D22 D20 A9:D18 A21:D21 E21 F21 H19:O19 A20:C20 E9:E19 F9:F19" unlockedFormula="1"/>
    <ignoredError sqref="D19"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FTA@DOT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HerreS</dc:creator>
  <cp:keywords/>
  <dc:description/>
  <cp:lastModifiedBy>herres</cp:lastModifiedBy>
  <cp:lastPrinted>2007-02-13T17:42:36Z</cp:lastPrinted>
  <dcterms:created xsi:type="dcterms:W3CDTF">2003-11-20T16:37:39Z</dcterms:created>
  <dcterms:modified xsi:type="dcterms:W3CDTF">2007-02-28T16:56:29Z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