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chartsheets/sheet25.xml" ContentType="application/vnd.openxmlformats-officedocument.spreadsheetml.chartsheet+xml"/>
  <Override PartName="/xl/drawings/drawing26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16080" windowHeight="14640" tabRatio="820" activeTab="0"/>
  </bookViews>
  <sheets>
    <sheet name="Figure 1617" sheetId="1" r:id="rId1"/>
    <sheet name="Graph Data" sheetId="2" r:id="rId2"/>
    <sheet name="Farms Receiving USDA Payments'" sheetId="3" r:id="rId3"/>
    <sheet name="PercGovPayments2" sheetId="4" r:id="rId4"/>
    <sheet name="HisLandOwn" sheetId="5" r:id="rId5"/>
    <sheet name="Principal Occupation" sheetId="6" r:id="rId6"/>
    <sheet name="AvgAge2" sheetId="7" r:id="rId7"/>
    <sheet name="Industrial Classifications2" sheetId="8" r:id="rId8"/>
    <sheet name="IndustClass3" sheetId="9" r:id="rId9"/>
    <sheet name="Industrial Classification" sheetId="10" r:id="rId10"/>
    <sheet name="Hispanic Farm Class" sheetId="11" r:id="rId11"/>
    <sheet name="Industrial Classification Graph" sheetId="12" r:id="rId12"/>
    <sheet name="Avg Gov Payment" sheetId="13" r:id="rId13"/>
    <sheet name="Avg Gov Payment per participant" sheetId="14" r:id="rId14"/>
    <sheet name="%Farms recieving gov payment" sheetId="15" r:id="rId15"/>
    <sheet name="Avg CCC Loans" sheetId="16" r:id="rId16"/>
    <sheet name="%Farms receiving CCC" sheetId="17" r:id="rId17"/>
    <sheet name="%Female Operators" sheetId="18" r:id="rId18"/>
    <sheet name="Living Off the Farm" sheetId="19" r:id="rId19"/>
    <sheet name="Farms&gt;$25,000" sheetId="20" r:id="rId20"/>
    <sheet name="Experience" sheetId="21" r:id="rId21"/>
    <sheet name="Average Age" sheetId="22" r:id="rId22"/>
    <sheet name="Average Farm Sales" sheetId="23" r:id="rId23"/>
    <sheet name="Total Farm Sales" sheetId="24" r:id="rId24"/>
    <sheet name="Average Acres per Farm" sheetId="25" r:id="rId25"/>
    <sheet name="Minority Farms in the 1900s" sheetId="26" r:id="rId26"/>
    <sheet name="% Change in number of Farms" sheetId="27" r:id="rId27"/>
    <sheet name="%Farming as Principal Occupatio" sheetId="28" r:id="rId28"/>
    <sheet name="Average Acres per Tenant Farmer" sheetId="29" r:id="rId29"/>
    <sheet name="Percentage of Tenant Farmers" sheetId="30" r:id="rId30"/>
    <sheet name="Percent Land Ownership" sheetId="31" r:id="rId31"/>
    <sheet name="Minorities Graph" sheetId="32" r:id="rId32"/>
    <sheet name="% Change # Farms" sheetId="33" r:id="rId33"/>
  </sheets>
  <definedNames>
    <definedName name="D82_">'Figure 1617'!$K$2:$K$821</definedName>
    <definedName name="D87_">'Figure 1617'!$I$2:$I$821</definedName>
    <definedName name="D92_">'Figure 1617'!$G$2:$G$821</definedName>
    <definedName name="D97_">'Figure 1617'!$E$2:$E$821</definedName>
    <definedName name="Data">'Figure 1617'!$A$1:$K$821</definedName>
    <definedName name="F82_">'Figure 1617'!$J$2:$J$821</definedName>
    <definedName name="F87_">'Figure 1617'!$H$2:$H$821</definedName>
    <definedName name="F92_">'Figure 1617'!$F$2:$F$821</definedName>
    <definedName name="F97_">'Figure 1617'!$D$2:$D$821</definedName>
    <definedName name="ITEM_ST">'Figure 1617'!$B$2:$B$821</definedName>
    <definedName name="ST">'Figure 1617'!$A$2:$A$821</definedName>
    <definedName name="TEXT_ST.TEXT">'Figure 1617'!$C$2:$C$821</definedName>
  </definedNames>
  <calcPr fullCalcOnLoad="1"/>
</workbook>
</file>

<file path=xl/sharedStrings.xml><?xml version="1.0" encoding="utf-8"?>
<sst xmlns="http://schemas.openxmlformats.org/spreadsheetml/2006/main" count="7223" uniqueCount="2550">
  <si>
    <t>Type of organization:  Corporation, farms operated by Black and other races@1  (acres)</t>
  </si>
  <si>
    <t>1600120</t>
  </si>
  <si>
    <t>Black &amp; other races@1: corporation (acres)</t>
  </si>
  <si>
    <t>Type of organization:  Corporation, family held:  More than 10  stockholders, all farms (farms)</t>
  </si>
  <si>
    <t>1600121</t>
  </si>
  <si>
    <t>All farms, corporation, family &gt;10 stockholder (farms)</t>
  </si>
  <si>
    <t>Type of organization:  Corporation, family held:  More than 10  stockholders, farms operated by Black and other races@1  (farms)</t>
  </si>
  <si>
    <t>1600122</t>
  </si>
  <si>
    <t>Black &amp; other races@1: corp, family &gt;10 stckhldr (farms)</t>
  </si>
  <si>
    <t>Type of organization:  Corporation, family held:  More than 10  stockholders, all farms (acres)</t>
  </si>
  <si>
    <t>1600123</t>
  </si>
  <si>
    <t>All farms, corporation, family &gt;10 stockholder (acres)</t>
  </si>
  <si>
    <t>Type of organization:  Corporation, family held:  More than 10  stockholders, farms operated by Black and other races@1  (acres)</t>
  </si>
  <si>
    <t>1600124</t>
  </si>
  <si>
    <t>Black &amp; other races@1: corp, family &gt;10 stckhldr (acres)</t>
  </si>
  <si>
    <t>Type of organization:  Corporation, family held: 10 or less stockholders, all farms (farms)</t>
  </si>
  <si>
    <t>1600125</t>
  </si>
  <si>
    <t>All farms, corporation, family =&lt;10 stockholder (farms)</t>
  </si>
  <si>
    <t>Type of organization:  Corporation, family held: 10 or less stockholders, farms operated by Black and other races@1  (farms)</t>
  </si>
  <si>
    <t>1600126</t>
  </si>
  <si>
    <t>Black &amp; other races@1: corp, family =&lt;10 stckhldr (farms)</t>
  </si>
  <si>
    <t>Type of organization:  Corporation, family held: 10 or less stockholders, all farms (acres)</t>
  </si>
  <si>
    <t>1600127</t>
  </si>
  <si>
    <t>All farms, corporation, family =&lt;10 stockholder (acres)</t>
  </si>
  <si>
    <t>Type of organization:  Corporation, family held: 10 or less stockholders, farms operated by Black and other races@1  (acres)</t>
  </si>
  <si>
    <t>1600128</t>
  </si>
  <si>
    <t>Black &amp; other races@1: corp, family =&lt;10 stckhldr (acres)</t>
  </si>
  <si>
    <t>Type of organization:  Corporation, other than family held:  More than 10  stockholders, all farms (farms)</t>
  </si>
  <si>
    <t>1600129</t>
  </si>
  <si>
    <t>All farms, corporation, not family &gt;10 stockholder (farms)</t>
  </si>
  <si>
    <t>Type of organization:  Corporation, other than family held:  More than 10  stockholders, farms operated by Black and other races@1  (farms)</t>
  </si>
  <si>
    <t>1600130</t>
  </si>
  <si>
    <t>Other - cooperative, estate or trust, institutional, etc., operators by sex:  Female</t>
  </si>
  <si>
    <t>1700198</t>
  </si>
  <si>
    <t>Other organizations..., female (operator)</t>
  </si>
  <si>
    <t>Other - cooperative, estate or trust, institutional, etc., operators by sex:  Male</t>
  </si>
  <si>
    <t>1700199</t>
  </si>
  <si>
    <t>Other organizations..., male (operator)</t>
  </si>
  <si>
    <t>Other - cooperative, estate or trust, institutional, etc., operators of Spanish, Hispanic, or Latino origin@1</t>
  </si>
  <si>
    <t>1700200</t>
  </si>
  <si>
    <t>Other organizations..., Spanish origin@1 (operator)</t>
  </si>
  <si>
    <t>Total sales, farms operated by specified racial groups:  Total  (farms)</t>
  </si>
  <si>
    <t>1700201</t>
  </si>
  <si>
    <t>Total sales, total (farms)</t>
  </si>
  <si>
    <t>Total sales, farms operated by specified racial groups:  Black (farms)</t>
  </si>
  <si>
    <t>1700202</t>
  </si>
  <si>
    <t>Total sales, Black (farms)</t>
  </si>
  <si>
    <t>Total sales, farms operated by specified racial groups:  American Indian (farms)</t>
  </si>
  <si>
    <t>1700203</t>
  </si>
  <si>
    <t>Total sales, American Indian (farms)</t>
  </si>
  <si>
    <t>Total sales, farms operated by specified racial groups:  Asian or Pacific Islander (farms)</t>
  </si>
  <si>
    <t>1700204</t>
  </si>
  <si>
    <t>Total sales, Asia or Pacific Islander (farms)</t>
  </si>
  <si>
    <t>Total sales, farms operated by specified racial groups:  Other (see text) (farms)</t>
  </si>
  <si>
    <t>1700205</t>
  </si>
  <si>
    <t>Total sales, other race (txt) (farms)</t>
  </si>
  <si>
    <t>Total sales, operators by sex:  Female  (farms)</t>
  </si>
  <si>
    <t>1700206</t>
  </si>
  <si>
    <t>Total sales, female (farms)</t>
  </si>
  <si>
    <t>Total sales, operators by sex:  Male  (farms)</t>
  </si>
  <si>
    <t>1700207</t>
  </si>
  <si>
    <t>Total sales, male (farms)</t>
  </si>
  <si>
    <t>Total sales, operators of Spanish, Hispanic, or Latino origin@1 (farms)</t>
  </si>
  <si>
    <t>1700208</t>
  </si>
  <si>
    <t>Total sales, Spanish origin@1 (farms)</t>
  </si>
  <si>
    <t>Total sales, farms operated by specified racial groups:  Total ($1,000)</t>
  </si>
  <si>
    <t>1700209</t>
  </si>
  <si>
    <t>Total sales, total ($1,000)</t>
  </si>
  <si>
    <t>Total sales, farms operated by specified racial groups:  Black ($1,000)</t>
  </si>
  <si>
    <t>1700210</t>
  </si>
  <si>
    <t>Total sales, Black ($1,000)</t>
  </si>
  <si>
    <t>Total sales, farms operated by specified racial groups:  American Indian ($1,000)</t>
  </si>
  <si>
    <t>1700211</t>
  </si>
  <si>
    <t>Total sales, American Indian ($1,000)</t>
  </si>
  <si>
    <t>Total sales, farms operated by specified racial groups:  Asian or Pacific Islander ($1,000)</t>
  </si>
  <si>
    <t>1700212</t>
  </si>
  <si>
    <t>Total sales, Asia or Pacific Islander ($1,000)</t>
  </si>
  <si>
    <t>Farms, farms operated by specified racial groups:  Total (number)</t>
  </si>
  <si>
    <t>1700001</t>
  </si>
  <si>
    <t>Farms, total (number)</t>
  </si>
  <si>
    <t>Farms, farms operated by specified racial groups:  Black (number)</t>
  </si>
  <si>
    <t>1700002</t>
  </si>
  <si>
    <t>Farms, Black (number)</t>
  </si>
  <si>
    <t>Farms, farms operated by specified racial groups:  American Indian (number)</t>
  </si>
  <si>
    <t>1700003</t>
  </si>
  <si>
    <t>Farms, American Indian (number)</t>
  </si>
  <si>
    <t>Farms, farms operated by specified racial groups:  Asian or Pacific Islander (number)</t>
  </si>
  <si>
    <t>1700004</t>
  </si>
  <si>
    <t>Farms, Asia or Pacific Islander (number)</t>
  </si>
  <si>
    <t>Farms, farms operated by specified racial groups:  Other (see text)  (number)</t>
  </si>
  <si>
    <t>1700005</t>
  </si>
  <si>
    <t>Farms, other race (txt) (number)</t>
  </si>
  <si>
    <t>Farms, operators by sex:  Female (number)</t>
  </si>
  <si>
    <t>1700006</t>
  </si>
  <si>
    <t>Farms, female (operator)</t>
  </si>
  <si>
    <t>Farms, operators by sex:  Male (number)</t>
  </si>
  <si>
    <t>1700007</t>
  </si>
  <si>
    <t>Farms, male (operator)</t>
  </si>
  <si>
    <t>Farms, operators of Spanish, Hispanic, or Latino origin@1 (number)</t>
  </si>
  <si>
    <t>1700008</t>
  </si>
  <si>
    <t>Farms, Spanish origin@1 (operator)</t>
  </si>
  <si>
    <t>Land in farms, farms operated by specified racial groups:  Total (acres)</t>
  </si>
  <si>
    <t>1700009</t>
  </si>
  <si>
    <t>Land in farms, total (acres)</t>
  </si>
  <si>
    <t>Land in farms, farms operated by specified racial groups:  Black (acres)</t>
  </si>
  <si>
    <t>1700010</t>
  </si>
  <si>
    <t>Land in farms, Black (acres)</t>
  </si>
  <si>
    <t>Land in farms, farms operated by specified racial groups:  American Indian (acres)</t>
  </si>
  <si>
    <t>1700011</t>
  </si>
  <si>
    <t>Land in farms, American Indian (acres)</t>
  </si>
  <si>
    <t>Land in farms, farms operated by specified racial groups:  Asian or Pacific Islander (acres)</t>
  </si>
  <si>
    <t>1700012</t>
  </si>
  <si>
    <t>Land in farms, Asia or Pacific Islander (acres)</t>
  </si>
  <si>
    <t>Land in farms, farms operated by specified racial groups:  Other (see text) (acres)</t>
  </si>
  <si>
    <t>1700013</t>
  </si>
  <si>
    <t>Land in farms, other race (txt) (acres)</t>
  </si>
  <si>
    <t>Land in farms, operators by sex:  Female  (acres)</t>
  </si>
  <si>
    <t>1700014</t>
  </si>
  <si>
    <t>Land in farms, female (acres)</t>
  </si>
  <si>
    <t>Land in farms, operators by sex:  Male  (acres)</t>
  </si>
  <si>
    <t>1700015</t>
  </si>
  <si>
    <t>Land in farms, male (acres)</t>
  </si>
  <si>
    <t>Land in farms, operators of Spanish, Hispanic, or Latino origin@1 (acres)</t>
  </si>
  <si>
    <t>1700016</t>
  </si>
  <si>
    <t>Land in farms, Spanish origin@1 (acres)</t>
  </si>
  <si>
    <t>Land in farms, harvested cropland, farms operated by specified racial groups:  Total (farms)</t>
  </si>
  <si>
    <t>Total sales, crops, including nursery and greenhouse crops, farms operated by specified racial groups:   Total ($1,000)</t>
  </si>
  <si>
    <t>1700225</t>
  </si>
  <si>
    <t>Value of sales, crop inc nurs &amp; grnh, total ($000)</t>
  </si>
  <si>
    <t>Total sales, crops, including nursery and greenhouse crops, farms operated by specified racial groups:   Black ($1,000)</t>
  </si>
  <si>
    <t>1700226</t>
  </si>
  <si>
    <t>Value of sales, crop inc nurs &amp; grnh, Black ($000)</t>
  </si>
  <si>
    <t>Total sales, crops, including nursery and greenhouse crops, farms operated by specified racial groups:   American Indian ($1,000)</t>
  </si>
  <si>
    <t>1700227</t>
  </si>
  <si>
    <t>Value of sales, crop inc nurs &amp; grnh, American Indian ($000)</t>
  </si>
  <si>
    <t>Total sales, crops, including nursery and greenhouse crops, farms operated by specified racial groups:   Asian or Pacific Islander  ($1,000)</t>
  </si>
  <si>
    <t>1700228</t>
  </si>
  <si>
    <t>Value of sales, crop inc nurs &amp; grnh, Asia/PI ($000)</t>
  </si>
  <si>
    <t>Total sales, crops, including nursery and greenhouse crops, farms operated by specified racial groups:   Other (see text) ($1,000)</t>
  </si>
  <si>
    <t>1700229</t>
  </si>
  <si>
    <t>Value of sls, crop inc nurs &amp; grnh, other race (txt) ($000)</t>
  </si>
  <si>
    <t>Total sales, crops, including nursery and greenhouse crops,  operators by sex:  Female  ($1,000)</t>
  </si>
  <si>
    <t>1700230</t>
  </si>
  <si>
    <t>Value of sales, crop inc nurs &amp; grnh, female ($000)</t>
  </si>
  <si>
    <t>Total sales, crops, including nursery and greenhouse crops,  operators by sex:  Male  ($1,000)</t>
  </si>
  <si>
    <t>1700231</t>
  </si>
  <si>
    <t>Value of sales, crop inc nurs &amp; grnh, male ($000)</t>
  </si>
  <si>
    <t>Total sales, crops, including nursery and greenhouse crops,  operators of Spanish, Hispanic, or Latino origin@1  ($1,000)</t>
  </si>
  <si>
    <t>1700232</t>
  </si>
  <si>
    <t>Value of sales, crop inc nurs &amp; grnh, Spanish orig@1 ($000)</t>
  </si>
  <si>
    <t>Total sales, livestock, poultry, and their products, farms operated by specified racial groups:  Total  (farms)</t>
  </si>
  <si>
    <t>1700233</t>
  </si>
  <si>
    <t>Value of sales, livestock, poultry &amp; prod, total (f)</t>
  </si>
  <si>
    <t>Total sales, livestock, poultry, and their products, farms operated by specified racial groups:  Black (farms)</t>
  </si>
  <si>
    <t>1700234</t>
  </si>
  <si>
    <t>Value of sales, livestock, poultry &amp; prod, Black (f)</t>
  </si>
  <si>
    <t>Harvested cropland, female (acres)</t>
  </si>
  <si>
    <t>Land in farms, harvested cropland, operators by sex:  Male  (acres)</t>
  </si>
  <si>
    <t>1700031</t>
  </si>
  <si>
    <t>Harvested cropland, male (acres)</t>
  </si>
  <si>
    <t>Land in farms, harvested cropland, operators of Spanish, Hispanic, or Latino origin@1 (acres)</t>
  </si>
  <si>
    <t>1700032</t>
  </si>
  <si>
    <t>Harvested cropland, Spanish origin@1 (acres)</t>
  </si>
  <si>
    <t>Farms by size, 1 to 9 acres, farms operated by specified racial groups:  Total</t>
  </si>
  <si>
    <t>1700033</t>
  </si>
  <si>
    <t>Farms by size, 1-9 acres, total (farms)</t>
  </si>
  <si>
    <t>Farms by size, 1 to 9 acres, farms operated by specified racial groups:  Black</t>
  </si>
  <si>
    <t>1700034</t>
  </si>
  <si>
    <t>Farms by size, 1-9 acres, Black (farms)</t>
  </si>
  <si>
    <t>Farms by size, 1 to 9 acres, farms operated by specified racial groups:  American Indian</t>
  </si>
  <si>
    <t>1700035</t>
  </si>
  <si>
    <t>Farms by size, 1-9 acres, American Indian (farms)</t>
  </si>
  <si>
    <t>Farms by size, 1 to 9 acres, farms operated by specified racial groups:  Asian or Pacific Islander</t>
  </si>
  <si>
    <t>1700036</t>
  </si>
  <si>
    <t>Farms by size, 1-9 acres, Asia or Pacific Islander (farms)</t>
  </si>
  <si>
    <t>Farms by size, 1 to 9 acres, farms operated by specified racial groups:  Other (see text)</t>
  </si>
  <si>
    <t>1700037</t>
  </si>
  <si>
    <t>Farms by size, 1-9 acres, other race (txt) (farms)</t>
  </si>
  <si>
    <t>Farms by size, 1 to 9 acres, operators by sex:  Female</t>
  </si>
  <si>
    <t>1700038</t>
  </si>
  <si>
    <t>Farms by size, 1-9 acres, female (farms)</t>
  </si>
  <si>
    <t>Farms by size, 1 to 9 acres, operators by sex:  Male</t>
  </si>
  <si>
    <t>1700039</t>
  </si>
  <si>
    <t>Farms by size, 1-9 acres, male (farms)</t>
  </si>
  <si>
    <t>Farms by size, 1 to 9 acres, operators of Spanish, Hispanic, or Latino origin@1</t>
  </si>
  <si>
    <t>1700040</t>
  </si>
  <si>
    <t>Farms by size, 1-9 acres, Spanish origin@1 (farms)</t>
  </si>
  <si>
    <t>Farms by size, 10 to 49 acres, farms operated by specified racial groups:  Total</t>
  </si>
  <si>
    <t>1700041</t>
  </si>
  <si>
    <t>Farms by size, 10-49 acres, total (farms)</t>
  </si>
  <si>
    <t>Farms by size, 10 to 49 acres, farms operated by specified racial groups:  Black</t>
  </si>
  <si>
    <t>1700042</t>
  </si>
  <si>
    <t>Farms by size, 10-49 acres, Black (farms)</t>
  </si>
  <si>
    <t>Farms by size, 10 to 49 acres, farms operated by specified racial groups:  American Indian</t>
  </si>
  <si>
    <t>1700043</t>
  </si>
  <si>
    <t>Farms by size, 10-49 acres, American Indian (farms)</t>
  </si>
  <si>
    <t>Farms by size, 10 to 49 acres, farms operated by specified racial groups:  Asian or Pacific Islander</t>
  </si>
  <si>
    <t>US</t>
  </si>
  <si>
    <t>1700245</t>
  </si>
  <si>
    <t>Val of sls, livestock, poult&amp; prod, other race (txt) ($000)</t>
  </si>
  <si>
    <t>Total sales, livestock, poultry, and their products, operators by sex:  Female  ($1,000)</t>
  </si>
  <si>
    <t>1700246</t>
  </si>
  <si>
    <t>Value of sales, livestock, poultry &amp; prod, female ($000)</t>
  </si>
  <si>
    <t>Total sales, livestock, poultry, and their products, operators by sex:  Male  ($1,000)</t>
  </si>
  <si>
    <t>1700247</t>
  </si>
  <si>
    <t>Value of sales, livestock, poultry &amp; prod, male ($000)</t>
  </si>
  <si>
    <t>Total sales, livestock, poultry, and their products, operators of Spanish, Hispanic, or Latino origin@1 ($1,000)</t>
  </si>
  <si>
    <t>1700248</t>
  </si>
  <si>
    <t>Value of sales, livestock, poultry &amp; prod, Spanish@1 ($000)</t>
  </si>
  <si>
    <t>Total sales, farms by value of sales, less than $1,000, farms operated by specified racial groups:  Total</t>
  </si>
  <si>
    <t>1700249</t>
  </si>
  <si>
    <t>Value of sales, less than $1,000, total (f)</t>
  </si>
  <si>
    <t>Total sales, farms by value of sales, less than $1,000, farms operated by specified racial groups:  Black</t>
  </si>
  <si>
    <t>1700250</t>
  </si>
  <si>
    <t>Value of sales, less than $1,000, Black (f)</t>
  </si>
  <si>
    <t>Total sales, farms by value of sales, less than $1,000, farms operated by specified racial groups:  American Indian</t>
  </si>
  <si>
    <t>1700251</t>
  </si>
  <si>
    <t>Value of sales, less than $1,000, American Indian (f)</t>
  </si>
  <si>
    <t>Total sales, farms by value of sales, less than $1,000, farms operated by specified racial groups:  Asian or Pacific Islander</t>
  </si>
  <si>
    <t>1700252</t>
  </si>
  <si>
    <t>Value of sales, less than $1,000, Asia/Pacific Islander (f)</t>
  </si>
  <si>
    <t>Total sales, farms by value of sales, less than $1,000, farms operated by specified racial groups:  Other (see text)</t>
  </si>
  <si>
    <t>1700253</t>
  </si>
  <si>
    <t>Value of sales, less than $1,000, other race (txt) (f)</t>
  </si>
  <si>
    <t>Total sales, farms by value of sales, less than $1,000, operators by sex:  Female</t>
  </si>
  <si>
    <t>1700254</t>
  </si>
  <si>
    <t>Value of sales, less than $1,000, female (f)</t>
  </si>
  <si>
    <t>Total sales, farms by value of sales, less than $1,000, operators by sex:  Male</t>
  </si>
  <si>
    <t>1700255</t>
  </si>
  <si>
    <t>Value of sales, less than $1,000, male (f)</t>
  </si>
  <si>
    <t>Total sales, farms by value of sales, less than $1,000, operators of Spanish, Hispanic, or Latino origin@1</t>
  </si>
  <si>
    <t>1700256</t>
  </si>
  <si>
    <t>Value of sales, less than $1,000, Spanish origin@1 (f)</t>
  </si>
  <si>
    <t>Farms by size, 140 to 219 acres, farms operated by specified racial groups:  Black</t>
  </si>
  <si>
    <t>1700058</t>
  </si>
  <si>
    <t>Farms by size, 140-219 acres, Black (farms)</t>
  </si>
  <si>
    <t>Farms by size, 140 to 219 acres, farms operated by specified racial groups:  American Indian</t>
  </si>
  <si>
    <t>1700059</t>
  </si>
  <si>
    <t>Farms by size, 140-219 acres, American Indian (farms)</t>
  </si>
  <si>
    <t>Farms by size, 140 to 219 acres, farms operated by specified racial groups:  Asian or Pacific Islander</t>
  </si>
  <si>
    <t>1700060</t>
  </si>
  <si>
    <t>Farms by size, 140-219 acres, Asia/Pacific Islander (farms)</t>
  </si>
  <si>
    <t>Farms by size, 140 to 219 acres, farms operated by specified racial groups:  Other (see text)</t>
  </si>
  <si>
    <t>1700061</t>
  </si>
  <si>
    <t>Farms by size, 140-219 acres, other race (txt) (farms)</t>
  </si>
  <si>
    <t>Farms by size, 140 to 219 acres, operators by sex:  Female</t>
  </si>
  <si>
    <t>1700062</t>
  </si>
  <si>
    <t>Farms by size, 140-219 acres, female (farms)</t>
  </si>
  <si>
    <t>Farms by size, 140 to 219 acres, operators by sex:  Male</t>
  </si>
  <si>
    <t>1700063</t>
  </si>
  <si>
    <t>Farms by size, 140-219 acres, male (farms)</t>
  </si>
  <si>
    <t>Farms by size, 140 to 219 acres, operators of Spanish, Hispanic, or Latino origin@1</t>
  </si>
  <si>
    <t>1700064</t>
  </si>
  <si>
    <t>Farms by size, 140-219 acres, Spanish origin@1 (farms)</t>
  </si>
  <si>
    <t>Farms by size, 220 to 499 acres, farms operated by specified racial groups:  Total</t>
  </si>
  <si>
    <t>1700065</t>
  </si>
  <si>
    <t>Farms by size, 220-499 acres, total (farms)</t>
  </si>
  <si>
    <t>Farms by size, 220 to 499 acres, farms operated by specified racial groups:  Black</t>
  </si>
  <si>
    <t>1700066</t>
  </si>
  <si>
    <t>Farms by size, 220-499 acres, Black (farms)</t>
  </si>
  <si>
    <t>Farms by size, 220 to 499 acres, farms operated by specified racial groups:  American Indian</t>
  </si>
  <si>
    <t>1700067</t>
  </si>
  <si>
    <t>Farms by size, 220-499 acres, American Indian (farms)</t>
  </si>
  <si>
    <t>Farms by size, 220 to 499 acres, farms operated by specified racial groups:  Asian or Pacific Islander</t>
  </si>
  <si>
    <t>1700068</t>
  </si>
  <si>
    <t>Farms by size, 220-499 acres, Asia/Pacific Islander (farms)</t>
  </si>
  <si>
    <t>Farms by size, 220 to 499 acres, farms operated by specified racial groups:  Other (see text)</t>
  </si>
  <si>
    <t>1700069</t>
  </si>
  <si>
    <t>Farms by size, 220-499 acres, other race (txt) (farms)</t>
  </si>
  <si>
    <t>Farms by size, 220 to 499 acres, operators by sex:  Female</t>
  </si>
  <si>
    <t>1700070</t>
  </si>
  <si>
    <t>Farms by size, 220-499 acres, female (farms)</t>
  </si>
  <si>
    <t>Value of sales, $2,500-9,999, Asia or Pacific Islander (f)</t>
  </si>
  <si>
    <t>Total sales, farms by value of sales, $2,500 to $9,999 farms operated by specified racial groups:  Other (see text)</t>
  </si>
  <si>
    <t>1700269</t>
  </si>
  <si>
    <t>Value of sales, $2,500-9,999, other race (txt) (f)</t>
  </si>
  <si>
    <t>Total sales, farms by value of sales, $2,500 to $9,999, operators by sex:  Female</t>
  </si>
  <si>
    <t>1700270</t>
  </si>
  <si>
    <t>Value of sales, $2,500-9,999, female (f)</t>
  </si>
  <si>
    <t>Total sales, farms by value of sales, $2,500 to $9,999, operators by sex:  Male</t>
  </si>
  <si>
    <t>1700271</t>
  </si>
  <si>
    <t>Value of sales, $2,500-9,999, male (f)</t>
  </si>
  <si>
    <t>Total sales, farms by value of sales, $2,500 to $9,999, operators of Spanish, Hispanic, or Latino origin@1</t>
  </si>
  <si>
    <t>1700272</t>
  </si>
  <si>
    <t>Value of sales, $2,500-9,999, Spanish origin@1 (f)</t>
  </si>
  <si>
    <t>Total sales, farms by value of sales, $10,000 to $19,999,  farms operated by specified racial groups:  Total farms</t>
  </si>
  <si>
    <t>1700273</t>
  </si>
  <si>
    <t>Value of sales, $10,000-19,999, total (f)</t>
  </si>
  <si>
    <t>Total sales, farms by value of sales, $10,000 to $19,999,  farms operated by specified racial groups:  Black</t>
  </si>
  <si>
    <t>1700274</t>
  </si>
  <si>
    <t>Value of sales, $10,000-19,999, Black (f)</t>
  </si>
  <si>
    <t>Total sales, farms by value of sales, $10,000 to $19,999,  farms operated by specified racial groups:  American Indian</t>
  </si>
  <si>
    <t>1700275</t>
  </si>
  <si>
    <t>Value of sales, $10,000-19,999, American Indian (f)</t>
  </si>
  <si>
    <t>Total sales, farms by value of sales, $10,000 to $19,999,  farms operated by specified racial groups:  Asian or Pacific Islander</t>
  </si>
  <si>
    <t>1700276</t>
  </si>
  <si>
    <t>Value of sales, $10,000-19,999, Asia or Pacific Islander (f)</t>
  </si>
  <si>
    <t>Total sales, farms by value of sales, $10,000 to $19,999,  farms operated by specified racial groups:  Other (see text)</t>
  </si>
  <si>
    <t>1700277</t>
  </si>
  <si>
    <t>Value of sales, $10,000-19,999, other race (txt) (f)</t>
  </si>
  <si>
    <t>Total sales, farms by value of sales, $10,000 to $19,999, operators by sex:  Female</t>
  </si>
  <si>
    <t>1700278</t>
  </si>
  <si>
    <t>Value of sales, $10,000-19,999, female (f)</t>
  </si>
  <si>
    <t>Total sales, farms by value of sales, $10,000 to $19,999, operators by sex:  Male</t>
  </si>
  <si>
    <t>1700279</t>
  </si>
  <si>
    <t>Value of sales, $10,000-19,999, male (f)</t>
  </si>
  <si>
    <t>Government payments received, American Indian ($1,000)</t>
  </si>
  <si>
    <t>Farms by size, 220 to 499 acres, operators by sex:  Male</t>
  </si>
  <si>
    <t>1700071</t>
  </si>
  <si>
    <t>Farms by size, 220-499 acres, male (farms)</t>
  </si>
  <si>
    <t>Total sales, farms by value of sales, $10,000 to $19,999, operators of Spanish, Hispanic, or Latino origin@1</t>
  </si>
  <si>
    <t>1700280</t>
  </si>
  <si>
    <t>Value of sales, $10,000-19,999, Spanish origin@1 (f)</t>
  </si>
  <si>
    <t>Total sales, farms by value of sales, $20,000 to $24,999,  farms operated by specified racial groups:  Total farms</t>
  </si>
  <si>
    <t>1700281</t>
  </si>
  <si>
    <t>Value of sales, $20,000-24,999, total (f)</t>
  </si>
  <si>
    <t>ST</t>
  </si>
  <si>
    <t>TEXT_ST.TEXT</t>
  </si>
  <si>
    <t>ITEM_ST</t>
  </si>
  <si>
    <t>F97</t>
  </si>
  <si>
    <t>D97</t>
  </si>
  <si>
    <t>F92</t>
  </si>
  <si>
    <t>D92</t>
  </si>
  <si>
    <t>F87</t>
  </si>
  <si>
    <t>D87</t>
  </si>
  <si>
    <t>F82</t>
  </si>
  <si>
    <t>D82</t>
  </si>
  <si>
    <t>Corrected 92 Data1.TEXT</t>
  </si>
  <si>
    <t>00</t>
  </si>
  <si>
    <t>Tenure of operator:  All operators, all farms  (farms)</t>
  </si>
  <si>
    <t>1600001</t>
  </si>
  <si>
    <t/>
  </si>
  <si>
    <t>0</t>
  </si>
  <si>
    <t>All farms, all operators (farms)</t>
  </si>
  <si>
    <t>Tenure of operator:  All operators, farms operated by Black and other races@1 (farms)</t>
  </si>
  <si>
    <t>1600002</t>
  </si>
  <si>
    <t>Black &amp; other races@1: (farms)</t>
  </si>
  <si>
    <t>Tenure of operator:  All operators, all farms (acres)</t>
  </si>
  <si>
    <t>1600003</t>
  </si>
  <si>
    <t>All farms, all operators (acres)</t>
  </si>
  <si>
    <t>Tenure of operator:  All operators, farms operated by Black and other races@1 (acres)</t>
  </si>
  <si>
    <t>1600004</t>
  </si>
  <si>
    <t>Black &amp; other races@1: (acres)</t>
  </si>
  <si>
    <t>Tenure of operator:  All operators, harvested cropland,  all farms  (farms)</t>
  </si>
  <si>
    <t>1600005</t>
  </si>
  <si>
    <t>All farms, harvested cropland (farms)</t>
  </si>
  <si>
    <t>Tenure of operator:  All operators, harvested cropland, farms operated by Black and other races@1 (farms)</t>
  </si>
  <si>
    <t>1600006</t>
  </si>
  <si>
    <t>Black &amp; other races@1: harvested cropland (farms)</t>
  </si>
  <si>
    <t>Tenure of operator:  All operators, harvested cropland,  all farms (acres)</t>
  </si>
  <si>
    <t>1600007</t>
  </si>
  <si>
    <t>All farms, harvested cropland (acres)</t>
  </si>
  <si>
    <t>Tenure of operator:  All operators, harvested cropland, farms operated by Black and other races@1 (acres)</t>
  </si>
  <si>
    <t>1600008</t>
  </si>
  <si>
    <t>Black &amp; other races@1: harvested cropland (acres)</t>
  </si>
  <si>
    <t>Tenure of operator:  All operators, full owners, all farms (farms)</t>
  </si>
  <si>
    <t>1600009</t>
  </si>
  <si>
    <t>All farms, full owners (farms)</t>
  </si>
  <si>
    <t>Tenure of operator:  All operators, full owners, farms operated by Black and other races@1  (farms)</t>
  </si>
  <si>
    <t>1600010</t>
  </si>
  <si>
    <t>Black &amp; other races@1: full owners (farms)</t>
  </si>
  <si>
    <t>Tenure of operator:  All operators, full owners, all farms  (acres)</t>
  </si>
  <si>
    <t>1600011</t>
  </si>
  <si>
    <t>All farms, full owners (acres)</t>
  </si>
  <si>
    <t>Tenure of operator:  All operators, full owners, farms operated by Black and other races@1 (acres)</t>
  </si>
  <si>
    <t>1600012</t>
  </si>
  <si>
    <t>Black &amp; other races@1: full owners (acres)</t>
  </si>
  <si>
    <t>Tenure of operator:  All operators, full owners, harvested cropland,  all farms  (farms)</t>
  </si>
  <si>
    <t>1600013</t>
  </si>
  <si>
    <t>All farms, full owners, harvested cropland (farms)</t>
  </si>
  <si>
    <t>Tenure of operator:  All operators, full owners, harvested cropland, farms operated by Black and other races@1 (farms)</t>
  </si>
  <si>
    <t>1600014</t>
  </si>
  <si>
    <t>Black &amp; other races@1: full owners, harv cropland (farms)</t>
  </si>
  <si>
    <t>Tenure of operator:  All operators, full owners, harvested cropland,  all farms (acres)</t>
  </si>
  <si>
    <t>1600015</t>
  </si>
  <si>
    <t>All farms, full owners, harvested cropland (acres)</t>
  </si>
  <si>
    <t>Tenure of operator:  All operators, full owners, harvested cropland, farms operated by Black and other races@1 (acres)</t>
  </si>
  <si>
    <t>1600016</t>
  </si>
  <si>
    <t>Black &amp; other races@1: full owners, harv cropland (acres)</t>
  </si>
  <si>
    <t>Tenure of operator:  All operators, part owners, all farms  (farms)</t>
  </si>
  <si>
    <t>1600017</t>
  </si>
  <si>
    <t>All farms, part owners (farms)</t>
  </si>
  <si>
    <t>Tenure of operator:  All operators, part owners, farms operated by Black and other races@1 (farms)</t>
  </si>
  <si>
    <t>1600018</t>
  </si>
  <si>
    <t>Black &amp; other races@1: part owners (farms)</t>
  </si>
  <si>
    <t>Tenure of operator:  All operators, part owners, all farms (acres)</t>
  </si>
  <si>
    <t>1600019</t>
  </si>
  <si>
    <t>All farms, part owners (acres)</t>
  </si>
  <si>
    <t>Tenure of operator:  All operators, part owners, farms operated by Black and other races@1 (acres)</t>
  </si>
  <si>
    <t>1600020</t>
  </si>
  <si>
    <t>Black &amp; other races@1: part owners (acres)</t>
  </si>
  <si>
    <t>Tenure of operator:  All operators, part owners, harvested cropland,  all farms  (farms)</t>
  </si>
  <si>
    <t>1600021</t>
  </si>
  <si>
    <t>All farms, part owners, harvested cropland (farms)</t>
  </si>
  <si>
    <t>Tenure of operator:  All operators, part owners, harvested cropland, farms operated by Black and other races@1  (farms)</t>
  </si>
  <si>
    <t>1600022</t>
  </si>
  <si>
    <t>Black &amp; other races@1: part owners, harv cropland (farms)</t>
  </si>
  <si>
    <t>Tenure of operator:  All operators, part owners, harvested cropland,  all farms  (acres)</t>
  </si>
  <si>
    <t>1600023</t>
  </si>
  <si>
    <t>All farms, part owners, harvested cropland (acres)</t>
  </si>
  <si>
    <t>Tenure of operator:  All operators, part owners, harvested cropland, farms operated by Black and other races@1  (acres)</t>
  </si>
  <si>
    <t>1600024</t>
  </si>
  <si>
    <t>Black &amp; other races@1: part owners, harv cropland (acres)</t>
  </si>
  <si>
    <t>Tenure of operator:  All operators, tenants, all farms  (farms)</t>
  </si>
  <si>
    <t>1600025</t>
  </si>
  <si>
    <t>All farms, tenants (farms)</t>
  </si>
  <si>
    <t>Tenure of operator:  All operators, tenants, farms operated by Black and other races@1 (farms)</t>
  </si>
  <si>
    <t>1600026</t>
  </si>
  <si>
    <t>Black &amp; other races@1: tenants (farms)</t>
  </si>
  <si>
    <t>Tenure of operator:  All operators, tenants, all farms  (acres)</t>
  </si>
  <si>
    <t>1600027</t>
  </si>
  <si>
    <t>All farms, tenants (acres)</t>
  </si>
  <si>
    <t>Tenure of operator:  All operators, tenants, farms operated by Black and other races@1  (acres)</t>
  </si>
  <si>
    <t>1600028</t>
  </si>
  <si>
    <t>Black &amp; other races@1: tenants (acres)</t>
  </si>
  <si>
    <t>Tenure of operator:  All operators, tenants, harvested cropland, all farms (farms)</t>
  </si>
  <si>
    <t>1600029</t>
  </si>
  <si>
    <t>All farms, tenants, harvested cropland (farms)</t>
  </si>
  <si>
    <t>Tenure of operator:  All operators, tenants, harvested cropland, farms operated by Black and other races@1  (farms)</t>
  </si>
  <si>
    <t>1600030</t>
  </si>
  <si>
    <t>Black &amp; other races@1: tenants, harv cropland (farms)</t>
  </si>
  <si>
    <t>Tenure of operator:  All operators, tenants, harvested cropland, all farms (acres)</t>
  </si>
  <si>
    <t>1600031</t>
  </si>
  <si>
    <t>All farms, tenants, harvested cropland (acres)</t>
  </si>
  <si>
    <t>Tenure of operator:  All operators, tenants, harvested cropland, farms operated by Black and other races@1  (acres)</t>
  </si>
  <si>
    <t>1600032</t>
  </si>
  <si>
    <t>Black &amp; other races@1: tenants, harv cropland (acres)</t>
  </si>
  <si>
    <t>Tenure of operator:  Percent of tenancy, all farms (percent)</t>
  </si>
  <si>
    <t>1600033</t>
  </si>
  <si>
    <t>All farms, tenancy (%)</t>
  </si>
  <si>
    <t>Tenure of operator:  Percent of tenancy, farms operated by Black and other races@1 (percent)</t>
  </si>
  <si>
    <t>1600034</t>
  </si>
  <si>
    <t>Black &amp; other races@1: tenancy (%)</t>
  </si>
  <si>
    <t>Operators by place of residence:  On farm operated, all farms</t>
  </si>
  <si>
    <t>1600035</t>
  </si>
  <si>
    <t>All farms, residence, on farm (operators)</t>
  </si>
  <si>
    <t>Operators by place of residence:  On farm operated, farms operated by Black and other races@1</t>
  </si>
  <si>
    <t>1600036</t>
  </si>
  <si>
    <t>Black &amp; other races@1: residence, on farm (operators)</t>
  </si>
  <si>
    <t>Operators by place of residence:  Not on farm operated, all farms</t>
  </si>
  <si>
    <t>1600037</t>
  </si>
  <si>
    <t>All farms, residence, not on farm (operators)</t>
  </si>
  <si>
    <t>Operators by place of residence:  Not on farm operated, farms operated by Black and other races@1</t>
  </si>
  <si>
    <t>1600038</t>
  </si>
  <si>
    <t>Black &amp; other races@1: residence, not on farm (operators)</t>
  </si>
  <si>
    <t>Operators by place of residence:  Not reported, all farms</t>
  </si>
  <si>
    <t>1600039</t>
  </si>
  <si>
    <t>All farms, residence, not reported (operators)</t>
  </si>
  <si>
    <t>Operators by place of residence:  Not reported, farms operated by Black and other races@1</t>
  </si>
  <si>
    <t>1600040</t>
  </si>
  <si>
    <t>Black &amp; other races@1: residence, not reported (operators)</t>
  </si>
  <si>
    <t>Operators by principal occupation:  Farming, all farms</t>
  </si>
  <si>
    <t>1600041</t>
  </si>
  <si>
    <t>All farms, occupation, farming (operators)</t>
  </si>
  <si>
    <t>Operators by principal occupation:  Farming, farms operated by Black and other races@1</t>
  </si>
  <si>
    <t>1600042</t>
  </si>
  <si>
    <t>Black &amp; other races@1: occupation, farming (operators)</t>
  </si>
  <si>
    <t>Operators by principal occupation:  Other, all farms</t>
  </si>
  <si>
    <t>1600043</t>
  </si>
  <si>
    <t>All farms, occupation, other (operators)</t>
  </si>
  <si>
    <t>Operators by principal occupation:  Other, farms operated by Black and other races@1</t>
  </si>
  <si>
    <t>1600044</t>
  </si>
  <si>
    <t>Black &amp; other races@1: occupation, other (operators)</t>
  </si>
  <si>
    <t>Operators by days worked off farm:  None, all farms</t>
  </si>
  <si>
    <t>1600045</t>
  </si>
  <si>
    <t>All farms, days worked off farm, none (operators)</t>
  </si>
  <si>
    <t>Operators by days worked off farm:  None, farms operated by Black and other races@1</t>
  </si>
  <si>
    <t>1600046</t>
  </si>
  <si>
    <t>Black &amp; other races@1: days worked off farm, none (operator)</t>
  </si>
  <si>
    <t>Operators by days worked off farm:  Any, all farms</t>
  </si>
  <si>
    <t>1600047</t>
  </si>
  <si>
    <t>All farms, days worked off farm, any (operators)</t>
  </si>
  <si>
    <t>Operators by days worked off farm:  Any, farms operated by Black and other races@1</t>
  </si>
  <si>
    <t>1600048</t>
  </si>
  <si>
    <t>Black &amp; other races@1: days worked off farm, any (operators)</t>
  </si>
  <si>
    <t>Operators by days worked off farm: 1 to 49 days, all farms</t>
  </si>
  <si>
    <t>1600049</t>
  </si>
  <si>
    <t>All farms, days worked off farm, 1-49 (operators)</t>
  </si>
  <si>
    <t>Operators by days worked off farm: 1 to 49 days, farms operated by Black and other races@1</t>
  </si>
  <si>
    <t>1600050</t>
  </si>
  <si>
    <t>Black &amp; other races@1: days worked off farm, 1-49 (operator)</t>
  </si>
  <si>
    <t>Operators by days worked off farm: 50 to 99 days, all farms</t>
  </si>
  <si>
    <t>1600051</t>
  </si>
  <si>
    <t>All farms, days worked off farm, 50-99 (operators)</t>
  </si>
  <si>
    <t>Operators by days worked off farm: 50 to 99 days, farms operated by Black and other races@1</t>
  </si>
  <si>
    <t>1600052</t>
  </si>
  <si>
    <t>Black &amp; other races@1: days worked off farm, 50-99 (oper)</t>
  </si>
  <si>
    <t>Operators by days worked off farm: 100 to 149 days, all farms</t>
  </si>
  <si>
    <t>1600053</t>
  </si>
  <si>
    <t>All farms, days worked off farm, 100-149 (operators)</t>
  </si>
  <si>
    <t>Operators by days worked off farm: 100 to 149 days, farms operated by Black and other races@1</t>
  </si>
  <si>
    <t>1600054</t>
  </si>
  <si>
    <t>Black &amp; other races@1: days worked off farm, 100-149 (oper)</t>
  </si>
  <si>
    <t>Operators by days worked off farm: 150 to 199 days, all farms</t>
  </si>
  <si>
    <t>1600055</t>
  </si>
  <si>
    <t>All farms, days worked off farm, 150-199 (operators)</t>
  </si>
  <si>
    <t>Operators by days worked off farm: 150 to 199 days, farms operated by Black and other races@1</t>
  </si>
  <si>
    <t>1600056</t>
  </si>
  <si>
    <t>Black &amp; other races@1: days worked off farm, 150-199 (oper)</t>
  </si>
  <si>
    <t>Operators by days worked off farm: 200 days or more, all farms</t>
  </si>
  <si>
    <t>1600057</t>
  </si>
  <si>
    <t>All farms, days worked off farm, 200 or more (operators)</t>
  </si>
  <si>
    <t>Operators by days worked off farm: 200 days or more,  farms operated by Black and other races@1</t>
  </si>
  <si>
    <t>1600058</t>
  </si>
  <si>
    <t>Black &amp; other races@1: days worked off farm, 200+ (operator)</t>
  </si>
  <si>
    <t>Operators by days worked off farm:   Not reported, all farms</t>
  </si>
  <si>
    <t>1600059</t>
  </si>
  <si>
    <t>All farms, days worked off farm, not reported (operators)</t>
  </si>
  <si>
    <t>Operators by days worked off farm:   Not reported, farms operated by Black and other races@1</t>
  </si>
  <si>
    <t>1600060</t>
  </si>
  <si>
    <t>Black &amp; other races@1: days worked off farm, not rptd (oper)</t>
  </si>
  <si>
    <t>Operators by years on present farm:  2 years or less, all farms</t>
  </si>
  <si>
    <t>1600061</t>
  </si>
  <si>
    <t>All farms, operators: years this farm =&lt;2 years (operators)</t>
  </si>
  <si>
    <t>Operators by years on present farm:  2 years or less, farms operated by Black and other races@1</t>
  </si>
  <si>
    <t>1600062</t>
  </si>
  <si>
    <t>Black &amp; other races@1: years this farm =&lt;2 years (operators)</t>
  </si>
  <si>
    <t>Operators by years on present farm:  3 or 4 years, all farms</t>
  </si>
  <si>
    <t>1600063</t>
  </si>
  <si>
    <t>All farms, operators: years this farm 3-4 years (operators)</t>
  </si>
  <si>
    <t>Operators by years on present farm:  3 or 4 years, farms operated by Black and other races@1</t>
  </si>
  <si>
    <t>1600064</t>
  </si>
  <si>
    <t>Black &amp; other races@1: years this farm 3-4 years (operators)</t>
  </si>
  <si>
    <t>Operators by years on present farm:  5 to 9 years, all farms</t>
  </si>
  <si>
    <t>1600065</t>
  </si>
  <si>
    <t>All farms, operators: years this farm 5-9 years (operators)</t>
  </si>
  <si>
    <t>Operators by years on present farm:  5 to 9 years, farms operated by Black and other races@1</t>
  </si>
  <si>
    <t>1600066</t>
  </si>
  <si>
    <t>Black &amp; other races@1: years this farm 5-9 years (operators)</t>
  </si>
  <si>
    <t>Operators by years on present farm:  10 years or more, all farms</t>
  </si>
  <si>
    <t>1600067</t>
  </si>
  <si>
    <t>All farms, operators: years this farm 10 years+ (operator)</t>
  </si>
  <si>
    <t>Operators by years on present farm:  10 years or more, farms operated by Black and other races@1</t>
  </si>
  <si>
    <t>1600068</t>
  </si>
  <si>
    <t>Black &amp; other races@1: years this farm 10 years+ (operators)</t>
  </si>
  <si>
    <t>Operators by years on present farm:  Average years on present farm, all farms</t>
  </si>
  <si>
    <t>1600069</t>
  </si>
  <si>
    <t>All farms, operators: average yr on pres farm (years)</t>
  </si>
  <si>
    <t>Operators by years on present farm:  Average years on present farm, farms operated by Black and other races@1</t>
  </si>
  <si>
    <t>1600070</t>
  </si>
  <si>
    <t>Black &amp; other races@1: average yr on pres farm (years)</t>
  </si>
  <si>
    <t>Operators by years on present farm:  Not reported, all farms</t>
  </si>
  <si>
    <t>1600071</t>
  </si>
  <si>
    <t>All farms, operators: years this farm not reported (oper)</t>
  </si>
  <si>
    <t>Operators by years on present farm:  Not reported, farms operated by Black and other races@1</t>
  </si>
  <si>
    <t>1600072</t>
  </si>
  <si>
    <t>Black &amp; other races@1: years this farm not reported (oper)</t>
  </si>
  <si>
    <t>Operators by age group:  Under 25 years, all farms</t>
  </si>
  <si>
    <t>1600073</t>
  </si>
  <si>
    <t>All farms, operators: age less than 25 years (operators)</t>
  </si>
  <si>
    <t>Operators by age group:  Under 25 years, farms operated by Black and other races@1</t>
  </si>
  <si>
    <t>1600074</t>
  </si>
  <si>
    <t>Black &amp; other races@1: age less than 25 years (operators)</t>
  </si>
  <si>
    <t>Operators by age group:  25 to 34 years, all farms</t>
  </si>
  <si>
    <t>1600075</t>
  </si>
  <si>
    <t>All farms, operators: age 25-34 years (operators)</t>
  </si>
  <si>
    <t>Operators by age group:  25 to 34 years, farms operated by Black and other races@1</t>
  </si>
  <si>
    <t>1600076</t>
  </si>
  <si>
    <t>Black &amp; other races@1: age 25-34 years (operators)</t>
  </si>
  <si>
    <t>Operators by age group:  35 to 44 years, all farms</t>
  </si>
  <si>
    <t>1600077</t>
  </si>
  <si>
    <t>All farms, operators: age 35-44 years (operators)</t>
  </si>
  <si>
    <t>Operators by age group:  35 to 44 years, farms operated by Black and other races@1</t>
  </si>
  <si>
    <t>1600078</t>
  </si>
  <si>
    <t>Black &amp; other races@1: age 35-44 years (operators)</t>
  </si>
  <si>
    <t>Operators by age group:  45 to 49 years, all farms</t>
  </si>
  <si>
    <t>1600079</t>
  </si>
  <si>
    <t>6</t>
  </si>
  <si>
    <t>All farms, operators: age 45-49 years (operators)</t>
  </si>
  <si>
    <t>Operators by age group:  45 to 49 years, farms operated by Black and other races@1</t>
  </si>
  <si>
    <t>1600080</t>
  </si>
  <si>
    <t>Black &amp; other races@1: age 45-49 years (operators)</t>
  </si>
  <si>
    <t>Operators by age group:  50 to 54 years, all farms</t>
  </si>
  <si>
    <t>1600081</t>
  </si>
  <si>
    <t>All farms, operators: age 50-54 years (operators)</t>
  </si>
  <si>
    <t>Operators by age group:  50 to 54 years, farms operated by Black and other races@1</t>
  </si>
  <si>
    <t>1600082</t>
  </si>
  <si>
    <t>Black &amp; other races@1: age 50-54 years (operators)</t>
  </si>
  <si>
    <t>Operators by age group:  55 to 59 years, all farms</t>
  </si>
  <si>
    <t>1600083</t>
  </si>
  <si>
    <t>All farms, operators: age 55-59 years (operators)</t>
  </si>
  <si>
    <t>Operators by age group:  55 to 59 years, farms operated by Black and other races@1</t>
  </si>
  <si>
    <t>1600084</t>
  </si>
  <si>
    <t>Black &amp; other races@1: age 55-59 years (operators)</t>
  </si>
  <si>
    <t>Operators by age group:  60 to 64 years, all farms</t>
  </si>
  <si>
    <t>1600085</t>
  </si>
  <si>
    <t>All farms, operators: age 60-64 years (operators)</t>
  </si>
  <si>
    <t>Operators by age group:  60 to 64 years, farms operated by Black and other races@1</t>
  </si>
  <si>
    <t>1600086</t>
  </si>
  <si>
    <t>Black &amp; other races@1: age 60-64 years (operators)</t>
  </si>
  <si>
    <t>Operators by age group:  65 to 69 years, all farms</t>
  </si>
  <si>
    <t>1600087</t>
  </si>
  <si>
    <t>All farms, operators: age 65-69 years (operators)</t>
  </si>
  <si>
    <t>Operators by age group:  65 to 69 years, farms operated by Black and other races@1</t>
  </si>
  <si>
    <t>1600088</t>
  </si>
  <si>
    <t>Black &amp; other races@1: age 65-69 years (operators)</t>
  </si>
  <si>
    <t>Operators by age group:  70 years and over, all farms</t>
  </si>
  <si>
    <t>1600089</t>
  </si>
  <si>
    <t>All farms, operators: age 70 years or more (operators)</t>
  </si>
  <si>
    <t>Operators by age group:  70 years and over, farms operated by Black and other races@1</t>
  </si>
  <si>
    <t>1600090</t>
  </si>
  <si>
    <t>Black &amp; other races@1: age 70 years or more (operators)</t>
  </si>
  <si>
    <t>Operators by age group:  Average age, all farms</t>
  </si>
  <si>
    <t>1600091</t>
  </si>
  <si>
    <t>All farms, operators: age average (years)</t>
  </si>
  <si>
    <t>Operators by age group:  Average age, farms operated by Black and other races@1</t>
  </si>
  <si>
    <t>1600092</t>
  </si>
  <si>
    <t>Black &amp; other races@1: age average (years)</t>
  </si>
  <si>
    <t>Operators by sex:  Male, all farms (farms)</t>
  </si>
  <si>
    <t>1600093</t>
  </si>
  <si>
    <t>All farms, operators: male (farms)</t>
  </si>
  <si>
    <t>Operators by sex:  Male, farms operated by Black and other races@1 (farms)</t>
  </si>
  <si>
    <t>1600094</t>
  </si>
  <si>
    <t>Black &amp; other races@1: male (farms)</t>
  </si>
  <si>
    <t>Operators by sex:  Male, all farms (acres)</t>
  </si>
  <si>
    <t>1600095</t>
  </si>
  <si>
    <t>All farms, operators: male (acres)</t>
  </si>
  <si>
    <t>Operators by sex:  Male, farms operated by Black and other races@1 (acres)</t>
  </si>
  <si>
    <t>1600096</t>
  </si>
  <si>
    <t>Black &amp; other races@1: male (acres)</t>
  </si>
  <si>
    <t>Operators by sex:  Female, all farms (farms)</t>
  </si>
  <si>
    <t>1600097</t>
  </si>
  <si>
    <t>All farms, oper: female (farms)</t>
  </si>
  <si>
    <t>Operators by sex:  Female, farms operated by Black and other races@1 (farms)</t>
  </si>
  <si>
    <t>1600098</t>
  </si>
  <si>
    <t>Black &amp; other races@1: female (farms)</t>
  </si>
  <si>
    <t>Operators by sex:  Female, all farms (acres)</t>
  </si>
  <si>
    <t>1600099</t>
  </si>
  <si>
    <t>All farms, oper: female (acres)</t>
  </si>
  <si>
    <t>Operators by sex:  Female, farms operated by Black and other races@1 (acres)</t>
  </si>
  <si>
    <t>1600100</t>
  </si>
  <si>
    <t>Black &amp; other races@1: female (acres)</t>
  </si>
  <si>
    <t>Operators of Spanish, Hispanic, or Latino origin (see text), all farms (farms)</t>
  </si>
  <si>
    <t>1600101</t>
  </si>
  <si>
    <t>All farms, oper: Spanish origin (txt) (farms)</t>
  </si>
  <si>
    <t>Operators of Spanish, Hispanic, or Latino origin (see text),  farms operated by Black and other races@1 (farms)</t>
  </si>
  <si>
    <t>1600102</t>
  </si>
  <si>
    <t>Black &amp; other races@1: Spanish origin (txt) (farms)</t>
  </si>
  <si>
    <t>Operators of Spanish, Hispanic, or Latino origin (see text), all farms (acres)</t>
  </si>
  <si>
    <t>1600103</t>
  </si>
  <si>
    <t>All farms, oper: Spanish origin (txt) (acres)</t>
  </si>
  <si>
    <t>Operators of Spanish, Hispanic, or Latino origin (see text),  farms operated by Black and other races@1 (acres)</t>
  </si>
  <si>
    <t>1600104</t>
  </si>
  <si>
    <t>Black &amp; other races@1: Spanish origin (txt) (acres)</t>
  </si>
  <si>
    <t>Operators not of Spanish, Hispanic, or Latino origin, all farms (farms)</t>
  </si>
  <si>
    <t>1600105</t>
  </si>
  <si>
    <t>2</t>
  </si>
  <si>
    <t>All farms, oper: not Spanish origin (farms)</t>
  </si>
  <si>
    <t>Operators not of Spanish, Hispanic, or Latino origin,  farms operated by Black and other races@1 (farms)</t>
  </si>
  <si>
    <t>1600106</t>
  </si>
  <si>
    <t>Black &amp; other races@1: not Spanish origin (farms)</t>
  </si>
  <si>
    <t>Spanish, Hispanic, or Latino origin not reported, all farms (farms)</t>
  </si>
  <si>
    <t>1600107</t>
  </si>
  <si>
    <t>All farms, oper: Spanish origin not rpt (farms)</t>
  </si>
  <si>
    <t>Spanish, Hispanic, or Latino origin not reported, farms operated by Black and other races@1 (farms)</t>
  </si>
  <si>
    <t>1600108</t>
  </si>
  <si>
    <t>Black &amp; other races@1: Spanish origin not rpt (farms)</t>
  </si>
  <si>
    <t>Type of organization:  Individual or family (sole proprietorship), all farms (farms)</t>
  </si>
  <si>
    <t>1600109</t>
  </si>
  <si>
    <t>All farms, individual or family(sole proprietorship) (farms)</t>
  </si>
  <si>
    <t>Type of organization:  Individual or family (sole proprietorship),  farms operated by Black and other races@1 (farms)</t>
  </si>
  <si>
    <t>1600110</t>
  </si>
  <si>
    <t>Black &amp; other@1: individual or family (sole pro) (farms)</t>
  </si>
  <si>
    <t>Type of organization:  Individual or family (sole proprietorship), all farms (acres)</t>
  </si>
  <si>
    <t>1600111</t>
  </si>
  <si>
    <t>All farms, individual or family(sole proprietorship) (acres)</t>
  </si>
  <si>
    <t>Type of organization:  Individual or family (sole proprietorship),  farms operated by Black and other races@1 (acres)</t>
  </si>
  <si>
    <t>1600112</t>
  </si>
  <si>
    <t>Black &amp; other@1: individual or family (sole pro) (acres)</t>
  </si>
  <si>
    <t>Type of organization:  Partnership, all farms (farms)</t>
  </si>
  <si>
    <t>1600113</t>
  </si>
  <si>
    <t>All farms, partnership (farms)</t>
  </si>
  <si>
    <t>Type of organization:  Partnership,  farms operated by Black and other races@1 (farms)</t>
  </si>
  <si>
    <t>1600114</t>
  </si>
  <si>
    <t>Black &amp; other races@1: partnership (farms)</t>
  </si>
  <si>
    <t>Type of organization:  Partnership, all farms (acres)</t>
  </si>
  <si>
    <t>1600115</t>
  </si>
  <si>
    <t>All farms, partnership (acres)</t>
  </si>
  <si>
    <t>Type of organization:  Partnership,  farms operated by Black and other races@1 (acres)</t>
  </si>
  <si>
    <t>1600116</t>
  </si>
  <si>
    <t>Black &amp; other races@1: partnership (acres)</t>
  </si>
  <si>
    <t>Type of organization:  Corporation, all farms (farms)</t>
  </si>
  <si>
    <t>1600117</t>
  </si>
  <si>
    <t>All farms, corporation (farms)</t>
  </si>
  <si>
    <t>Type of organization:  Corporation,  farms operated by Black and other races@1 (farms)</t>
  </si>
  <si>
    <t>1600118</t>
  </si>
  <si>
    <t>Black &amp; other races@1: corporation (farms)</t>
  </si>
  <si>
    <t>Type of organization:  Corporation, all farms (acres)</t>
  </si>
  <si>
    <t>1600119</t>
  </si>
  <si>
    <t>All farms, corporation (acres)</t>
  </si>
  <si>
    <t>1700393</t>
  </si>
  <si>
    <t>SIC: poultry &amp; eggs (025), total (farms)</t>
  </si>
  <si>
    <t>Poultry and egg production (1123), farms operated by specified racial groups:  Black</t>
  </si>
  <si>
    <t>1700394</t>
  </si>
  <si>
    <t>SIC: poultry &amp; eggs (025), Black (farms)</t>
  </si>
  <si>
    <t>Poultry and egg production (1123), farms operated by specified racial groups:  American Indian</t>
  </si>
  <si>
    <t>1700395</t>
  </si>
  <si>
    <t>SIC: poultry &amp; eggs (025), American Indian (farms)</t>
  </si>
  <si>
    <t>Poultry and egg production (1123), farms operated by specified racial groups:  Asian or Pacific Islander</t>
  </si>
  <si>
    <t>1700396</t>
  </si>
  <si>
    <t>SIC: poultry &amp; eggs (025), Asia or Pacific Islander (farms)</t>
  </si>
  <si>
    <t>Poultry and egg production (1123), farms operated by specified racial groups:  Other (see text)</t>
  </si>
  <si>
    <t>1700397</t>
  </si>
  <si>
    <t>SIC: poultry &amp; eggs (025), other race (txt) (farms)</t>
  </si>
  <si>
    <t>Poultry and egg production (1123), operators by sex:  Female</t>
  </si>
  <si>
    <t>1700398</t>
  </si>
  <si>
    <t>SIC: poultry &amp; eggs (025), female (farms)</t>
  </si>
  <si>
    <t>Poultry and egg production (1123), operators by sex:  Male</t>
  </si>
  <si>
    <t>1700399</t>
  </si>
  <si>
    <t>SIC: poultry &amp; eggs (025), male (farms)</t>
  </si>
  <si>
    <t>Poultry and egg production (1123), operators of Spanish, Hispanic, or Latino origin@1</t>
  </si>
  <si>
    <t>1700400</t>
  </si>
  <si>
    <t>SIC: poultry &amp; eggs (025), Spanish origin@1 (farms)</t>
  </si>
  <si>
    <t>Sheep and goat farming (1124), farms operated by specified racial groups:  Total</t>
  </si>
  <si>
    <t>1700401</t>
  </si>
  <si>
    <t>SIC: animal specialties (027), total (farms)</t>
  </si>
  <si>
    <t>Sheep and goat farming (1124), farms operated by specified racial groups:  Black</t>
  </si>
  <si>
    <t>1700402</t>
  </si>
  <si>
    <t>SIC: animal specialties (027), Black (farms)</t>
  </si>
  <si>
    <t>Sheep and goat farming (1124), farms operated by specified racial groups:  American Indian</t>
  </si>
  <si>
    <t>1700403</t>
  </si>
  <si>
    <t>SIC: animal specialties (027), American Indian (farms)</t>
  </si>
  <si>
    <t>Sheep and goat farming (1124), farms operated by specified racial groups:  Asian or Pacific Islander</t>
  </si>
  <si>
    <t>1700404</t>
  </si>
  <si>
    <t>SIC: animal specialties (027), Asia/PI (farms)</t>
  </si>
  <si>
    <t>Sheep and goat farming (1124), farms operated by specified racial groups:  Other (see text)</t>
  </si>
  <si>
    <t>1700405</t>
  </si>
  <si>
    <t>SIC: animal specialties (027), other race (txt) (farms)</t>
  </si>
  <si>
    <t>Sheep and goat farming (1124), operators by sex:  Female</t>
  </si>
  <si>
    <t>1700406</t>
  </si>
  <si>
    <t>Black &amp; other races@1: corp, not family &gt;10 stckhldr (farms)</t>
  </si>
  <si>
    <t>Type of organization:  Corporation, other than family held:  More than 10  stockholders, all farms (acres)</t>
  </si>
  <si>
    <t>1600131</t>
  </si>
  <si>
    <t>All farms, corporation, not family &gt;10 stockholder (acres)</t>
  </si>
  <si>
    <t>Type of organization:  Corporation, other than family held:  More than 10  stockholders, farms operated by Black and other races@1  (acres)</t>
  </si>
  <si>
    <t>1600132</t>
  </si>
  <si>
    <t>Black &amp; other races@1: corp, not family &gt;10 stckhldr (acres)</t>
  </si>
  <si>
    <t>Type of organization:  Corporation, other than family held:  10 or less stockholders, all farms (farms)</t>
  </si>
  <si>
    <t>1600133</t>
  </si>
  <si>
    <t>All farms, corporation, not family =&lt;10 stockholder (farms)</t>
  </si>
  <si>
    <t>Type of organization:  Corporation, other than family held:  10 or less stockholders, farms operated by Black and other races@1  (farms)</t>
  </si>
  <si>
    <t>1600134</t>
  </si>
  <si>
    <t>Black &amp; other races@1: corp, not family =&lt;10 stockholder (f)</t>
  </si>
  <si>
    <t>Type of organization:  Corporation, other than family held:  10 or less stockholders, all farms (acres)</t>
  </si>
  <si>
    <t>1600135</t>
  </si>
  <si>
    <t>All farms, corporation, not family =&lt;10 stockholder (acres)</t>
  </si>
  <si>
    <t>Type of organization:  Corporation, other than family held:  10 or less stockholders, farms operated by Black and other races@1  (acres)</t>
  </si>
  <si>
    <t>1600136</t>
  </si>
  <si>
    <t>Black &amp; other@1: corp, not family =&lt;10 stockholder (acres)</t>
  </si>
  <si>
    <t>Type of organization:  Other - cooperative, estate or trust, institutional, etc., all farms (farms)</t>
  </si>
  <si>
    <t>1600137</t>
  </si>
  <si>
    <t>All farms, other organizations...(farms)</t>
  </si>
  <si>
    <t>Type of organization:  Other - cooperative, estate or trust, institutional, etc., farms operated by Black and other races@1  (farms)</t>
  </si>
  <si>
    <t>1600138</t>
  </si>
  <si>
    <t>Black &amp; other races@1: other organizations...(farms)</t>
  </si>
  <si>
    <t>Type of organization:  Other - cooperative, estate or trust, institutional, etc., all farms (acres)</t>
  </si>
  <si>
    <t>1600139</t>
  </si>
  <si>
    <t>All farms, other organizations...(acres)</t>
  </si>
  <si>
    <t>Type of organization:  Other - cooperative, estate or trust, institutional, etc., farms operated by Black and other races@1  (acres)</t>
  </si>
  <si>
    <t>1600140</t>
  </si>
  <si>
    <t>Black &amp; other races@1: other organizations...(acres)</t>
  </si>
  <si>
    <t>Residence, on farm operated, Black (operator)</t>
  </si>
  <si>
    <t>Operators by place of residence:  On farm operated, farms operated by specified racial groups:  American Indian</t>
  </si>
  <si>
    <t>1700419</t>
  </si>
  <si>
    <t>Residence, on farm operated, American Indian (operator)</t>
  </si>
  <si>
    <t>Operators by place of residence:  On farm operated, farms operated by specified racial groups:  Asian or Pacific Islander</t>
  </si>
  <si>
    <t>1700420</t>
  </si>
  <si>
    <t>Residence, on farm operated, Asia or Pacific Islander (oper)</t>
  </si>
  <si>
    <t>Operators by place of residence:  On farm operated, farms operated by specified racial groups:  Other (see text)</t>
  </si>
  <si>
    <t>1700421</t>
  </si>
  <si>
    <t>Residence, on farm operated, other race (txt) (operator)</t>
  </si>
  <si>
    <t>Operators by place of residence:  On farm operated, Operators by sex:  Female</t>
  </si>
  <si>
    <t>1700422</t>
  </si>
  <si>
    <t>Residence, on farm operated, female (operator)</t>
  </si>
  <si>
    <t>Operators by place of residence:  On farm operated, Operators by sex:  Male</t>
  </si>
  <si>
    <t>1700423</t>
  </si>
  <si>
    <t>Residence, on farm operated, male (operator)</t>
  </si>
  <si>
    <t>Operators by place of residence:  On farm operated, operators of Spanish, Hispanic, or Latino origin@1</t>
  </si>
  <si>
    <t>1700424</t>
  </si>
  <si>
    <t>Residence, on farm operated, Spanish origin@1 (operator)</t>
  </si>
  <si>
    <t>Operators by place of residence:  Not on farm operated, farms operated by specified racial groups:  Total</t>
  </si>
  <si>
    <t>1700425</t>
  </si>
  <si>
    <t>Residence, not on farm operated, total (operator)</t>
  </si>
  <si>
    <t>Operators by place of residence:  Not on farm operated, farms operated by specified racial groups:  Black</t>
  </si>
  <si>
    <t>1700426</t>
  </si>
  <si>
    <t>Residence, not on farm operated, Black (operator)</t>
  </si>
  <si>
    <t>Operators by place of residence:  Not on farm operated, farms operated by specified racial groups:  American Indian</t>
  </si>
  <si>
    <t>1700427</t>
  </si>
  <si>
    <t>Residence, not on farm operated, American Indian (operator)</t>
  </si>
  <si>
    <t>Operators by place of residence:  Not on farm operated, farms operated by specified racial groups:  Asian or Pacific Islander</t>
  </si>
  <si>
    <t>1700428</t>
  </si>
  <si>
    <t>Residence, not on farm operated, Asia/PI (operator)</t>
  </si>
  <si>
    <t>Operators by place of residence:  Not on farm operated, farms operated by specified racial groups:  Other (see text)</t>
  </si>
  <si>
    <t>1700429</t>
  </si>
  <si>
    <t>1700017</t>
  </si>
  <si>
    <t>Harvested cropland, total (farms)</t>
  </si>
  <si>
    <t>Land in farms, harvested cropland, farms operated by specified racial groups:  Black (farms)</t>
  </si>
  <si>
    <t>1700018</t>
  </si>
  <si>
    <t>Harvested cropland, Black (farms)</t>
  </si>
  <si>
    <t>Land in farms, harvested cropland, farms operated by specified racial groups:  American Indian (farms)</t>
  </si>
  <si>
    <t>1700019</t>
  </si>
  <si>
    <t>Harvested cropland, American Indian (farms)</t>
  </si>
  <si>
    <t>Land in farms, harvested cropland, farms operated by specified racial groups:  Asian or Pacific Islander (farms)</t>
  </si>
  <si>
    <t>1700020</t>
  </si>
  <si>
    <t>Harvested cropland, Asia or Pacific Islander (farms)</t>
  </si>
  <si>
    <t>Land in farms, harvested cropland, farms operated by specified racial groups:  Other (see text) (farms)</t>
  </si>
  <si>
    <t>1700021</t>
  </si>
  <si>
    <t>Harvested cropland, other race (txt) (farms)</t>
  </si>
  <si>
    <t>Land in farms, harvested cropland, operators by sex:  Female  (farms)</t>
  </si>
  <si>
    <t>1700022</t>
  </si>
  <si>
    <t>Harvested cropland, female (farms)</t>
  </si>
  <si>
    <t>Land in farms, harvested cropland, operators by sex:  Male  (farms)</t>
  </si>
  <si>
    <t>1700023</t>
  </si>
  <si>
    <t>N</t>
  </si>
  <si>
    <t>Harvested cropland, male (farms)</t>
  </si>
  <si>
    <t>Land in farms, harvested cropland, operators of Spanish, Hispanic, or Latino origin@1 (farms)</t>
  </si>
  <si>
    <t>1700024</t>
  </si>
  <si>
    <t>Harvested cropland, Spanish origin@1 (farms)</t>
  </si>
  <si>
    <t>Land in farms, harvested cropland, farms operated by specified racial groups:  Total (acres)</t>
  </si>
  <si>
    <t>1700025</t>
  </si>
  <si>
    <t>Harvested cropland, total (acres)</t>
  </si>
  <si>
    <t>Land in farms, harvested cropland, farms operated by specified racial groups:  Black (acres)</t>
  </si>
  <si>
    <t>1700026</t>
  </si>
  <si>
    <t>Harvested cropland, Black (acres)</t>
  </si>
  <si>
    <t>Land in farms, harvested cropland, farms operated by specified racial groups:  American Indian (acres)</t>
  </si>
  <si>
    <t>1700027</t>
  </si>
  <si>
    <t>Harvested cropland, American Indian (acres)</t>
  </si>
  <si>
    <t>Land in farms, harvested cropland, farms operated by specified racial groups:  Asian or Pacific Islander (acres)</t>
  </si>
  <si>
    <t>1700028</t>
  </si>
  <si>
    <t>Harvested cropland, Asia or Pacific Islander (acres)</t>
  </si>
  <si>
    <t>Land in farms, harvested cropland, farms operated by specified racial groups:  Other (see text) (acres)</t>
  </si>
  <si>
    <t>1700029</t>
  </si>
  <si>
    <t>Harvested cropland, other race (txt) (acres)</t>
  </si>
  <si>
    <t>Land in farms, harvested cropland, operators by sex:  Female  (acres)</t>
  </si>
  <si>
    <t>1700030</t>
  </si>
  <si>
    <t>Operators by principal occupation:  Farming, farms operated by specified racial groups:  Black</t>
  </si>
  <si>
    <t>1700442</t>
  </si>
  <si>
    <t>Occupation, farming, Black (operator)</t>
  </si>
  <si>
    <t>Operators by principal occupation:  Farming, farms operated by specified racial groups:  American Indian</t>
  </si>
  <si>
    <t>1700443</t>
  </si>
  <si>
    <t>Occupation, farming, American Indian (operator)</t>
  </si>
  <si>
    <t>Operators by principal occupation:  Farming, farms operated by specified racial groups:  Asian or Pacific Islander</t>
  </si>
  <si>
    <t>1700444</t>
  </si>
  <si>
    <t>Occupation, farming, Asia or Pacific Islander (operator)</t>
  </si>
  <si>
    <t>Operators by principal occupation:  Farming, farms operated by specified racial groups:  Other (see text)</t>
  </si>
  <si>
    <t>1700445</t>
  </si>
  <si>
    <t>Occupation, farming, other race (txt) (operator)</t>
  </si>
  <si>
    <t>Operators by principal occupation:  Farming, operators by sex:  Female</t>
  </si>
  <si>
    <t>1700446</t>
  </si>
  <si>
    <t>Occupation, farming, female (operator)</t>
  </si>
  <si>
    <t>Operators by principal occupation:  Farming, operators by sex:  Male</t>
  </si>
  <si>
    <t>1700447</t>
  </si>
  <si>
    <t>Occupation, farming, male (operator)</t>
  </si>
  <si>
    <t>Operators by principal occupation:  Farming, operators of Spanish, Hispanic, or Latino origin@1</t>
  </si>
  <si>
    <t>1700448</t>
  </si>
  <si>
    <t>Occupation, farming, Spanish origin@1 (operator)</t>
  </si>
  <si>
    <t>Operators by principal occupation:  Other, farms operated by specified racial groups:  Total</t>
  </si>
  <si>
    <t>1700449</t>
  </si>
  <si>
    <t>Occupation, other, total (operator)</t>
  </si>
  <si>
    <t>Operators by principal occupation:  Other, farms operated by specified racial groups:  Black</t>
  </si>
  <si>
    <t>1700450</t>
  </si>
  <si>
    <t>Occupation, other, Black (operator)</t>
  </si>
  <si>
    <t>Operators by principal occupation:  Other, farms operated by specified racial groups:  American Indian</t>
  </si>
  <si>
    <t>1700451</t>
  </si>
  <si>
    <t>Occupation, other, American Indian (operator)</t>
  </si>
  <si>
    <t>Operators by principal occupation:  Other, farms operated by specified racial groups:  Asian or Pacific Islander</t>
  </si>
  <si>
    <t>1700452</t>
  </si>
  <si>
    <t>Occupation, other, Asia or Pacific Islander (operator)</t>
  </si>
  <si>
    <t>Operators by principal occupation:  Other, farms operated by specified racial groups:  Other (see text)</t>
  </si>
  <si>
    <t>1700453</t>
  </si>
  <si>
    <t>Occupation, other, other race (txt) (operator)</t>
  </si>
  <si>
    <t>Operators by principal occupation:  Other, operators by sex:  Female</t>
  </si>
  <si>
    <t>1700454</t>
  </si>
  <si>
    <t>1700044</t>
  </si>
  <si>
    <t>Farms by size, 10-49 acres, Asia or Pacific Islander (farms)</t>
  </si>
  <si>
    <t>Farms by size, 10 to 49 acres, farms operated by specified racial groups:  Other (see text)</t>
  </si>
  <si>
    <t>1700045</t>
  </si>
  <si>
    <t>Farms by size, 10-49 acres, other race (txt) (farms)</t>
  </si>
  <si>
    <t>Farms by size, 10 to 49 acres, operators by sex:  Female</t>
  </si>
  <si>
    <t>1700046</t>
  </si>
  <si>
    <t>Farms by size, 10-49 acres, female (farms)</t>
  </si>
  <si>
    <t>Farms by size, 10 to 49 acres, operators by sex:  Male</t>
  </si>
  <si>
    <t>1700047</t>
  </si>
  <si>
    <t>Farms by size, 10-49 acres, male (farms)</t>
  </si>
  <si>
    <t>Farms by size, 10 to 49 acres, operators of Spanish, Hispanic, or Latino origin@1</t>
  </si>
  <si>
    <t>1700048</t>
  </si>
  <si>
    <t>Farms by size, 10-49 acres, Spanish origin@1 (farms)</t>
  </si>
  <si>
    <t>Farms by size, 50 to 139 acres, farms operated by specified racial groups:  Total</t>
  </si>
  <si>
    <t>1700049</t>
  </si>
  <si>
    <t>Farms by size, 50-139 acres, total (farms)</t>
  </si>
  <si>
    <t>Farms by size, 50 to 139 acres, farms operated by specified racial groups:  Black</t>
  </si>
  <si>
    <t>1700050</t>
  </si>
  <si>
    <t>Farms by size, 50-139 acres, Black (farms)</t>
  </si>
  <si>
    <t>Farms by size, 50 to 139 acres, farms operated by specified racial groups:  American Indian</t>
  </si>
  <si>
    <t>1700051</t>
  </si>
  <si>
    <t>Farms by size, 50-139 acres, American Indian (farms)</t>
  </si>
  <si>
    <t>Farms by size, 50 to 139 acres, farms operated by specified racial groups:  Asian or Pacific Islander</t>
  </si>
  <si>
    <t>1700052</t>
  </si>
  <si>
    <t>Farms by size, 50-139 acres, Asia/Pacific Islander (farms)</t>
  </si>
  <si>
    <t>Farms by size, 50 to 139 acres, farms operated by specified racial groups:  Other (see text)</t>
  </si>
  <si>
    <t>1700053</t>
  </si>
  <si>
    <t>Farms by size, 50-139 acres, other race (txt) (farms)</t>
  </si>
  <si>
    <t>Farms by size, 50 to 139 acres, operators by sex:  Female</t>
  </si>
  <si>
    <t>1700054</t>
  </si>
  <si>
    <t>Farms by size, 50-139 acres, female (farms)</t>
  </si>
  <si>
    <t>Farms by size, 50 to 139 acres, operators by sex:  Male</t>
  </si>
  <si>
    <t>1700055</t>
  </si>
  <si>
    <t>Farms by size, 50-139 acres, male (farms)</t>
  </si>
  <si>
    <t>Farms by size, 50 to 139 acres, operators of Spanish, Hispanic, or Latino origin@1</t>
  </si>
  <si>
    <t>1700056</t>
  </si>
  <si>
    <t>Farms by size, 50-139 acres, Spanish origin@1 (farms)</t>
  </si>
  <si>
    <t>Farms by size, 140 to 219 acres, farms operated by specified racial groups:  Total</t>
  </si>
  <si>
    <t>1700057</t>
  </si>
  <si>
    <t>Farms by size, 140-219 acres, total (farms)</t>
  </si>
  <si>
    <t>Operators by days worked off farm:  Any, farms operated by specified racial groups:  Asian or Pacific Islander</t>
  </si>
  <si>
    <t>1700468</t>
  </si>
  <si>
    <t>Work off farm, any, Asia or Pacific Islander (operator)</t>
  </si>
  <si>
    <t>Operators by days worked off farm:  Any, farms operated by specified racial groups:  Other (see text)</t>
  </si>
  <si>
    <t>1700469</t>
  </si>
  <si>
    <t>Work off farm, any, other race (txt) (operator)</t>
  </si>
  <si>
    <t>Operators by days worked off farm:  Any, operators by sex:  Female</t>
  </si>
  <si>
    <t>1700470</t>
  </si>
  <si>
    <t>Work off farm, any, female (operator)</t>
  </si>
  <si>
    <t>Operators by days worked off farm:  Any, operators by sex:  Male</t>
  </si>
  <si>
    <t>1700471</t>
  </si>
  <si>
    <t>Work off farm, any, male (operator)</t>
  </si>
  <si>
    <t>Operators by days worked off farm:  Any, operators of Spanish, Hispanic, or Latino origin@1</t>
  </si>
  <si>
    <t>1700472</t>
  </si>
  <si>
    <t>Work off farm, any, Spanish origin@1 (operator)</t>
  </si>
  <si>
    <t>Operators by days worked off farm:  1 to 99 days, farms operated by specified racial groups:  Total</t>
  </si>
  <si>
    <t>1700473</t>
  </si>
  <si>
    <t>Work off farm, 1-99 days, total (operator)</t>
  </si>
  <si>
    <t>Operators by days worked off farm:  1 to 99 days, farms operated by specified racial groups:  Black</t>
  </si>
  <si>
    <t>1700474</t>
  </si>
  <si>
    <t>Work off farm, 1-99 days, Black (operator)</t>
  </si>
  <si>
    <t>Operators by days worked off farm:  1 to 99 days, farms operated by specified racial groups:  American Indian</t>
  </si>
  <si>
    <t>1700475</t>
  </si>
  <si>
    <t>Work off farm, 1-99 days, American Indian (operator)</t>
  </si>
  <si>
    <t>Operators by days worked off farm:  1 to 99 days, farms operated by specified racial groups:  Asian or Pacific Islander</t>
  </si>
  <si>
    <t>1700476</t>
  </si>
  <si>
    <t>Work off farm, 1-99 days, Asia or Pacific Islander (oper)</t>
  </si>
  <si>
    <t>Operators by days worked off farm:  1 to 99 days, farms operated by specified racial groups:  Other (see text)</t>
  </si>
  <si>
    <t>1700477</t>
  </si>
  <si>
    <t>Work off farm, 1-99 days, other race (txt) (operator)</t>
  </si>
  <si>
    <t>Operators by days worked off farm:  1 to 99 days, operators by sex:  Female</t>
  </si>
  <si>
    <t>1700478</t>
  </si>
  <si>
    <t>Work off farm, 1-99 days, female (operator)</t>
  </si>
  <si>
    <t>Government payments received, other race (txt) ($1,000)</t>
  </si>
  <si>
    <t>Government payments received, operators by sex:  Female  ($1,000)</t>
  </si>
  <si>
    <t>1700678</t>
  </si>
  <si>
    <t>Government payments received, female ($1,000)</t>
  </si>
  <si>
    <t>Operators by days worked off farm:  1 to 99 days, operators by sex:  Male</t>
  </si>
  <si>
    <t>1700479</t>
  </si>
  <si>
    <t>Work off farm, 1-99 days, male (operator)</t>
  </si>
  <si>
    <t>Operators by days worked off farm:  1 to 99 days, operators of Spanish, Hispanic, or Latino origin@1</t>
  </si>
  <si>
    <t>1700480</t>
  </si>
  <si>
    <t>Work off farm, 1-99 days, Spanish origin@1 (operator)</t>
  </si>
  <si>
    <t>Farms by size, 220 to 499 acres, operators of Spanish, Hispanic, or Latino origin@1</t>
  </si>
  <si>
    <t>1700072</t>
  </si>
  <si>
    <t>Farms by size, 220-499 acres, Spanish origin@1 (farms)</t>
  </si>
  <si>
    <t>Farms by size, 500 acres or more, farms operated by specified racial groups:  Total</t>
  </si>
  <si>
    <t>1700073</t>
  </si>
  <si>
    <t>Farms by size, 500 or more acres, total (farms)</t>
  </si>
  <si>
    <t>Farms by size, 500 acres or more, farms operated by specified racial groups:  Black</t>
  </si>
  <si>
    <t>1700074</t>
  </si>
  <si>
    <t>Farms by size, 500 or more acres, Black (farms)</t>
  </si>
  <si>
    <t>Farms by size, 500 acres or more, farms operated by specified racial groups:  American Indian</t>
  </si>
  <si>
    <t>1700075</t>
  </si>
  <si>
    <t>Farms by size, 500 or more acres, American Indian (farms)</t>
  </si>
  <si>
    <t>Farms by size, 500 acres or more, farms operated by specified racial groups:  Asian or Pacific Islander</t>
  </si>
  <si>
    <t>1700076</t>
  </si>
  <si>
    <t>Farms by size, 500 or more acres, Asia/PI (farms)</t>
  </si>
  <si>
    <t>Farms by size, 500 acres or more, farms operated by specified racial groups:  Other (see text)</t>
  </si>
  <si>
    <t>1700077</t>
  </si>
  <si>
    <t>Farms by size, 500 or more acres, other race (txt) (farms)</t>
  </si>
  <si>
    <t>Farms by size, 500 acres or more, operators by sex:  Female</t>
  </si>
  <si>
    <t>1700078</t>
  </si>
  <si>
    <t>Farms by size, 500 or more acres, female (farms)</t>
  </si>
  <si>
    <t>Farms by size, 500 acres or more, operators by sex:  Male</t>
  </si>
  <si>
    <t>1700079</t>
  </si>
  <si>
    <t>Farms by size, 500 or more acres, male (farms)</t>
  </si>
  <si>
    <t>Farms by size, 500 acres or more, operators of Spanish, Hispanic, or Latino origin@1</t>
  </si>
  <si>
    <t>1700080</t>
  </si>
  <si>
    <t>Farms by size, 500 or more acres, Spanish origin@1 (farms)</t>
  </si>
  <si>
    <t>Owned land in farms, farms operated by specified racial groups:  Total (farms)</t>
  </si>
  <si>
    <t>1700081</t>
  </si>
  <si>
    <t>Owned land in farms, total (farms)</t>
  </si>
  <si>
    <t>Owned land in farms, farms operated by specified racial groups:  Black (farms)</t>
  </si>
  <si>
    <t>1700082</t>
  </si>
  <si>
    <t>Owned land in farms, Black (farms)</t>
  </si>
  <si>
    <t>Owned land in farms, farms operated by specified racial groups:  American Indian (farms)</t>
  </si>
  <si>
    <t>1700083</t>
  </si>
  <si>
    <t>Owned land in farms, American Indian (farms)</t>
  </si>
  <si>
    <t>Owned land in farms, farms operated by specified racial groups:  Asian or Pacific Islander (farms)</t>
  </si>
  <si>
    <t>1700084</t>
  </si>
  <si>
    <t>Owned land in farms, Asia or Pacific Islander (farms)</t>
  </si>
  <si>
    <t>Owned land in farms, farms operated by specified racial groups:  Other (see text) (farms)</t>
  </si>
  <si>
    <t>1700085</t>
  </si>
  <si>
    <t>Owned land in farms, other race (txt) (farms)</t>
  </si>
  <si>
    <t>Owned land in farms, operators by sex:  Female  (farms)</t>
  </si>
  <si>
    <t>1700086</t>
  </si>
  <si>
    <t>Owned land in farms, female (farms)</t>
  </si>
  <si>
    <t>Owned land in farms, operators by sex:  Male  (farms)</t>
  </si>
  <si>
    <t>1700087</t>
  </si>
  <si>
    <t>Owned land in farms, male (farms)</t>
  </si>
  <si>
    <t>Owned land in farms, operators of Spanish, Hispanic, or Latino origin@1 (farms)</t>
  </si>
  <si>
    <t>1700088</t>
  </si>
  <si>
    <t>Owned land in farms, Spanish origin@1 (farms)</t>
  </si>
  <si>
    <t>Owned land in farms, farms operated by specified racial groups:  Total (acres)</t>
  </si>
  <si>
    <t>1700089</t>
  </si>
  <si>
    <t>Owned land in farms, total (acres)</t>
  </si>
  <si>
    <t>Owned land in farms, farms operated by specified racial groups:  Black (acres)</t>
  </si>
  <si>
    <t>1700090</t>
  </si>
  <si>
    <t>Owned land in farms, Black (acres)</t>
  </si>
  <si>
    <t>Owned land in farms, farms operated by specified racial groups:  American Indian (acres)</t>
  </si>
  <si>
    <t>1700091</t>
  </si>
  <si>
    <t>Owned land in farms, American Indian (acres)</t>
  </si>
  <si>
    <t>Owned land in farms, farms operated by specified racial groups:  Asian or Pacific Islander (acres)</t>
  </si>
  <si>
    <t>1700092</t>
  </si>
  <si>
    <t>Owned land in farms, Asia or Pacific Islander (acres)</t>
  </si>
  <si>
    <t>Owned land in farms, farms operated by specified racial groups:  Other (see text) (acres)</t>
  </si>
  <si>
    <t>1700093</t>
  </si>
  <si>
    <t>Owned land in farms, other race (txt) (acres)</t>
  </si>
  <si>
    <t>Owned land in farms, operators by sex:  Female  (acres)</t>
  </si>
  <si>
    <t>1700094</t>
  </si>
  <si>
    <t>Owned land in farms, female (acres)</t>
  </si>
  <si>
    <t>Owned land in farms, operators by sex:  Male  (acres)</t>
  </si>
  <si>
    <t>1700095</t>
  </si>
  <si>
    <t>Owned land in farms, male (acres)</t>
  </si>
  <si>
    <t>Owned land in farms, operators of Spanish, Hispanic, or Latino origin@1 (acres)</t>
  </si>
  <si>
    <t>1700096</t>
  </si>
  <si>
    <t>Owned land in farms, Spanish origin@1 (acres)</t>
  </si>
  <si>
    <t>Rented or leased land in farms, farms operated by specified racial groups:  Total (farms)</t>
  </si>
  <si>
    <t>1700097</t>
  </si>
  <si>
    <t>Rent or leased land in farms, total (farms)</t>
  </si>
  <si>
    <t>Rented or leased land in farms, farms operated by specified racial groups:  Black (farms)</t>
  </si>
  <si>
    <t>1700098</t>
  </si>
  <si>
    <t>Rent or leased land in farms, Black (farms)</t>
  </si>
  <si>
    <t>Rented or leased land in farms, farms operated by specified racial groups:  American Indian (farms)</t>
  </si>
  <si>
    <t>1700099</t>
  </si>
  <si>
    <t>Rent or leased land in farms, American Indian (farms)</t>
  </si>
  <si>
    <t>Rented or leased land in farms, farms operated by specified racial groups:  Asian or Pacific Islander (farms)</t>
  </si>
  <si>
    <t>1700100</t>
  </si>
  <si>
    <t>Rent or leased land in farms, Asia/Pacific Islander (farms)</t>
  </si>
  <si>
    <t>Rented or leased land in farms, farms operated by specified racial groups:  Other (see text) (farms)</t>
  </si>
  <si>
    <t>1700101</t>
  </si>
  <si>
    <t>Rent or leased land in farms, other race (txt) (farms)</t>
  </si>
  <si>
    <t>Rented or leased land in farms, operators by sex:  Female  (farms)</t>
  </si>
  <si>
    <t>1700102</t>
  </si>
  <si>
    <t>Rent or leased land in farms, female (farms)</t>
  </si>
  <si>
    <t>Rented or leased land in farms, operators by sex:  Male  (farms)</t>
  </si>
  <si>
    <t>1700103</t>
  </si>
  <si>
    <t>Rent or leased land in farms, male (farms)</t>
  </si>
  <si>
    <t>Rented or leased land in farms, operators of Spanish, Hispanic, or Latino origin@1 (farms)</t>
  </si>
  <si>
    <t>1700104</t>
  </si>
  <si>
    <t>Rent or leased land in farms, Spanish origin@1 (farms)</t>
  </si>
  <si>
    <t>Rented or leased land in farms, farms operated by specified racial groups:  Total (acres)</t>
  </si>
  <si>
    <t>1700105</t>
  </si>
  <si>
    <t>Rent or leased land in farms, total (acres)</t>
  </si>
  <si>
    <t>Rented or leased land in farms, farms operated by specified racial groups:  Black (acres)</t>
  </si>
  <si>
    <t>1700106</t>
  </si>
  <si>
    <t>Rent or leased land in farms, Black (acres)</t>
  </si>
  <si>
    <t>Rented or leased land in farms, farms operated by specified racial groups:  American Indian (acres)</t>
  </si>
  <si>
    <t>1700107</t>
  </si>
  <si>
    <t>Rent or leased land in farms, American Indian (acres)</t>
  </si>
  <si>
    <t>Rented or leased land in farms, farms operated by specified racial groups:  Asian or Pacific Islander (acres)</t>
  </si>
  <si>
    <t>1700108</t>
  </si>
  <si>
    <t>Rent or leased land in farms, Asia/Pacific Islander (acres)</t>
  </si>
  <si>
    <t>Rented or leased land in farms, farms operated by specified racial groups:  Other (see text) (acres)</t>
  </si>
  <si>
    <t>1700109</t>
  </si>
  <si>
    <t>Rent or leased land in farms, other race (txt) (acres)</t>
  </si>
  <si>
    <t>Rented or leased land in farms, operators by sex:  Female  (acres)</t>
  </si>
  <si>
    <t>1700110</t>
  </si>
  <si>
    <t>Rent or leased land in farms, female (acres)</t>
  </si>
  <si>
    <t>Rented or leased land in farms, operators by sex:  Male  (acres)</t>
  </si>
  <si>
    <t>1700111</t>
  </si>
  <si>
    <t>Rent or leased land in farms, male (acres)</t>
  </si>
  <si>
    <t>Rented or leased land in farms, operators of Spanish, Hispanic, or Latino origin@1 (acres)</t>
  </si>
  <si>
    <t>1700112</t>
  </si>
  <si>
    <t>Rent or leased land in farms, Spanish origin@1 (acres)</t>
  </si>
  <si>
    <t>Full owners, farms operated by specified racial groups:  Total (farms)</t>
  </si>
  <si>
    <t>1700113</t>
  </si>
  <si>
    <t>Full owners, total (farms)</t>
  </si>
  <si>
    <t>Full owners, farms operated by specified racial groups:  Black (farms)</t>
  </si>
  <si>
    <t>1700114</t>
  </si>
  <si>
    <t>Full owners, Black (farms)</t>
  </si>
  <si>
    <t>Full owners, farms operated by specified racial groups:  American Indian (farms)</t>
  </si>
  <si>
    <t>1700115</t>
  </si>
  <si>
    <t>Full owners, American Indian (farms)</t>
  </si>
  <si>
    <t>Full owners, farms operated by specified racial groups:  Asian or Pacific Islander (farms)</t>
  </si>
  <si>
    <t>1700116</t>
  </si>
  <si>
    <t>Full owners, Asia or Pacific Islander (farms)</t>
  </si>
  <si>
    <t>Full owners, farms operated by specified racial groups:  Other (see text) (farms)</t>
  </si>
  <si>
    <t>1700117</t>
  </si>
  <si>
    <t>Full owners, other race (txt) (farms)</t>
  </si>
  <si>
    <t>Full owners, operators by sex:  Female  (farms)</t>
  </si>
  <si>
    <t>1700118</t>
  </si>
  <si>
    <t>Full owners, female (farms)</t>
  </si>
  <si>
    <t>Full owners, operators by sex:  Male  (farms)</t>
  </si>
  <si>
    <t>1700119</t>
  </si>
  <si>
    <t>Full owners, male (farms)</t>
  </si>
  <si>
    <t>Full owners, operators of Spanish, Hispanic, or Latino origin@1 (farms)</t>
  </si>
  <si>
    <t>1700120</t>
  </si>
  <si>
    <t>Full owners, Spanish origin@1 (farms)</t>
  </si>
  <si>
    <t>Full owners, farms operated by specified racial groups:  Total (acres)</t>
  </si>
  <si>
    <t>1700121</t>
  </si>
  <si>
    <t>Full owners, total (acres)</t>
  </si>
  <si>
    <t>Full owners, farms operated by specified racial groups:  Black (acres)</t>
  </si>
  <si>
    <t>1700122</t>
  </si>
  <si>
    <t>Full owners, Black (acres)</t>
  </si>
  <si>
    <t>Full owners, farms operated by specified racial groups:  American Indian (acres)</t>
  </si>
  <si>
    <t>1700123</t>
  </si>
  <si>
    <t>Full owners, American Indian (acres)</t>
  </si>
  <si>
    <t>Full owners, farms operated by specified racial groups:  Asian or Pacific Islander (acres)</t>
  </si>
  <si>
    <t>1700124</t>
  </si>
  <si>
    <t>Full owners, Asia or Pacific Islander (acres)</t>
  </si>
  <si>
    <t>Full owners, farms operated by specified racial groups:  Other (see text) (acres)</t>
  </si>
  <si>
    <t>1700125</t>
  </si>
  <si>
    <t>Full owners, other race (txt) (acres)</t>
  </si>
  <si>
    <t>Full owners, operators by sex:  Female  (acres)</t>
  </si>
  <si>
    <t>1700126</t>
  </si>
  <si>
    <t>Full owners, female (acres)</t>
  </si>
  <si>
    <t>Full owners, operators by sex:  Male  (acres)</t>
  </si>
  <si>
    <t>1700127</t>
  </si>
  <si>
    <t>Full owners, male (acres)</t>
  </si>
  <si>
    <t>Full owners, operators of Spanish, Hispanic, or Latino origin@1 (acres)</t>
  </si>
  <si>
    <t>1700128</t>
  </si>
  <si>
    <t>Full owners, Spanish origin@1 (acres)</t>
  </si>
  <si>
    <t>Part owners, farms operated by specified racial groups:  Total (farms)</t>
  </si>
  <si>
    <t>1700129</t>
  </si>
  <si>
    <t>Part owners, total (farms)</t>
  </si>
  <si>
    <t>Part owners, farms operated by specified racial groups:  Black (farms)</t>
  </si>
  <si>
    <t>1700130</t>
  </si>
  <si>
    <t>Part owners, Black (farms)</t>
  </si>
  <si>
    <t>Part owners, farms operated by specified racial groups:  American Indian (farms)</t>
  </si>
  <si>
    <t>1700131</t>
  </si>
  <si>
    <t>Part owners, American Indian (farms)</t>
  </si>
  <si>
    <t>Part owners, farms operated by specified racial groups:  Asian or Pacific Islander (farms)</t>
  </si>
  <si>
    <t>1700132</t>
  </si>
  <si>
    <t>Part owners, Asia or Pacific Islander (farms)</t>
  </si>
  <si>
    <t>Part owners, farms operated by specified racial groups:  Other (see text) (farms)</t>
  </si>
  <si>
    <t>1700133</t>
  </si>
  <si>
    <t>Part owners, other race (txt) (farms)</t>
  </si>
  <si>
    <t>Part owners, operators by sex:  Female  (farms)</t>
  </si>
  <si>
    <t>1700134</t>
  </si>
  <si>
    <t>Part owners, female (farms)</t>
  </si>
  <si>
    <t>Part owners, operators by sex:  Male  (farms)</t>
  </si>
  <si>
    <t>1700135</t>
  </si>
  <si>
    <t>Part owners, male (farms)</t>
  </si>
  <si>
    <t>Part owners, operators of Spanish, Hispanic, or Latino origin@1 (farms)</t>
  </si>
  <si>
    <t>1700136</t>
  </si>
  <si>
    <t>Part owners, Spanish origin@1 (farms)</t>
  </si>
  <si>
    <t>Part owners, farms operated by specified racial groups:  Total (acres)</t>
  </si>
  <si>
    <t>1700137</t>
  </si>
  <si>
    <t>Part owners, total (acres)</t>
  </si>
  <si>
    <t>Part owners, farms operated by specified racial groups:  Black (acres)</t>
  </si>
  <si>
    <t>1700138</t>
  </si>
  <si>
    <t>Part owners, Black (acres)</t>
  </si>
  <si>
    <t>Part owners, farms operated by specified racial groups:  American Indian (acres)</t>
  </si>
  <si>
    <t>1700139</t>
  </si>
  <si>
    <t>Part owners, American Indian (acres)</t>
  </si>
  <si>
    <t>Part owners, farms operated by specified racial groups:  Asian or Pacific Islander (acres)</t>
  </si>
  <si>
    <t>1700140</t>
  </si>
  <si>
    <t>Part owners, Asia or Pacific Islander (acres)</t>
  </si>
  <si>
    <t>Part owners, farms operated by specified racial groups:  Other (see text) (acres)</t>
  </si>
  <si>
    <t>1700141</t>
  </si>
  <si>
    <t>Part owners, other race (txt) (acres)</t>
  </si>
  <si>
    <t>Part owners, operators by sex:  Female  (acres)</t>
  </si>
  <si>
    <t>1700142</t>
  </si>
  <si>
    <t>Part owners, female (acres)</t>
  </si>
  <si>
    <t>Part owners, operators by sex:  Male  (acres)</t>
  </si>
  <si>
    <t>1700143</t>
  </si>
  <si>
    <t>Part owners, male (acres)</t>
  </si>
  <si>
    <t>Part owners, operators of Spanish, Hispanic, or Latino origin@1 (acres)</t>
  </si>
  <si>
    <t>1700144</t>
  </si>
  <si>
    <t>Part owners, Spanish origin@1 (acres)</t>
  </si>
  <si>
    <t>Tenants, farms operated by specified racial groups:  Total (farms)</t>
  </si>
  <si>
    <t>1700145</t>
  </si>
  <si>
    <t>Tenants, total (farms)</t>
  </si>
  <si>
    <t>Tenants, farms operated by specified racial groups:  Black (farms)</t>
  </si>
  <si>
    <t>1700146</t>
  </si>
  <si>
    <t>Tenants, Black (farms)</t>
  </si>
  <si>
    <t>Tenants, farms operated by specified racial groups:  American Indian (farms)</t>
  </si>
  <si>
    <t>1700147</t>
  </si>
  <si>
    <t>Tenants, American Indian (farms)</t>
  </si>
  <si>
    <t>Tenants, farms operated by specified racial groups:  Asian or Pacific Islander (farms)</t>
  </si>
  <si>
    <t>1700148</t>
  </si>
  <si>
    <t>Tenants, Asia or Pacific Islander (farms)</t>
  </si>
  <si>
    <t>Tenants, farms operated by specified racial groups:  Other (see text) (farms)</t>
  </si>
  <si>
    <t>1700149</t>
  </si>
  <si>
    <t>Tenants, other race (txt) (farms)</t>
  </si>
  <si>
    <t>Tenants, operators by sex:  Female  (farms)</t>
  </si>
  <si>
    <t>1700150</t>
  </si>
  <si>
    <t>Tenants, female (farms)</t>
  </si>
  <si>
    <t>Tenants, operators by sex:  Male  (farms)</t>
  </si>
  <si>
    <t>1700151</t>
  </si>
  <si>
    <t>Tenants, male (farms)</t>
  </si>
  <si>
    <t>Tenants, operators of Spanish, Hispanic, or Latino origin@1 (farms)</t>
  </si>
  <si>
    <t>1700152</t>
  </si>
  <si>
    <t>Tenants, Spanish origin@1 (farms)</t>
  </si>
  <si>
    <t>Tenants, farms operated by specified racial groups:  Total (acres)</t>
  </si>
  <si>
    <t>1700153</t>
  </si>
  <si>
    <t>Tenants, total (acres)</t>
  </si>
  <si>
    <t>Tenants, farms operated by specified racial groups:  Black (acres)</t>
  </si>
  <si>
    <t>1700154</t>
  </si>
  <si>
    <t>Tenants, Black (acres)</t>
  </si>
  <si>
    <t>Tenants, farms operated by specified racial groups:  American Indian (acres)</t>
  </si>
  <si>
    <t>1700155</t>
  </si>
  <si>
    <t>Tenants, American Indian (acres)</t>
  </si>
  <si>
    <t>Tenants, farms operated by specified racial groups:  Asian or Pacific Islander (acres)</t>
  </si>
  <si>
    <t>1700156</t>
  </si>
  <si>
    <t>Tenants, Asia or Pacific Islander (acres)</t>
  </si>
  <si>
    <t>Tenants, farms operated by specified racial groups:  Other (see text) (acres)</t>
  </si>
  <si>
    <t>1700157</t>
  </si>
  <si>
    <t>Tenants, other race (txt) (acres)</t>
  </si>
  <si>
    <t>Tenants, operators by sex:  Female  (acres)</t>
  </si>
  <si>
    <t>1700158</t>
  </si>
  <si>
    <t>Tenants, female (acres)</t>
  </si>
  <si>
    <t>Tenants, operators by sex:  Male  (acres)</t>
  </si>
  <si>
    <t>1700159</t>
  </si>
  <si>
    <t>Tenants, male (acres)</t>
  </si>
  <si>
    <t>Tenants, operators of Spanish, Hispanic, or Latino origin@1 (acres)</t>
  </si>
  <si>
    <t>1700160</t>
  </si>
  <si>
    <t>Tenants, Spanish origin@1 (acres)</t>
  </si>
  <si>
    <t>Individual or family (sole proprietorship), farms operated by specified racial groups:  Total</t>
  </si>
  <si>
    <t>1700161</t>
  </si>
  <si>
    <t>Individual or family (sole proprietorship), total (farms)</t>
  </si>
  <si>
    <t>Individual or family (sole proprietorship), farms operated by specified racial groups:  Black</t>
  </si>
  <si>
    <t>1700162</t>
  </si>
  <si>
    <t>Individual or family (sole pro), Black (farms)</t>
  </si>
  <si>
    <t>Individual or family (sole proprietorship), farms operated by specified racial groups:  American Indian</t>
  </si>
  <si>
    <t>1700163</t>
  </si>
  <si>
    <t>Individual or family (sole pro), American Indian (farms)</t>
  </si>
  <si>
    <t>Individual or family (sole proprietorship), farms operated by specified racial groups:  Asian or Pacific Islander</t>
  </si>
  <si>
    <t>1700164</t>
  </si>
  <si>
    <t>Individual or family (sole pro), Asia/PI (farms)</t>
  </si>
  <si>
    <t>Individual or family (sole proprietorship), other (see text)</t>
  </si>
  <si>
    <t>1700165</t>
  </si>
  <si>
    <t>Individual or family (sole pro), other (txt) (farms)</t>
  </si>
  <si>
    <t>Individual or family (sole proprietorship), operators by sex:  Female</t>
  </si>
  <si>
    <t>1700166</t>
  </si>
  <si>
    <t>Individual or family (sole pro), female (operator)</t>
  </si>
  <si>
    <t>Individual or family (sole proprietorship), operators by sex:  Male</t>
  </si>
  <si>
    <t>1700167</t>
  </si>
  <si>
    <t>Individual or family (sole pro), male (operator)</t>
  </si>
  <si>
    <t>Individual or family (sole proprietorship), operators of Spanish, Hispanic, or Latino origin@1</t>
  </si>
  <si>
    <t>1700168</t>
  </si>
  <si>
    <t>Individual or family (sole pro), Spanish origin@1 (operator)</t>
  </si>
  <si>
    <t>Partnership, farms operated by specified racial groups:  Total</t>
  </si>
  <si>
    <t>1700169</t>
  </si>
  <si>
    <t>Partnership, total (farms)</t>
  </si>
  <si>
    <t>Partnership, farms operated by specified racial groups:  Black</t>
  </si>
  <si>
    <t>1700170</t>
  </si>
  <si>
    <t>Partnership, Black (farms)</t>
  </si>
  <si>
    <t>Partnership, farms operated by specified racial groups:  American Indian</t>
  </si>
  <si>
    <t>1700171</t>
  </si>
  <si>
    <t>Partnership, American Indian (farms)</t>
  </si>
  <si>
    <t>Partnership, farms operated by specified racial groups:  Asian or Pacific Islander</t>
  </si>
  <si>
    <t>1700172</t>
  </si>
  <si>
    <t>Partnership, Asia or Pacific Islander (farms)</t>
  </si>
  <si>
    <t>Partnership, farms operated by specified racial groups:  Other (see text)</t>
  </si>
  <si>
    <t>1700173</t>
  </si>
  <si>
    <t>Partnership, other race (txt) (farms)</t>
  </si>
  <si>
    <t>Partnership, operators by sex:  Female</t>
  </si>
  <si>
    <t>1700174</t>
  </si>
  <si>
    <t>Partnership, female (operator)</t>
  </si>
  <si>
    <t>Partnership, operators by sex:  Male</t>
  </si>
  <si>
    <t>1700175</t>
  </si>
  <si>
    <t>Partnership, male (operator)</t>
  </si>
  <si>
    <t>Partnership, operators of Spanish, Hispanic, or Latino origin@1</t>
  </si>
  <si>
    <t>1700176</t>
  </si>
  <si>
    <t>Partnership, Spanish origin@1 (operator)</t>
  </si>
  <si>
    <t>Family held corporation, farms operated by specified racial groups:  Total</t>
  </si>
  <si>
    <t>1700177</t>
  </si>
  <si>
    <t>Corporation, family held, total (farms)</t>
  </si>
  <si>
    <t>Family held corporation, farms operated by specified racial groups:  Black</t>
  </si>
  <si>
    <t>1700178</t>
  </si>
  <si>
    <t>Corporation, family held, Black (farms)</t>
  </si>
  <si>
    <t>Family held corporation, farms operated by specified racial groups:  American Indian</t>
  </si>
  <si>
    <t>1700179</t>
  </si>
  <si>
    <t>Corporation, family held, American Indian (farms)</t>
  </si>
  <si>
    <t>Family held corporation, farms operated by specified racial groups:  Asian or Pacific Islander</t>
  </si>
  <si>
    <t>1700180</t>
  </si>
  <si>
    <t>Corporation, family held, Asia or Pacific Islander (farms)</t>
  </si>
  <si>
    <t>Family held corporation, farms operated by specified racial groups:  Other (see text)</t>
  </si>
  <si>
    <t>1700181</t>
  </si>
  <si>
    <t>Corporation, family held, other race (txt) (farms)</t>
  </si>
  <si>
    <t>Family held corporation, operators by sex:  Female</t>
  </si>
  <si>
    <t>1700182</t>
  </si>
  <si>
    <t>Corporation, family held, female (operator)</t>
  </si>
  <si>
    <t>Family held corporation, operators by sex:  Male</t>
  </si>
  <si>
    <t>1700183</t>
  </si>
  <si>
    <t>Corporation, family held, male (operator)</t>
  </si>
  <si>
    <t>Family held corporation, operators of Spanish, Hispanic, or Latino origin@1</t>
  </si>
  <si>
    <t>1700184</t>
  </si>
  <si>
    <t>Corporation, family held, Spanish origin@1 (operator)</t>
  </si>
  <si>
    <t>Other than family held corporation, farms operated by specified racial groups:  Total</t>
  </si>
  <si>
    <t>1700185</t>
  </si>
  <si>
    <t>Corporation, not family held, total (farms)</t>
  </si>
  <si>
    <t>Other than family held corporation, farms operated by specified racial groups:  Black</t>
  </si>
  <si>
    <t>1700186</t>
  </si>
  <si>
    <t>Corporation, not family held, Black (farms)</t>
  </si>
  <si>
    <t>Other than family held corporation, farms operated by specified racial groups:  American Indian</t>
  </si>
  <si>
    <t>1700187</t>
  </si>
  <si>
    <t>Corporation, not family held, American Indian (farms)</t>
  </si>
  <si>
    <t>Other than family held corporation, farms operated by specified racial groups:  Asian or Pacific Islander</t>
  </si>
  <si>
    <t>1700188</t>
  </si>
  <si>
    <t>Corporation, not family held, Asia/Pacific Islander (farms)</t>
  </si>
  <si>
    <t>Other than family held corporation, farms operated by specified racial groups:  Other (see text)</t>
  </si>
  <si>
    <t>1700189</t>
  </si>
  <si>
    <t>Corporation, not family held, other race (txt) (farms)</t>
  </si>
  <si>
    <t>Other than family held corporation, operators by sex:  Female</t>
  </si>
  <si>
    <t>1700190</t>
  </si>
  <si>
    <t>Corporation, not family held, female (operator)</t>
  </si>
  <si>
    <t>Other than family held corporation, operators by sex:  Male</t>
  </si>
  <si>
    <t>1700191</t>
  </si>
  <si>
    <t>Corporation, not family held, male (operator)</t>
  </si>
  <si>
    <t>Other than family held corporation, operators of Spanish, Hispanic, or Latino origin@1</t>
  </si>
  <si>
    <t>1700192</t>
  </si>
  <si>
    <t>Corporation, not family held, Spanish origin@1 (operator)</t>
  </si>
  <si>
    <t>Other - cooperative, estate or trust, institutional, etc., farms operated by specified racial groups:  Total</t>
  </si>
  <si>
    <t>1700193</t>
  </si>
  <si>
    <t>Other organizations..., total (farms)</t>
  </si>
  <si>
    <t>Other - cooperative, estate or trust, institutional, etc., farms operated by specified racial groups:  Black</t>
  </si>
  <si>
    <t>1700194</t>
  </si>
  <si>
    <t>Other organizations..., Black (farms)</t>
  </si>
  <si>
    <t>Other - cooperative, estate or trust, institutional, etc., farms operated by specified racial groups:  American Indian</t>
  </si>
  <si>
    <t>1700195</t>
  </si>
  <si>
    <t>Other organizations..., American Indian (farms)</t>
  </si>
  <si>
    <t>Other - cooperative, estate or trust, institutional, etc., farms operated by specified racial groups:  Asian or Pacific Islander</t>
  </si>
  <si>
    <t>1700196</t>
  </si>
  <si>
    <t>Other organizations..., Asia or Pacific Islander (farms)</t>
  </si>
  <si>
    <t>Other - cooperative, estate or trust, institutional, etc., farms operated by specified racial groups:  Other (see text)</t>
  </si>
  <si>
    <t>1700197</t>
  </si>
  <si>
    <t>Other organizations..., other race (txt) (farms)</t>
  </si>
  <si>
    <t>Age group, 55-59 years, total (operator)</t>
  </si>
  <si>
    <t>Operators by age group:  55 to 59 years, farms operated by specified racial groups:  Black</t>
  </si>
  <si>
    <t>1700586</t>
  </si>
  <si>
    <t>Age group, 55-59 years, Black (operator)</t>
  </si>
  <si>
    <t>Operators by age group:  55 to 59 years, farms operated by specified racial groups:  American Indian</t>
  </si>
  <si>
    <t>1700587</t>
  </si>
  <si>
    <t>Age group, 55-59 years, American Indian (operator)</t>
  </si>
  <si>
    <t>Operators by age group:  55 to 59 years, farms operated by specified racial groups:  Asian or Pacific Islander</t>
  </si>
  <si>
    <t>1700588</t>
  </si>
  <si>
    <t>Age group, 55-59 years, Asia or Pacific Islander (operator)</t>
  </si>
  <si>
    <t>Operators by age group:  55 to 59 years, farms operated by specified racial groups:  Other (see text)</t>
  </si>
  <si>
    <t>1700589</t>
  </si>
  <si>
    <t>Age group, 55-59 years, other race (txt) (operator)</t>
  </si>
  <si>
    <t>Operators by age group:  55 to 59 years, Operators by sex:  Female</t>
  </si>
  <si>
    <t>1700590</t>
  </si>
  <si>
    <t>Age group, 55-59 years, female (operator)</t>
  </si>
  <si>
    <t>Operators by age group:  55 to 59 years, Operators by sex:  Male</t>
  </si>
  <si>
    <t>1700591</t>
  </si>
  <si>
    <t>Age group, 55-59 years, male (operator)</t>
  </si>
  <si>
    <t>Operators by age group:  55 to 59 years, operators of Spanish, Hispanic, or Latino origin@1</t>
  </si>
  <si>
    <t>1700592</t>
  </si>
  <si>
    <t>Age group, 55-59 years, Spanish origin@1 (operator)</t>
  </si>
  <si>
    <t>Operators by age group:  60 to 64 years, farms operated by specified racial groups:  Total</t>
  </si>
  <si>
    <t>1700593</t>
  </si>
  <si>
    <t>Age group, 60-64 years, total (operator)</t>
  </si>
  <si>
    <t>Operators by age group:  60 to 64 years, farms operated by specified racial groups:  Black</t>
  </si>
  <si>
    <t>1700594</t>
  </si>
  <si>
    <t>Age group, 60-64 years, Black (operator)</t>
  </si>
  <si>
    <t>Operators by age group:  60 to 64 years, farms operated by specified racial groups:  American Indian</t>
  </si>
  <si>
    <t>1700595</t>
  </si>
  <si>
    <t>Age group, 60-64 years, American Indian (operator)</t>
  </si>
  <si>
    <t>Operators by age group:  60 to 64 years, farms operated by specified racial groups:  Asian or Pacific Islander</t>
  </si>
  <si>
    <t>1700596</t>
  </si>
  <si>
    <t>Age group, 60-64 years, Asia or Pacific Islander (operator)</t>
  </si>
  <si>
    <t>Operators by age group:  60 to 64 years, farms operated by specified racial groups:  Other (see text)</t>
  </si>
  <si>
    <t>1700597</t>
  </si>
  <si>
    <t>Age group, 60-64 years, other race (txt) (operator)</t>
  </si>
  <si>
    <t>Total sales, farms operated by specified racial groups:  Other (see text) ($1,000)</t>
  </si>
  <si>
    <t>1700213</t>
  </si>
  <si>
    <t>Total sales, other race (txt) ($1,000)</t>
  </si>
  <si>
    <t>Total sales, operators by sex:  Female  ($1,000)</t>
  </si>
  <si>
    <t>1700214</t>
  </si>
  <si>
    <t>Total sales, female ($1,000)</t>
  </si>
  <si>
    <t>Total sales, operators by sex:  Male  ($1,000)</t>
  </si>
  <si>
    <t>1700215</t>
  </si>
  <si>
    <t>Total sales, male ($1,000)</t>
  </si>
  <si>
    <t>Total sales, operators of Spanish, Hispanic, or Latino origin@1 ($1,000)</t>
  </si>
  <si>
    <t>1700216</t>
  </si>
  <si>
    <t>Total sales, Spanish origin@1 ($1,000)</t>
  </si>
  <si>
    <t>Total sales, crops, including nursery and greenhouse crops, farms operated by specified racial groups:   Total (farms)</t>
  </si>
  <si>
    <t>1700217</t>
  </si>
  <si>
    <t>Value of sales, crop inc nursery &amp; greenhouse, total (f)</t>
  </si>
  <si>
    <t>Total sales, crops, including nursery and greenhouse crops, farms operated by specified racial groups:   Black (farms)</t>
  </si>
  <si>
    <t>1700218</t>
  </si>
  <si>
    <t>Value of sales, crop inc nursery &amp; greenhouse, Black (f)</t>
  </si>
  <si>
    <t>Total sales, crops, including nursery and greenhouse crops, farms operated by specified racial groups:   American Indian (farms)</t>
  </si>
  <si>
    <t>1700219</t>
  </si>
  <si>
    <t>Value of sales, crop inc nurs &amp; grnh, American Indian (f)</t>
  </si>
  <si>
    <t>Total sales, crops, including nursery and greenhouse crops, farms operated by specified racial groups:   Asian or Pacific Islander  (farms)</t>
  </si>
  <si>
    <t>1700220</t>
  </si>
  <si>
    <t>Value of sales, crop inc nurs &amp; grnh, Asia/PI (f)</t>
  </si>
  <si>
    <t>Total sales, crops, including nursery and greenhouse crops, farms operated by specified racial groups:   Other (see text) (farms)</t>
  </si>
  <si>
    <t>1700221</t>
  </si>
  <si>
    <t>Value of sales, crop inc nurs &amp; grnh, other race (txt) (f)</t>
  </si>
  <si>
    <t>Total sales, crops, including nursery and greenhouse crops, operators by sex:  Female  (farms)</t>
  </si>
  <si>
    <t>1700222</t>
  </si>
  <si>
    <t>Value of sales, crop inc nurs &amp; grnh, female (f)</t>
  </si>
  <si>
    <t>Total sales, crops, including nursery and greenhouse crops, operators by sex:  Male  (farms)</t>
  </si>
  <si>
    <t>1700223</t>
  </si>
  <si>
    <t>Value of sales, crop inc nurs &amp; grnh, male (f)</t>
  </si>
  <si>
    <t>Total sales, crops, including nursery and greenhouse crops, operators of Spanish, Hispanic, or Latino origin@1 (farms)</t>
  </si>
  <si>
    <t>1700224</t>
  </si>
  <si>
    <t>Value of sales, crop inc nurs &amp; grnh, Spanish origin@1 (f)</t>
  </si>
  <si>
    <t>Operators by age group:  70 years and over, farms operated by specified racial groups:  American Indian</t>
  </si>
  <si>
    <t>1700611</t>
  </si>
  <si>
    <t>Age group, 70 years or more, American Indian (operator)</t>
  </si>
  <si>
    <t>Operators by age group:  70 years and over, farms operated by specified racial groups:  Asian or Pacific Islander</t>
  </si>
  <si>
    <t>1700612</t>
  </si>
  <si>
    <t>Age group, 70 years or more, Asia or Pacific Islander (oper)</t>
  </si>
  <si>
    <t>Operators by age group:  70 years and over, farms operated by specified racial groups:  Other (see text)</t>
  </si>
  <si>
    <t>1700613</t>
  </si>
  <si>
    <t>Age group, 70 years or more, other race (txt) (operator)</t>
  </si>
  <si>
    <t>Operators by age group:  70 years and over, operators by sex:  Female</t>
  </si>
  <si>
    <t>1700614</t>
  </si>
  <si>
    <t>Age group, 70 years or more, female (operator)</t>
  </si>
  <si>
    <t>Operators by age group:  70 years and over, operators by sex:  Male</t>
  </si>
  <si>
    <t>1700615</t>
  </si>
  <si>
    <t>Age group, 70 years or more, male (operator)</t>
  </si>
  <si>
    <t>Operators by age group:  70 years and over, operators of Spanish, Hispanic, or Latino origin@1</t>
  </si>
  <si>
    <t>1700616</t>
  </si>
  <si>
    <t>Age group, 70 years or more, Spanish origin@1 (operator)</t>
  </si>
  <si>
    <t>Operators by age group:  Average age, farms operated by specified racial groups:  Total</t>
  </si>
  <si>
    <t>1700617</t>
  </si>
  <si>
    <t>Age average, total (operator)</t>
  </si>
  <si>
    <t>Operators by age group:  Average age, farms operated by specified racial groups:  Black</t>
  </si>
  <si>
    <t>1700618</t>
  </si>
  <si>
    <t>Age average, Black (operator)</t>
  </si>
  <si>
    <t>Operators by age group:  Average age, farms operated by specified racial groups:  American Indian</t>
  </si>
  <si>
    <t>1700619</t>
  </si>
  <si>
    <t>Age average, American Indian (operator)</t>
  </si>
  <si>
    <t>Operators by age group:  Average age, farms operated by specified racial groups:  Asian or Pacific Islander</t>
  </si>
  <si>
    <t>1700620</t>
  </si>
  <si>
    <t>Age average, Asia or Pacific Islander (operator)</t>
  </si>
  <si>
    <t>Operators by age group:  Average age, farms operated by specified racial groups:  Other (see text)</t>
  </si>
  <si>
    <t>1700621</t>
  </si>
  <si>
    <t>Age average, other race (txt) (operator)</t>
  </si>
  <si>
    <t>Operators by age group:  Average age, operators by sex:  Female</t>
  </si>
  <si>
    <t>1700622</t>
  </si>
  <si>
    <t>Age average, female (operator)</t>
  </si>
  <si>
    <t>Operators by age group:  Average age, operators by sex:  Male</t>
  </si>
  <si>
    <t>1700623</t>
  </si>
  <si>
    <t>Age average, male (operator)</t>
  </si>
  <si>
    <t>Total sales, livestock, poultry, and their products, farms operated by specified racial groups:  American Indian (farms)</t>
  </si>
  <si>
    <t>1700235</t>
  </si>
  <si>
    <t>Value of sales, livestock, poultry &amp; prod, Am Indian (f)</t>
  </si>
  <si>
    <t>Total sales, livestock, poultry, and their products, farms operated by specified racial groups:  Asian or Pacific Islander  (farms)</t>
  </si>
  <si>
    <t>1700236</t>
  </si>
  <si>
    <t>Value of sales, livestock, poultry &amp; prod, Asia/PI (f)</t>
  </si>
  <si>
    <t>Total sales, livestock, poultry, and their products, farms operated by specified racial groups:  Other (see text) (farms)</t>
  </si>
  <si>
    <t>1700237</t>
  </si>
  <si>
    <t>Value of sls, livestock, poult&amp; prod, other race (txt) (f)</t>
  </si>
  <si>
    <t>Total sales, livestock, poultry, and their products, operators by sex:  Female  (farms)</t>
  </si>
  <si>
    <t>1700238</t>
  </si>
  <si>
    <t>Value of sales, livestock, poultry &amp; prod, female (f)</t>
  </si>
  <si>
    <t>Total sales, livestock, poultry, and their products, operators by sex:  Male  (farms)</t>
  </si>
  <si>
    <t>1700239</t>
  </si>
  <si>
    <t>Value of sales, livestock, poultry &amp; prod, male (f)</t>
  </si>
  <si>
    <t>Total sales, livestock, poultry, and their products, operators of Spanish, Hispanic, or Latino origin@1 (farms)</t>
  </si>
  <si>
    <t>1700240</t>
  </si>
  <si>
    <t>Value of sales, livestock, poultry &amp; prod, Spanish@1 (f)</t>
  </si>
  <si>
    <t>Total sales, livestock, poultry, and their products, farms operated by specified racial groups:  Total  ($1,000)</t>
  </si>
  <si>
    <t>1700241</t>
  </si>
  <si>
    <t>Value of sales, livestock, poultry &amp; prod, total ($000)</t>
  </si>
  <si>
    <t>Total sales, livestock, poultry, and their products, farms operated by specified racial groups:  Black ($1,000)</t>
  </si>
  <si>
    <t>1700242</t>
  </si>
  <si>
    <t>Value of sales, livestock, poultry &amp; prod, Black ($000)</t>
  </si>
  <si>
    <t>Total sales, livestock, poultry, and their products, farms operated by specified racial groups:  American Indian  ($1,000)</t>
  </si>
  <si>
    <t>1700243</t>
  </si>
  <si>
    <t>Value of sales, livestock, poultry &amp; prod, Am Indian ($000)</t>
  </si>
  <si>
    <t>Total sales, livestock, poultry, and their products, farms operated by specified racial groups:  Asian or Pacific Islander  ($1,000)</t>
  </si>
  <si>
    <t>1700244</t>
  </si>
  <si>
    <t>Value of sales, livestock, poultry &amp; prod, Asia/PI ($000)</t>
  </si>
  <si>
    <t>Total sales, livestock, poultry, and their products, farms operated by specified racial groups:  Other (see text) ($1,000)</t>
  </si>
  <si>
    <t>Operators of Spanish, Hispanic, or Latino origin (see text) farms operated by specified racial groups:  Total</t>
  </si>
  <si>
    <t>1700641</t>
  </si>
  <si>
    <t>Spanish origin@1, total (operator)</t>
  </si>
  <si>
    <t>Operators of Spanish, Hispanic, or Latino origin (see text) farms operated by specified racial groups:  Black</t>
  </si>
  <si>
    <t>1700642</t>
  </si>
  <si>
    <t>Spanish origin@1, Black (operator)</t>
  </si>
  <si>
    <t>Operators of Spanish, Hispanic, or Latino origin (see text) farms operated by specified racial groups:  American Indian</t>
  </si>
  <si>
    <t>1700643</t>
  </si>
  <si>
    <t>Spanish origin@1, American Indian (operator)</t>
  </si>
  <si>
    <t>Operators of Spanish, Hispanic, or Latino origin (see text) farms operated by specified racial groups:  Asian or Pacific Islander</t>
  </si>
  <si>
    <t>1700644</t>
  </si>
  <si>
    <t>Spanish origin@1, Asia or Pacific Islander (operator)</t>
  </si>
  <si>
    <t>Operators of Spanish, Hispanic, or Latino origin (see text) farms operated by specified racial groups:  Other (see text)</t>
  </si>
  <si>
    <t>1700645</t>
  </si>
  <si>
    <t>Spanish origin@1, other race (txt) (operator)</t>
  </si>
  <si>
    <t>Operators of Spanish, Hispanic, or Latino origin (see text), operators by sex:  Female</t>
  </si>
  <si>
    <t>1700646</t>
  </si>
  <si>
    <t>Spanish origin@1, female (operator)</t>
  </si>
  <si>
    <t>Operators of Spanish, Hispanic, or Latino origin (see text), operators by sex:  Male</t>
  </si>
  <si>
    <t>1700647</t>
  </si>
  <si>
    <t>Spanish origin@1, male (operator)</t>
  </si>
  <si>
    <t>Operators of Spanish, Hispanic, or Latino origin (see text)</t>
  </si>
  <si>
    <t>1700648</t>
  </si>
  <si>
    <t>Spanish origin@1 (operator)</t>
  </si>
  <si>
    <t>Amount received from Commodity Credit Corporation loans, farms operated by specified racial groups:  Total  (farms)</t>
  </si>
  <si>
    <t>1700649</t>
  </si>
  <si>
    <t>CCC loans received, total (farms)</t>
  </si>
  <si>
    <t>Amount received from Commodity Credit Corporation loans, farms operated by specified racial groups:  Black (farms)</t>
  </si>
  <si>
    <t>1700650</t>
  </si>
  <si>
    <t>CCC loans received, Black (farms)</t>
  </si>
  <si>
    <t>Amount received from Commodity Credit Corporation loans, farms operated by specified racial groups:  American Indian (farms)</t>
  </si>
  <si>
    <t>1700651</t>
  </si>
  <si>
    <t>CCC loans received, American Indian (farms)</t>
  </si>
  <si>
    <t>Amount received from Commodity Credit Corporation loans, farms operated by specified racial groups:  Asian or Pacific Islander (farms)</t>
  </si>
  <si>
    <t>1700652</t>
  </si>
  <si>
    <t>CCC loans received, Asia or Pacific Islander (farms)</t>
  </si>
  <si>
    <t>Total sales, farms by value of sales, $1,000 to $2,499, farms operated by specified racial groups:  Total</t>
  </si>
  <si>
    <t>1700257</t>
  </si>
  <si>
    <t>Value of sales, $1,000-2,499, total (f)</t>
  </si>
  <si>
    <t>Total sales, farms by value of sales, $1,000 to $2,499, farms operated by specified racial groups:  Black</t>
  </si>
  <si>
    <t>1700258</t>
  </si>
  <si>
    <t>Value of sales, $1,000-2,499, Black (f)</t>
  </si>
  <si>
    <t>Total sales, farms by value of sales, $1,000 to $2,499, farms operated by specified racial groups:  American Indian</t>
  </si>
  <si>
    <t>1700259</t>
  </si>
  <si>
    <t>Value of sales, $1,000-2,499, American Indian (f)</t>
  </si>
  <si>
    <t>Total sales, farms by value of sales, $1,000 to $2,499, farms operated by specified racial groups:  Asian or Pacific Islander</t>
  </si>
  <si>
    <t>1700260</t>
  </si>
  <si>
    <t>Value of sales, $1,000-2,499, Asia or Pacific Islander (f)</t>
  </si>
  <si>
    <t>Total sales, farms by value of sales, $1,000 to $2,499, farms operated by specified racial groups:  Other (see text)</t>
  </si>
  <si>
    <t>1700261</t>
  </si>
  <si>
    <t>Value of sales, $1,000-2,499, other race (txt) (f)</t>
  </si>
  <si>
    <t>Total sales, farms by value of sales, $1,000 to $2,499, operators by sex:  Female</t>
  </si>
  <si>
    <t>1700262</t>
  </si>
  <si>
    <t>Value of sales, $1,000-2,499, female (f)</t>
  </si>
  <si>
    <t>Total sales, farms by value of sales, $1,000 to $2,499, operators by sex:  Male</t>
  </si>
  <si>
    <t>1700263</t>
  </si>
  <si>
    <t>Value of sales, $1,000-2,499, male (f)</t>
  </si>
  <si>
    <t>Total sales, farms by value of sales, $1,000 to $2,499, operators of Spanish, Hispanic, or Latino origin@1</t>
  </si>
  <si>
    <t>1700264</t>
  </si>
  <si>
    <t>Value of sales, $1,000-2,499, Spanish origin@1 (f)</t>
  </si>
  <si>
    <t>Total sales, farms by value of sales, $2,500 to $9,999 farms operated by specified racial groups:  Total</t>
  </si>
  <si>
    <t>1700265</t>
  </si>
  <si>
    <t>Value of sales, $2,500-9,999, total (f)</t>
  </si>
  <si>
    <t>Total sales, farms by value of sales, $2,500 to $9,999 farms operated by specified racial groups:  Black</t>
  </si>
  <si>
    <t>1700266</t>
  </si>
  <si>
    <t>Value of sales, $2,500-9,999, Black (f)</t>
  </si>
  <si>
    <t>Total sales, farms by value of sales, $2,500 to $9,999 farms operated by specified racial groups:  American Indian</t>
  </si>
  <si>
    <t>1700267</t>
  </si>
  <si>
    <t>Value of sales, $2,500-9,999, American Indian (f)</t>
  </si>
  <si>
    <t>Total sales, farms by value of sales, $2,500 to $9,999 farms operated by specified racial groups:  Asian or Pacific Islander</t>
  </si>
  <si>
    <t>1700268</t>
  </si>
  <si>
    <t>CCC loans received, Spanish origin@1 ($1,000)</t>
  </si>
  <si>
    <t>Government payments received, farms operated by specified racial groups:  Total  (farms)</t>
  </si>
  <si>
    <t>1700665</t>
  </si>
  <si>
    <t>Government payments received, total (farms)</t>
  </si>
  <si>
    <t>Government payments received, farms operated by specified racial groups:  Black (farms)</t>
  </si>
  <si>
    <t>1700666</t>
  </si>
  <si>
    <t>Government payments received, Black (farms)</t>
  </si>
  <si>
    <t>Government payments received, farms operated by specified racial groups:  American Indian (farms)</t>
  </si>
  <si>
    <t>1700667</t>
  </si>
  <si>
    <t>Government payments received, American Indian (farms)</t>
  </si>
  <si>
    <t>Government payments received, farms operated by specified racial groups:  Asian or Pacific Islander  (farms)</t>
  </si>
  <si>
    <t>1700668</t>
  </si>
  <si>
    <t>Government payments received, Asia/PI (farms)</t>
  </si>
  <si>
    <t>Government payments received, farms operated by specified racial groups:  Other (see text) (farms)</t>
  </si>
  <si>
    <t>1700669</t>
  </si>
  <si>
    <t>Government payments received, other race (txt) (farms)</t>
  </si>
  <si>
    <t>Government payments received, operators by sex:  Female  (farms)</t>
  </si>
  <si>
    <t>1700670</t>
  </si>
  <si>
    <t>Government payments received, female (farms)</t>
  </si>
  <si>
    <t>Government payments received, operators by sex:  Male  (farms)</t>
  </si>
  <si>
    <t>1700671</t>
  </si>
  <si>
    <t>Government payments received, male (farms)</t>
  </si>
  <si>
    <t>Government payments received, operators of Spanish, Hispanic, or Latino origin@1 (farms)</t>
  </si>
  <si>
    <t>1700672</t>
  </si>
  <si>
    <t>Government payments received, Spanish origin@1 (farms)</t>
  </si>
  <si>
    <t>Government payments received, farms operated by specified racial groups:  Total ($1,000)</t>
  </si>
  <si>
    <t>1700673</t>
  </si>
  <si>
    <t>Government payments received, total ($1,000)</t>
  </si>
  <si>
    <t>Government payments received, farms operated by specified racial groups:  Black ($1,000)</t>
  </si>
  <si>
    <t>1700674</t>
  </si>
  <si>
    <t>Government payments received, Black ($1,000)</t>
  </si>
  <si>
    <t>Government payments received, farms operated by specified racial groups:  American Indian ($1,000)</t>
  </si>
  <si>
    <t>1700675</t>
  </si>
  <si>
    <t>Black</t>
  </si>
  <si>
    <t>Black, Am. Indian, Asian-Pacific Islander, Other non-white, Hispanic, Women</t>
  </si>
  <si>
    <t>American Indian</t>
  </si>
  <si>
    <t>Asian-Pacific Islander</t>
  </si>
  <si>
    <t xml:space="preserve">Other </t>
  </si>
  <si>
    <t>Hispanic</t>
  </si>
  <si>
    <t>Total Farms</t>
  </si>
  <si>
    <t>Government payments received, farms operated by specified racial groups:  Asian or Pacific Islander ($1,000)</t>
  </si>
  <si>
    <t>1700676</t>
  </si>
  <si>
    <t>Government payments received, Asia/Pacific Islander ($1,000)</t>
  </si>
  <si>
    <t>Government payments received, farms operated by specified racial groups:  Other (see text) ($1,000)</t>
  </si>
  <si>
    <t>1700677</t>
  </si>
  <si>
    <t>Total sales, farms by value of sales, $20,000 to $24,999,  farms operated by specified racial groups:  Black</t>
  </si>
  <si>
    <t>1700282</t>
  </si>
  <si>
    <t>Value of sales, $20,000-24,999, Black (f)</t>
  </si>
  <si>
    <t>Total sales, farms by value of sales, $20,000 to $24,999,  farms operated by specified racial groups:  American Indian</t>
  </si>
  <si>
    <t>1700283</t>
  </si>
  <si>
    <t>Value of sales, $20,000-24,999, American Indian (f)</t>
  </si>
  <si>
    <t>Total sales, farms by value of sales, $20,000 to $24,999,  farms operated by specified racial groups:  Asian or Pacific Islander</t>
  </si>
  <si>
    <t>1700284</t>
  </si>
  <si>
    <t>Value of sales, $20,000-24,999, Asia or Pacific Islander (f)</t>
  </si>
  <si>
    <t>Total sales, farms by value of sales, $20,000 to $24,999,  farms operated by specified racial groups:  Other (see text)</t>
  </si>
  <si>
    <t>1700285</t>
  </si>
  <si>
    <t>Value of sales, $20,000-24,999, other race (txt) (f)</t>
  </si>
  <si>
    <t>Total sales, farms by value of sales, $20,000 to $24,999, operators by sex:  Female</t>
  </si>
  <si>
    <t>1700286</t>
  </si>
  <si>
    <t>Value of sales, $20,000-24,999, female (f)</t>
  </si>
  <si>
    <t>Total sales, farms by value of sales, $20,000 to $24,999, operators by sex:  Male</t>
  </si>
  <si>
    <t>1700287</t>
  </si>
  <si>
    <t>Value of sales, $20,000-24,999, male (f)</t>
  </si>
  <si>
    <t>Total sales, farms by value of sales, $20,000 to $24,999, operators of Spanish, Hispanic, or Latino origin@1</t>
  </si>
  <si>
    <t>1700288</t>
  </si>
  <si>
    <t>Value of sales, $20,000-24,999, Spanish origin@1 (f)</t>
  </si>
  <si>
    <t>Total sales, farms by value of sales, $25,000 or more,  farms operated by specified racial groups:  Total</t>
  </si>
  <si>
    <t>1700289</t>
  </si>
  <si>
    <t>Value of sales, $25,000 or more, total (f)</t>
  </si>
  <si>
    <t>Total sales, farms by value of sales, $25,000 or more,  farms operated by specified racial groups:  Black</t>
  </si>
  <si>
    <t>1700290</t>
  </si>
  <si>
    <t>Value of sales, $25,000 or more, Black (f)</t>
  </si>
  <si>
    <t>Total sales, farms by value of sales, $25,000 or more,  farms operated by specified racial groups:  American Indian</t>
  </si>
  <si>
    <t>1700291</t>
  </si>
  <si>
    <t>Value of sales, $25,000 or more, American Indian (f)</t>
  </si>
  <si>
    <t>Total sales, farms by value of sales, $25,000 or more,  farms operated by specified racial groups:  Asian or Pacific Islander</t>
  </si>
  <si>
    <t>1700292</t>
  </si>
  <si>
    <t>Value of sales, $25,000 or more, Asia/Pacific Islander (f)</t>
  </si>
  <si>
    <t>Total sales, farms by value of sales, $25,000 or more,  farms operated by specified racial groups:  Other (see text)</t>
  </si>
  <si>
    <t>1700293</t>
  </si>
  <si>
    <t>Value of sales, $25,000 or more, other race (txt) (f)</t>
  </si>
  <si>
    <t>Total sales, farms by value of sales, $25,000 or more, operators by sex:  Female</t>
  </si>
  <si>
    <t>1700294</t>
  </si>
  <si>
    <t>Value of sales, $25,000 or more, female (f)</t>
  </si>
  <si>
    <t>Total sales, farms by value of sales, $25,000 or more, operators by sex:  Male</t>
  </si>
  <si>
    <t>1700295</t>
  </si>
  <si>
    <t>Value of sales, $25,000 or more, male (f)</t>
  </si>
  <si>
    <t>Total sales, farms by value of sales, $25,000 or more, operators of Spanish, Hispanic, or Latino origin@1</t>
  </si>
  <si>
    <t>1700296</t>
  </si>
  <si>
    <t>Value of sales, $25,000 or more, Spanish origin@1 (f)</t>
  </si>
  <si>
    <t>Oilseed and grain farming (1111), farms operated by specified racial groups:  Total</t>
  </si>
  <si>
    <t>1700297</t>
  </si>
  <si>
    <t>SIC: cash grains (011), total (farms)</t>
  </si>
  <si>
    <t>Oilseed and grain farming (1111), farms operated by specified racial groups:  Black</t>
  </si>
  <si>
    <t>1700298</t>
  </si>
  <si>
    <t>SIC: cash grains (011), Black (farms)</t>
  </si>
  <si>
    <t>Oilseed and grain farming (1111), farms operated by specified racial groups:  American Indian</t>
  </si>
  <si>
    <t>1700299</t>
  </si>
  <si>
    <t>SIC: cash grains (011), American Indian (farms)</t>
  </si>
  <si>
    <t>Oilseed and grain farming (1111), farms operated by specified racial groups:  Asian or Pacific Islander</t>
  </si>
  <si>
    <t>1700300</t>
  </si>
  <si>
    <t>SIC: cash grains (011), Asia or Pacific Islander (farms)</t>
  </si>
  <si>
    <t>Oilseed and grain farming (1111), farms operated by specified racial groups:  Other (see text)</t>
  </si>
  <si>
    <t>1700301</t>
  </si>
  <si>
    <t>SIC: cash grains (011), other race (txt) (farms)</t>
  </si>
  <si>
    <t>Oilseed and grain farming (1111), operators by sex:  Female</t>
  </si>
  <si>
    <t>1700302</t>
  </si>
  <si>
    <t>SIC: cash grains (011), female (farms)</t>
  </si>
  <si>
    <t>Oilseed and grain farming (1111), operators by sex:  Male</t>
  </si>
  <si>
    <t>1700303</t>
  </si>
  <si>
    <t>SIC: cash grains (011), male (farms)</t>
  </si>
  <si>
    <t>Oilseed and grain farming (1111), operators of Spanish, Hispanic, or Latino origin@1</t>
  </si>
  <si>
    <t>1700304</t>
  </si>
  <si>
    <t>SIC: cash grains (011), Spanish origin@1 (farms)</t>
  </si>
  <si>
    <t>Vegetable and melon farming (1112), farms operated by specified racial groups:  Total</t>
  </si>
  <si>
    <t>1700305</t>
  </si>
  <si>
    <t>SIC: field crop exc cash grain (013), total (farms)</t>
  </si>
  <si>
    <t>Vegetable and melon farming (1112), farms operated by specified racial groups:  Black</t>
  </si>
  <si>
    <t>1700306</t>
  </si>
  <si>
    <t>SIC: field crop exc $grain (013), Black (farms)</t>
  </si>
  <si>
    <t>Vegetable and melon farming (1112), farms operated by specified racial groups:  American Indian</t>
  </si>
  <si>
    <t>1700307</t>
  </si>
  <si>
    <t>SIC: field crop exc $grain (013), American Indian (farms)</t>
  </si>
  <si>
    <t>Vegetable and melon farming (1112), farms operated by specified racial groups:  Asian or Pacific Islander</t>
  </si>
  <si>
    <t>1700308</t>
  </si>
  <si>
    <t>SIC: field crop exc $grain (013), Asia/PI (farms)</t>
  </si>
  <si>
    <t>Vegetable and melon farming (1112), farms operated by specified racial groups:  Other (see text)</t>
  </si>
  <si>
    <t>1700309</t>
  </si>
  <si>
    <t>SIC: field crop exc $grain (013), other race (txt) (farms)</t>
  </si>
  <si>
    <t>Vegetable and melon farming (1112), operators by sex:  Female</t>
  </si>
  <si>
    <t>1700310</t>
  </si>
  <si>
    <t>SIC: field crop exc $grain (013), female (farms)</t>
  </si>
  <si>
    <t>Vegetable and melon farming (1112), operators by sex:  Male</t>
  </si>
  <si>
    <t>1700311</t>
  </si>
  <si>
    <t>SIC: field crop exc $grain (013), male (farms)</t>
  </si>
  <si>
    <t>Vegetable and melon farming (1112), operators of Spanish, Hispanic, or Latino origin@1</t>
  </si>
  <si>
    <t>1700312</t>
  </si>
  <si>
    <t>SIC: field crop exc $grain (013), Spanish origin@1 (farms)</t>
  </si>
  <si>
    <t>Fruit and tree nut farming (1113), farms operated by specified racial groups:  Total</t>
  </si>
  <si>
    <t>1700313</t>
  </si>
  <si>
    <t>SIC: cotton (0131), total (farms)</t>
  </si>
  <si>
    <t>Fruit and tree nut farming (1113), farms operated by specified racial groups:  Black</t>
  </si>
  <si>
    <t>1700314</t>
  </si>
  <si>
    <t>SIC: cotton (0131), Black (farms)</t>
  </si>
  <si>
    <t>Fruit and tree nut farming (1113), farms operated by specified racial groups:  American Indian</t>
  </si>
  <si>
    <t>1700315</t>
  </si>
  <si>
    <t>SIC: cotton (0131), American Indian (farms)</t>
  </si>
  <si>
    <t>Fruit and tree nut farming (1113), farms operated by specified racial groups:  Asian or Pacific Islander</t>
  </si>
  <si>
    <t>1700316</t>
  </si>
  <si>
    <t>SIC: cotton (0131), Asia or Pacific Islander (farms)</t>
  </si>
  <si>
    <t>Fruit and tree nut farming (1113), farms operated by specified racial groups:  Other (see text)</t>
  </si>
  <si>
    <t>1700317</t>
  </si>
  <si>
    <t>SIC: cotton (0131), other race (txt) (farms)</t>
  </si>
  <si>
    <t>Fruit and tree nut farming (1113), operators by sex:  Female</t>
  </si>
  <si>
    <t>1700318</t>
  </si>
  <si>
    <t>SIC: cotton (0131), female (farms)</t>
  </si>
  <si>
    <t>Fruit and tree nut farming (1113), operators by sex:  Male</t>
  </si>
  <si>
    <t>1700319</t>
  </si>
  <si>
    <t>SIC: cotton (0131), male (farms)</t>
  </si>
  <si>
    <t>Fruit and tree nut farming (1113), operators of Spanish, Hispanic, or Latino origin@1</t>
  </si>
  <si>
    <t>1700320</t>
  </si>
  <si>
    <t>SIC: cotton (0131), Spanish origin@1 (farms)</t>
  </si>
  <si>
    <t>Greenhouse, nursery, and floriculture production (1114), farms operated by specified racial groups:  Total</t>
  </si>
  <si>
    <t>1700321</t>
  </si>
  <si>
    <t>SIC: tobacco (0132), total (farms)</t>
  </si>
  <si>
    <t>Greenhouse, nursery, and floriculture production (1114), farms operated by specified racial groups:  Black</t>
  </si>
  <si>
    <t>1700322</t>
  </si>
  <si>
    <t>SIC: tobacco (0132), Black (farms)</t>
  </si>
  <si>
    <t>Greenhouse, nursery, and floriculture production (1114), farms operated by specified racial groups:  American Indian</t>
  </si>
  <si>
    <t>1700323</t>
  </si>
  <si>
    <t>SIC: tobacco (0132), American Indian (farms)</t>
  </si>
  <si>
    <t>Greenhouse, nursery, and floriculture production (1114), farms operated by specified racial groups:  Asian or Pacific Islander</t>
  </si>
  <si>
    <t>1700324</t>
  </si>
  <si>
    <t>SIC: tobacco (0132), Asia or Pacific Islander (farms)</t>
  </si>
  <si>
    <t>Greenhouse, nursery, and floriculture production (1114), farms operated by specified racial groups:  Other (see text)</t>
  </si>
  <si>
    <t>1700325</t>
  </si>
  <si>
    <t>SIC: tobacco (0132), other race (txt) (farms)</t>
  </si>
  <si>
    <t>Greenhouse, nursery, and floriculture production (1114),  operators by sex:  Female</t>
  </si>
  <si>
    <t>1700326</t>
  </si>
  <si>
    <t>SIC: tobacco (0132), female (farms)</t>
  </si>
  <si>
    <t>Greenhouse, nursery, and floriculture production (1114),  operators by sex:  Male</t>
  </si>
  <si>
    <t>1700327</t>
  </si>
  <si>
    <t>SIC: tobacco (0132), male (farms)</t>
  </si>
  <si>
    <t>Greenhouse, nursery, and floriculture production (1114), operators of Spanish, Hispanic, or Latino origin@1</t>
  </si>
  <si>
    <t>1700328</t>
  </si>
  <si>
    <t>SIC: tobacco (0132), Spanish origin@1 (farms)</t>
  </si>
  <si>
    <t>Other crop farming (1119), farms operated by specified racial groups:  Total</t>
  </si>
  <si>
    <t>1700329</t>
  </si>
  <si>
    <t>SIC: field crop, other...(0133-4, 0139), total (farms)</t>
  </si>
  <si>
    <t>Other crop farming (1119), farms operated by specified racial groups:  Black</t>
  </si>
  <si>
    <t>1700330</t>
  </si>
  <si>
    <t>SIC: field crop, other...(0133-4, 0139), Black (farms)</t>
  </si>
  <si>
    <t>Other crop farming (1119), farms operated by specified racial groups:  American Indian</t>
  </si>
  <si>
    <t>1700331</t>
  </si>
  <si>
    <t>SIC: field crop, other...(0133-4, 0139), Am Indian (farms)</t>
  </si>
  <si>
    <t>Other crop farming (1119), farms operated by specified racial groups:  Asian or Pacific Islander</t>
  </si>
  <si>
    <t>1700332</t>
  </si>
  <si>
    <t>SIC: field crop, other...(0133-4, 0139), Asia/PI (farms)</t>
  </si>
  <si>
    <t>Other crop farming (1119), farms operated by specified racial groups:  Other (see text)</t>
  </si>
  <si>
    <t>1700333</t>
  </si>
  <si>
    <t>SIC: field crop, other(0133-4, 0139), other race (txt) (f)</t>
  </si>
  <si>
    <t>Other crop farming (1119),  operators by sex:  Female</t>
  </si>
  <si>
    <t>1700334</t>
  </si>
  <si>
    <t>SIC: field crop, other...(0133-4, 0139), female (farms)</t>
  </si>
  <si>
    <t>Other crop farming (1119),  operators by sex:  Male</t>
  </si>
  <si>
    <t>1700335</t>
  </si>
  <si>
    <t>SIC: field crop, other...(0133-4, 0139), male (farms)</t>
  </si>
  <si>
    <t>Other crop farming (1119), operators of Spanish, Hispanic, or Latino origin@1</t>
  </si>
  <si>
    <t>1700336</t>
  </si>
  <si>
    <t>SIC: field crop, other...(0133-4, 0139), Spanish@1 (farms)</t>
  </si>
  <si>
    <t>Tobacco farming (11191), farms operated by specified racial groups:  Total</t>
  </si>
  <si>
    <t>1700337</t>
  </si>
  <si>
    <t>SIC: vegetables &amp; melons (016), total (farms)</t>
  </si>
  <si>
    <t>Tobacco farming (11191), farms operated by specified racial groups:  Black</t>
  </si>
  <si>
    <t>1700338</t>
  </si>
  <si>
    <t>SIC: vegetables &amp; melons (016), Black (farms)</t>
  </si>
  <si>
    <t>Tobacco farming (11191), farms operated by specified racial groups:  American Indian</t>
  </si>
  <si>
    <t>1700339</t>
  </si>
  <si>
    <t>SIC: vegetables &amp; melons (016), American Indian (farms)</t>
  </si>
  <si>
    <t>Tobacco farming (11191), farms operated by specified racial groups:  Asian or Pacific Islander</t>
  </si>
  <si>
    <t>1700340</t>
  </si>
  <si>
    <t>SIC: vegetables &amp; melons (016), Asia/PI (farms)</t>
  </si>
  <si>
    <t>Tobacco farming (11191), farms operated by specified racial groups:  Other (see text)</t>
  </si>
  <si>
    <t>1700341</t>
  </si>
  <si>
    <t>SIC: vegetables &amp; melons (016), other race (txt) (farms)</t>
  </si>
  <si>
    <t>Tobacco farming (11191),  operators by sex:  Female</t>
  </si>
  <si>
    <t>1700342</t>
  </si>
  <si>
    <t>SIC: vegetables &amp; melons (016), female (farms)</t>
  </si>
  <si>
    <t>Tobacco farming (11191),  operators by sex:  Male</t>
  </si>
  <si>
    <t>1700343</t>
  </si>
  <si>
    <t>SIC: vegetables &amp; melons (016), male (farms)</t>
  </si>
  <si>
    <t>Tobacco farming (11191), operators of Spanish, Hispanic, or Latino origin@1</t>
  </si>
  <si>
    <t>1700344</t>
  </si>
  <si>
    <t>SIC: vegetables &amp; melons (016), Spanish origin@1 (farms)</t>
  </si>
  <si>
    <t>Cotton farming (11192), farms operated by specified racial groups:  Total</t>
  </si>
  <si>
    <t>1700345</t>
  </si>
  <si>
    <t>SIC: fruits &amp; tree nuts (017), total (farms)</t>
  </si>
  <si>
    <t>Cotton farming (11192), farms operated by specified racial groups:  Black</t>
  </si>
  <si>
    <t>1700346</t>
  </si>
  <si>
    <t>SIC: fruits &amp; tree nuts (017), Black (farms)</t>
  </si>
  <si>
    <t>Cotton farming (11192), farms operated by specified racial groups:  American Indian</t>
  </si>
  <si>
    <t>1700347</t>
  </si>
  <si>
    <t>SIC: fruits &amp; tree nuts (017), American Indian (farms)</t>
  </si>
  <si>
    <t>Cotton farming (11192), farms operated by specified racial groups:  Asian or Pacific Islander</t>
  </si>
  <si>
    <t>1700348</t>
  </si>
  <si>
    <t>SIC: fruits &amp; tree nuts (017), Asia/Pacific Islander (farms)</t>
  </si>
  <si>
    <t>Cotton farming (11192), farms operated by specified racial groups:  Other (see text)</t>
  </si>
  <si>
    <t>1700349</t>
  </si>
  <si>
    <t>SIC: fruits &amp; tree nuts (017), other race (txt) (farms)</t>
  </si>
  <si>
    <t>Cotton farming (11192),  operators by sex:  Female</t>
  </si>
  <si>
    <t>1700350</t>
  </si>
  <si>
    <t>SIC: fruits &amp; tree nuts (017), female (farms)</t>
  </si>
  <si>
    <t>Cotton farming (11192),  operators by sex:  Male</t>
  </si>
  <si>
    <t>1700351</t>
  </si>
  <si>
    <t>SIC: fruits &amp; tree nuts (017), male (farms)</t>
  </si>
  <si>
    <t>Cotton farming (11192), operators of Spanish, Hispanic, or Latino origin@1</t>
  </si>
  <si>
    <t>1700352</t>
  </si>
  <si>
    <t>SIC: fruits &amp; tree nuts (017), Spanish origin@1 (farms)</t>
  </si>
  <si>
    <t>Sugarcane farming, hay farming, and all other crop farming (11193, 11194, 11199), farms operated by specified racial groups:  Total</t>
  </si>
  <si>
    <t>1700353</t>
  </si>
  <si>
    <t>SIC: horticultural specialties (018), total (farms)</t>
  </si>
  <si>
    <t>Sugarcane farming, hay farming, and all other crop farming (11193, 11194, 11199), farms operated by specified racial groups:  Black</t>
  </si>
  <si>
    <t>1700354</t>
  </si>
  <si>
    <t>SIC: horticultural specialties (018), Black (farms)</t>
  </si>
  <si>
    <t>Sugarcane farming, hay farming, and all other crop farming (11193, 11194, 11199), farms operated by specified racial groups:  American Indian</t>
  </si>
  <si>
    <t>1700355</t>
  </si>
  <si>
    <t>SIC: horticultural specialties (018), American Indian (f)</t>
  </si>
  <si>
    <t>Sugarcane farming, hay farming, and all other crop farming (11193, 11194, 11199), farms operated by specified racial groups:  Asian or Pacific Islander</t>
  </si>
  <si>
    <t>1700356</t>
  </si>
  <si>
    <t>SIC: horticultural specialties (018), Asia/PI (farms)</t>
  </si>
  <si>
    <t>Sugarcane farming, hay farming, and all other crop farming (11193, 11194, 11199), farms operated by specified racial groups:  Other (see text)</t>
  </si>
  <si>
    <t>1700357</t>
  </si>
  <si>
    <t>SIC: horticultural specialties (018), other race (txt) (f)</t>
  </si>
  <si>
    <t>Sugarcane farming, hay farming, and all other crop farming (11193, 11194, 11199), operators by sex:  Female</t>
  </si>
  <si>
    <t>1700358</t>
  </si>
  <si>
    <t>SIC: horticultural specialties (018), female (farms)</t>
  </si>
  <si>
    <t>Sugarcane farming, hay farming, and all other crop farming (11193, 11194, 11199), operators by sex:  Male</t>
  </si>
  <si>
    <t>1700359</t>
  </si>
  <si>
    <t>SIC: horticultural specialties (018), male (farms)</t>
  </si>
  <si>
    <t>Sugarcane farming, hay farming, and all other crop farming (11193, 11194, 11199), operators of Spanish, Hispanic, or Latino origin@1</t>
  </si>
  <si>
    <t>1700360</t>
  </si>
  <si>
    <t>SIC: horticultural specialties (018), Spanish@1 (farms)</t>
  </si>
  <si>
    <t>Beef cattle ranching and farming (112111), farms operated by specified racial groups:  Total</t>
  </si>
  <si>
    <t>1700361</t>
  </si>
  <si>
    <t>SIC: general farm--prim crop (019), total (farms)</t>
  </si>
  <si>
    <t>Beef cattle ranching and farming (112111), farms operated by specified racial groups:  Black</t>
  </si>
  <si>
    <t>1700362</t>
  </si>
  <si>
    <t>SIC: general farm--prim crop (019), Black (farms)</t>
  </si>
  <si>
    <t>Beef cattle ranching and farming (112111), farms operated by specified racial groups:  American Indian</t>
  </si>
  <si>
    <t>1700363</t>
  </si>
  <si>
    <t>SIC: general farm--prim crop (019), American Indian (farms)</t>
  </si>
  <si>
    <t>Beef cattle ranching and farming (112111), farms operated by specified racial groups:  Asian or Pacific Islander</t>
  </si>
  <si>
    <t>1700364</t>
  </si>
  <si>
    <t>SIC: general farm--prim crop (019), Asia/PI (farms)</t>
  </si>
  <si>
    <t>Beef cattle ranching and farming (112111), farms operated by specified racial groups:  Other (see text)</t>
  </si>
  <si>
    <t>1700365</t>
  </si>
  <si>
    <t>SIC: general farm--prim crop (019), other race (txt) (f)</t>
  </si>
  <si>
    <t>Beef cattle ranching and farming (112111), operators by sex:  Female</t>
  </si>
  <si>
    <t>1700366</t>
  </si>
  <si>
    <t>SIC: general farm--prim crop (019), female (farms)</t>
  </si>
  <si>
    <t>Beef cattle ranching and farming (112111), operators by sex:  Male</t>
  </si>
  <si>
    <t>1700367</t>
  </si>
  <si>
    <t>SIC: general farm--prim crop (019), male (farms)</t>
  </si>
  <si>
    <t>Beef cattle ranching and farming (112111), operators of Spanish, Hispanic, or Latino origin@1</t>
  </si>
  <si>
    <t>1700368</t>
  </si>
  <si>
    <t>SIC: general farm--prim crop (019), Spanish origin@1 (farms)</t>
  </si>
  <si>
    <t>Cattle feedlots (112112), farms operated by specified racial groups:  Total</t>
  </si>
  <si>
    <t>1700369</t>
  </si>
  <si>
    <t>SIC: livestock exc d/p/s...(021), total (farms)</t>
  </si>
  <si>
    <t>Cattle feedlots (112112), farms operated by specified racial groups:  Black</t>
  </si>
  <si>
    <t>1700370</t>
  </si>
  <si>
    <t>SIC: livestock exc d/p/s...(021), Black (farms)</t>
  </si>
  <si>
    <t>Cattle feedlots (112112), farms operated by specified racial groups:  American Indian</t>
  </si>
  <si>
    <t>1700371</t>
  </si>
  <si>
    <t>SIC: livestock exc d/p/s...(021), American Indian (farms)</t>
  </si>
  <si>
    <t>Cattle feedlots (112112), farms operated by specified racial groups:  Asian or Pacific Islander</t>
  </si>
  <si>
    <t>1700372</t>
  </si>
  <si>
    <t>SIC: livestock exc d/p/s...(021), Asia/PI (farms)</t>
  </si>
  <si>
    <t>Cattle feedlots (112112), farms operated by specified racial groups:  Other (see text)</t>
  </si>
  <si>
    <t>1700373</t>
  </si>
  <si>
    <t>SIC: livestock exc d/p/s...(021), other race (txt) (f)</t>
  </si>
  <si>
    <t>Cattle feedlots (112112), operators by sex:  Female</t>
  </si>
  <si>
    <t>1700374</t>
  </si>
  <si>
    <t>SIC: livestock exc d/p/s...(021), female (farms)</t>
  </si>
  <si>
    <t>Cattle feedlots (112112), operators by sex:  Male</t>
  </si>
  <si>
    <t>1700375</t>
  </si>
  <si>
    <t>SIC: livestock exc d/p/s...(021), male (farms)</t>
  </si>
  <si>
    <t>Cattle feedlots (112112), operators of Spanish, Hispanic, or Latino origin@1</t>
  </si>
  <si>
    <t>1700376</t>
  </si>
  <si>
    <t>SIC: livestock exc d/p/s...(021), Spanish origin@1 (farms)</t>
  </si>
  <si>
    <t>Dairy cattle and milk production (11212), farms operated by specified racial groups:  Total</t>
  </si>
  <si>
    <t>1700377</t>
  </si>
  <si>
    <t>SIC: beef exc feedlots (0212), total (farms)</t>
  </si>
  <si>
    <t>Dairy cattle and milk production (11212), farms operated by specified racial groups:  Black</t>
  </si>
  <si>
    <t>1700378</t>
  </si>
  <si>
    <t>SIC: beef exc feedlots (0212), Black (farms)</t>
  </si>
  <si>
    <t>Dairy cattle and milk production (11212), farms operated by specified racial groups:  American Indian</t>
  </si>
  <si>
    <t>1700379</t>
  </si>
  <si>
    <t>SIC: beef exc feedlots (0212), American Indian (farms)</t>
  </si>
  <si>
    <t>Dairy cattle and milk production (11212), farms operated by specified racial groups:  Asian or Pacific Islander</t>
  </si>
  <si>
    <t>1700380</t>
  </si>
  <si>
    <t>SIC: beef exc feedlots (0212), Asia/Pacific Islander (farms)</t>
  </si>
  <si>
    <t>Dairy cattle and milk production (11212), farms operated by specified racial groups:  Other (see text)</t>
  </si>
  <si>
    <t>1700381</t>
  </si>
  <si>
    <t>SIC: beef exc feedlots (0212), other race (txt) (farms)</t>
  </si>
  <si>
    <t>Dairy cattle and milk production (11212), operators by sex:  Female</t>
  </si>
  <si>
    <t>1700382</t>
  </si>
  <si>
    <t>SIC: beef exc feedlots (0212), female (farms)</t>
  </si>
  <si>
    <t>Dairy cattle and milk production (11212), operators by sex:  Male</t>
  </si>
  <si>
    <t>1700383</t>
  </si>
  <si>
    <t>SIC: beef exc feedlots (0212), male (farms)</t>
  </si>
  <si>
    <t>Dairy cattle and milk production (11212), operators of Spanish, Hispanic, or Latino origin@1</t>
  </si>
  <si>
    <t>1700384</t>
  </si>
  <si>
    <t>SIC: beef exc feedlots (0212), Spanish origin@1 (farms)</t>
  </si>
  <si>
    <t>Hog and pig farming (1122), farms operated by specified racial groups:  Total</t>
  </si>
  <si>
    <t>1700385</t>
  </si>
  <si>
    <t>SIC: dairy farms (024), total (farms)</t>
  </si>
  <si>
    <t>Hog and pig farming (1122), farms operated by specified racial groups:  Black</t>
  </si>
  <si>
    <t>1700386</t>
  </si>
  <si>
    <t>SIC: dairy farms (024), Black (farms)</t>
  </si>
  <si>
    <t>Hog and pig farming (1122), farms operated by specified racial groups:  American Indian</t>
  </si>
  <si>
    <t>1700387</t>
  </si>
  <si>
    <t>SIC: dairy farms (024), American Indian (farms)</t>
  </si>
  <si>
    <t>Hog and pig farming (1122), farms operated by specified racial groups:  Asian or Pacific Islander</t>
  </si>
  <si>
    <t>1700388</t>
  </si>
  <si>
    <t>SIC: dairy farms (024), Asia or Pacific Islander (farms)</t>
  </si>
  <si>
    <t>Hog and pig farming (1122), farms operated by specified racial groups:  Other (see text)</t>
  </si>
  <si>
    <t>1700389</t>
  </si>
  <si>
    <t>SIC: dairy farms (024), other race (txt) (farms)</t>
  </si>
  <si>
    <t>Hog and pig farming (1122), operators by sex:  Female</t>
  </si>
  <si>
    <t>1700390</t>
  </si>
  <si>
    <t>SIC: dairy farms (024), female (farms)</t>
  </si>
  <si>
    <t>Hog and pig farming (1122), operators by sex:  Male</t>
  </si>
  <si>
    <t>1700391</t>
  </si>
  <si>
    <t>SIC: dairy farms (024), male (farms)</t>
  </si>
  <si>
    <t>Hog and pig farming (1122), operators of Spanish, Hispanic, or Latino origin@1</t>
  </si>
  <si>
    <t>1700392</t>
  </si>
  <si>
    <t>SIC: dairy farms (024), Spanish origin@1 (farms)</t>
  </si>
  <si>
    <t>Poultry and egg production (1123), farms operated by specified racial groups:  Total</t>
  </si>
  <si>
    <t>Operators by age group:  60 to 64 years, Operators by sex:  Female</t>
  </si>
  <si>
    <t>1700598</t>
  </si>
  <si>
    <t>Age group, 60-64 years, female (operator)</t>
  </si>
  <si>
    <t>Operators by age group:  60 to 64 years, Operators by sex:  Male</t>
  </si>
  <si>
    <t>1700599</t>
  </si>
  <si>
    <t>Age group, 60-64 years, male (operator)</t>
  </si>
  <si>
    <t>Operators by age group:  60 to 64 years, operators of Spanish, Hispanic, or Latino origin@1</t>
  </si>
  <si>
    <t>1700600</t>
  </si>
  <si>
    <t>Age group, 60-64 years, Spanish origin@1 (operator)</t>
  </si>
  <si>
    <t>Operators by age group:  65 to 69 years, farms operated by specified racial groups:  Total</t>
  </si>
  <si>
    <t>1700601</t>
  </si>
  <si>
    <t>Age group, 65-69 years, total (operator)</t>
  </si>
  <si>
    <t>Operators by age group:  65 to 69 years, farms operated by specified racial groups:  Black</t>
  </si>
  <si>
    <t>1700602</t>
  </si>
  <si>
    <t>Age group, 65-69 years, Black (operator)</t>
  </si>
  <si>
    <t>Operators by age group:  65 to 69 years, farms operated by specified racial groups:  American Indian</t>
  </si>
  <si>
    <t>1700603</t>
  </si>
  <si>
    <t>Age group, 65-69 years, American Indian (operator)</t>
  </si>
  <si>
    <t>Operators by age group:  65 to 69 years, farms operated by specified racial groups:  Asian or Pacific Islander</t>
  </si>
  <si>
    <t>1700604</t>
  </si>
  <si>
    <t>Age group, 65-69 years, Asia or Pacific Islander (operator)</t>
  </si>
  <si>
    <t>Operators by age group:  65 to 69 years, farms operated by specified racial groups:  Other (see text)</t>
  </si>
  <si>
    <t>1700605</t>
  </si>
  <si>
    <t>Age group, 65-69 years, other race (txt) (operator)</t>
  </si>
  <si>
    <t>Operators by age group:  65 to 69 years, Operators by sex:  Female</t>
  </si>
  <si>
    <t>1700606</t>
  </si>
  <si>
    <t>Age group, 65-69 years, female (operator)</t>
  </si>
  <si>
    <t>Operators by age group:  65 to 69 years, Operators by sex:  Male</t>
  </si>
  <si>
    <t>1700607</t>
  </si>
  <si>
    <t>Age group, 65-69 years, male (operator)</t>
  </si>
  <si>
    <t>Operators by age group:  65 to 69 years, operators of Spanish, Hispanic, or Latino origin@1</t>
  </si>
  <si>
    <t>1700608</t>
  </si>
  <si>
    <t>Age group, 65-69 years, Spanish origin@1 (operator)</t>
  </si>
  <si>
    <t>Operators by age group:  70 years and over, farms operated by specified racial groups:  Total</t>
  </si>
  <si>
    <t>1700609</t>
  </si>
  <si>
    <t>Age group, 70 years or more, total (operator)</t>
  </si>
  <si>
    <t>Operators by age group:  70 years and over, farms operated by specified racial groups:  Black</t>
  </si>
  <si>
    <t>1700610</t>
  </si>
  <si>
    <t>Age group, 70 years or more, Black (operator)</t>
  </si>
  <si>
    <t>SIC: animal specialties (027), female (farms)</t>
  </si>
  <si>
    <t>Sheep and goat farming (1124), operators by sex:  Male</t>
  </si>
  <si>
    <t>1700407</t>
  </si>
  <si>
    <t>SIC: animal specialties (027), male (farms)</t>
  </si>
  <si>
    <t>Sheep and goat farming (1124), operators of Spanish, Hispanic, or Latino origin@1</t>
  </si>
  <si>
    <t>1700408</t>
  </si>
  <si>
    <t>SIC: animal specialties (027), Spanish origin@1 (farms)</t>
  </si>
  <si>
    <t>Animal aquaculture and other animal production (1125, 1129), farms operated by specified racial groups:  Total</t>
  </si>
  <si>
    <t>1700409</t>
  </si>
  <si>
    <t>SIC: general farm...(029), total (farms)</t>
  </si>
  <si>
    <t>Animal aquaculture and other animal production (1125, 1129), farms operated by specified racial groups:  Black</t>
  </si>
  <si>
    <t>1700410</t>
  </si>
  <si>
    <t>SIC: general farm...(029), Black (farms)</t>
  </si>
  <si>
    <t>Animal aquaculture and other animal production (1125, 1129), farms operated by specified racial groups:  American Indian</t>
  </si>
  <si>
    <t>1700411</t>
  </si>
  <si>
    <t>SIC: general farm...(029), American Indian (farms)</t>
  </si>
  <si>
    <t>Animal aquaculture and other animal production (1125, 1129), farms operated by specified racial groups:  Asian or Pacific Islander</t>
  </si>
  <si>
    <t>1700412</t>
  </si>
  <si>
    <t>SIC: general farm...(029), Asia or Pacific Islander (farms)</t>
  </si>
  <si>
    <t>Animal aquaculture and other animal production (1125, 1129), farms operated by specified racial groups:  Other  (see text)</t>
  </si>
  <si>
    <t>1700413</t>
  </si>
  <si>
    <t>SIC: general farm...(029), other race (txt) (farms)</t>
  </si>
  <si>
    <t>Animal aquaculture and other animal production (1125, 1129), operators by sex:  Female</t>
  </si>
  <si>
    <t>1700414</t>
  </si>
  <si>
    <t>SIC: general farm...(029), female (farms)</t>
  </si>
  <si>
    <t>Animal aquaculture and other animal production (1125, 1129), operators by sex:  Male</t>
  </si>
  <si>
    <t>1700415</t>
  </si>
  <si>
    <t>SIC: general farm...(029), male (farms)</t>
  </si>
  <si>
    <t>Animal aquaculture and other animal production (1125, 1129), operators of Spanish, Hispanic, or Latino origin@1</t>
  </si>
  <si>
    <t>1700416</t>
  </si>
  <si>
    <t>SIC: general farm...(029), Spanish origin@1 (farms)</t>
  </si>
  <si>
    <t>Operators by place of residence:  On farm operated, farms operated by specified racial groups:  Total</t>
  </si>
  <si>
    <t>1700417</t>
  </si>
  <si>
    <t>Residence, on farm operated, total (operator)</t>
  </si>
  <si>
    <t>Operators by place of residence:  On farm operated, farms operated by specified racial groups:  Black</t>
  </si>
  <si>
    <t>1700418</t>
  </si>
  <si>
    <t>Operators by age group:  Average age, operators of Spanish, Hispanic, or Latino origin@1</t>
  </si>
  <si>
    <t>1700624</t>
  </si>
  <si>
    <t>Age average, Spanish origin@1 (operator)</t>
  </si>
  <si>
    <t>Operators by sex:  Male, farms operated by specified racial groups:  Total</t>
  </si>
  <si>
    <t>1700625</t>
  </si>
  <si>
    <t>Male, total (operator)</t>
  </si>
  <si>
    <t>Operators by sex:  Male, farms operated by specified racial groups:  Black</t>
  </si>
  <si>
    <t>1700626</t>
  </si>
  <si>
    <t>Male, Black (operator)</t>
  </si>
  <si>
    <t>Operators by sex:  Male, farms operated by specified racial groups:  American Indian</t>
  </si>
  <si>
    <t>1700627</t>
  </si>
  <si>
    <t>Male, American Indian (operator)</t>
  </si>
  <si>
    <t>Operators by sex:  Male, farms operated by specified racial groups:  Asian or Pacific Islander</t>
  </si>
  <si>
    <t>1700628</t>
  </si>
  <si>
    <t>Male, Asia or Pacific Islander (operator)</t>
  </si>
  <si>
    <t>Operators by sex:  Male, farms operated by specified racial groups:  Other (see text)</t>
  </si>
  <si>
    <t>1700629</t>
  </si>
  <si>
    <t>Male, other race (txt) (operator)</t>
  </si>
  <si>
    <t>Operators by sex:  Female  (x)</t>
  </si>
  <si>
    <t>1700630</t>
  </si>
  <si>
    <t>X</t>
  </si>
  <si>
    <t>Male (x)</t>
  </si>
  <si>
    <t>Operators by sex:  Male</t>
  </si>
  <si>
    <t>1700631</t>
  </si>
  <si>
    <t>Male (operator)</t>
  </si>
  <si>
    <t>Operators by sex:  Male, operators of Spanish, Hispanic, or Latino origin@1</t>
  </si>
  <si>
    <t>1700632</t>
  </si>
  <si>
    <t>Male, Spanish origin@1 (operator)</t>
  </si>
  <si>
    <t>Operators by sex:  Female, farms operated by specified racial groups:  Total</t>
  </si>
  <si>
    <t>1700633</t>
  </si>
  <si>
    <t>Female, total (operator)</t>
  </si>
  <si>
    <t>Operators by sex:  Female, farms operated by specified racial groups:  Black</t>
  </si>
  <si>
    <t>1700634</t>
  </si>
  <si>
    <t>Female, Black (operator)</t>
  </si>
  <si>
    <t>Operators by sex:  Female, farms operated by specified racial groups:  American Indian</t>
  </si>
  <si>
    <t>1700635</t>
  </si>
  <si>
    <t>Female, American Indian (operator)</t>
  </si>
  <si>
    <t>Operators by sex:  Female, farms operated by specified racial groups:  Asian or Pacific Islander</t>
  </si>
  <si>
    <t>1700636</t>
  </si>
  <si>
    <t>Female, Asia or Pacific Islander (operator)</t>
  </si>
  <si>
    <t>Operators by sex:  Female, farms operated by specified racial groups:  Other (see text)</t>
  </si>
  <si>
    <t>1700637</t>
  </si>
  <si>
    <t>Female, other race (txt) (operator)</t>
  </si>
  <si>
    <t>Operators by sex:  Female</t>
  </si>
  <si>
    <t>1700638</t>
  </si>
  <si>
    <t>Female (operator)</t>
  </si>
  <si>
    <t>Operators by sex:  Male  (x)</t>
  </si>
  <si>
    <t>1700639</t>
  </si>
  <si>
    <t>Female (x)</t>
  </si>
  <si>
    <t>Operators by sex:  Female, operators of Spanish, Hispanic, or Latino origin@1</t>
  </si>
  <si>
    <t>1700640</t>
  </si>
  <si>
    <t>Female, Spanish origin@1 (operator)</t>
  </si>
  <si>
    <t>Residence, not on farm operated, other race (txt) (operator)</t>
  </si>
  <si>
    <t>Operators by place of residence:  Not on farm operated, operators by sex:  Female</t>
  </si>
  <si>
    <t>1700430</t>
  </si>
  <si>
    <t>Residence, not on farm operated, female (operator)</t>
  </si>
  <si>
    <t>Operators by place of residence:  Not on farm operated, operators by sex:  Male</t>
  </si>
  <si>
    <t>1700431</t>
  </si>
  <si>
    <t>Residence, not on farm operated, male (operator)</t>
  </si>
  <si>
    <t>Operators by place of residence:  Not on farm operated, operators of Spanish, Hispanic, or Latino origin@1</t>
  </si>
  <si>
    <t>1700432</t>
  </si>
  <si>
    <t>Residence, not on farm operated, Spanish origin@1 (operator)</t>
  </si>
  <si>
    <t>Operators by place of residence:  Not reported, farms operated by specified racial groups:  Total</t>
  </si>
  <si>
    <t>1700433</t>
  </si>
  <si>
    <t>Residence, not reported, total (operator)</t>
  </si>
  <si>
    <t>Operators by place of residence:  Not reported, farms operated by specified racial groups:  Black</t>
  </si>
  <si>
    <t>1700434</t>
  </si>
  <si>
    <t>Residence, not reported, Black (operator)</t>
  </si>
  <si>
    <t>Operators by place of residence:  Not reported, farms operated by specified racial groups:  American Indian</t>
  </si>
  <si>
    <t>1700435</t>
  </si>
  <si>
    <t>Residence, not reported, American Indian (operator)</t>
  </si>
  <si>
    <t>Operators by place of residence:  Not reported, farms operated by specified racial groups:  Asian or Pacific Islander</t>
  </si>
  <si>
    <t>1700436</t>
  </si>
  <si>
    <t>Residence, not reported, Asia or Pacific Islander (operator)</t>
  </si>
  <si>
    <t>Operators by place of residence:  Not reported, farms operated by specified racial groups:  Other (see text)</t>
  </si>
  <si>
    <t>1700437</t>
  </si>
  <si>
    <t>Residence, not reported, other race (txt) (operator)</t>
  </si>
  <si>
    <t>Operators by place of residence:  Not reported, operators by sex:  Female</t>
  </si>
  <si>
    <t>1700438</t>
  </si>
  <si>
    <t>Residence, not reported, female (operator)</t>
  </si>
  <si>
    <t>Operators by place of residence:  Not reported, operators by sex:  Male</t>
  </si>
  <si>
    <t>1700439</t>
  </si>
  <si>
    <t>Residence, not reported, male (operator)</t>
  </si>
  <si>
    <t>Operators by place of residence:  Not reported, operators of Spanish, Hispanic, or Latino origin@1</t>
  </si>
  <si>
    <t>1700440</t>
  </si>
  <si>
    <t>Residence, not reported, Spanish origin@1 (operator)</t>
  </si>
  <si>
    <t>Operators by principal occupation:  Farming, farms operated by specified racial groups:  Total</t>
  </si>
  <si>
    <t>1700441</t>
  </si>
  <si>
    <t>Occupation, farming, total (operator)</t>
  </si>
  <si>
    <t>Amount received from Commodity Credit Corporation loans, farms operated by specified racial groups:  Other (see text) (farms)</t>
  </si>
  <si>
    <t>1700653</t>
  </si>
  <si>
    <t>CCC loans received, other race (txt) (farms)</t>
  </si>
  <si>
    <t>Amount received from Commodity Credit Corporation loans, operators by sex:  Female  (farms)</t>
  </si>
  <si>
    <t>1700654</t>
  </si>
  <si>
    <t>CCC loans received, female (farms)</t>
  </si>
  <si>
    <t>Amount received from Commodity Credit Corporation loans, operators by sex:  Male  (farms)</t>
  </si>
  <si>
    <t>1700655</t>
  </si>
  <si>
    <t>CCC loans received, male (farms)</t>
  </si>
  <si>
    <t>Amount received from Commodity Credit Corporation loans, operators of Spanish, Hispanic, or Latino origin@1 (farms)</t>
  </si>
  <si>
    <t>1700656</t>
  </si>
  <si>
    <t>CCC loans received, Spanish origin@1 (farms)</t>
  </si>
  <si>
    <t>Amount received from Commodity Credit Corporation loans, farms operated by specified racial groups:  Total ($1,000)</t>
  </si>
  <si>
    <t>1700657</t>
  </si>
  <si>
    <t>CCC loans received, total ($1,000)</t>
  </si>
  <si>
    <t>Amount received from Commodity Credit Corporation loans, farms operated by specified racial groups:  Black ($1,000)</t>
  </si>
  <si>
    <t>1700658</t>
  </si>
  <si>
    <t>CCC loans received, Black ($1,000)</t>
  </si>
  <si>
    <t>Amount received from Commodity Credit Corporation loans, farms operated by specified racial groups:  American Indian ($1,000)</t>
  </si>
  <si>
    <t>1700659</t>
  </si>
  <si>
    <t>CCC loans received, American Indian ($1,000)</t>
  </si>
  <si>
    <t>Amount received from Commodity Credit Corporation loans, farms operated by specified racial groups:  Asian or Pacific Islander ($1,000)</t>
  </si>
  <si>
    <t>1700660</t>
  </si>
  <si>
    <t>CCC loans received, Asia or Pacific Islander ($1,000)</t>
  </si>
  <si>
    <t>Amount received from Commodity Credit Corporation loans, farms operated by specified racial groups:  Other (see text) ($1,000)</t>
  </si>
  <si>
    <t>1700661</t>
  </si>
  <si>
    <t>CCC loans received, other race (txt) ($1,000)</t>
  </si>
  <si>
    <t>Amount received from Commodity Credit Corporation loans, operators by sex:  Female  ($1,000)</t>
  </si>
  <si>
    <t>1700662</t>
  </si>
  <si>
    <t>CCC loans received, female ($1,000)</t>
  </si>
  <si>
    <t>Amount received from Commodity Credit Corporation loans, operators by sex:  Male  ($1,000)</t>
  </si>
  <si>
    <t>1700663</t>
  </si>
  <si>
    <t>CCC loans received, male ($1,000)</t>
  </si>
  <si>
    <t>Amount received from Commodity Credit Corporation loans, operators of Spanish, Hispanic, or Latino origin@1 ($1,000)</t>
  </si>
  <si>
    <t>1700664</t>
  </si>
  <si>
    <t>Occupation, other, female (operator)</t>
  </si>
  <si>
    <t>Operators by principal occupation:  Other, operators by sex:  Male</t>
  </si>
  <si>
    <t>1700455</t>
  </si>
  <si>
    <t>Occupation, other, male (operator)</t>
  </si>
  <si>
    <t>Operators by principal occupation:  Other, operators of Spanish, Hispanic, or Latino origin@1</t>
  </si>
  <si>
    <t>1700456</t>
  </si>
  <si>
    <t>Occupation, other, Spanish origin@1 (operator)</t>
  </si>
  <si>
    <t>Operators by days worked off farm:  None, farms operated by specified racial groups:  Total</t>
  </si>
  <si>
    <t>1700457</t>
  </si>
  <si>
    <t>Work off farm, none, total (operator)</t>
  </si>
  <si>
    <t>Operators by days worked off farm:  None, farms operated by specified racial groups:  Black</t>
  </si>
  <si>
    <t>1700458</t>
  </si>
  <si>
    <t>Work off farm, none, Black (operator)</t>
  </si>
  <si>
    <t>Operators by days worked off farm:  None, farms operated by specified racial groups:  American Indian</t>
  </si>
  <si>
    <t>1700459</t>
  </si>
  <si>
    <t>Work off farm, none, American Indian (operator)</t>
  </si>
  <si>
    <t>Operators by days worked off farm:  None, farms operated by specified racial groups:  Asian or Pacific Islander</t>
  </si>
  <si>
    <t>1700460</t>
  </si>
  <si>
    <t>Work off farm, none, Asia or Pacific Islander (operator)</t>
  </si>
  <si>
    <t>Operators by days worked off farm:  None, farms operated by specified racial groups:  Other (see text)</t>
  </si>
  <si>
    <t>1700461</t>
  </si>
  <si>
    <t>Work off farm, none, other race (txt) (operator)</t>
  </si>
  <si>
    <t>Operators by days worked off farm:  None, operators by sex:  Female</t>
  </si>
  <si>
    <t>1700462</t>
  </si>
  <si>
    <t>Work off farm, none, female (operator)</t>
  </si>
  <si>
    <t>Operators by days worked off farm:  None, operators by sex:  Male</t>
  </si>
  <si>
    <t>1700463</t>
  </si>
  <si>
    <t>Work off farm, none, male (operator)</t>
  </si>
  <si>
    <t>Operators by days worked off farm:  None, operators of Spanish, Hispanic, or Latino origin@1</t>
  </si>
  <si>
    <t>1700464</t>
  </si>
  <si>
    <t>Work off farm, none, Spanish origin@1 (operator)</t>
  </si>
  <si>
    <t>Operators by days worked off farm:  Any, farms operated by specified racial groups:  Total</t>
  </si>
  <si>
    <t>1700465</t>
  </si>
  <si>
    <t>Work off farm, any, total (operator)</t>
  </si>
  <si>
    <t>Operators by days worked off farm:  Any, farms operated by specified racial groups:  Black</t>
  </si>
  <si>
    <t>1700466</t>
  </si>
  <si>
    <t>Work off farm, any, Black (operator)</t>
  </si>
  <si>
    <t>Operators by days worked off farm:  Any, farms operated by specified racial groups:  American Indian</t>
  </si>
  <si>
    <t>1700467</t>
  </si>
  <si>
    <t>Work off farm, any, American Indian (operator)</t>
  </si>
  <si>
    <t>Total Acres in Farms</t>
  </si>
  <si>
    <t>Average Acres per Farm</t>
  </si>
  <si>
    <t>US Average</t>
  </si>
  <si>
    <t>Total Sales</t>
  </si>
  <si>
    <t>Average Sales by Minority Group</t>
  </si>
  <si>
    <t>Average Age of Operator</t>
  </si>
  <si>
    <t>Operators by years on present farm:  Average years on present farm, farms operated by specified racial groups</t>
  </si>
  <si>
    <t>#na</t>
  </si>
  <si>
    <t>Female</t>
  </si>
  <si>
    <t>Male</t>
  </si>
  <si>
    <t>Owned land in farms, farms operated by specified racial groups:  (farms)</t>
  </si>
  <si>
    <t>United States</t>
  </si>
  <si>
    <t>Percent Owned Land in Farms</t>
  </si>
  <si>
    <t>Hispanic Other</t>
  </si>
  <si>
    <t>Total Other</t>
  </si>
  <si>
    <t xml:space="preserve"> % Hispanic Other</t>
  </si>
  <si>
    <t>Farming by Principal Occupation</t>
  </si>
  <si>
    <t>Tenant Farms</t>
  </si>
  <si>
    <t>Percent Tenant Farmers</t>
  </si>
  <si>
    <t>Acres of Tenant Farmers</t>
  </si>
  <si>
    <t>Average Acres per Tenant Farmer</t>
  </si>
  <si>
    <t>Percent Farmers as Principal Occupation</t>
  </si>
  <si>
    <t>Percent Change in Minority Farms</t>
  </si>
  <si>
    <t>Long Term Trend in Minority Farms</t>
  </si>
  <si>
    <t>Blacks</t>
  </si>
  <si>
    <t>Other Minoritys</t>
  </si>
  <si>
    <t>Total</t>
  </si>
  <si>
    <t>US Total Farmland</t>
  </si>
  <si>
    <t>US Total Farm Sales</t>
  </si>
  <si>
    <t>Percent Farms with over $25,000 Sales</t>
  </si>
  <si>
    <t>% Change</t>
  </si>
  <si>
    <t>Percentage Change in number of farms with sales over $25,000 between 1987 and 1997</t>
  </si>
  <si>
    <t>Percent of Operators Living on the Farm</t>
  </si>
  <si>
    <t>Percent of Operators Living off the Farm</t>
  </si>
  <si>
    <t>Female Operators by race</t>
  </si>
  <si>
    <t>% Female Operators by race</t>
  </si>
  <si>
    <t>% Farms receiving CCC Loans</t>
  </si>
  <si>
    <t>Average CCC Loan per Participating Farm</t>
  </si>
  <si>
    <t xml:space="preserve"> % Farms receiving government payments.</t>
  </si>
  <si>
    <t>Government payments received, farms operated by specified racial groups:  Total  ($1000s)</t>
  </si>
  <si>
    <t>Average Government payment received per participating farm</t>
  </si>
  <si>
    <t>Average Government payment received per all farms</t>
  </si>
  <si>
    <t>Industrial Classification by race</t>
  </si>
  <si>
    <t>Number of farms</t>
  </si>
  <si>
    <t>Oilseed and grain</t>
  </si>
  <si>
    <t>Vegetable and Melon</t>
  </si>
  <si>
    <t>Fruit and tree nut farming</t>
  </si>
  <si>
    <t>Greenhouse, nursery, and floriculture</t>
  </si>
  <si>
    <t>Other crop farming</t>
  </si>
  <si>
    <t>11193-11199</t>
  </si>
  <si>
    <t>Tobacco</t>
  </si>
  <si>
    <t>Cotton</t>
  </si>
  <si>
    <t>Sugar Cane, Hay, all other</t>
  </si>
  <si>
    <t>1125, 1129</t>
  </si>
  <si>
    <t>Beef Ranching</t>
  </si>
  <si>
    <t>Beef Feedlots</t>
  </si>
  <si>
    <t>Dairy</t>
  </si>
  <si>
    <t>Hogs</t>
  </si>
  <si>
    <t>Poultry and Eggs</t>
  </si>
  <si>
    <t>Sheep and Goats</t>
  </si>
  <si>
    <t>Aquaculture and other</t>
  </si>
  <si>
    <t>Percent of race</t>
  </si>
  <si>
    <t>Totals</t>
  </si>
  <si>
    <t>Government payments received, operators by sex:  Male  ($1,000)</t>
  </si>
  <si>
    <t>1700679</t>
  </si>
  <si>
    <t>Government payments received, male ($1,000)</t>
  </si>
  <si>
    <t>Government payments received, operators of Spanish, Hispanic, or Latino origin@1 ($1,000)</t>
  </si>
  <si>
    <t>1700680</t>
  </si>
  <si>
    <t>Government payments received, Spanish origin@1 ($1,000)</t>
  </si>
  <si>
    <t>Operators by days worked off farm:  100 to 199 days, farms operated by specified racial groups:  Total</t>
  </si>
  <si>
    <t>1700481</t>
  </si>
  <si>
    <t>Work off farm, 100-199 days, total (operator)</t>
  </si>
  <si>
    <t>Operators by days worked off farm:  100 to 199 days, farms operated by specified racial groups:  Black</t>
  </si>
  <si>
    <t>1700482</t>
  </si>
  <si>
    <t>Work off farm, 100-199 days, Black (operator)</t>
  </si>
  <si>
    <t>Operators by days worked off farm:  100 to 199 days, farms operated by specified racial groups:  American Indian</t>
  </si>
  <si>
    <t>1700483</t>
  </si>
  <si>
    <t>Work off farm, 100-199 days, American Indian (operator)</t>
  </si>
  <si>
    <t>Operators by days worked off farm:  100 to 199 days, farms operated by specified racial groups:  Asian or Pacific Islander</t>
  </si>
  <si>
    <t>1700484</t>
  </si>
  <si>
    <t>Work off farm, 100-199 days, Asia or Pacific Islander (oper)</t>
  </si>
  <si>
    <t>Operators by days worked off farm:  100 to 199 days, farms operated by specified racial groups:  Other (see text)</t>
  </si>
  <si>
    <t>1700485</t>
  </si>
  <si>
    <t>Work off farm, 100-199 days, other race (txt) (operator)</t>
  </si>
  <si>
    <t>Operators by days worked off farm:  100 to 199 days, operators by sex:  Female</t>
  </si>
  <si>
    <t>1700486</t>
  </si>
  <si>
    <t>Work off farm, 100-199 days, female (operator)</t>
  </si>
  <si>
    <t>Operators by days worked off farm:  100 to 199 days, operators by sex:  Male</t>
  </si>
  <si>
    <t>1700487</t>
  </si>
  <si>
    <t>Work off farm, 100-199 days, male (operator)</t>
  </si>
  <si>
    <t>Operators by days worked off farm:  100 to 199 days, operators of Spanish, Hispanic, or Latino origin@1</t>
  </si>
  <si>
    <t>1700488</t>
  </si>
  <si>
    <t>Work off farm, 100-199 days, Spanish origin@1 (operator)</t>
  </si>
  <si>
    <t>Operators by days worked off farm:  200 days or more, farms operated by specified racial groups:  Total</t>
  </si>
  <si>
    <t>1700489</t>
  </si>
  <si>
    <t>Work off farm, 200 days or more, total (operator)</t>
  </si>
  <si>
    <t>Operators by days worked off farm:  200 days or more, farms operated by specified racial groups:  Black</t>
  </si>
  <si>
    <t>1700490</t>
  </si>
  <si>
    <t>Work off farm, 200 days or more, Black (operator)</t>
  </si>
  <si>
    <t>Operators by days worked off farm:  200 days or more, farms operated by specified racial groups:  American Indian</t>
  </si>
  <si>
    <t>1700491</t>
  </si>
  <si>
    <t>Work off farm, 200 days or more, American Indian (operator)</t>
  </si>
  <si>
    <t>Operators by days worked off farm:  200 days or more, farms operated by specified racial groups:  Asian or Pacific Islander</t>
  </si>
  <si>
    <t>1700492</t>
  </si>
  <si>
    <t>Work off farm, 200 days or more, Asia/PI (operator)</t>
  </si>
  <si>
    <t>Operators by days worked off farm:  200 days or more, farms operated by specified racial groups:  Other (see text)</t>
  </si>
  <si>
    <t>1700493</t>
  </si>
  <si>
    <t>Work off farm, 200 days or more, other race (txt) (operator)</t>
  </si>
  <si>
    <t>Operators by days worked off farm:  200 days or more, operators by sex:  Female</t>
  </si>
  <si>
    <t>1700494</t>
  </si>
  <si>
    <t>Work off farm, 200 days or more, female (operator)</t>
  </si>
  <si>
    <t>Operators by days worked off farm:  200 days or more, operators by sex:  Male</t>
  </si>
  <si>
    <t>1700495</t>
  </si>
  <si>
    <t>Work off farm, 200 days or more, male (operator)</t>
  </si>
  <si>
    <t>Operators by days worked off farm:  200 days or more, operators of Spanish, Hispanic, or Latino origin@1</t>
  </si>
  <si>
    <t>1700496</t>
  </si>
  <si>
    <t>Work off farm, 200 days or more, Spanish origin@1 (operator)</t>
  </si>
  <si>
    <t>Operators by days worked off farm:  Not reported, farms operated by specified racial groups:  Total</t>
  </si>
  <si>
    <t>1700497</t>
  </si>
  <si>
    <t>Work off farm, not reported, total (operator)</t>
  </si>
  <si>
    <t>Operators by days worked off farm:  Not reported, farms operated by specified racial groups:  Black</t>
  </si>
  <si>
    <t>1700498</t>
  </si>
  <si>
    <t>Work off farm, not reported, Black (operator)</t>
  </si>
  <si>
    <t>Operators by days worked off farm:  Not reported, farms operated by specified racial groups:  American Indian</t>
  </si>
  <si>
    <t>1700499</t>
  </si>
  <si>
    <t>Work off farm, not reported, American Indian (operator)</t>
  </si>
  <si>
    <t>Operators by days worked off farm:  Not reported, farms operated by specified racial groups:  Asian or Pacific Islander</t>
  </si>
  <si>
    <t>1700500</t>
  </si>
  <si>
    <t>Work off farm, not reported, Asia or Pacific Islander (oper)</t>
  </si>
  <si>
    <t>Operators by days worked off farm:  Not reported, farms operated by specified racial groups:  Other (see text)</t>
  </si>
  <si>
    <t>1700501</t>
  </si>
  <si>
    <t>Work off farm, not reported, other race (txt) (operator)</t>
  </si>
  <si>
    <t>Operators by days worked off farm:  Not reported, operators by sex:  Female</t>
  </si>
  <si>
    <t>1700502</t>
  </si>
  <si>
    <t>Work off farm, not reported, female (operator)</t>
  </si>
  <si>
    <t>Operators by days worked off farm:  Not reported, operators by sex:  Male</t>
  </si>
  <si>
    <t>1700503</t>
  </si>
  <si>
    <t>Work off farm, not reported, male (operator)</t>
  </si>
  <si>
    <t>Operators by days worked off farm:  Not reported, operators of Spanish, Hispanic, or Latino origin@1</t>
  </si>
  <si>
    <t>1700504</t>
  </si>
  <si>
    <t>Work off farm, not reported, Spanish origin@1 (operator)</t>
  </si>
  <si>
    <t>Operators by years on present farm:   2 years or less, farms operated by specified racial groups:  Total</t>
  </si>
  <si>
    <t>1700505</t>
  </si>
  <si>
    <t>Years this farm =&lt; 2 years, total (operator)</t>
  </si>
  <si>
    <t>Operators by years on present farm:   2 years or less, farms operated by specified racial groups:  Black</t>
  </si>
  <si>
    <t>1700506</t>
  </si>
  <si>
    <t>Years this farm =&lt; 2 years, Black (operator)</t>
  </si>
  <si>
    <t>Operators by years on present farm:   2 years or less, farms operated by specified racial groups:  American Indian</t>
  </si>
  <si>
    <t>1700507</t>
  </si>
  <si>
    <t>Years this farm =&lt; 2 years, American Indian (operator)</t>
  </si>
  <si>
    <t>Operators by years on present farm:   2 years or less, farms operated by specified racial groups:  Asian or Pacific Islander</t>
  </si>
  <si>
    <t>1700508</t>
  </si>
  <si>
    <t>Years this farm =&lt; 2 years, Asia or Pacific Islander (oper)</t>
  </si>
  <si>
    <t>Operators by years on present farm:   2 years or less, farms operated by specified racial groups:  Other (see text)</t>
  </si>
  <si>
    <t>1700509</t>
  </si>
  <si>
    <t>Years this farm =&lt; 2 years, other race (txt) (operator)</t>
  </si>
  <si>
    <t>Operators by years on present farm:   2 years or less, operators by sex:  Female</t>
  </si>
  <si>
    <t>1700510</t>
  </si>
  <si>
    <t>Years this farm =&lt; 2 years, female (operator)</t>
  </si>
  <si>
    <t>Operators by years on present farm:   2 years or less, operators by sex:  Male</t>
  </si>
  <si>
    <t>1700511</t>
  </si>
  <si>
    <t>Years this farm =&lt; 2 years, male (operator)</t>
  </si>
  <si>
    <t>Operators by years on present farm:   2 years or less, operators of Spanish, Hispanic, or Latino origin@1</t>
  </si>
  <si>
    <t>1700512</t>
  </si>
  <si>
    <t>Years this farm =&lt; 2 years, Spanish origin@1 (operator)</t>
  </si>
  <si>
    <t>Operators by years on present farm:  3 or 4 years, farms operated by specified racial groups:  Total</t>
  </si>
  <si>
    <t>1700513</t>
  </si>
  <si>
    <t>Years this farm 3 or 4 years, total (operator)</t>
  </si>
  <si>
    <t>Operators by years on present farm:  3 or 4 years, farms operated by specified racial groups:  Black</t>
  </si>
  <si>
    <t>1700514</t>
  </si>
  <si>
    <t>Years this farm 3 or 4 years, Black (operator)</t>
  </si>
  <si>
    <t>Operators by years on present farm:  3 or 4 years, farms operated by specified racial groups:  American Indian</t>
  </si>
  <si>
    <t>1700515</t>
  </si>
  <si>
    <t>Years this farm 3 or 4 years, American Indian (operator)</t>
  </si>
  <si>
    <t>Operators by years on present farm:  3 or 4 years, farms operated by specified racial groups:  Asian or Pacific Islander</t>
  </si>
  <si>
    <t>1700516</t>
  </si>
  <si>
    <t>Years this farm 3 or 4 years, Asia/PI (operator)</t>
  </si>
  <si>
    <t>Operators by years on present farm:  3 or 4 years, farms operated by specified racial groups:  Other (see text)</t>
  </si>
  <si>
    <t>1700517</t>
  </si>
  <si>
    <t>Years this farm 3 or 4 years, other race (txt) (operator)</t>
  </si>
  <si>
    <t>Operators by years on present farm:  3 or 4 years, operators by sex:  Female</t>
  </si>
  <si>
    <t>1700518</t>
  </si>
  <si>
    <t>Years this farm 3 or 4 years, female (operator)</t>
  </si>
  <si>
    <t>Operators by years on present farm:  3 or 4 years, operators by sex:  Male</t>
  </si>
  <si>
    <t>1700519</t>
  </si>
  <si>
    <t>Years this farm 3 or 4 years, male (operator)</t>
  </si>
  <si>
    <t>Operators by years on present farm:  3 or 4 years, operators of Spanish, Hispanic, or Latino origin@1</t>
  </si>
  <si>
    <t>1700520</t>
  </si>
  <si>
    <t>Years this farm 3 or 4 years, Spanish origin@1 (operator)</t>
  </si>
  <si>
    <t>Operators by years on present farm:  5 to 9 years, farms operated by specified racial groups:  Total</t>
  </si>
  <si>
    <t>1700521</t>
  </si>
  <si>
    <t>Years this farm 5-9 years, total (operator)</t>
  </si>
  <si>
    <t>Operators by years on present farm:  5 to 9 years, farms operated by specified racial groups:  Black</t>
  </si>
  <si>
    <t>1700522</t>
  </si>
  <si>
    <t>Years this farm 5-9 years, Black (operator)</t>
  </si>
  <si>
    <t>Operators by years on present farm:  5 to 9 years, farms operated by specified racial groups:  American Indian</t>
  </si>
  <si>
    <t>1700523</t>
  </si>
  <si>
    <t>Years this farm 5-9 years, American Indian (operator)</t>
  </si>
  <si>
    <t>Operators by years on present farm:  5 to 9 years, farms operated by specified racial groups:  Asian or Pacific Islander</t>
  </si>
  <si>
    <t>1700524</t>
  </si>
  <si>
    <t>Years this farm 5-9 years, Asia or Pacific Islander (oper)</t>
  </si>
  <si>
    <t>Operators by years on present farm:  5 to 9 years, farms operated by specified racial groups:  Other (see text)</t>
  </si>
  <si>
    <t>1700525</t>
  </si>
  <si>
    <t>Years this farm 5-9 years, other race (txt) (operator)</t>
  </si>
  <si>
    <t>Operators by years on present farm:  5 to 9 years, operators by sex:  Female</t>
  </si>
  <si>
    <t>1700526</t>
  </si>
  <si>
    <t>Years this farm 5-9 years, female (operator)</t>
  </si>
  <si>
    <t>Operators by years on present farm:  5 to 9 years, operators by sex:  Male</t>
  </si>
  <si>
    <t>1700527</t>
  </si>
  <si>
    <t>Years this farm 5-9 years, male (operator)</t>
  </si>
  <si>
    <t>Operators by years on present farm:  5 to 9 years, operators of Spanish, Hispanic, or Latino origin@1</t>
  </si>
  <si>
    <t>1700528</t>
  </si>
  <si>
    <t>Years this farm 5-9 years, Spanish origin@1 (operator)</t>
  </si>
  <si>
    <t>Operators by years on present farm:  10 years or more, farms operated by specified racial groups:  Total</t>
  </si>
  <si>
    <t>1700529</t>
  </si>
  <si>
    <t>Years this farm 10 years or more, total (operator)</t>
  </si>
  <si>
    <t>Operators by years on present farm:  10 years or more, farms operated by specified racial groups:  Black</t>
  </si>
  <si>
    <t>1700530</t>
  </si>
  <si>
    <t>Years this farm 10 years or more, Black (operator)</t>
  </si>
  <si>
    <t>Operators by years on present farm:  10 years or more, farms operated by specified racial groups:  American Indian</t>
  </si>
  <si>
    <t>1700531</t>
  </si>
  <si>
    <t>Years this farm 10 years or more, American Indian (operator)</t>
  </si>
  <si>
    <t>Operators by years on present farm:  10 years or more, farms operated by specified racial groups:  Asian or Pacific Islander</t>
  </si>
  <si>
    <t>1700532</t>
  </si>
  <si>
    <t>Years this farm 10 years or more, Asia/PI (operator)</t>
  </si>
  <si>
    <t>Operators by years on present farm:  10 years or more, farms operated by specified racial groups:  Other (see text)</t>
  </si>
  <si>
    <t>1700533</t>
  </si>
  <si>
    <t>Years this farm 10 years or more, other race (txt) (oper)</t>
  </si>
  <si>
    <t>Operators by years on present farm:  10 years or more, operators by sex:  Female</t>
  </si>
  <si>
    <t>1700534</t>
  </si>
  <si>
    <t>Years this farm 10 years or more, female (operator)</t>
  </si>
  <si>
    <t>Operators by years on present farm:  10 years or more, operators by sex:  Male</t>
  </si>
  <si>
    <t>1700535</t>
  </si>
  <si>
    <t>Years this farm 10 years or more, male (operator)</t>
  </si>
  <si>
    <t>Operators by years on present farm:  10 years or more, operators of Spanish, Hispanic, or Latino origin@1</t>
  </si>
  <si>
    <t>1700536</t>
  </si>
  <si>
    <t>Years this farm 10 years or more, Spanish origin@1 (oper)</t>
  </si>
  <si>
    <t>Operators by years on present farm:  Average years on present farm, farms operated by specified racial groups:  Total</t>
  </si>
  <si>
    <t>1700537</t>
  </si>
  <si>
    <t>Years this farm average years, total (operator)</t>
  </si>
  <si>
    <t>Operators by years on present farm:  Average years on present farm, farms operated by specified racial groups:  Black</t>
  </si>
  <si>
    <t>1700538</t>
  </si>
  <si>
    <t>Years this farm average years, Black (operator)</t>
  </si>
  <si>
    <t>Operators by years on present farm:  Average years on present farm, farms operated by specified racial groups:  American Indian</t>
  </si>
  <si>
    <t>1700539</t>
  </si>
  <si>
    <t>Years this farm average years, American Indian (operator)</t>
  </si>
  <si>
    <t>Operators by years on present farm:  Average years on present farm, farms operated by specified racial groups:  Asian or Pacific Islander</t>
  </si>
  <si>
    <t>1700540</t>
  </si>
  <si>
    <t>Years this farm average years, Asia/PI (operator)</t>
  </si>
  <si>
    <t>Operators by years on present farm:  Average years on present farm, farms operated by specified racial groups:  Other (see text)</t>
  </si>
  <si>
    <t>1700541</t>
  </si>
  <si>
    <t>Years this farm average years, other race (txt) (operator)</t>
  </si>
  <si>
    <t>Operators by years on present farm:  Average years on present farm, operators by sex:  Female</t>
  </si>
  <si>
    <t>1700542</t>
  </si>
  <si>
    <t>Years this farm average years, female (operator)</t>
  </si>
  <si>
    <t>Operators by years on present farm:  Average years on present farm, operators by sex:  Male</t>
  </si>
  <si>
    <t>1700543</t>
  </si>
  <si>
    <t>Years this farm average years, male (operator)</t>
  </si>
  <si>
    <t>Operators by years on present farm:  Average years on present farm, operators of Spanish, Hispanic, or Latino origin@1</t>
  </si>
  <si>
    <t>1700544</t>
  </si>
  <si>
    <t>Years this farm average years, Spanish origin@1 (operator)</t>
  </si>
  <si>
    <t>Operators by years on present  farm:  Not reported,  farms operated by specified racial groups:  Total</t>
  </si>
  <si>
    <t>1700545</t>
  </si>
  <si>
    <t>Years this farm not reported, total (operator)</t>
  </si>
  <si>
    <t>Operators by years on present  farm:  Not reported,  farms operated by specified racial groups:  Black</t>
  </si>
  <si>
    <t>1700546</t>
  </si>
  <si>
    <t>Years this farm not reported, Black (operator)</t>
  </si>
  <si>
    <t>Operators by years on present  farm:  Not reported,  farms operated by specified racial groups:  American Indian</t>
  </si>
  <si>
    <t>1700547</t>
  </si>
  <si>
    <t>Years this farm not reported, American Indian (operator)</t>
  </si>
  <si>
    <t>Operators by years on present  farm:  Not reported,  farms operated by specified racial groups:  Asian or Pacific Islander</t>
  </si>
  <si>
    <t>1700548</t>
  </si>
  <si>
    <t>Years this farm not reported, Asia/PI (operator)</t>
  </si>
  <si>
    <t>Operators by years on present  farm:  Not reported,  farms operated by specified racial groups:  Other (see text)</t>
  </si>
  <si>
    <t>1700549</t>
  </si>
  <si>
    <t>Years this farm not reported, other race (txt) (operator)</t>
  </si>
  <si>
    <t>Operators by years on present  farm:  Not reported,  operators by sex:  Female</t>
  </si>
  <si>
    <t>1700550</t>
  </si>
  <si>
    <t>Years this farm not reported, female (operator)</t>
  </si>
  <si>
    <t>Operators by years on present  farm:  Not reported,  operators by sex:  Male</t>
  </si>
  <si>
    <t>1700551</t>
  </si>
  <si>
    <t>Years this farm not reported, male (operator)</t>
  </si>
  <si>
    <t>Operators by years on present  farm:  Not reported,  operators of Spanish origin@1</t>
  </si>
  <si>
    <t>1700552</t>
  </si>
  <si>
    <t>Years this farm not reported, Spanish origin@1 (operator)</t>
  </si>
  <si>
    <t>Operators by age group:  Under 25 years, farms operated by specified racial groups:  Total</t>
  </si>
  <si>
    <t>1700553</t>
  </si>
  <si>
    <t>Age group, less than 25 years, total (operator)</t>
  </si>
  <si>
    <t>Operators by age group:  Under 25 years, farms operated by specified racial groups:  Black</t>
  </si>
  <si>
    <t>1700554</t>
  </si>
  <si>
    <t>Age group, less than 25 years, Black (operator)</t>
  </si>
  <si>
    <t>Operators by age group:  Under 25 years, farms operated by specified racial groups:  American Indian</t>
  </si>
  <si>
    <t>1700555</t>
  </si>
  <si>
    <t>Age group, less than 25 years, American Indian (operator)</t>
  </si>
  <si>
    <t>Operators by age group:  Under 25 years, farms operated by specified racial groups:  Asian or Pacific Islander</t>
  </si>
  <si>
    <t>1700556</t>
  </si>
  <si>
    <t>Age group, less than 25 years, Asia/Pacific Islander (oper)</t>
  </si>
  <si>
    <t>Operators by age group:  Under 25 years, farms operated by specified racial groups:  Other (see text)</t>
  </si>
  <si>
    <t>1700557</t>
  </si>
  <si>
    <t>Age group, less than 25 years, other race (txt) (operator)</t>
  </si>
  <si>
    <t>Operators by age group:  Under 25 years, operators by sex:  Female</t>
  </si>
  <si>
    <t>1700558</t>
  </si>
  <si>
    <t>Age group, less than 25 years, female (operator)</t>
  </si>
  <si>
    <t>Operators by age group:  Under 25 years, operators by sex:  Male</t>
  </si>
  <si>
    <t>1700559</t>
  </si>
  <si>
    <t>Age group, less than 25 years, male (operator)</t>
  </si>
  <si>
    <t>Operators by age group:  Under 25 years, operators of Spanish, Hispanic, or Latino origin@1</t>
  </si>
  <si>
    <t>1700560</t>
  </si>
  <si>
    <t>Age group, less than 25 years, Spanish origin@1 (operator)</t>
  </si>
  <si>
    <t>Operators by age group:  25 to 34 years, farms operated by specified racial groups:  Total</t>
  </si>
  <si>
    <t>1700561</t>
  </si>
  <si>
    <t>Age group, 25-34 years, total (operator)</t>
  </si>
  <si>
    <t>Operators by age group:  25 to 34 years, farms operated by specified racial groups:  Black</t>
  </si>
  <si>
    <t>1700562</t>
  </si>
  <si>
    <t>Age group, 25-34 years, Black (operator)</t>
  </si>
  <si>
    <t>Operators by age group:  25 to 34 years, farms operated by specified racial groups:  American Indian</t>
  </si>
  <si>
    <t>1700563</t>
  </si>
  <si>
    <t>Age group, 25-34 years, American Indian (operator)</t>
  </si>
  <si>
    <t>Operators by age group:  25 to 34 years, farms operated by specified racial groups:  Asian or Pacific Islander</t>
  </si>
  <si>
    <t>1700564</t>
  </si>
  <si>
    <t>Age group, 25-34 years, Asia or Pacific Islander (operator)</t>
  </si>
  <si>
    <t>Operators by age group:  25 to 34 years, farms operated by specified racial groups:  Other (see text)</t>
  </si>
  <si>
    <t>1700565</t>
  </si>
  <si>
    <t>Age group, 25-34 years, other race (txt) (operator)</t>
  </si>
  <si>
    <t>Operators by age group:  25 to 34 years, operators by sex:  Female</t>
  </si>
  <si>
    <t>1700566</t>
  </si>
  <si>
    <t>Age group, 25-34 years, female (operator)</t>
  </si>
  <si>
    <t>Operators by age group:  25 to 34 years, operators by sex:  Male</t>
  </si>
  <si>
    <t>1700567</t>
  </si>
  <si>
    <t>Age group, 25-34 years, male (operator)</t>
  </si>
  <si>
    <t>Operators by age group:  25 to 34 years, operators of Spanish, Hispanic, or Latino origin@1</t>
  </si>
  <si>
    <t>1700568</t>
  </si>
  <si>
    <t>Age group, 25-34 years, Spanish origin@1 (operator)</t>
  </si>
  <si>
    <t>Operators by age group:  35 to 44 years, farms operated by specified racial groups:  Total</t>
  </si>
  <si>
    <t>1700569</t>
  </si>
  <si>
    <t>Age group, 35-44 years, total (operator)</t>
  </si>
  <si>
    <t>Operators by age group:  35 to 44 years, farms operated by specified racial groups:  Black</t>
  </si>
  <si>
    <t>1700570</t>
  </si>
  <si>
    <t>Age group, 35-44 years, Black (operator)</t>
  </si>
  <si>
    <t>Operators by age group:  35 to 44 years, farms operated by specified racial groups:  American Indian</t>
  </si>
  <si>
    <t>1700571</t>
  </si>
  <si>
    <t>Age group, 35-44 years, American Indian (operator)</t>
  </si>
  <si>
    <t>Operators by age group:  35 to 44 years, farms operated by specified racial groups:  Asian or Pacific Islander</t>
  </si>
  <si>
    <t>1700572</t>
  </si>
  <si>
    <t>Age group, 35-44 years, Asia or Pacific Islander (operator)</t>
  </si>
  <si>
    <t>Operators by age group:  35 to 44 years, farms operated by specified racial groups:  Other (see text)</t>
  </si>
  <si>
    <t>1700573</t>
  </si>
  <si>
    <t>Age group, 35-44 years, other race (txt) (operator)</t>
  </si>
  <si>
    <t>Operators by age group:  35 to 44 years, operators by sex:  Female</t>
  </si>
  <si>
    <t>1700574</t>
  </si>
  <si>
    <t>Age group, 35-44 years, female (operator)</t>
  </si>
  <si>
    <t>Operators by age group:  35 to 44 years, operators by sex:  Male</t>
  </si>
  <si>
    <t>1700575</t>
  </si>
  <si>
    <t>Age group, 35-44 years, male (operator)</t>
  </si>
  <si>
    <t>Operators by age group:  35 to 44 years, operators of Spanish, Hispanic, or Latino origin@1</t>
  </si>
  <si>
    <t>1700576</t>
  </si>
  <si>
    <t>Age group, 35-44 years, Spanish origin@1 (operator)</t>
  </si>
  <si>
    <t>Operators by age group:  45 to 54 years, farms operated by specified racial groups:  Total</t>
  </si>
  <si>
    <t>1700577</t>
  </si>
  <si>
    <t>Age group, 45-54 years, total (operator)</t>
  </si>
  <si>
    <t>Operators by age group:  45 to 54 years, farms operated by specified racial groups:  Black</t>
  </si>
  <si>
    <t>1700578</t>
  </si>
  <si>
    <t>Age group, 45-54 years, Black (operator)</t>
  </si>
  <si>
    <t>Operators by age group:  45 to 54 years, farms operated by specified racial groups:  American Indian</t>
  </si>
  <si>
    <t>1700579</t>
  </si>
  <si>
    <t>Age group, 45-54 years, American Indian (operator)</t>
  </si>
  <si>
    <t>Operators by age group:  45 to 54 years, farms operated by specified racial groups:  Asian or Pacific Islander</t>
  </si>
  <si>
    <t>1700580</t>
  </si>
  <si>
    <t>Age group, 45-54 years, Asia or Pacific Islander (operator)</t>
  </si>
  <si>
    <t>Operators by age group:  45 to 54 years, farms operated by specified racial groups:  Other (see text)</t>
  </si>
  <si>
    <t>1700581</t>
  </si>
  <si>
    <t>Age group, 45-54 years, other race (txt) (operator)</t>
  </si>
  <si>
    <t>Operators by age group:  45 to 54 years, Operators by sex:  Female</t>
  </si>
  <si>
    <t>1700582</t>
  </si>
  <si>
    <t>Age group, 45-54 years, female (operator)</t>
  </si>
  <si>
    <t>Operators by age group:  45 to 54 years, Operators by sex:  Male</t>
  </si>
  <si>
    <t>1700583</t>
  </si>
  <si>
    <t>Age group, 45-54 years, male (operator)</t>
  </si>
  <si>
    <t>Operators by age group:  45 to 54 years, operators of Spanish, Hispanic, or Latino origin@1</t>
  </si>
  <si>
    <t>1700584</t>
  </si>
  <si>
    <t>Age group, 45-54 years, Spanish origin@1 (operator)</t>
  </si>
  <si>
    <t>Operators by age group:  55 to 59 years, farms operated by specified racial groups:  Total</t>
  </si>
  <si>
    <t>1700585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</si>
</sst>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&quot;$&quot;#,##0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21"/>
      <name val="Arial"/>
      <family val="0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b/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0" fillId="0" borderId="0" xfId="0" applyAlignment="1" quotePrefix="1">
      <alignment horizontal="left"/>
    </xf>
    <xf numFmtId="9" fontId="0" fillId="0" borderId="0" xfId="22" applyAlignment="1">
      <alignment/>
    </xf>
    <xf numFmtId="167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 quotePrefix="1">
      <alignment horizontal="left" wrapText="1"/>
      <protection/>
    </xf>
    <xf numFmtId="169" fontId="0" fillId="0" borderId="0" xfId="15" applyNumberFormat="1" applyAlignment="1">
      <alignment/>
    </xf>
    <xf numFmtId="170" fontId="0" fillId="0" borderId="0" xfId="15" applyNumberFormat="1" applyAlignment="1">
      <alignment/>
    </xf>
    <xf numFmtId="171" fontId="0" fillId="0" borderId="0" xfId="0" applyNumberFormat="1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1" fillId="0" borderId="2" xfId="21" applyFont="1" applyFill="1" applyBorder="1" applyAlignment="1" quotePrefix="1">
      <alignment horizontal="left" wrapText="1"/>
      <protection/>
    </xf>
    <xf numFmtId="174" fontId="0" fillId="0" borderId="0" xfId="17" applyNumberFormat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9" fontId="0" fillId="0" borderId="0" xfId="22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 quotePrefix="1">
      <alignment horizontal="left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Farms Receiving USDA Payments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'Graph Data'!$A$385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numRef>
              <c:f>'Graph Data'!$B$384:$D$384</c:f>
              <c:numCache>
                <c:ptCount val="3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</c:numCache>
            </c:numRef>
          </c:cat>
          <c:val>
            <c:numRef>
              <c:f>'Graph Data'!$B$385:$D$385</c:f>
              <c:numCache>
                <c:ptCount val="3"/>
                <c:pt idx="0">
                  <c:v>2223</c:v>
                </c:pt>
                <c:pt idx="1">
                  <c:v>3057</c:v>
                </c:pt>
                <c:pt idx="2">
                  <c:v>5227</c:v>
                </c:pt>
              </c:numCache>
            </c:numRef>
          </c:val>
        </c:ser>
        <c:axId val="14264313"/>
        <c:axId val="61269954"/>
      </c:barChart>
      <c:lineChart>
        <c:grouping val="standard"/>
        <c:varyColors val="0"/>
        <c:ser>
          <c:idx val="0"/>
          <c:order val="1"/>
          <c:tx>
            <c:v>US Farms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 Data'!$B$384:$D$384</c:f>
              <c:numCache>
                <c:ptCount val="3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</c:numCache>
            </c:numRef>
          </c:cat>
          <c:val>
            <c:numRef>
              <c:f>'Graph Data'!$B$386:$D$386</c:f>
              <c:numCache>
                <c:ptCount val="3"/>
                <c:pt idx="0">
                  <c:v>699010</c:v>
                </c:pt>
                <c:pt idx="1">
                  <c:v>569216</c:v>
                </c:pt>
                <c:pt idx="2">
                  <c:v>685029</c:v>
                </c:pt>
              </c:numCache>
            </c:numRef>
          </c:val>
          <c:smooth val="0"/>
        </c:ser>
        <c:axId val="14558675"/>
        <c:axId val="63919212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69954"/>
        <c:crosses val="autoZero"/>
        <c:auto val="0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Hispanic Farms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64313"/>
        <c:crossesAt val="1"/>
        <c:crossBetween val="between"/>
        <c:dispUnits/>
      </c:valAx>
      <c:catAx>
        <c:axId val="14558675"/>
        <c:scaling>
          <c:orientation val="minMax"/>
        </c:scaling>
        <c:axPos val="b"/>
        <c:delete val="1"/>
        <c:majorTickMark val="in"/>
        <c:minorTickMark val="none"/>
        <c:tickLblPos val="nextTo"/>
        <c:crossAx val="63919212"/>
        <c:crosses val="autoZero"/>
        <c:auto val="0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Farms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586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Government Payment 
for All Farms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Data'!$B$429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Data'!$A$430:$A$437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Data'!$B$430:$B$437</c:f>
              <c:numCache>
                <c:ptCount val="8"/>
                <c:pt idx="0">
                  <c:v>3991.454473432997</c:v>
                </c:pt>
                <c:pt idx="1">
                  <c:v>720.2666201969156</c:v>
                </c:pt>
                <c:pt idx="2">
                  <c:v>1229.4645360246707</c:v>
                </c:pt>
                <c:pt idx="3">
                  <c:v>1101.8987341772151</c:v>
                </c:pt>
                <c:pt idx="4">
                  <c:v>1360.7937462417317</c:v>
                </c:pt>
                <c:pt idx="5">
                  <c:v>1398.5688349374434</c:v>
                </c:pt>
                <c:pt idx="6">
                  <c:v>4165.948066527684</c:v>
                </c:pt>
                <c:pt idx="7">
                  <c:v>1799.2675669489586</c:v>
                </c:pt>
              </c:numCache>
            </c:numRef>
          </c:val>
        </c:ser>
        <c:ser>
          <c:idx val="1"/>
          <c:order val="1"/>
          <c:tx>
            <c:strRef>
              <c:f>'Graph Data'!$C$429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Data'!$A$430:$A$437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Data'!$C$430:$C$437</c:f>
              <c:numCache>
                <c:ptCount val="8"/>
                <c:pt idx="0">
                  <c:v>2705.8245468238715</c:v>
                </c:pt>
                <c:pt idx="1">
                  <c:v>609.6938775510204</c:v>
                </c:pt>
                <c:pt idx="2">
                  <c:v>1023.3644859813085</c:v>
                </c:pt>
                <c:pt idx="3">
                  <c:v>654.5207509881423</c:v>
                </c:pt>
                <c:pt idx="4">
                  <c:v>886.9850528618301</c:v>
                </c:pt>
                <c:pt idx="5">
                  <c:v>1145.8775386480752</c:v>
                </c:pt>
                <c:pt idx="6">
                  <c:v>2833.0253058179565</c:v>
                </c:pt>
                <c:pt idx="7">
                  <c:v>1468.5054399694598</c:v>
                </c:pt>
              </c:numCache>
            </c:numRef>
          </c:val>
        </c:ser>
        <c:ser>
          <c:idx val="2"/>
          <c:order val="2"/>
          <c:tx>
            <c:strRef>
              <c:f>'Graph Data'!$D$429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Data'!$A$430:$A$437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Data'!$D$430:$D$437</c:f>
              <c:numCache>
                <c:ptCount val="8"/>
                <c:pt idx="0">
                  <c:v>2643.747786839929</c:v>
                </c:pt>
                <c:pt idx="1">
                  <c:v>551.5148230448215</c:v>
                </c:pt>
                <c:pt idx="2">
                  <c:v>1206.3357774017672</c:v>
                </c:pt>
                <c:pt idx="3">
                  <c:v>739.663268812278</c:v>
                </c:pt>
                <c:pt idx="4">
                  <c:v>810.632242325676</c:v>
                </c:pt>
                <c:pt idx="5">
                  <c:v>1369.4746278058412</c:v>
                </c:pt>
                <c:pt idx="6">
                  <c:v>2764.1910122587174</c:v>
                </c:pt>
                <c:pt idx="7">
                  <c:v>1395.533427138579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049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Government Payment per Participating Farm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Data'!$B$418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Data'!$A$419:$A$426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Data'!$B$419:$B$426</c:f>
              <c:numCache>
                <c:ptCount val="8"/>
                <c:pt idx="0">
                  <c:v>11921.424586200483</c:v>
                </c:pt>
                <c:pt idx="1">
                  <c:v>4017.7399756986633</c:v>
                </c:pt>
                <c:pt idx="2">
                  <c:v>9079.710144927536</c:v>
                </c:pt>
                <c:pt idx="3">
                  <c:v>17911.522633744855</c:v>
                </c:pt>
                <c:pt idx="4">
                  <c:v>14600</c:v>
                </c:pt>
                <c:pt idx="5">
                  <c:v>7946.007768666379</c:v>
                </c:pt>
                <c:pt idx="6">
                  <c:v>12057.71484375</c:v>
                </c:pt>
                <c:pt idx="7">
                  <c:v>14144.84930274404</c:v>
                </c:pt>
              </c:numCache>
            </c:numRef>
          </c:val>
        </c:ser>
        <c:ser>
          <c:idx val="1"/>
          <c:order val="1"/>
          <c:tx>
            <c:strRef>
              <c:f>'Graph Data'!$C$418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Data'!$A$419:$A$426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Data'!$C$419:$C$426</c:f>
              <c:numCache>
                <c:ptCount val="8"/>
                <c:pt idx="0">
                  <c:v>9152.103946480773</c:v>
                </c:pt>
                <c:pt idx="1">
                  <c:v>3924.7348614437224</c:v>
                </c:pt>
                <c:pt idx="2">
                  <c:v>7619.090098126672</c:v>
                </c:pt>
                <c:pt idx="3">
                  <c:v>10993.775933609959</c:v>
                </c:pt>
                <c:pt idx="4">
                  <c:v>8380.022962112515</c:v>
                </c:pt>
                <c:pt idx="5">
                  <c:v>6365.274960774559</c:v>
                </c:pt>
                <c:pt idx="6">
                  <c:v>9286.1946104201</c:v>
                </c:pt>
                <c:pt idx="7">
                  <c:v>10066.732090284593</c:v>
                </c:pt>
              </c:numCache>
            </c:numRef>
          </c:val>
        </c:ser>
        <c:ser>
          <c:idx val="2"/>
          <c:order val="2"/>
          <c:tx>
            <c:strRef>
              <c:f>'Graph Data'!$D$418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Data'!$A$419:$A$426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Data'!$D$419:$D$426</c:f>
              <c:numCache>
                <c:ptCount val="8"/>
                <c:pt idx="0">
                  <c:v>7378.480327110239</c:v>
                </c:pt>
                <c:pt idx="1">
                  <c:v>2593.9332143767524</c:v>
                </c:pt>
                <c:pt idx="2">
                  <c:v>6747.108307045216</c:v>
                </c:pt>
                <c:pt idx="3">
                  <c:v>9966.04938271605</c:v>
                </c:pt>
                <c:pt idx="4">
                  <c:v>6696.053736356003</c:v>
                </c:pt>
                <c:pt idx="5">
                  <c:v>5273.17039041</c:v>
                </c:pt>
                <c:pt idx="6">
                  <c:v>7519.057044215457</c:v>
                </c:pt>
                <c:pt idx="7">
                  <c:v>7400.038262865889</c:v>
                </c:pt>
              </c:numCache>
            </c:numRef>
          </c:val>
        </c:ser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515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Farms Recieving Government Payments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Data'!$B$389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Data'!$A$390:$A$397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Data'!$B$390:$B$397</c:f>
              <c:numCache>
                <c:ptCount val="8"/>
                <c:pt idx="0">
                  <c:v>0.33481354888183934</c:v>
                </c:pt>
                <c:pt idx="1">
                  <c:v>0.179271586651564</c:v>
                </c:pt>
                <c:pt idx="2">
                  <c:v>0.13540790580319595</c:v>
                </c:pt>
                <c:pt idx="3">
                  <c:v>0.06151898734177215</c:v>
                </c:pt>
                <c:pt idx="4">
                  <c:v>0.09320505111244738</c:v>
                </c:pt>
                <c:pt idx="5">
                  <c:v>0.17600899415835491</c:v>
                </c:pt>
                <c:pt idx="6">
                  <c:v>0.3455006293076389</c:v>
                </c:pt>
                <c:pt idx="7">
                  <c:v>0.12720302128633554</c:v>
                </c:pt>
              </c:numCache>
            </c:numRef>
          </c:val>
        </c:ser>
        <c:ser>
          <c:idx val="1"/>
          <c:order val="1"/>
          <c:tx>
            <c:strRef>
              <c:f>'Graph Data'!$C$389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Data'!$A$390:$A$397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Data'!$C$390:$C$397</c:f>
              <c:numCache>
                <c:ptCount val="8"/>
                <c:pt idx="0">
                  <c:v>0.29565054796655066</c:v>
                </c:pt>
                <c:pt idx="1">
                  <c:v>0.1553465136054422</c:v>
                </c:pt>
                <c:pt idx="2">
                  <c:v>0.13431583992331655</c:v>
                </c:pt>
                <c:pt idx="3">
                  <c:v>0.05953557312252965</c:v>
                </c:pt>
                <c:pt idx="4">
                  <c:v>0.10584518167456557</c:v>
                </c:pt>
                <c:pt idx="5">
                  <c:v>0.18002011628868253</c:v>
                </c:pt>
                <c:pt idx="6">
                  <c:v>0.3050792520155673</c:v>
                </c:pt>
                <c:pt idx="7">
                  <c:v>0.1458770757778202</c:v>
                </c:pt>
              </c:numCache>
            </c:numRef>
          </c:val>
        </c:ser>
        <c:ser>
          <c:idx val="2"/>
          <c:order val="2"/>
          <c:tx>
            <c:strRef>
              <c:f>'Graph Data'!$D$389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Data'!$A$390:$A$397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Data'!$D$390:$D$397</c:f>
              <c:numCache>
                <c:ptCount val="8"/>
                <c:pt idx="0">
                  <c:v>0.35830518882407125</c:v>
                </c:pt>
                <c:pt idx="1">
                  <c:v>0.21261720231965747</c:v>
                </c:pt>
                <c:pt idx="2">
                  <c:v>0.1787930062041737</c:v>
                </c:pt>
                <c:pt idx="3">
                  <c:v>0.07421830259993129</c:v>
                </c:pt>
                <c:pt idx="4">
                  <c:v>0.12106119129904452</c:v>
                </c:pt>
                <c:pt idx="5">
                  <c:v>0.25970612106455404</c:v>
                </c:pt>
                <c:pt idx="6">
                  <c:v>0.3676246896391427</c:v>
                </c:pt>
                <c:pt idx="7">
                  <c:v>0.18858462315546415</c:v>
                </c:pt>
              </c:numCache>
            </c:numRef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CCC Loan per Participating Farm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Data'!$B$360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Data'!$A$361:$A$368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Data'!$B$361:$B$368</c:f>
              <c:numCache>
                <c:ptCount val="8"/>
                <c:pt idx="0">
                  <c:v>35024.87749317935</c:v>
                </c:pt>
                <c:pt idx="1">
                  <c:v>9078.542510121457</c:v>
                </c:pt>
                <c:pt idx="2">
                  <c:v>19536.14457831325</c:v>
                </c:pt>
                <c:pt idx="3">
                  <c:v>29939.75903614458</c:v>
                </c:pt>
                <c:pt idx="4">
                  <c:v>21987.012987012986</c:v>
                </c:pt>
                <c:pt idx="5">
                  <c:v>24502.980625931446</c:v>
                </c:pt>
                <c:pt idx="6">
                  <c:v>35176.643504710315</c:v>
                </c:pt>
                <c:pt idx="7">
                  <c:v>29140.597539543058</c:v>
                </c:pt>
              </c:numCache>
            </c:numRef>
          </c:val>
        </c:ser>
        <c:ser>
          <c:idx val="1"/>
          <c:order val="1"/>
          <c:tx>
            <c:strRef>
              <c:f>'Graph Data'!$C$360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Data'!$A$361:$A$368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Data'!$C$361:$C$368</c:f>
              <c:numCache>
                <c:ptCount val="8"/>
                <c:pt idx="0">
                  <c:v>27693.405647554577</c:v>
                </c:pt>
                <c:pt idx="1">
                  <c:v>7948.356807511737</c:v>
                </c:pt>
                <c:pt idx="2">
                  <c:v>12759.183673469388</c:v>
                </c:pt>
                <c:pt idx="3">
                  <c:v>28889.908256880735</c:v>
                </c:pt>
                <c:pt idx="4">
                  <c:v>25764.70588235294</c:v>
                </c:pt>
                <c:pt idx="5">
                  <c:v>19468.703794972895</c:v>
                </c:pt>
                <c:pt idx="6">
                  <c:v>27863.215770871917</c:v>
                </c:pt>
                <c:pt idx="7">
                  <c:v>23271.623672230653</c:v>
                </c:pt>
              </c:numCache>
            </c:numRef>
          </c:val>
        </c:ser>
        <c:ser>
          <c:idx val="2"/>
          <c:order val="2"/>
          <c:tx>
            <c:strRef>
              <c:f>'Graph Data'!$D$360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Data'!$A$361:$A$368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Data'!$D$361:$D$368</c:f>
              <c:numCache>
                <c:ptCount val="8"/>
                <c:pt idx="0">
                  <c:v>34361.45641117962</c:v>
                </c:pt>
                <c:pt idx="1">
                  <c:v>13907.294832826748</c:v>
                </c:pt>
                <c:pt idx="2">
                  <c:v>13321.42857142857</c:v>
                </c:pt>
                <c:pt idx="3">
                  <c:v>46000</c:v>
                </c:pt>
                <c:pt idx="4">
                  <c:v>29551.724137931036</c:v>
                </c:pt>
                <c:pt idx="5">
                  <c:v>24679.340028694405</c:v>
                </c:pt>
                <c:pt idx="6">
                  <c:v>34610.689983103584</c:v>
                </c:pt>
                <c:pt idx="7">
                  <c:v>34802.020202020205</c:v>
                </c:pt>
              </c:numCache>
            </c:numRef>
          </c:val>
        </c:ser>
        <c:ser>
          <c:idx val="3"/>
          <c:order val="3"/>
          <c:tx>
            <c:strRef>
              <c:f>'Graph Data'!$E$360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Data'!$A$361:$A$368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Data'!$E$361:$E$368</c:f>
              <c:numCache>
                <c:ptCount val="8"/>
                <c:pt idx="0">
                  <c:v>36418.886808755764</c:v>
                </c:pt>
                <c:pt idx="1">
                  <c:v>9969.924812030074</c:v>
                </c:pt>
                <c:pt idx="2">
                  <c:v>18279.41176470588</c:v>
                </c:pt>
                <c:pt idx="3">
                  <c:v>51797.2972972973</c:v>
                </c:pt>
                <c:pt idx="4">
                  <c:v>20841.666666666668</c:v>
                </c:pt>
                <c:pt idx="5">
                  <c:v>21848.443223443224</c:v>
                </c:pt>
                <c:pt idx="6">
                  <c:v>36811.05195701469</c:v>
                </c:pt>
                <c:pt idx="7">
                  <c:v>32307.432432432433</c:v>
                </c:pt>
              </c:numCache>
            </c:numRef>
          </c:val>
        </c:ser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1732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Farms receiving CCC Loans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Data'!$B$338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Data'!$A$339:$A$346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Data'!$B$339:$B$346</c:f>
              <c:numCache>
                <c:ptCount val="8"/>
                <c:pt idx="0">
                  <c:v>0.08423338759540486</c:v>
                </c:pt>
                <c:pt idx="1">
                  <c:v>0.037142857142857144</c:v>
                </c:pt>
                <c:pt idx="2">
                  <c:v>0.023020385522118984</c:v>
                </c:pt>
                <c:pt idx="3">
                  <c:v>0.010375</c:v>
                </c:pt>
                <c:pt idx="4">
                  <c:v>0.02607517778530308</c:v>
                </c:pt>
                <c:pt idx="5">
                  <c:v>0.02207254993873305</c:v>
                </c:pt>
                <c:pt idx="6">
                  <c:v>0.08779985816586666</c:v>
                </c:pt>
                <c:pt idx="7">
                  <c:v>0.03516035345733177</c:v>
                </c:pt>
              </c:numCache>
            </c:numRef>
          </c:val>
        </c:ser>
        <c:ser>
          <c:idx val="1"/>
          <c:order val="1"/>
          <c:tx>
            <c:strRef>
              <c:f>'Graph Data'!$C$338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Data'!$A$339:$A$346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Data'!$C$339:$C$346</c:f>
              <c:numCache>
                <c:ptCount val="8"/>
                <c:pt idx="0">
                  <c:v>0.14413014145789815</c:v>
                </c:pt>
                <c:pt idx="1">
                  <c:v>0.04639714211030757</c:v>
                </c:pt>
                <c:pt idx="2">
                  <c:v>0.034342584805158394</c:v>
                </c:pt>
                <c:pt idx="3">
                  <c:v>0.01379746835443038</c:v>
                </c:pt>
                <c:pt idx="4">
                  <c:v>0.02555622369212267</c:v>
                </c:pt>
                <c:pt idx="5">
                  <c:v>0.046239393502024446</c:v>
                </c:pt>
                <c:pt idx="6">
                  <c:v>0.1507179014762913</c:v>
                </c:pt>
                <c:pt idx="7">
                  <c:v>0.03770885786221103</c:v>
                </c:pt>
              </c:numCache>
            </c:numRef>
          </c:val>
        </c:ser>
        <c:ser>
          <c:idx val="2"/>
          <c:order val="2"/>
          <c:tx>
            <c:strRef>
              <c:f>'Graph Data'!$D$338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Data'!$A$339:$A$346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Data'!$D$339:$D$346</c:f>
              <c:numCache>
                <c:ptCount val="8"/>
                <c:pt idx="0">
                  <c:v>0.05770269568378954</c:v>
                </c:pt>
                <c:pt idx="1">
                  <c:v>0.034970238095238096</c:v>
                </c:pt>
                <c:pt idx="2">
                  <c:v>0.013419602204648934</c:v>
                </c:pt>
                <c:pt idx="3">
                  <c:v>0.008399209486166008</c:v>
                </c:pt>
                <c:pt idx="4">
                  <c:v>0.014096488030137319</c:v>
                </c:pt>
                <c:pt idx="5">
                  <c:v>0.019206922207831573</c:v>
                </c:pt>
                <c:pt idx="6">
                  <c:v>0.06084170718773313</c:v>
                </c:pt>
                <c:pt idx="7">
                  <c:v>0.023620920022905136</c:v>
                </c:pt>
              </c:numCache>
            </c:numRef>
          </c:val>
        </c:ser>
        <c:ser>
          <c:idx val="3"/>
          <c:order val="3"/>
          <c:tx>
            <c:strRef>
              <c:f>'Graph Data'!$E$338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Data'!$A$339:$A$346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Data'!$E$339:$E$346</c:f>
              <c:numCache>
                <c:ptCount val="8"/>
                <c:pt idx="0">
                  <c:v>0.043584804109508074</c:v>
                </c:pt>
                <c:pt idx="1">
                  <c:v>0.021624844181887162</c:v>
                </c:pt>
                <c:pt idx="2">
                  <c:v>0.012784357962022937</c:v>
                </c:pt>
                <c:pt idx="3">
                  <c:v>0.008475546901844004</c:v>
                </c:pt>
                <c:pt idx="4">
                  <c:v>0.012197601138442773</c:v>
                </c:pt>
                <c:pt idx="5">
                  <c:v>0.013228186212159756</c:v>
                </c:pt>
                <c:pt idx="6">
                  <c:v>0.04645408605776304</c:v>
                </c:pt>
                <c:pt idx="7">
                  <c:v>0.021358732907601832</c:v>
                </c:pt>
              </c:numCache>
            </c:numRef>
          </c:val>
        </c:ser>
        <c:axId val="32819525"/>
        <c:axId val="26940270"/>
      </c:bar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5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Female Operators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Data'!$B$318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Data'!$A$319:$A$324</c:f>
              <c:strCache>
                <c:ptCount val="6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</c:strCache>
            </c:strRef>
          </c:cat>
          <c:val>
            <c:numRef>
              <c:f>'Graph Data'!$B$319:$B$324</c:f>
              <c:numCache>
                <c:ptCount val="6"/>
                <c:pt idx="0">
                  <c:v>0.054261625291837125</c:v>
                </c:pt>
                <c:pt idx="1">
                  <c:v>0.09386466165413535</c:v>
                </c:pt>
                <c:pt idx="2">
                  <c:v>0.10747469144362778</c:v>
                </c:pt>
                <c:pt idx="3">
                  <c:v>0.10175</c:v>
                </c:pt>
                <c:pt idx="4">
                  <c:v>0.052319674906874364</c:v>
                </c:pt>
                <c:pt idx="5">
                  <c:v>0.06852870295989619</c:v>
                </c:pt>
              </c:numCache>
            </c:numRef>
          </c:val>
        </c:ser>
        <c:ser>
          <c:idx val="1"/>
          <c:order val="1"/>
          <c:tx>
            <c:strRef>
              <c:f>'Graph Data'!$C$318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Data'!$A$319:$A$324</c:f>
              <c:strCache>
                <c:ptCount val="6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</c:strCache>
            </c:strRef>
          </c:cat>
          <c:val>
            <c:numRef>
              <c:f>'Graph Data'!$C$319:$C$324</c:f>
              <c:numCache>
                <c:ptCount val="6"/>
                <c:pt idx="0">
                  <c:v>0.06305373369244247</c:v>
                </c:pt>
                <c:pt idx="1">
                  <c:v>0.08943974906334408</c:v>
                </c:pt>
                <c:pt idx="2">
                  <c:v>0.11298009531819456</c:v>
                </c:pt>
                <c:pt idx="3">
                  <c:v>0.10658227848101266</c:v>
                </c:pt>
                <c:pt idx="4">
                  <c:v>0.0690018039687312</c:v>
                </c:pt>
                <c:pt idx="5">
                  <c:v>0.07696269169146258</c:v>
                </c:pt>
              </c:numCache>
            </c:numRef>
          </c:val>
        </c:ser>
        <c:ser>
          <c:idx val="2"/>
          <c:order val="2"/>
          <c:tx>
            <c:strRef>
              <c:f>'Graph Data'!$D$318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Data'!$A$319:$A$324</c:f>
              <c:strCache>
                <c:ptCount val="6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</c:strCache>
            </c:strRef>
          </c:cat>
          <c:val>
            <c:numRef>
              <c:f>'Graph Data'!$D$319:$D$324</c:f>
              <c:numCache>
                <c:ptCount val="6"/>
                <c:pt idx="0">
                  <c:v>0.07539396457694905</c:v>
                </c:pt>
                <c:pt idx="1">
                  <c:v>0.09725765306122448</c:v>
                </c:pt>
                <c:pt idx="2">
                  <c:v>0.11873951593577761</c:v>
                </c:pt>
                <c:pt idx="3">
                  <c:v>0.13216403162055335</c:v>
                </c:pt>
                <c:pt idx="4">
                  <c:v>0.0668367966946166</c:v>
                </c:pt>
                <c:pt idx="5">
                  <c:v>0.08546478335560222</c:v>
                </c:pt>
              </c:numCache>
            </c:numRef>
          </c:val>
        </c:ser>
        <c:ser>
          <c:idx val="3"/>
          <c:order val="3"/>
          <c:tx>
            <c:strRef>
              <c:f>'Graph Data'!$E$318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Data'!$A$319:$A$324</c:f>
              <c:strCache>
                <c:ptCount val="6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</c:strCache>
            </c:strRef>
          </c:cat>
          <c:val>
            <c:numRef>
              <c:f>'Graph Data'!$E$319:$E$324</c:f>
              <c:numCache>
                <c:ptCount val="6"/>
                <c:pt idx="0">
                  <c:v>0.0863567867714094</c:v>
                </c:pt>
                <c:pt idx="1">
                  <c:v>0.09267790363665926</c:v>
                </c:pt>
                <c:pt idx="2">
                  <c:v>0.12173340853543899</c:v>
                </c:pt>
                <c:pt idx="3">
                  <c:v>0.1515290344748597</c:v>
                </c:pt>
                <c:pt idx="4">
                  <c:v>0.07511689367757675</c:v>
                </c:pt>
                <c:pt idx="5">
                  <c:v>0.0913879568495869</c:v>
                </c:pt>
              </c:numCache>
            </c:numRef>
          </c:val>
        </c:ser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8232"/>
        <c:crosses val="autoZero"/>
        <c:auto val="1"/>
        <c:lblOffset val="100"/>
        <c:noMultiLvlLbl val="0"/>
      </c:catAx>
      <c:valAx>
        <c:axId val="34678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583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Farmers Living Off the Farm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Data'!$B$296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Data'!$A$297:$A$304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Data'!$B$297:$B$304</c:f>
              <c:numCache>
                <c:ptCount val="8"/>
                <c:pt idx="0">
                  <c:v>0.294458753685894</c:v>
                </c:pt>
                <c:pt idx="1">
                  <c:v>0.43903759398496245</c:v>
                </c:pt>
                <c:pt idx="2">
                  <c:v>0.3128553598668701</c:v>
                </c:pt>
                <c:pt idx="3">
                  <c:v>0.4105</c:v>
                </c:pt>
                <c:pt idx="4">
                  <c:v>0.4456484930579072</c:v>
                </c:pt>
                <c:pt idx="5">
                  <c:v>0.27922926997754915</c:v>
                </c:pt>
                <c:pt idx="6">
                  <c:v>0.29533254347857885</c:v>
                </c:pt>
                <c:pt idx="7">
                  <c:v>0.3952295618859297</c:v>
                </c:pt>
              </c:numCache>
            </c:numRef>
          </c:val>
        </c:ser>
        <c:ser>
          <c:idx val="1"/>
          <c:order val="1"/>
          <c:tx>
            <c:strRef>
              <c:f>'Graph Data'!$C$296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Data'!$A$297:$A$304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Data'!$C$297:$C$304</c:f>
              <c:numCache>
                <c:ptCount val="8"/>
                <c:pt idx="0">
                  <c:v>0.28730423386990545</c:v>
                </c:pt>
                <c:pt idx="1">
                  <c:v>0.4225407336411955</c:v>
                </c:pt>
                <c:pt idx="2">
                  <c:v>0.2945051864311746</c:v>
                </c:pt>
                <c:pt idx="3">
                  <c:v>0.42911392405063287</c:v>
                </c:pt>
                <c:pt idx="4">
                  <c:v>0.45670475045099224</c:v>
                </c:pt>
                <c:pt idx="5">
                  <c:v>0.26466678314506875</c:v>
                </c:pt>
                <c:pt idx="6">
                  <c:v>0.2888276678605278</c:v>
                </c:pt>
                <c:pt idx="7">
                  <c:v>0.4059853513389792</c:v>
                </c:pt>
              </c:numCache>
            </c:numRef>
          </c:val>
        </c:ser>
        <c:ser>
          <c:idx val="2"/>
          <c:order val="2"/>
          <c:tx>
            <c:strRef>
              <c:f>'Graph Data'!$D$296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Data'!$A$297:$A$304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Data'!$D$297:$D$304</c:f>
              <c:numCache>
                <c:ptCount val="8"/>
                <c:pt idx="0">
                  <c:v>0.28390328779930396</c:v>
                </c:pt>
                <c:pt idx="1">
                  <c:v>0.443186649659864</c:v>
                </c:pt>
                <c:pt idx="2">
                  <c:v>0.27869638150011977</c:v>
                </c:pt>
                <c:pt idx="3">
                  <c:v>0.4487401185770751</c:v>
                </c:pt>
                <c:pt idx="4">
                  <c:v>0.4344391785150079</c:v>
                </c:pt>
                <c:pt idx="5">
                  <c:v>0.2618493207307999</c:v>
                </c:pt>
                <c:pt idx="6">
                  <c:v>0.2857016061621981</c:v>
                </c:pt>
                <c:pt idx="7">
                  <c:v>0.38561748425272</c:v>
                </c:pt>
              </c:numCache>
            </c:numRef>
          </c:val>
        </c:ser>
        <c:ser>
          <c:idx val="3"/>
          <c:order val="3"/>
          <c:tx>
            <c:strRef>
              <c:f>'Graph Data'!$E$296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Data'!$A$297:$A$304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Data'!$E$297:$E$304</c:f>
              <c:numCache>
                <c:ptCount val="8"/>
                <c:pt idx="0">
                  <c:v>0.2877267622769253</c:v>
                </c:pt>
                <c:pt idx="1">
                  <c:v>0.4408433147254891</c:v>
                </c:pt>
                <c:pt idx="2">
                  <c:v>0.27495769881556686</c:v>
                </c:pt>
                <c:pt idx="3">
                  <c:v>0.4779521246134464</c:v>
                </c:pt>
                <c:pt idx="4">
                  <c:v>0.4499898353323847</c:v>
                </c:pt>
                <c:pt idx="5">
                  <c:v>0.2807900570556383</c:v>
                </c:pt>
                <c:pt idx="6">
                  <c:v>0.2883824138102782</c:v>
                </c:pt>
                <c:pt idx="7">
                  <c:v>0.3676804849009633</c:v>
                </c:pt>
              </c:numCache>
            </c:numRef>
          </c:val>
        </c:ser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Change in # Farms with $25,000 Sales between 1987 and 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 Change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Data'!$A$264:$A$271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Data'!$B$264:$B$271</c:f>
              <c:numCache>
                <c:ptCount val="8"/>
                <c:pt idx="0">
                  <c:v>-0.07983834351185626</c:v>
                </c:pt>
                <c:pt idx="1">
                  <c:v>0.044687189672294014</c:v>
                </c:pt>
                <c:pt idx="2">
                  <c:v>0.5401350337584396</c:v>
                </c:pt>
                <c:pt idx="3">
                  <c:v>0.08624058051911798</c:v>
                </c:pt>
                <c:pt idx="4">
                  <c:v>0.6708673091178652</c:v>
                </c:pt>
                <c:pt idx="5">
                  <c:v>0.27967396841569037</c:v>
                </c:pt>
                <c:pt idx="6">
                  <c:v>-0.09176855424589103</c:v>
                </c:pt>
                <c:pt idx="7">
                  <c:v>0.9901664145234492</c:v>
                </c:pt>
              </c:numCache>
            </c:numRef>
          </c:val>
        </c:ser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35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Years on Present Farm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Data'!$B$86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Data'!$A$87:$A$94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Data'!$B$87:$B$94</c:f>
              <c:numCache>
                <c:ptCount val="8"/>
                <c:pt idx="0">
                  <c:v>17.3</c:v>
                </c:pt>
                <c:pt idx="1">
                  <c:v>18.5</c:v>
                </c:pt>
                <c:pt idx="2">
                  <c:v>14.4</c:v>
                </c:pt>
                <c:pt idx="3">
                  <c:v>16.4</c:v>
                </c:pt>
                <c:pt idx="4">
                  <c:v>11.9</c:v>
                </c:pt>
                <c:pt idx="5">
                  <c:v>17.2</c:v>
                </c:pt>
                <c:pt idx="6">
                  <c:v>17.305737487950474</c:v>
                </c:pt>
                <c:pt idx="7">
                  <c:v>13.4</c:v>
                </c:pt>
              </c:numCache>
            </c:numRef>
          </c:val>
        </c:ser>
        <c:ser>
          <c:idx val="1"/>
          <c:order val="1"/>
          <c:tx>
            <c:strRef>
              <c:f>'Graph Data'!$C$86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Data'!$A$87:$A$94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Data'!$C$87:$C$94</c:f>
              <c:numCache>
                <c:ptCount val="8"/>
                <c:pt idx="0">
                  <c:v>18.8</c:v>
                </c:pt>
                <c:pt idx="1">
                  <c:v>19.6</c:v>
                </c:pt>
                <c:pt idx="2">
                  <c:v>16</c:v>
                </c:pt>
                <c:pt idx="3">
                  <c:v>16.1</c:v>
                </c:pt>
                <c:pt idx="4">
                  <c:v>13</c:v>
                </c:pt>
                <c:pt idx="5">
                  <c:v>18.1</c:v>
                </c:pt>
                <c:pt idx="6">
                  <c:v>18.847107945430697</c:v>
                </c:pt>
                <c:pt idx="7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'Graph Data'!$D$86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Data'!$A$87:$A$94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Data'!$D$87:$D$94</c:f>
              <c:numCache>
                <c:ptCount val="8"/>
                <c:pt idx="0">
                  <c:v>19.5</c:v>
                </c:pt>
                <c:pt idx="1">
                  <c:v>19.3</c:v>
                </c:pt>
                <c:pt idx="2">
                  <c:v>15.9</c:v>
                </c:pt>
                <c:pt idx="3">
                  <c:v>15.8</c:v>
                </c:pt>
                <c:pt idx="4">
                  <c:v>13.3</c:v>
                </c:pt>
                <c:pt idx="5">
                  <c:v>18.4</c:v>
                </c:pt>
                <c:pt idx="6">
                  <c:v>19.6</c:v>
                </c:pt>
                <c:pt idx="7">
                  <c:v>15.3</c:v>
                </c:pt>
              </c:numCache>
            </c:numRef>
          </c:val>
        </c:ser>
        <c:ser>
          <c:idx val="3"/>
          <c:order val="3"/>
          <c:tx>
            <c:strRef>
              <c:f>'Graph Data'!$E$86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Data'!$A$87:$A$94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Data'!$E$87:$E$94</c:f>
              <c:numCache>
                <c:ptCount val="8"/>
                <c:pt idx="0">
                  <c:v>20.1</c:v>
                </c:pt>
                <c:pt idx="1">
                  <c:v>19.1</c:v>
                </c:pt>
                <c:pt idx="2">
                  <c:v>15.5</c:v>
                </c:pt>
                <c:pt idx="3">
                  <c:v>15.7</c:v>
                </c:pt>
                <c:pt idx="4">
                  <c:v>13.5</c:v>
                </c:pt>
                <c:pt idx="5">
                  <c:v>18.8</c:v>
                </c:pt>
                <c:pt idx="6">
                  <c:v>20.2</c:v>
                </c:pt>
                <c:pt idx="7">
                  <c:v>16.6</c:v>
                </c:pt>
              </c:numCache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35926"/>
        <c:crosses val="autoZero"/>
        <c:auto val="1"/>
        <c:lblOffset val="100"/>
        <c:noMultiLvlLbl val="0"/>
      </c:catAx>
      <c:valAx>
        <c:axId val="65235926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Age of Farm Operator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Data'!$B$69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Data'!$A$70:$A$77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Data'!$B$70:$B$77</c:f>
              <c:numCache>
                <c:ptCount val="8"/>
                <c:pt idx="0">
                  <c:v>50.5</c:v>
                </c:pt>
                <c:pt idx="1">
                  <c:v>56.7</c:v>
                </c:pt>
                <c:pt idx="2">
                  <c:v>50.4</c:v>
                </c:pt>
                <c:pt idx="3">
                  <c:v>53.1</c:v>
                </c:pt>
                <c:pt idx="4">
                  <c:v>49</c:v>
                </c:pt>
                <c:pt idx="5">
                  <c:v>56.3</c:v>
                </c:pt>
                <c:pt idx="6">
                  <c:v>50.16722569887283</c:v>
                </c:pt>
                <c:pt idx="7">
                  <c:v>50.1</c:v>
                </c:pt>
              </c:numCache>
            </c:numRef>
          </c:val>
        </c:ser>
        <c:ser>
          <c:idx val="1"/>
          <c:order val="1"/>
          <c:tx>
            <c:strRef>
              <c:f>'Graph Data'!$C$69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Data'!$A$70:$A$77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Data'!$C$70:$C$77</c:f>
              <c:numCache>
                <c:ptCount val="8"/>
                <c:pt idx="0">
                  <c:v>52</c:v>
                </c:pt>
                <c:pt idx="1">
                  <c:v>57.9</c:v>
                </c:pt>
                <c:pt idx="2">
                  <c:v>51.5</c:v>
                </c:pt>
                <c:pt idx="3">
                  <c:v>54.1</c:v>
                </c:pt>
                <c:pt idx="4">
                  <c:v>49.9</c:v>
                </c:pt>
                <c:pt idx="5">
                  <c:v>56.6</c:v>
                </c:pt>
                <c:pt idx="6">
                  <c:v>51.69043350145544</c:v>
                </c:pt>
                <c:pt idx="7">
                  <c:v>51.9</c:v>
                </c:pt>
              </c:numCache>
            </c:numRef>
          </c:val>
        </c:ser>
        <c:ser>
          <c:idx val="2"/>
          <c:order val="2"/>
          <c:tx>
            <c:strRef>
              <c:f>'Graph Data'!$D$69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Data'!$A$70:$A$77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Data'!$D$70:$D$77</c:f>
              <c:numCache>
                <c:ptCount val="8"/>
                <c:pt idx="0">
                  <c:v>53.3</c:v>
                </c:pt>
                <c:pt idx="1">
                  <c:v>58.7</c:v>
                </c:pt>
                <c:pt idx="2">
                  <c:v>52.2</c:v>
                </c:pt>
                <c:pt idx="3">
                  <c:v>54.6</c:v>
                </c:pt>
                <c:pt idx="4">
                  <c:v>50.8</c:v>
                </c:pt>
                <c:pt idx="5">
                  <c:v>57.6</c:v>
                </c:pt>
                <c:pt idx="6">
                  <c:v>52.9</c:v>
                </c:pt>
                <c:pt idx="7">
                  <c:v>52.7</c:v>
                </c:pt>
              </c:numCache>
            </c:numRef>
          </c:val>
        </c:ser>
        <c:ser>
          <c:idx val="3"/>
          <c:order val="3"/>
          <c:tx>
            <c:strRef>
              <c:f>'Graph Data'!$E$69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Data'!$A$70:$A$77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Data'!$E$70:$E$77</c:f>
              <c:numCache>
                <c:ptCount val="8"/>
                <c:pt idx="0">
                  <c:v>54.3</c:v>
                </c:pt>
                <c:pt idx="1">
                  <c:v>58.5</c:v>
                </c:pt>
                <c:pt idx="2">
                  <c:v>51.8</c:v>
                </c:pt>
                <c:pt idx="3">
                  <c:v>55</c:v>
                </c:pt>
                <c:pt idx="4">
                  <c:v>51.4</c:v>
                </c:pt>
                <c:pt idx="5">
                  <c:v>58.1</c:v>
                </c:pt>
                <c:pt idx="6">
                  <c:v>53.9</c:v>
                </c:pt>
                <c:pt idx="7">
                  <c:v>53.6</c:v>
                </c:pt>
              </c:numCache>
            </c:numRef>
          </c:val>
        </c:ser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  <c:min val="4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242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Figure 9:  Percent of Farmers Receiving Government Payments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Data'!$A$401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Data'!$B$400:$D$400</c:f>
              <c:numCache>
                <c:ptCount val="3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</c:numCache>
            </c:numRef>
          </c:cat>
          <c:val>
            <c:numRef>
              <c:f>'Graph Data'!$B$401:$D$401</c:f>
              <c:numCache>
                <c:ptCount val="3"/>
                <c:pt idx="0">
                  <c:v>0.33481354888183934</c:v>
                </c:pt>
                <c:pt idx="1">
                  <c:v>0.29565054796655066</c:v>
                </c:pt>
                <c:pt idx="2">
                  <c:v>0.35830518882407125</c:v>
                </c:pt>
              </c:numCache>
            </c:numRef>
          </c:val>
        </c:ser>
        <c:ser>
          <c:idx val="1"/>
          <c:order val="1"/>
          <c:tx>
            <c:strRef>
              <c:f>'Graph Data'!$A$402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Data'!$B$400:$D$400</c:f>
              <c:numCache>
                <c:ptCount val="3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</c:numCache>
            </c:numRef>
          </c:cat>
          <c:val>
            <c:numRef>
              <c:f>'Graph Data'!$B$402:$D$402</c:f>
              <c:numCache>
                <c:ptCount val="3"/>
                <c:pt idx="0">
                  <c:v>0.12720302128633554</c:v>
                </c:pt>
                <c:pt idx="1">
                  <c:v>0.1458770757778202</c:v>
                </c:pt>
                <c:pt idx="2">
                  <c:v>0.18858462315546415</c:v>
                </c:pt>
              </c:numCache>
            </c:numRef>
          </c:val>
        </c:ser>
        <c:axId val="38401997"/>
        <c:axId val="10073654"/>
      </c:bar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Average Sales per Farm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Data'!$B$58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Data'!$A$59:$A$65</c:f>
              <c:strCache>
                <c:ptCount val="7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Data'!$B$59:$B$65</c:f>
              <c:numCache>
                <c:ptCount val="7"/>
                <c:pt idx="0">
                  <c:v>58858.38268682931</c:v>
                </c:pt>
                <c:pt idx="1">
                  <c:v>12211.54887218045</c:v>
                </c:pt>
                <c:pt idx="2">
                  <c:v>32860.21356261268</c:v>
                </c:pt>
                <c:pt idx="3">
                  <c:v>145471.875</c:v>
                </c:pt>
                <c:pt idx="4">
                  <c:v>45409.075516423974</c:v>
                </c:pt>
                <c:pt idx="5">
                  <c:v>55918.74188963728</c:v>
                </c:pt>
                <c:pt idx="6">
                  <c:v>22540.769249747118</c:v>
                </c:pt>
              </c:numCache>
            </c:numRef>
          </c:val>
        </c:ser>
        <c:ser>
          <c:idx val="1"/>
          <c:order val="1"/>
          <c:tx>
            <c:strRef>
              <c:f>'Graph Data'!$C$58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Data'!$A$59:$A$65</c:f>
              <c:strCache>
                <c:ptCount val="7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Data'!$C$59:$C$65</c:f>
              <c:numCache>
                <c:ptCount val="7"/>
                <c:pt idx="0">
                  <c:v>65164.856671675225</c:v>
                </c:pt>
                <c:pt idx="1">
                  <c:v>14483.053062647034</c:v>
                </c:pt>
                <c:pt idx="2">
                  <c:v>38337.25820016821</c:v>
                </c:pt>
                <c:pt idx="3">
                  <c:v>169781.77215189874</c:v>
                </c:pt>
                <c:pt idx="4">
                  <c:v>50212.56764882742</c:v>
                </c:pt>
                <c:pt idx="5">
                  <c:v>60685.74044403754</c:v>
                </c:pt>
                <c:pt idx="6">
                  <c:v>27978.995905530952</c:v>
                </c:pt>
              </c:numCache>
            </c:numRef>
          </c:val>
        </c:ser>
        <c:ser>
          <c:idx val="2"/>
          <c:order val="2"/>
          <c:tx>
            <c:strRef>
              <c:f>'Graph Data'!$D$58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Data'!$A$59:$A$65</c:f>
              <c:strCache>
                <c:ptCount val="7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Data'!$D$59:$D$65</c:f>
              <c:numCache>
                <c:ptCount val="7"/>
                <c:pt idx="0">
                  <c:v>84458.69942346647</c:v>
                </c:pt>
                <c:pt idx="1">
                  <c:v>19431.175595238095</c:v>
                </c:pt>
                <c:pt idx="2">
                  <c:v>49338.12604840642</c:v>
                </c:pt>
                <c:pt idx="3">
                  <c:v>192155.75592885376</c:v>
                </c:pt>
                <c:pt idx="4">
                  <c:v>89887.10657431037</c:v>
                </c:pt>
                <c:pt idx="5">
                  <c:v>115199.84729910288</c:v>
                </c:pt>
                <c:pt idx="6">
                  <c:v>35281.11824519827</c:v>
                </c:pt>
              </c:numCache>
            </c:numRef>
          </c:val>
        </c:ser>
        <c:ser>
          <c:idx val="3"/>
          <c:order val="3"/>
          <c:tx>
            <c:strRef>
              <c:f>'Graph Data'!$E$58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Data'!$A$59:$A$65</c:f>
              <c:strCache>
                <c:ptCount val="7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Data'!$E$59:$E$65</c:f>
              <c:numCache>
                <c:ptCount val="7"/>
                <c:pt idx="0">
                  <c:v>102970.27605069202</c:v>
                </c:pt>
                <c:pt idx="1">
                  <c:v>25825.646306433257</c:v>
                </c:pt>
                <c:pt idx="2">
                  <c:v>62264.89941718368</c:v>
                </c:pt>
                <c:pt idx="3">
                  <c:v>208783.18634749742</c:v>
                </c:pt>
                <c:pt idx="4">
                  <c:v>129046.14759097378</c:v>
                </c:pt>
                <c:pt idx="5">
                  <c:v>117728.00086589457</c:v>
                </c:pt>
                <c:pt idx="6">
                  <c:v>41533.754890915916</c:v>
                </c:pt>
              </c:numCache>
            </c:numRef>
          </c:val>
        </c:ser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44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Farm Sales (in $1,000s)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Data'!$J$48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Data'!$I$49:$I$55</c:f>
              <c:strCache>
                <c:ptCount val="7"/>
                <c:pt idx="0">
                  <c:v>Black</c:v>
                </c:pt>
                <c:pt idx="1">
                  <c:v>American Indian</c:v>
                </c:pt>
                <c:pt idx="2">
                  <c:v>Asian-Pacific Islander</c:v>
                </c:pt>
                <c:pt idx="3">
                  <c:v>Other </c:v>
                </c:pt>
                <c:pt idx="5">
                  <c:v>Female</c:v>
                </c:pt>
                <c:pt idx="6">
                  <c:v>Hispanic</c:v>
                </c:pt>
              </c:strCache>
            </c:strRef>
          </c:cat>
          <c:val>
            <c:numRef>
              <c:f>'Graph Data'!$J$49:$J$55</c:f>
              <c:numCache>
                <c:ptCount val="7"/>
                <c:pt idx="0">
                  <c:v>406034</c:v>
                </c:pt>
                <c:pt idx="1">
                  <c:v>236955</c:v>
                </c:pt>
                <c:pt idx="2">
                  <c:v>1163775</c:v>
                </c:pt>
                <c:pt idx="3">
                  <c:v>268186</c:v>
                </c:pt>
                <c:pt idx="5">
                  <c:v>2740935</c:v>
                </c:pt>
                <c:pt idx="6">
                  <c:v>904933</c:v>
                </c:pt>
              </c:numCache>
            </c:numRef>
          </c:val>
        </c:ser>
        <c:ser>
          <c:idx val="1"/>
          <c:order val="1"/>
          <c:tx>
            <c:strRef>
              <c:f>'Graph Data'!$K$48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Data'!$I$49:$I$55</c:f>
              <c:strCache>
                <c:ptCount val="7"/>
                <c:pt idx="0">
                  <c:v>Black</c:v>
                </c:pt>
                <c:pt idx="1">
                  <c:v>American Indian</c:v>
                </c:pt>
                <c:pt idx="2">
                  <c:v>Asian-Pacific Islander</c:v>
                </c:pt>
                <c:pt idx="3">
                  <c:v>Other </c:v>
                </c:pt>
                <c:pt idx="5">
                  <c:v>Female</c:v>
                </c:pt>
                <c:pt idx="6">
                  <c:v>Hispanic</c:v>
                </c:pt>
              </c:strCache>
            </c:strRef>
          </c:cat>
          <c:val>
            <c:numRef>
              <c:f>'Graph Data'!$K$49:$K$55</c:f>
              <c:numCache>
                <c:ptCount val="7"/>
                <c:pt idx="0">
                  <c:v>332444</c:v>
                </c:pt>
                <c:pt idx="1">
                  <c:v>273498</c:v>
                </c:pt>
                <c:pt idx="2">
                  <c:v>1341276</c:v>
                </c:pt>
                <c:pt idx="3">
                  <c:v>334014</c:v>
                </c:pt>
                <c:pt idx="5">
                  <c:v>3683183</c:v>
                </c:pt>
                <c:pt idx="6">
                  <c:v>1060544</c:v>
                </c:pt>
              </c:numCache>
            </c:numRef>
          </c:val>
        </c:ser>
        <c:ser>
          <c:idx val="2"/>
          <c:order val="2"/>
          <c:tx>
            <c:strRef>
              <c:f>'Graph Data'!$L$48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Data'!$I$49:$I$55</c:f>
              <c:strCache>
                <c:ptCount val="7"/>
                <c:pt idx="0">
                  <c:v>Black</c:v>
                </c:pt>
                <c:pt idx="1">
                  <c:v>American Indian</c:v>
                </c:pt>
                <c:pt idx="2">
                  <c:v>Asian-Pacific Islander</c:v>
                </c:pt>
                <c:pt idx="3">
                  <c:v>Other </c:v>
                </c:pt>
                <c:pt idx="5">
                  <c:v>Female</c:v>
                </c:pt>
                <c:pt idx="6">
                  <c:v>Hispanic</c:v>
                </c:pt>
              </c:strCache>
            </c:strRef>
          </c:cat>
          <c:val>
            <c:numRef>
              <c:f>'Graph Data'!$L$49:$L$55</c:f>
              <c:numCache>
                <c:ptCount val="7"/>
                <c:pt idx="0">
                  <c:v>365617</c:v>
                </c:pt>
                <c:pt idx="1">
                  <c:v>411776</c:v>
                </c:pt>
                <c:pt idx="2">
                  <c:v>1555693</c:v>
                </c:pt>
                <c:pt idx="3">
                  <c:v>739681</c:v>
                </c:pt>
                <c:pt idx="5">
                  <c:v>5121266</c:v>
                </c:pt>
                <c:pt idx="6">
                  <c:v>2414128</c:v>
                </c:pt>
              </c:numCache>
            </c:numRef>
          </c:val>
        </c:ser>
        <c:ser>
          <c:idx val="3"/>
          <c:order val="3"/>
          <c:tx>
            <c:strRef>
              <c:f>'Graph Data'!$M$48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Data'!$I$49:$I$55</c:f>
              <c:strCache>
                <c:ptCount val="7"/>
                <c:pt idx="0">
                  <c:v>Black</c:v>
                </c:pt>
                <c:pt idx="1">
                  <c:v>American Indian</c:v>
                </c:pt>
                <c:pt idx="2">
                  <c:v>Asian-Pacific Islander</c:v>
                </c:pt>
                <c:pt idx="3">
                  <c:v>Other </c:v>
                </c:pt>
                <c:pt idx="5">
                  <c:v>Female</c:v>
                </c:pt>
                <c:pt idx="6">
                  <c:v>Hispanic</c:v>
                </c:pt>
              </c:strCache>
            </c:strRef>
          </c:cat>
          <c:val>
            <c:numRef>
              <c:f>'Graph Data'!$M$49:$M$55</c:f>
              <c:numCache>
                <c:ptCount val="7"/>
                <c:pt idx="0">
                  <c:v>476509</c:v>
                </c:pt>
                <c:pt idx="1">
                  <c:v>662374</c:v>
                </c:pt>
                <c:pt idx="2">
                  <c:v>1822886</c:v>
                </c:pt>
                <c:pt idx="3">
                  <c:v>1269556</c:v>
                </c:pt>
                <c:pt idx="5">
                  <c:v>6857306</c:v>
                </c:pt>
                <c:pt idx="6">
                  <c:v>3263067</c:v>
                </c:pt>
              </c:numCache>
            </c:numRef>
          </c:val>
        </c:ser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9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Land per Farm by Minority Group (Acres)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Data'!$B$37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Data'!$A$38:$A$43</c:f>
              <c:strCache>
                <c:ptCount val="6"/>
                <c:pt idx="0">
                  <c:v>US Average</c:v>
                </c:pt>
                <c:pt idx="1">
                  <c:v>Black</c:v>
                </c:pt>
                <c:pt idx="2">
                  <c:v>Asian-Pacific Islander</c:v>
                </c:pt>
                <c:pt idx="3">
                  <c:v>Other </c:v>
                </c:pt>
                <c:pt idx="4">
                  <c:v>Hispanic</c:v>
                </c:pt>
                <c:pt idx="5">
                  <c:v>Female</c:v>
                </c:pt>
              </c:strCache>
            </c:strRef>
          </c:cat>
          <c:val>
            <c:numRef>
              <c:f>'Graph Data'!$B$38:$B$43</c:f>
              <c:numCache>
                <c:ptCount val="6"/>
                <c:pt idx="0">
                  <c:v>449.45897354696547</c:v>
                </c:pt>
                <c:pt idx="1">
                  <c:v>110.10146984016492</c:v>
                </c:pt>
                <c:pt idx="2">
                  <c:v>157.18735834802317</c:v>
                </c:pt>
                <c:pt idx="3">
                  <c:v>493.43506717189115</c:v>
                </c:pt>
                <c:pt idx="4">
                  <c:v>653.8305676356146</c:v>
                </c:pt>
                <c:pt idx="5">
                  <c:v>313.3260046631619</c:v>
                </c:pt>
              </c:numCache>
            </c:numRef>
          </c:val>
        </c:ser>
        <c:ser>
          <c:idx val="1"/>
          <c:order val="1"/>
          <c:tx>
            <c:strRef>
              <c:f>'Graph Data'!$C$37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Data'!$A$38:$A$43</c:f>
              <c:strCache>
                <c:ptCount val="6"/>
                <c:pt idx="0">
                  <c:v>US Average</c:v>
                </c:pt>
                <c:pt idx="1">
                  <c:v>Black</c:v>
                </c:pt>
                <c:pt idx="2">
                  <c:v>Asian-Pacific Islander</c:v>
                </c:pt>
                <c:pt idx="3">
                  <c:v>Other </c:v>
                </c:pt>
                <c:pt idx="4">
                  <c:v>Hispanic</c:v>
                </c:pt>
                <c:pt idx="5">
                  <c:v>Female</c:v>
                </c:pt>
              </c:strCache>
            </c:strRef>
          </c:cat>
          <c:val>
            <c:numRef>
              <c:f>'Graph Data'!$C$38:$C$43</c:f>
              <c:numCache>
                <c:ptCount val="6"/>
                <c:pt idx="0">
                  <c:v>440.3423236125688</c:v>
                </c:pt>
                <c:pt idx="1">
                  <c:v>104.49843609022557</c:v>
                </c:pt>
                <c:pt idx="2">
                  <c:v>172.330125</c:v>
                </c:pt>
                <c:pt idx="3">
                  <c:v>322.6242803928209</c:v>
                </c:pt>
                <c:pt idx="4">
                  <c:v>548.2337020329976</c:v>
                </c:pt>
                <c:pt idx="5">
                  <c:v>290.7809685934917</c:v>
                </c:pt>
              </c:numCache>
            </c:numRef>
          </c:val>
        </c:ser>
        <c:ser>
          <c:idx val="2"/>
          <c:order val="2"/>
          <c:tx>
            <c:strRef>
              <c:f>'Graph Data'!$D$37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Data'!$A$38:$A$43</c:f>
              <c:strCache>
                <c:ptCount val="6"/>
                <c:pt idx="0">
                  <c:v>US Average</c:v>
                </c:pt>
                <c:pt idx="1">
                  <c:v>Black</c:v>
                </c:pt>
                <c:pt idx="2">
                  <c:v>Asian-Pacific Islander</c:v>
                </c:pt>
                <c:pt idx="3">
                  <c:v>Other </c:v>
                </c:pt>
                <c:pt idx="4">
                  <c:v>Hispanic</c:v>
                </c:pt>
                <c:pt idx="5">
                  <c:v>Female</c:v>
                </c:pt>
              </c:strCache>
            </c:strRef>
          </c:cat>
          <c:val>
            <c:numRef>
              <c:f>'Graph Data'!$D$38:$D$43</c:f>
              <c:numCache>
                <c:ptCount val="6"/>
                <c:pt idx="0">
                  <c:v>461.96453948947175</c:v>
                </c:pt>
                <c:pt idx="1">
                  <c:v>114.87740698788882</c:v>
                </c:pt>
                <c:pt idx="2">
                  <c:v>160.8193670886076</c:v>
                </c:pt>
                <c:pt idx="3">
                  <c:v>359.7486470234516</c:v>
                </c:pt>
                <c:pt idx="4">
                  <c:v>477.26602197299155</c:v>
                </c:pt>
                <c:pt idx="5">
                  <c:v>303.02687612521936</c:v>
                </c:pt>
              </c:numCache>
            </c:numRef>
          </c:val>
        </c:ser>
        <c:ser>
          <c:idx val="3"/>
          <c:order val="3"/>
          <c:tx>
            <c:strRef>
              <c:f>'Graph Data'!$E$37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Data'!$A$38:$A$43</c:f>
              <c:strCache>
                <c:ptCount val="6"/>
                <c:pt idx="0">
                  <c:v>US Average</c:v>
                </c:pt>
                <c:pt idx="1">
                  <c:v>Black</c:v>
                </c:pt>
                <c:pt idx="2">
                  <c:v>Asian-Pacific Islander</c:v>
                </c:pt>
                <c:pt idx="3">
                  <c:v>Other </c:v>
                </c:pt>
                <c:pt idx="4">
                  <c:v>Hispanic</c:v>
                </c:pt>
                <c:pt idx="5">
                  <c:v>Female</c:v>
                </c:pt>
              </c:strCache>
            </c:strRef>
          </c:cat>
          <c:val>
            <c:numRef>
              <c:f>'Graph Data'!$E$38:$E$43</c:f>
              <c:numCache>
                <c:ptCount val="6"/>
                <c:pt idx="0">
                  <c:v>491.10866150729754</c:v>
                </c:pt>
                <c:pt idx="1">
                  <c:v>122.78640518707483</c:v>
                </c:pt>
                <c:pt idx="2">
                  <c:v>139.6572381422925</c:v>
                </c:pt>
                <c:pt idx="3">
                  <c:v>421.0595455097825</c:v>
                </c:pt>
                <c:pt idx="4">
                  <c:v>591.4625882802061</c:v>
                </c:pt>
                <c:pt idx="5">
                  <c:v>309.3759265893246</c:v>
                </c:pt>
              </c:numCache>
            </c:numRef>
          </c:val>
        </c:ser>
        <c:axId val="24242581"/>
        <c:axId val="16856638"/>
      </c:bar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5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Minority Farms in the 1900s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325"/>
          <c:w val="0.95375"/>
          <c:h val="0.88"/>
        </c:manualLayout>
      </c:layout>
      <c:areaChart>
        <c:grouping val="stacked"/>
        <c:varyColors val="0"/>
        <c:ser>
          <c:idx val="0"/>
          <c:order val="0"/>
          <c:tx>
            <c:strRef>
              <c:f>'Graph Data'!$B$221</c:f>
              <c:strCache>
                <c:ptCount val="1"/>
                <c:pt idx="0">
                  <c:v>Other Minoritys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Data'!$A$222:$A$237</c:f>
              <c:numCache>
                <c:ptCount val="16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1954</c:v>
                </c:pt>
                <c:pt idx="7">
                  <c:v>1959</c:v>
                </c:pt>
                <c:pt idx="8">
                  <c:v>1964</c:v>
                </c:pt>
                <c:pt idx="9">
                  <c:v>1969</c:v>
                </c:pt>
                <c:pt idx="10">
                  <c:v>1974</c:v>
                </c:pt>
                <c:pt idx="11">
                  <c:v>1978</c:v>
                </c:pt>
                <c:pt idx="12">
                  <c:v>1982</c:v>
                </c:pt>
                <c:pt idx="13">
                  <c:v>1987</c:v>
                </c:pt>
                <c:pt idx="14">
                  <c:v>1992</c:v>
                </c:pt>
                <c:pt idx="15">
                  <c:v>1997</c:v>
                </c:pt>
              </c:numCache>
            </c:numRef>
          </c:cat>
          <c:val>
            <c:numRef>
              <c:f>'Graph Data'!$B$222:$B$237</c:f>
              <c:numCache>
                <c:ptCount val="16"/>
                <c:pt idx="0">
                  <c:v>22811</c:v>
                </c:pt>
                <c:pt idx="1">
                  <c:v>24000</c:v>
                </c:pt>
                <c:pt idx="2">
                  <c:v>28574</c:v>
                </c:pt>
                <c:pt idx="3">
                  <c:v>38548</c:v>
                </c:pt>
                <c:pt idx="4">
                  <c:v>41714</c:v>
                </c:pt>
                <c:pt idx="5">
                  <c:v>25937</c:v>
                </c:pt>
                <c:pt idx="6">
                  <c:v>23000</c:v>
                </c:pt>
                <c:pt idx="7">
                  <c:v>18290</c:v>
                </c:pt>
                <c:pt idx="8">
                  <c:v>15948</c:v>
                </c:pt>
                <c:pt idx="9">
                  <c:v>17000</c:v>
                </c:pt>
                <c:pt idx="10">
                  <c:v>19000</c:v>
                </c:pt>
                <c:pt idx="11">
                  <c:v>20637</c:v>
                </c:pt>
                <c:pt idx="12">
                  <c:v>21117</c:v>
                </c:pt>
                <c:pt idx="13">
                  <c:v>21686</c:v>
                </c:pt>
                <c:pt idx="14">
                  <c:v>24671</c:v>
                </c:pt>
                <c:pt idx="15">
                  <c:v>29207</c:v>
                </c:pt>
              </c:numCache>
            </c:numRef>
          </c:val>
        </c:ser>
        <c:ser>
          <c:idx val="1"/>
          <c:order val="1"/>
          <c:tx>
            <c:strRef>
              <c:f>'Graph Data'!$C$221</c:f>
              <c:strCache>
                <c:ptCount val="1"/>
                <c:pt idx="0">
                  <c:v>Blacks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Data'!$A$222:$A$237</c:f>
              <c:numCache>
                <c:ptCount val="16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1954</c:v>
                </c:pt>
                <c:pt idx="7">
                  <c:v>1959</c:v>
                </c:pt>
                <c:pt idx="8">
                  <c:v>1964</c:v>
                </c:pt>
                <c:pt idx="9">
                  <c:v>1969</c:v>
                </c:pt>
                <c:pt idx="10">
                  <c:v>1974</c:v>
                </c:pt>
                <c:pt idx="11">
                  <c:v>1978</c:v>
                </c:pt>
                <c:pt idx="12">
                  <c:v>1982</c:v>
                </c:pt>
                <c:pt idx="13">
                  <c:v>1987</c:v>
                </c:pt>
                <c:pt idx="14">
                  <c:v>1992</c:v>
                </c:pt>
                <c:pt idx="15">
                  <c:v>1997</c:v>
                </c:pt>
              </c:numCache>
            </c:numRef>
          </c:cat>
          <c:val>
            <c:numRef>
              <c:f>'Graph Data'!$C$222:$C$237</c:f>
              <c:numCache>
                <c:ptCount val="16"/>
                <c:pt idx="0">
                  <c:v>746717</c:v>
                </c:pt>
                <c:pt idx="1">
                  <c:v>893500</c:v>
                </c:pt>
                <c:pt idx="2">
                  <c:v>925710</c:v>
                </c:pt>
                <c:pt idx="3">
                  <c:v>882852</c:v>
                </c:pt>
                <c:pt idx="4">
                  <c:v>681790</c:v>
                </c:pt>
                <c:pt idx="5">
                  <c:v>559980</c:v>
                </c:pt>
                <c:pt idx="6">
                  <c:v>467600</c:v>
                </c:pt>
                <c:pt idx="7">
                  <c:v>272541</c:v>
                </c:pt>
                <c:pt idx="8">
                  <c:v>184004</c:v>
                </c:pt>
                <c:pt idx="9">
                  <c:v>73506</c:v>
                </c:pt>
                <c:pt idx="10">
                  <c:v>40371</c:v>
                </c:pt>
                <c:pt idx="11">
                  <c:v>37351</c:v>
                </c:pt>
                <c:pt idx="12">
                  <c:v>33250</c:v>
                </c:pt>
                <c:pt idx="13">
                  <c:v>22954</c:v>
                </c:pt>
                <c:pt idx="14">
                  <c:v>18816</c:v>
                </c:pt>
                <c:pt idx="15">
                  <c:v>18451</c:v>
                </c:pt>
              </c:numCache>
            </c:numRef>
          </c:val>
        </c:ser>
        <c:axId val="17492015"/>
        <c:axId val="23210408"/>
      </c:area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20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7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Change in Minority Farms from 1978 to 1997
Change from the preceding Ag. Census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Data'!$B$15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Data'!$A$16:$A$23</c:f>
              <c:strCache>
                <c:ptCount val="8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  <c:pt idx="7">
                  <c:v>Male</c:v>
                </c:pt>
              </c:strCache>
            </c:strRef>
          </c:cat>
          <c:val>
            <c:numRef>
              <c:f>'Graph Data'!$B$16:$B$23</c:f>
              <c:numCache>
                <c:ptCount val="8"/>
                <c:pt idx="0">
                  <c:v>-0.0074405111226760745</c:v>
                </c:pt>
                <c:pt idx="1">
                  <c:v>-0.1097962571283232</c:v>
                </c:pt>
                <c:pt idx="2">
                  <c:v>0.046741181593845216</c:v>
                </c:pt>
                <c:pt idx="3">
                  <c:v>0.007302946361118057</c:v>
                </c:pt>
                <c:pt idx="4">
                  <c:v>0.017223561832586887</c:v>
                </c:pt>
                <c:pt idx="5">
                  <c:v>-0.07398718242160673</c:v>
                </c:pt>
                <c:pt idx="6">
                  <c:v>0.07801487601840451</c:v>
                </c:pt>
                <c:pt idx="7">
                  <c:v>-0.011934399266005813</c:v>
                </c:pt>
              </c:numCache>
            </c:numRef>
          </c:val>
        </c:ser>
        <c:ser>
          <c:idx val="1"/>
          <c:order val="1"/>
          <c:tx>
            <c:strRef>
              <c:f>'Graph Data'!$C$15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Data'!$A$16:$A$23</c:f>
              <c:strCache>
                <c:ptCount val="8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  <c:pt idx="7">
                  <c:v>Male</c:v>
                </c:pt>
              </c:strCache>
            </c:strRef>
          </c:cat>
          <c:val>
            <c:numRef>
              <c:f>'Graph Data'!$C$16:$C$23</c:f>
              <c:numCache>
                <c:ptCount val="8"/>
                <c:pt idx="0">
                  <c:v>-0.06837065635687312</c:v>
                </c:pt>
                <c:pt idx="1">
                  <c:v>-0.30965413533834585</c:v>
                </c:pt>
                <c:pt idx="2">
                  <c:v>-0.010678130633754002</c:v>
                </c:pt>
                <c:pt idx="3">
                  <c:v>-0.012499999999999956</c:v>
                </c:pt>
                <c:pt idx="4">
                  <c:v>0.12631222485607863</c:v>
                </c:pt>
                <c:pt idx="5">
                  <c:v>0.07989865908669591</c:v>
                </c:pt>
                <c:pt idx="6">
                  <c:v>0.08258291597792744</c:v>
                </c:pt>
                <c:pt idx="7">
                  <c:v>-0.07703159938038395</c:v>
                </c:pt>
              </c:numCache>
            </c:numRef>
          </c:val>
        </c:ser>
        <c:ser>
          <c:idx val="2"/>
          <c:order val="2"/>
          <c:tx>
            <c:strRef>
              <c:f>'Graph Data'!$D$15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Data'!$A$16:$A$23</c:f>
              <c:strCache>
                <c:ptCount val="8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  <c:pt idx="7">
                  <c:v>Male</c:v>
                </c:pt>
              </c:strCache>
            </c:strRef>
          </c:cat>
          <c:val>
            <c:numRef>
              <c:f>'Graph Data'!$D$16:$D$23</c:f>
              <c:numCache>
                <c:ptCount val="8"/>
                <c:pt idx="0">
                  <c:v>-0.0778150160051998</c:v>
                </c:pt>
                <c:pt idx="1">
                  <c:v>-0.18027359065958004</c:v>
                </c:pt>
                <c:pt idx="2">
                  <c:v>0.16989066442388556</c:v>
                </c:pt>
                <c:pt idx="3">
                  <c:v>0.024810126582278436</c:v>
                </c:pt>
                <c:pt idx="4">
                  <c:v>0.237071557426338</c:v>
                </c:pt>
                <c:pt idx="5">
                  <c:v>0.19913023575188826</c:v>
                </c:pt>
                <c:pt idx="6">
                  <c:v>0.10266558291109917</c:v>
                </c:pt>
                <c:pt idx="7">
                  <c:v>-0.08996083058384008</c:v>
                </c:pt>
              </c:numCache>
            </c:numRef>
          </c:val>
        </c:ser>
        <c:ser>
          <c:idx val="3"/>
          <c:order val="3"/>
          <c:tx>
            <c:strRef>
              <c:f>'Graph Data'!$E$15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Data'!$A$16:$A$23</c:f>
              <c:strCache>
                <c:ptCount val="8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  <c:pt idx="7">
                  <c:v>Male</c:v>
                </c:pt>
              </c:strCache>
            </c:strRef>
          </c:cat>
          <c:val>
            <c:numRef>
              <c:f>'Graph Data'!$E$16:$E$23</c:f>
              <c:numCache>
                <c:ptCount val="8"/>
                <c:pt idx="0">
                  <c:v>-0.006981249675375278</c:v>
                </c:pt>
                <c:pt idx="1">
                  <c:v>-0.019398384353741527</c:v>
                </c:pt>
                <c:pt idx="2">
                  <c:v>0.27462257368799414</c:v>
                </c:pt>
                <c:pt idx="3">
                  <c:v>0.07843379446640308</c:v>
                </c:pt>
                <c:pt idx="4">
                  <c:v>0.19552801069388748</c:v>
                </c:pt>
                <c:pt idx="5">
                  <c:v>0.32262836419163965</c:v>
                </c:pt>
                <c:pt idx="6">
                  <c:v>0.13741078563752107</c:v>
                </c:pt>
                <c:pt idx="7">
                  <c:v>-0.01875522429646137</c:v>
                </c:pt>
              </c:numCache>
            </c:numRef>
          </c:val>
        </c:ser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Listing Farming as their Principal Occupation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Data'!$B$204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Data'!$A$205:$A$212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Data'!$B$205:$B$212</c:f>
              <c:numCache>
                <c:ptCount val="8"/>
                <c:pt idx="0">
                  <c:v>0.5510041160637151</c:v>
                </c:pt>
                <c:pt idx="1">
                  <c:v>0.4574436090225564</c:v>
                </c:pt>
                <c:pt idx="2">
                  <c:v>0.45305782831784774</c:v>
                </c:pt>
                <c:pt idx="3">
                  <c:v>0.6515</c:v>
                </c:pt>
                <c:pt idx="4">
                  <c:v>0.45682356925160855</c:v>
                </c:pt>
                <c:pt idx="5">
                  <c:v>0.5142476500629117</c:v>
                </c:pt>
                <c:pt idx="6">
                  <c:v>0.5531130138715292</c:v>
                </c:pt>
                <c:pt idx="7">
                  <c:v>0.4594327380584564</c:v>
                </c:pt>
              </c:numCache>
            </c:numRef>
          </c:val>
        </c:ser>
        <c:ser>
          <c:idx val="1"/>
          <c:order val="1"/>
          <c:tx>
            <c:strRef>
              <c:f>'Graph Data'!$C$204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Data'!$A$205:$A$212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Data'!$C$205:$C$212</c:f>
              <c:numCache>
                <c:ptCount val="8"/>
                <c:pt idx="0">
                  <c:v>0.5451678091197307</c:v>
                </c:pt>
                <c:pt idx="1">
                  <c:v>0.43874705933606345</c:v>
                </c:pt>
                <c:pt idx="2">
                  <c:v>0.4349593495934959</c:v>
                </c:pt>
                <c:pt idx="3">
                  <c:v>0.6664556962025316</c:v>
                </c:pt>
                <c:pt idx="4">
                  <c:v>0.4415213469633193</c:v>
                </c:pt>
                <c:pt idx="5">
                  <c:v>0.5126670262304297</c:v>
                </c:pt>
                <c:pt idx="6">
                  <c:v>0.5473550164151652</c:v>
                </c:pt>
                <c:pt idx="7">
                  <c:v>0.4576562142366674</c:v>
                </c:pt>
              </c:numCache>
            </c:numRef>
          </c:val>
        </c:ser>
        <c:ser>
          <c:idx val="2"/>
          <c:order val="2"/>
          <c:tx>
            <c:strRef>
              <c:f>'Graph Data'!$D$204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Data'!$A$205:$A$212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Data'!$D$205:$D$212</c:f>
              <c:numCache>
                <c:ptCount val="8"/>
                <c:pt idx="0">
                  <c:v>0.5470056614553576</c:v>
                </c:pt>
                <c:pt idx="1">
                  <c:v>0.44026360544217685</c:v>
                </c:pt>
                <c:pt idx="2">
                  <c:v>0.4592619218787443</c:v>
                </c:pt>
                <c:pt idx="3">
                  <c:v>0.6204298418972332</c:v>
                </c:pt>
                <c:pt idx="4">
                  <c:v>0.4565560821484992</c:v>
                </c:pt>
                <c:pt idx="5">
                  <c:v>0.5059659952051586</c:v>
                </c:pt>
                <c:pt idx="6">
                  <c:v>0.5503521063464528</c:v>
                </c:pt>
                <c:pt idx="7">
                  <c:v>0.49694598205764456</c:v>
                </c:pt>
              </c:numCache>
            </c:numRef>
          </c:val>
        </c:ser>
        <c:ser>
          <c:idx val="3"/>
          <c:order val="3"/>
          <c:tx>
            <c:strRef>
              <c:f>'Graph Data'!$E$204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Data'!$A$205:$A$212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Data'!$E$205:$E$212</c:f>
              <c:numCache>
                <c:ptCount val="8"/>
                <c:pt idx="0">
                  <c:v>0.5029450393569819</c:v>
                </c:pt>
                <c:pt idx="1">
                  <c:v>0.4221993387892255</c:v>
                </c:pt>
                <c:pt idx="2">
                  <c:v>0.4024252679075014</c:v>
                </c:pt>
                <c:pt idx="3">
                  <c:v>0.6016492956133318</c:v>
                </c:pt>
                <c:pt idx="4">
                  <c:v>0.43301484041471844</c:v>
                </c:pt>
                <c:pt idx="5">
                  <c:v>0.45527007546849824</c:v>
                </c:pt>
                <c:pt idx="6">
                  <c:v>0.5074512367776399</c:v>
                </c:pt>
                <c:pt idx="7">
                  <c:v>0.48926651513511565</c:v>
                </c:pt>
              </c:numCache>
            </c:numRef>
          </c:val>
        </c:ser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Acres per Tenant Farmer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Data'!$B$180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Data'!$A$181:$A$188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Data'!$B$181:$B$188</c:f>
              <c:numCache>
                <c:ptCount val="8"/>
                <c:pt idx="0">
                  <c:v>438.8604501185539</c:v>
                </c:pt>
                <c:pt idx="1">
                  <c:v>84.86570205828409</c:v>
                </c:pt>
                <c:pt idx="2">
                  <c:v>541.3363329583802</c:v>
                </c:pt>
                <c:pt idx="3">
                  <c:v>118.54698672114402</c:v>
                </c:pt>
                <c:pt idx="4">
                  <c:v>238.58575445173383</c:v>
                </c:pt>
                <c:pt idx="5">
                  <c:v>325.83579465541493</c:v>
                </c:pt>
                <c:pt idx="6">
                  <c:v>442.7112554008833</c:v>
                </c:pt>
                <c:pt idx="7">
                  <c:v>530.1864555848724</c:v>
                </c:pt>
              </c:numCache>
            </c:numRef>
          </c:val>
        </c:ser>
        <c:ser>
          <c:idx val="1"/>
          <c:order val="1"/>
          <c:tx>
            <c:strRef>
              <c:f>'Graph Data'!$C$180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Data'!$A$181:$A$188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Data'!$C$181:$C$188</c:f>
              <c:numCache>
                <c:ptCount val="8"/>
                <c:pt idx="0">
                  <c:v>528.1804870940882</c:v>
                </c:pt>
                <c:pt idx="1">
                  <c:v>123.84778837814397</c:v>
                </c:pt>
                <c:pt idx="2">
                  <c:v>1312.3597033374535</c:v>
                </c:pt>
                <c:pt idx="3">
                  <c:v>119.13266832917705</c:v>
                </c:pt>
                <c:pt idx="4">
                  <c:v>411.2139659803044</c:v>
                </c:pt>
                <c:pt idx="5">
                  <c:v>370.0644296740995</c:v>
                </c:pt>
                <c:pt idx="6">
                  <c:v>534.568903981427</c:v>
                </c:pt>
                <c:pt idx="7">
                  <c:v>647.1305758313058</c:v>
                </c:pt>
              </c:numCache>
            </c:numRef>
          </c:val>
        </c:ser>
        <c:ser>
          <c:idx val="2"/>
          <c:order val="2"/>
          <c:tx>
            <c:strRef>
              <c:f>'Graph Data'!$D$180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Data'!$A$181:$A$188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Data'!$D$181:$D$188</c:f>
              <c:numCache>
                <c:ptCount val="8"/>
                <c:pt idx="0">
                  <c:v>565.5813282312533</c:v>
                </c:pt>
                <c:pt idx="1">
                  <c:v>121.50730282375852</c:v>
                </c:pt>
                <c:pt idx="2">
                  <c:v>1708.2034764826176</c:v>
                </c:pt>
                <c:pt idx="3">
                  <c:v>158.53516819571865</c:v>
                </c:pt>
                <c:pt idx="4">
                  <c:v>414.01943319838057</c:v>
                </c:pt>
                <c:pt idx="5">
                  <c:v>400.5371924470723</c:v>
                </c:pt>
                <c:pt idx="6">
                  <c:v>573.9655022066767</c:v>
                </c:pt>
                <c:pt idx="7">
                  <c:v>774.2564102564103</c:v>
                </c:pt>
              </c:numCache>
            </c:numRef>
          </c:val>
        </c:ser>
        <c:ser>
          <c:idx val="3"/>
          <c:order val="3"/>
          <c:tx>
            <c:strRef>
              <c:f>'Graph Data'!$E$180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Data'!$A$181:$A$188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Data'!$E$181:$E$188</c:f>
              <c:numCache>
                <c:ptCount val="8"/>
                <c:pt idx="0">
                  <c:v>565.4681550157223</c:v>
                </c:pt>
                <c:pt idx="1">
                  <c:v>117.09783183500794</c:v>
                </c:pt>
                <c:pt idx="2">
                  <c:v>935.8863636363636</c:v>
                </c:pt>
                <c:pt idx="3">
                  <c:v>99.86675639300135</c:v>
                </c:pt>
                <c:pt idx="4">
                  <c:v>414.5288796102992</c:v>
                </c:pt>
                <c:pt idx="5">
                  <c:v>377.7160403966882</c:v>
                </c:pt>
                <c:pt idx="6">
                  <c:v>576.9237251440562</c:v>
                </c:pt>
                <c:pt idx="7">
                  <c:v>595.3848448687351</c:v>
                </c:pt>
              </c:numCache>
            </c:numRef>
          </c:val>
        </c:ser>
        <c:axId val="54168765"/>
        <c:axId val="17756838"/>
      </c:bar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Tenant Farmers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Data'!$B$158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Data'!$A$159:$A$166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Data'!$B$159:$B$166</c:f>
              <c:numCache>
                <c:ptCount val="8"/>
                <c:pt idx="0">
                  <c:v>0.11555411570672779</c:v>
                </c:pt>
                <c:pt idx="1">
                  <c:v>0.14757894736842106</c:v>
                </c:pt>
                <c:pt idx="2">
                  <c:v>0.12328387186243239</c:v>
                </c:pt>
                <c:pt idx="3">
                  <c:v>0.24475</c:v>
                </c:pt>
                <c:pt idx="4">
                  <c:v>0.18066373179817136</c:v>
                </c:pt>
                <c:pt idx="5">
                  <c:v>0.07016505069943009</c:v>
                </c:pt>
                <c:pt idx="6">
                  <c:v>0.11815830784235179</c:v>
                </c:pt>
                <c:pt idx="7">
                  <c:v>0.14051782734968796</c:v>
                </c:pt>
              </c:numCache>
            </c:numRef>
          </c:val>
        </c:ser>
        <c:ser>
          <c:idx val="1"/>
          <c:order val="1"/>
          <c:tx>
            <c:strRef>
              <c:f>'Graph Data'!$C$158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Data'!$A$159:$A$166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Data'!$C$159:$C$166</c:f>
              <c:numCache>
                <c:ptCount val="8"/>
                <c:pt idx="0">
                  <c:v>0.11505159359868644</c:v>
                </c:pt>
                <c:pt idx="1">
                  <c:v>0.10046179315152043</c:v>
                </c:pt>
                <c:pt idx="2">
                  <c:v>0.11340061676478834</c:v>
                </c:pt>
                <c:pt idx="3">
                  <c:v>0.2537974683544304</c:v>
                </c:pt>
                <c:pt idx="4">
                  <c:v>0.167919422730006</c:v>
                </c:pt>
                <c:pt idx="5">
                  <c:v>0.07085938271511155</c:v>
                </c:pt>
                <c:pt idx="6">
                  <c:v>0.11802559968263673</c:v>
                </c:pt>
                <c:pt idx="7">
                  <c:v>0.14110780498970016</c:v>
                </c:pt>
              </c:numCache>
            </c:numRef>
          </c:val>
        </c:ser>
        <c:ser>
          <c:idx val="2"/>
          <c:order val="2"/>
          <c:tx>
            <c:strRef>
              <c:f>'Graph Data'!$D$158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Data'!$A$159:$A$166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Data'!$D$159:$D$166</c:f>
              <c:numCache>
                <c:ptCount val="8"/>
                <c:pt idx="0">
                  <c:v>0.11266036461850101</c:v>
                </c:pt>
                <c:pt idx="1">
                  <c:v>0.1091624149659864</c:v>
                </c:pt>
                <c:pt idx="2">
                  <c:v>0.11718188353702372</c:v>
                </c:pt>
                <c:pt idx="3">
                  <c:v>0.24234189723320157</c:v>
                </c:pt>
                <c:pt idx="4">
                  <c:v>0.1500789889415482</c:v>
                </c:pt>
                <c:pt idx="5">
                  <c:v>0.0722395216181212</c:v>
                </c:pt>
                <c:pt idx="6">
                  <c:v>0.11595634959868416</c:v>
                </c:pt>
                <c:pt idx="7">
                  <c:v>0.13213399503722084</c:v>
                </c:pt>
              </c:numCache>
            </c:numRef>
          </c:val>
        </c:ser>
        <c:ser>
          <c:idx val="3"/>
          <c:order val="3"/>
          <c:tx>
            <c:strRef>
              <c:f>'Graph Data'!$E$158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Data'!$A$159:$A$166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Data'!$E$159:$E$166</c:f>
              <c:numCache>
                <c:ptCount val="8"/>
                <c:pt idx="0">
                  <c:v>0.09997023839101105</c:v>
                </c:pt>
                <c:pt idx="1">
                  <c:v>0.102487670044984</c:v>
                </c:pt>
                <c:pt idx="2">
                  <c:v>0.11581124271479601</c:v>
                </c:pt>
                <c:pt idx="3">
                  <c:v>0.2552972168136525</c:v>
                </c:pt>
                <c:pt idx="4">
                  <c:v>0.1460662736328522</c:v>
                </c:pt>
                <c:pt idx="5">
                  <c:v>0.06657096824993035</c:v>
                </c:pt>
                <c:pt idx="6">
                  <c:v>0.10312710926591392</c:v>
                </c:pt>
                <c:pt idx="7">
                  <c:v>0.12093660930115092</c:v>
                </c:pt>
              </c:numCache>
            </c:numRef>
          </c:val>
        </c:ser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381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Owned 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Data'!$C$127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Data'!$A$128:$A$135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Data'!$C$128:$C$135</c:f>
              <c:numCache>
                <c:ptCount val="8"/>
                <c:pt idx="0">
                  <c:v>0.6128064543178804</c:v>
                </c:pt>
                <c:pt idx="1">
                  <c:v>0.6327803599383518</c:v>
                </c:pt>
                <c:pt idx="2">
                  <c:v>0.9394733450806033</c:v>
                </c:pt>
                <c:pt idx="3">
                  <c:v>0.5652847404077064</c:v>
                </c:pt>
                <c:pt idx="4">
                  <c:v>0.52701157686766</c:v>
                </c:pt>
                <c:pt idx="5">
                  <c:v>0.7240540735735777</c:v>
                </c:pt>
                <c:pt idx="6">
                  <c:v>0.608006704329438</c:v>
                </c:pt>
                <c:pt idx="7">
                  <c:v>0.5356440663680427</c:v>
                </c:pt>
              </c:numCache>
            </c:numRef>
          </c:val>
        </c:ser>
        <c:ser>
          <c:idx val="1"/>
          <c:order val="1"/>
          <c:tx>
            <c:strRef>
              <c:f>'Graph Data'!$D$127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Data'!$A$128:$A$135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Data'!$D$128:$D$135</c:f>
              <c:numCache>
                <c:ptCount val="8"/>
                <c:pt idx="0">
                  <c:v>0.5718425611086935</c:v>
                </c:pt>
                <c:pt idx="1">
                  <c:v>0.5977040698180232</c:v>
                </c:pt>
                <c:pt idx="2">
                  <c:v>0.9125537955214378</c:v>
                </c:pt>
                <c:pt idx="3">
                  <c:v>0.5006549243144521</c:v>
                </c:pt>
                <c:pt idx="4">
                  <c:v>0.5262323663691207</c:v>
                </c:pt>
                <c:pt idx="5">
                  <c:v>0.7126598041871238</c:v>
                </c:pt>
                <c:pt idx="6">
                  <c:v>0.564820995490221</c:v>
                </c:pt>
                <c:pt idx="7">
                  <c:v>0.5380355620027608</c:v>
                </c:pt>
              </c:numCache>
            </c:numRef>
          </c:val>
        </c:ser>
        <c:ser>
          <c:idx val="2"/>
          <c:order val="2"/>
          <c:tx>
            <c:strRef>
              <c:f>'Graph Data'!$E$127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Data'!$A$128:$A$135</c:f>
              <c:strCache>
                <c:ptCount val="8"/>
                <c:pt idx="0">
                  <c:v>United States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Female</c:v>
                </c:pt>
                <c:pt idx="6">
                  <c:v>Male</c:v>
                </c:pt>
                <c:pt idx="7">
                  <c:v>Hispanic</c:v>
                </c:pt>
              </c:strCache>
            </c:strRef>
          </c:cat>
          <c:val>
            <c:numRef>
              <c:f>'Graph Data'!$E$128:$E$135</c:f>
              <c:numCache>
                <c:ptCount val="8"/>
                <c:pt idx="0">
                  <c:v>0.5942349105437331</c:v>
                </c:pt>
                <c:pt idx="1">
                  <c:v>0.628581120632253</c:v>
                </c:pt>
                <c:pt idx="2">
                  <c:v>0.9238551349548951</c:v>
                </c:pt>
                <c:pt idx="3">
                  <c:v>0.5909057772506897</c:v>
                </c:pt>
                <c:pt idx="4">
                  <c:v>0.5607024718552042</c:v>
                </c:pt>
                <c:pt idx="5">
                  <c:v>0.7482113607100049</c:v>
                </c:pt>
                <c:pt idx="6">
                  <c:v>0.5859704487302645</c:v>
                </c:pt>
                <c:pt idx="7">
                  <c:v>0.637665251605209</c:v>
                </c:pt>
              </c:numCache>
            </c:numRef>
          </c:val>
        </c:ser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310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Figure 1: Number of Farms Operated by Minorities and Women
1978 to 1997 US Census of Agriculture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Data'!$A$5:$A$11</c:f>
              <c:strCache>
                <c:ptCount val="7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Data'!$B$5:$B$11</c:f>
              <c:numCache>
                <c:ptCount val="7"/>
                <c:pt idx="0">
                  <c:v>2257775</c:v>
                </c:pt>
                <c:pt idx="1">
                  <c:v>37351</c:v>
                </c:pt>
                <c:pt idx="2">
                  <c:v>6889</c:v>
                </c:pt>
                <c:pt idx="3">
                  <c:v>7942</c:v>
                </c:pt>
                <c:pt idx="4">
                  <c:v>5806</c:v>
                </c:pt>
                <c:pt idx="5">
                  <c:v>17476</c:v>
                </c:pt>
                <c:pt idx="6">
                  <c:v>112799</c:v>
                </c:pt>
              </c:numCache>
            </c:numRef>
          </c:val>
        </c:ser>
        <c:ser>
          <c:idx val="1"/>
          <c:order val="1"/>
          <c:tx>
            <c:strRef>
              <c:f>'Graph Data'!$C$4</c:f>
              <c:strCache>
                <c:ptCount val="1"/>
                <c:pt idx="0">
                  <c:v>1982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Data'!$A$5:$A$11</c:f>
              <c:strCache>
                <c:ptCount val="7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Data'!$C$5:$C$11</c:f>
              <c:numCache>
                <c:ptCount val="7"/>
                <c:pt idx="0">
                  <c:v>2240976</c:v>
                </c:pt>
                <c:pt idx="1">
                  <c:v>33250</c:v>
                </c:pt>
                <c:pt idx="2">
                  <c:v>7211</c:v>
                </c:pt>
                <c:pt idx="3">
                  <c:v>8000</c:v>
                </c:pt>
                <c:pt idx="4">
                  <c:v>5906</c:v>
                </c:pt>
                <c:pt idx="5">
                  <c:v>16183</c:v>
                </c:pt>
                <c:pt idx="6">
                  <c:v>121599</c:v>
                </c:pt>
              </c:numCache>
            </c:numRef>
          </c:val>
        </c:ser>
        <c:ser>
          <c:idx val="2"/>
          <c:order val="2"/>
          <c:tx>
            <c:strRef>
              <c:f>'Graph Data'!$D$4</c:f>
              <c:strCache>
                <c:ptCount val="1"/>
                <c:pt idx="0">
                  <c:v>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Data'!$A$5:$A$11</c:f>
              <c:strCache>
                <c:ptCount val="7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Data'!$D$5:$D$11</c:f>
              <c:numCache>
                <c:ptCount val="7"/>
                <c:pt idx="0">
                  <c:v>2087759</c:v>
                </c:pt>
                <c:pt idx="1">
                  <c:v>22954</c:v>
                </c:pt>
                <c:pt idx="2">
                  <c:v>7134</c:v>
                </c:pt>
                <c:pt idx="3">
                  <c:v>7900</c:v>
                </c:pt>
                <c:pt idx="4">
                  <c:v>6652</c:v>
                </c:pt>
                <c:pt idx="5">
                  <c:v>17476</c:v>
                </c:pt>
                <c:pt idx="6">
                  <c:v>131641</c:v>
                </c:pt>
              </c:numCache>
            </c:numRef>
          </c:val>
        </c:ser>
        <c:ser>
          <c:idx val="3"/>
          <c:order val="3"/>
          <c:tx>
            <c:strRef>
              <c:f>'Graph Data'!$E$4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Data'!$A$5:$A$11</c:f>
              <c:strCache>
                <c:ptCount val="7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Data'!$E$5:$E$11</c:f>
              <c:numCache>
                <c:ptCount val="7"/>
                <c:pt idx="0">
                  <c:v>1925300</c:v>
                </c:pt>
                <c:pt idx="1">
                  <c:v>18816</c:v>
                </c:pt>
                <c:pt idx="2">
                  <c:v>8346</c:v>
                </c:pt>
                <c:pt idx="3">
                  <c:v>8096</c:v>
                </c:pt>
                <c:pt idx="4">
                  <c:v>8229</c:v>
                </c:pt>
                <c:pt idx="5">
                  <c:v>20956</c:v>
                </c:pt>
                <c:pt idx="6">
                  <c:v>145156</c:v>
                </c:pt>
              </c:numCache>
            </c:numRef>
          </c:val>
        </c:ser>
        <c:ser>
          <c:idx val="4"/>
          <c:order val="4"/>
          <c:tx>
            <c:strRef>
              <c:f>'Graph Data'!$F$4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Data'!$A$5:$A$11</c:f>
              <c:strCache>
                <c:ptCount val="7"/>
                <c:pt idx="0">
                  <c:v>Total Farms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Asian-Pacific Islander</c:v>
                </c:pt>
                <c:pt idx="4">
                  <c:v>Other </c:v>
                </c:pt>
                <c:pt idx="5">
                  <c:v>Hispanic</c:v>
                </c:pt>
                <c:pt idx="6">
                  <c:v>Female</c:v>
                </c:pt>
              </c:strCache>
            </c:strRef>
          </c:cat>
          <c:val>
            <c:numRef>
              <c:f>'Graph Data'!$F$5:$F$11</c:f>
              <c:numCache>
                <c:ptCount val="7"/>
                <c:pt idx="0">
                  <c:v>1911859</c:v>
                </c:pt>
                <c:pt idx="1">
                  <c:v>18451</c:v>
                </c:pt>
                <c:pt idx="2">
                  <c:v>10638</c:v>
                </c:pt>
                <c:pt idx="3">
                  <c:v>8731</c:v>
                </c:pt>
                <c:pt idx="4">
                  <c:v>9838</c:v>
                </c:pt>
                <c:pt idx="5">
                  <c:v>27717</c:v>
                </c:pt>
                <c:pt idx="6">
                  <c:v>165102</c:v>
                </c:pt>
              </c:numCache>
            </c:numRef>
          </c:val>
        </c:ser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auto val="1"/>
        <c:lblOffset val="100"/>
        <c:noMultiLvlLbl val="0"/>
      </c:catAx>
      <c:valAx>
        <c:axId val="64680900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Farms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Land Ownership of Land Operated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8775"/>
          <c:w val="0.939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Data'!$A$139</c:f>
              <c:strCache>
                <c:ptCount val="1"/>
                <c:pt idx="0">
                  <c:v>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Data'!$B$138:$D$138</c:f>
              <c:numCache>
                <c:ptCount val="3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</c:numCache>
            </c:numRef>
          </c:cat>
          <c:val>
            <c:numRef>
              <c:f>'Graph Data'!$B$139:$D$139</c:f>
              <c:numCache>
                <c:ptCount val="3"/>
                <c:pt idx="0">
                  <c:v>0.6128064543178804</c:v>
                </c:pt>
                <c:pt idx="1">
                  <c:v>0.5718425611086935</c:v>
                </c:pt>
                <c:pt idx="2">
                  <c:v>0.5942349105437331</c:v>
                </c:pt>
              </c:numCache>
            </c:numRef>
          </c:val>
        </c:ser>
        <c:ser>
          <c:idx val="1"/>
          <c:order val="1"/>
          <c:tx>
            <c:strRef>
              <c:f>'Graph Data'!$A$140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Data'!$B$138:$D$138</c:f>
              <c:numCache>
                <c:ptCount val="3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</c:numCache>
            </c:numRef>
          </c:cat>
          <c:val>
            <c:numRef>
              <c:f>'Graph Data'!$B$140:$D$140</c:f>
              <c:numCache>
                <c:ptCount val="3"/>
                <c:pt idx="0">
                  <c:v>0.5356440663680427</c:v>
                </c:pt>
                <c:pt idx="1">
                  <c:v>0.5380355620027608</c:v>
                </c:pt>
                <c:pt idx="2">
                  <c:v>0.637665251605209</c:v>
                </c:pt>
              </c:numCache>
            </c:numRef>
          </c:val>
        </c:ser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Percent Ownership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3"/>
          <c:y val="0.0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Percentage Change in Number of Farms 
Compared with the Preceding Ag.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75"/>
          <c:w val="0.85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 is total US Farms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Data'!$C$4:$F$4</c:f>
              <c:numCache>
                <c:ptCount val="4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</c:numCache>
            </c:numRef>
          </c:cat>
          <c:val>
            <c:numRef>
              <c:f>'Graph Data'!$B$16:$E$16</c:f>
              <c:numCache>
                <c:ptCount val="4"/>
                <c:pt idx="0">
                  <c:v>-0.0074405111226760745</c:v>
                </c:pt>
                <c:pt idx="1">
                  <c:v>-0.06837065635687312</c:v>
                </c:pt>
                <c:pt idx="2">
                  <c:v>-0.0778150160051998</c:v>
                </c:pt>
                <c:pt idx="3">
                  <c:v>-0.006981249675375278</c:v>
                </c:pt>
              </c:numCache>
            </c:numRef>
          </c:val>
        </c:ser>
        <c:ser>
          <c:idx val="1"/>
          <c:order val="1"/>
          <c:tx>
            <c:v>Change in Hispanic Farms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Data'!$C$4:$F$4</c:f>
              <c:numCache>
                <c:ptCount val="4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</c:numCache>
            </c:numRef>
          </c:cat>
          <c:val>
            <c:numRef>
              <c:f>'Graph Data'!$B$21:$E$21</c:f>
              <c:numCache>
                <c:ptCount val="4"/>
                <c:pt idx="0">
                  <c:v>-0.07398718242160673</c:v>
                </c:pt>
                <c:pt idx="1">
                  <c:v>0.07989865908669591</c:v>
                </c:pt>
                <c:pt idx="2">
                  <c:v>0.19913023575188826</c:v>
                </c:pt>
                <c:pt idx="3">
                  <c:v>0.32262836419163965</c:v>
                </c:pt>
              </c:numCache>
            </c:numRef>
          </c:val>
        </c:ser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5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Farmers listing Farming as their Principal Occupation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Data'!$B$215:$E$215</c:f>
              <c:numCache>
                <c:ptCount val="4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</c:numCache>
            </c:numRef>
          </c:cat>
          <c:val>
            <c:numRef>
              <c:f>'Graph Data'!$B$216:$E$216</c:f>
              <c:numCache>
                <c:ptCount val="4"/>
                <c:pt idx="0">
                  <c:v>0.5510041160637151</c:v>
                </c:pt>
                <c:pt idx="1">
                  <c:v>0.5451678091197307</c:v>
                </c:pt>
                <c:pt idx="2">
                  <c:v>0.5470056614553576</c:v>
                </c:pt>
                <c:pt idx="3">
                  <c:v>0.5029450393569819</c:v>
                </c:pt>
              </c:numCache>
            </c:numRef>
          </c:val>
        </c:ser>
        <c:ser>
          <c:idx val="1"/>
          <c:order val="1"/>
          <c:tx>
            <c:strRef>
              <c:f>'Graph Data'!$A$217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Data'!$B$215:$E$215</c:f>
              <c:numCache>
                <c:ptCount val="4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</c:numCache>
            </c:numRef>
          </c:cat>
          <c:val>
            <c:numRef>
              <c:f>'Graph Data'!$B$217:$E$217</c:f>
              <c:numCache>
                <c:ptCount val="4"/>
                <c:pt idx="0">
                  <c:v>0.4594327380584564</c:v>
                </c:pt>
                <c:pt idx="1">
                  <c:v>0.4576562142366674</c:v>
                </c:pt>
                <c:pt idx="2">
                  <c:v>0.49694598205764456</c:v>
                </c:pt>
                <c:pt idx="3">
                  <c:v>0.48926651513511565</c:v>
                </c:pt>
              </c:numCache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Average Age of US and Hispanic Farmers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Data'!$A$81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Data'!$B$80:$E$80</c:f>
              <c:numCache>
                <c:ptCount val="4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</c:numCache>
            </c:numRef>
          </c:cat>
          <c:val>
            <c:numRef>
              <c:f>'Graph Data'!$B$81:$E$81</c:f>
              <c:numCache>
                <c:ptCount val="4"/>
                <c:pt idx="0">
                  <c:v>50.5</c:v>
                </c:pt>
                <c:pt idx="1">
                  <c:v>52</c:v>
                </c:pt>
                <c:pt idx="2">
                  <c:v>53.3</c:v>
                </c:pt>
                <c:pt idx="3">
                  <c:v>54.3</c:v>
                </c:pt>
              </c:numCache>
            </c:numRef>
          </c:val>
        </c:ser>
        <c:ser>
          <c:idx val="1"/>
          <c:order val="1"/>
          <c:tx>
            <c:strRef>
              <c:f>'Graph Data'!$A$82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Data'!$B$80:$E$80</c:f>
              <c:numCache>
                <c:ptCount val="4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</c:numCache>
            </c:numRef>
          </c:cat>
          <c:val>
            <c:numRef>
              <c:f>'Graph Data'!$B$82:$E$82</c:f>
              <c:numCache>
                <c:ptCount val="4"/>
                <c:pt idx="0">
                  <c:v>50.1</c:v>
                </c:pt>
                <c:pt idx="1">
                  <c:v>51.9</c:v>
                </c:pt>
                <c:pt idx="2">
                  <c:v>52.7</c:v>
                </c:pt>
                <c:pt idx="3">
                  <c:v>53.6</c:v>
                </c:pt>
              </c:numCache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Industrial Classifications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425"/>
          <c:w val="0.974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'Industrial Classification'!$A$29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'Industrial Classification'!$B$27:$O$27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Classification'!$B$29:$O$29</c:f>
              <c:numCache>
                <c:ptCount val="14"/>
                <c:pt idx="0">
                  <c:v>0.0918930620196991</c:v>
                </c:pt>
                <c:pt idx="1">
                  <c:v>0.0366922827145795</c:v>
                </c:pt>
                <c:pt idx="2">
                  <c:v>0.1392286322473572</c:v>
                </c:pt>
                <c:pt idx="3">
                  <c:v>0.043871991918317275</c:v>
                </c:pt>
                <c:pt idx="4">
                  <c:v>0.01461197099253166</c:v>
                </c:pt>
                <c:pt idx="5">
                  <c:v>0.018905364938485405</c:v>
                </c:pt>
                <c:pt idx="6">
                  <c:v>0.10206732330338782</c:v>
                </c:pt>
                <c:pt idx="7">
                  <c:v>0.4050582674892665</c:v>
                </c:pt>
                <c:pt idx="8">
                  <c:v>0.015441786629144569</c:v>
                </c:pt>
                <c:pt idx="9">
                  <c:v>0.02298228524010535</c:v>
                </c:pt>
                <c:pt idx="10">
                  <c:v>0.016055128621423675</c:v>
                </c:pt>
                <c:pt idx="11">
                  <c:v>0.014828444636865461</c:v>
                </c:pt>
                <c:pt idx="12">
                  <c:v>0.022441101129270846</c:v>
                </c:pt>
                <c:pt idx="13">
                  <c:v>0.05592235811956561</c:v>
                </c:pt>
              </c:numCache>
            </c:numRef>
          </c:val>
        </c:ser>
        <c:ser>
          <c:idx val="1"/>
          <c:order val="1"/>
          <c:tx>
            <c:strRef>
              <c:f>'Industrial Classification'!$A$28</c:f>
              <c:strCache>
                <c:ptCount val="1"/>
                <c:pt idx="0">
                  <c:v>US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'Industrial Classification'!$B$27:$O$27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Classification'!$B$28:$O$28</c:f>
              <c:numCache>
                <c:ptCount val="14"/>
                <c:pt idx="0">
                  <c:v>0.24210833539502652</c:v>
                </c:pt>
                <c:pt idx="1">
                  <c:v>0.016230276395905765</c:v>
                </c:pt>
                <c:pt idx="2">
                  <c:v>0.042867177966575985</c:v>
                </c:pt>
                <c:pt idx="3">
                  <c:v>0.02991433991732654</c:v>
                </c:pt>
                <c:pt idx="4">
                  <c:v>0.03439322669715706</c:v>
                </c:pt>
                <c:pt idx="5">
                  <c:v>0.009934833060387822</c:v>
                </c:pt>
                <c:pt idx="6">
                  <c:v>0.09653849996260185</c:v>
                </c:pt>
                <c:pt idx="7">
                  <c:v>0.3432162099820123</c:v>
                </c:pt>
                <c:pt idx="8">
                  <c:v>0.022736509334631894</c:v>
                </c:pt>
                <c:pt idx="9">
                  <c:v>0.04499390383914295</c:v>
                </c:pt>
                <c:pt idx="10">
                  <c:v>0.024244988777938122</c:v>
                </c:pt>
                <c:pt idx="11">
                  <c:v>0.019323600746707786</c:v>
                </c:pt>
                <c:pt idx="12">
                  <c:v>0.015659104567857775</c:v>
                </c:pt>
                <c:pt idx="13">
                  <c:v>0.057838993356727667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525"/>
          <c:y val="0.0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Figure 8: Farms by Industrial Classifications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'Industrial Classification'!$A$28</c:f>
              <c:strCache>
                <c:ptCount val="1"/>
                <c:pt idx="0">
                  <c:v>US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Classification'!$B$27:$O$27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Classification'!$B$28:$O$28</c:f>
              <c:numCache>
                <c:ptCount val="14"/>
                <c:pt idx="0">
                  <c:v>0.24210833539502652</c:v>
                </c:pt>
                <c:pt idx="1">
                  <c:v>0.016230276395905765</c:v>
                </c:pt>
                <c:pt idx="2">
                  <c:v>0.042867177966575985</c:v>
                </c:pt>
                <c:pt idx="3">
                  <c:v>0.02991433991732654</c:v>
                </c:pt>
                <c:pt idx="4">
                  <c:v>0.03439322669715706</c:v>
                </c:pt>
                <c:pt idx="5">
                  <c:v>0.009934833060387822</c:v>
                </c:pt>
                <c:pt idx="6">
                  <c:v>0.09653849996260185</c:v>
                </c:pt>
                <c:pt idx="7">
                  <c:v>0.3432162099820123</c:v>
                </c:pt>
                <c:pt idx="8">
                  <c:v>0.022736509334631894</c:v>
                </c:pt>
                <c:pt idx="9">
                  <c:v>0.04499390383914295</c:v>
                </c:pt>
                <c:pt idx="10">
                  <c:v>0.024244988777938122</c:v>
                </c:pt>
                <c:pt idx="11">
                  <c:v>0.019323600746707786</c:v>
                </c:pt>
                <c:pt idx="12">
                  <c:v>0.015659104567857775</c:v>
                </c:pt>
                <c:pt idx="13">
                  <c:v>0.057838993356727667</c:v>
                </c:pt>
              </c:numCache>
            </c:numRef>
          </c:val>
        </c:ser>
        <c:ser>
          <c:idx val="1"/>
          <c:order val="1"/>
          <c:tx>
            <c:strRef>
              <c:f>'Industrial Classification'!$A$29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Classification'!$B$27:$O$27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Classification'!$B$29:$O$29</c:f>
              <c:numCache>
                <c:ptCount val="14"/>
                <c:pt idx="0">
                  <c:v>0.0918930620196991</c:v>
                </c:pt>
                <c:pt idx="1">
                  <c:v>0.0366922827145795</c:v>
                </c:pt>
                <c:pt idx="2">
                  <c:v>0.1392286322473572</c:v>
                </c:pt>
                <c:pt idx="3">
                  <c:v>0.043871991918317275</c:v>
                </c:pt>
                <c:pt idx="4">
                  <c:v>0.01461197099253166</c:v>
                </c:pt>
                <c:pt idx="5">
                  <c:v>0.018905364938485405</c:v>
                </c:pt>
                <c:pt idx="6">
                  <c:v>0.10206732330338782</c:v>
                </c:pt>
                <c:pt idx="7">
                  <c:v>0.4050582674892665</c:v>
                </c:pt>
                <c:pt idx="8">
                  <c:v>0.015441786629144569</c:v>
                </c:pt>
                <c:pt idx="9">
                  <c:v>0.02298228524010535</c:v>
                </c:pt>
                <c:pt idx="10">
                  <c:v>0.016055128621423675</c:v>
                </c:pt>
                <c:pt idx="11">
                  <c:v>0.014828444636865461</c:v>
                </c:pt>
                <c:pt idx="12">
                  <c:v>0.022441101129270846</c:v>
                </c:pt>
                <c:pt idx="13">
                  <c:v>0.05592235811956561</c:v>
                </c:pt>
              </c:numCache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39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Hispanic Farm Classifications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625"/>
          <c:w val="0.824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'Industrial Classification'!$A$29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Classification'!$B$27:$O$27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Classification'!$B$29:$O$29</c:f>
              <c:numCache>
                <c:ptCount val="14"/>
                <c:pt idx="0">
                  <c:v>0.0918930620196991</c:v>
                </c:pt>
                <c:pt idx="1">
                  <c:v>0.0366922827145795</c:v>
                </c:pt>
                <c:pt idx="2">
                  <c:v>0.1392286322473572</c:v>
                </c:pt>
                <c:pt idx="3">
                  <c:v>0.043871991918317275</c:v>
                </c:pt>
                <c:pt idx="4">
                  <c:v>0.01461197099253166</c:v>
                </c:pt>
                <c:pt idx="5">
                  <c:v>0.018905364938485405</c:v>
                </c:pt>
                <c:pt idx="6">
                  <c:v>0.10206732330338782</c:v>
                </c:pt>
                <c:pt idx="7">
                  <c:v>0.4050582674892665</c:v>
                </c:pt>
                <c:pt idx="8">
                  <c:v>0.015441786629144569</c:v>
                </c:pt>
                <c:pt idx="9">
                  <c:v>0.02298228524010535</c:v>
                </c:pt>
                <c:pt idx="10">
                  <c:v>0.016055128621423675</c:v>
                </c:pt>
                <c:pt idx="11">
                  <c:v>0.014828444636865461</c:v>
                </c:pt>
                <c:pt idx="12">
                  <c:v>0.022441101129270846</c:v>
                </c:pt>
                <c:pt idx="13">
                  <c:v>0.05592235811956561</c:v>
                </c:pt>
              </c:numCache>
            </c:numRef>
          </c:val>
        </c:ser>
        <c:ser>
          <c:idx val="1"/>
          <c:order val="1"/>
          <c:tx>
            <c:strRef>
              <c:f>'Industrial Classification'!$A$28</c:f>
              <c:strCache>
                <c:ptCount val="1"/>
                <c:pt idx="0">
                  <c:v>US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Classification'!$B$27:$O$27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Classification'!$B$28:$O$28</c:f>
              <c:numCache>
                <c:ptCount val="14"/>
                <c:pt idx="0">
                  <c:v>0.24210833539502652</c:v>
                </c:pt>
                <c:pt idx="1">
                  <c:v>0.016230276395905765</c:v>
                </c:pt>
                <c:pt idx="2">
                  <c:v>0.042867177966575985</c:v>
                </c:pt>
                <c:pt idx="3">
                  <c:v>0.02991433991732654</c:v>
                </c:pt>
                <c:pt idx="4">
                  <c:v>0.03439322669715706</c:v>
                </c:pt>
                <c:pt idx="5">
                  <c:v>0.009934833060387822</c:v>
                </c:pt>
                <c:pt idx="6">
                  <c:v>0.09653849996260185</c:v>
                </c:pt>
                <c:pt idx="7">
                  <c:v>0.3432162099820123</c:v>
                </c:pt>
                <c:pt idx="8">
                  <c:v>0.022736509334631894</c:v>
                </c:pt>
                <c:pt idx="9">
                  <c:v>0.04499390383914295</c:v>
                </c:pt>
                <c:pt idx="10">
                  <c:v>0.024244988777938122</c:v>
                </c:pt>
                <c:pt idx="11">
                  <c:v>0.019323600746707786</c:v>
                </c:pt>
                <c:pt idx="12">
                  <c:v>0.015659104567857775</c:v>
                </c:pt>
                <c:pt idx="13">
                  <c:v>0.057838993356727667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978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4"/>
          <c:y val="0.0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Farms by Industrial Classification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'Industrial Classification'!$A$17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Classification'!$B$17:$O$17</c:f>
              <c:numCache>
                <c:ptCount val="14"/>
                <c:pt idx="0">
                  <c:v>0.24210833539502652</c:v>
                </c:pt>
                <c:pt idx="1">
                  <c:v>0.016230276395905765</c:v>
                </c:pt>
                <c:pt idx="2">
                  <c:v>0.042867177966575985</c:v>
                </c:pt>
                <c:pt idx="3">
                  <c:v>0.02991433991732654</c:v>
                </c:pt>
                <c:pt idx="4">
                  <c:v>0.03439322669715706</c:v>
                </c:pt>
                <c:pt idx="5">
                  <c:v>0.009934833060387822</c:v>
                </c:pt>
                <c:pt idx="6">
                  <c:v>0.09653849996260185</c:v>
                </c:pt>
                <c:pt idx="7">
                  <c:v>0.3432162099820123</c:v>
                </c:pt>
                <c:pt idx="8">
                  <c:v>0.022736509334631894</c:v>
                </c:pt>
                <c:pt idx="9">
                  <c:v>0.04499390383914295</c:v>
                </c:pt>
                <c:pt idx="10">
                  <c:v>0.024244988777938122</c:v>
                </c:pt>
                <c:pt idx="11">
                  <c:v>0.019323600746707786</c:v>
                </c:pt>
                <c:pt idx="12">
                  <c:v>0.015659104567857775</c:v>
                </c:pt>
                <c:pt idx="13">
                  <c:v>0.057838993356727667</c:v>
                </c:pt>
              </c:numCache>
            </c:numRef>
          </c:val>
        </c:ser>
        <c:ser>
          <c:idx val="1"/>
          <c:order val="1"/>
          <c:tx>
            <c:strRef>
              <c:f>'Industrial Classification'!$A$18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Classification'!$B$18:$O$18</c:f>
              <c:numCache>
                <c:ptCount val="14"/>
                <c:pt idx="0">
                  <c:v>0.14785106498292774</c:v>
                </c:pt>
                <c:pt idx="1">
                  <c:v>0.04156956262533196</c:v>
                </c:pt>
                <c:pt idx="2">
                  <c:v>0.019402742398785974</c:v>
                </c:pt>
                <c:pt idx="3">
                  <c:v>0.009213592759200043</c:v>
                </c:pt>
                <c:pt idx="4">
                  <c:v>0.07208281393962387</c:v>
                </c:pt>
                <c:pt idx="5">
                  <c:v>0.019402742398785974</c:v>
                </c:pt>
                <c:pt idx="6">
                  <c:v>0.06704243672429679</c:v>
                </c:pt>
                <c:pt idx="7">
                  <c:v>0.4859357216411035</c:v>
                </c:pt>
                <c:pt idx="8">
                  <c:v>0.015825700504037723</c:v>
                </c:pt>
                <c:pt idx="9">
                  <c:v>0.006070131700178852</c:v>
                </c:pt>
                <c:pt idx="10">
                  <c:v>0.0657416942171156</c:v>
                </c:pt>
                <c:pt idx="11">
                  <c:v>0.011977670586960056</c:v>
                </c:pt>
                <c:pt idx="12">
                  <c:v>0.006015934095712969</c:v>
                </c:pt>
                <c:pt idx="13">
                  <c:v>0.031868191425938976</c:v>
                </c:pt>
              </c:numCache>
            </c:numRef>
          </c:val>
        </c:ser>
        <c:ser>
          <c:idx val="2"/>
          <c:order val="2"/>
          <c:tx>
            <c:strRef>
              <c:f>'Industrial Classification'!$A$19</c:f>
              <c:strCache>
                <c:ptCount val="1"/>
                <c:pt idx="0">
                  <c:v>American Indian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Classification'!$B$19:$O$19</c:f>
              <c:numCache>
                <c:ptCount val="14"/>
                <c:pt idx="0">
                  <c:v>0.09315660838503478</c:v>
                </c:pt>
                <c:pt idx="1">
                  <c:v>0.014006392178981012</c:v>
                </c:pt>
                <c:pt idx="2">
                  <c:v>0.03355893965031021</c:v>
                </c:pt>
                <c:pt idx="3">
                  <c:v>0.017202481669486746</c:v>
                </c:pt>
                <c:pt idx="4">
                  <c:v>0.01804850535815003</c:v>
                </c:pt>
                <c:pt idx="5">
                  <c:v>0.0032900921225794324</c:v>
                </c:pt>
                <c:pt idx="6">
                  <c:v>0.09936078210189886</c:v>
                </c:pt>
                <c:pt idx="7">
                  <c:v>0.543899229178417</c:v>
                </c:pt>
                <c:pt idx="8">
                  <c:v>0.01551043429216018</c:v>
                </c:pt>
                <c:pt idx="9">
                  <c:v>0.010058281631885694</c:v>
                </c:pt>
                <c:pt idx="10">
                  <c:v>0.01804850535815003</c:v>
                </c:pt>
                <c:pt idx="11">
                  <c:v>0.019270539575108103</c:v>
                </c:pt>
                <c:pt idx="12">
                  <c:v>0.024910697499529986</c:v>
                </c:pt>
                <c:pt idx="13">
                  <c:v>0.08967851099830795</c:v>
                </c:pt>
              </c:numCache>
            </c:numRef>
          </c:val>
        </c:ser>
        <c:ser>
          <c:idx val="3"/>
          <c:order val="3"/>
          <c:tx>
            <c:strRef>
              <c:f>'Industrial Classification'!$A$20</c:f>
              <c:strCache>
                <c:ptCount val="1"/>
                <c:pt idx="0">
                  <c:v>Asian-Pacific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Classification'!$B$20:$O$20</c:f>
              <c:numCache>
                <c:ptCount val="14"/>
                <c:pt idx="0">
                  <c:v>0.03390218760737602</c:v>
                </c:pt>
                <c:pt idx="1">
                  <c:v>0.15874470278318634</c:v>
                </c:pt>
                <c:pt idx="2">
                  <c:v>0.4008704615737029</c:v>
                </c:pt>
                <c:pt idx="3">
                  <c:v>0.18783644485167794</c:v>
                </c:pt>
                <c:pt idx="4">
                  <c:v>0.0012598785935173519</c:v>
                </c:pt>
                <c:pt idx="5">
                  <c:v>0.0022906883518497307</c:v>
                </c:pt>
                <c:pt idx="6">
                  <c:v>0.0655136868629023</c:v>
                </c:pt>
                <c:pt idx="7">
                  <c:v>0.07582178444622609</c:v>
                </c:pt>
                <c:pt idx="8">
                  <c:v>0.005268583209254381</c:v>
                </c:pt>
                <c:pt idx="9">
                  <c:v>0.0028633604398121634</c:v>
                </c:pt>
                <c:pt idx="10">
                  <c:v>0.015691215210170657</c:v>
                </c:pt>
                <c:pt idx="11">
                  <c:v>0.020730729584240066</c:v>
                </c:pt>
                <c:pt idx="12">
                  <c:v>0.006642996220364219</c:v>
                </c:pt>
                <c:pt idx="13">
                  <c:v>0.02256328026571985</c:v>
                </c:pt>
              </c:numCache>
            </c:numRef>
          </c:val>
        </c:ser>
        <c:ser>
          <c:idx val="4"/>
          <c:order val="4"/>
          <c:tx>
            <c:strRef>
              <c:f>'Industrial Classification'!$A$21</c:f>
              <c:strCache>
                <c:ptCount val="1"/>
                <c:pt idx="0">
                  <c:v>Other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Classification'!$B$21:$O$21</c:f>
              <c:numCache>
                <c:ptCount val="14"/>
                <c:pt idx="0">
                  <c:v>0.05336450498068713</c:v>
                </c:pt>
                <c:pt idx="1">
                  <c:v>0.05234803821915023</c:v>
                </c:pt>
                <c:pt idx="2">
                  <c:v>0.19353527139662532</c:v>
                </c:pt>
                <c:pt idx="3">
                  <c:v>0.04106525716609067</c:v>
                </c:pt>
                <c:pt idx="4">
                  <c:v>0.0021345801992274853</c:v>
                </c:pt>
                <c:pt idx="5">
                  <c:v>0.02317544216304127</c:v>
                </c:pt>
                <c:pt idx="6">
                  <c:v>0.10032526936369181</c:v>
                </c:pt>
                <c:pt idx="7">
                  <c:v>0.4086196381378329</c:v>
                </c:pt>
                <c:pt idx="8">
                  <c:v>0.012400894490750153</c:v>
                </c:pt>
                <c:pt idx="9">
                  <c:v>0.009859727586907908</c:v>
                </c:pt>
                <c:pt idx="10">
                  <c:v>0.014535474689977637</c:v>
                </c:pt>
                <c:pt idx="11">
                  <c:v>0.01331571457613336</c:v>
                </c:pt>
                <c:pt idx="12">
                  <c:v>0.025818255743037203</c:v>
                </c:pt>
                <c:pt idx="13">
                  <c:v>0.04950193128684692</c:v>
                </c:pt>
              </c:numCache>
            </c:numRef>
          </c:val>
        </c:ser>
        <c:ser>
          <c:idx val="5"/>
          <c:order val="5"/>
          <c:tx>
            <c:strRef>
              <c:f>'Industrial Classification'!$A$22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Classification'!$B$22:$O$22</c:f>
              <c:numCache>
                <c:ptCount val="14"/>
                <c:pt idx="0">
                  <c:v>0.16764182141948614</c:v>
                </c:pt>
                <c:pt idx="1">
                  <c:v>0.01588109168877421</c:v>
                </c:pt>
                <c:pt idx="2">
                  <c:v>0.05422708386330874</c:v>
                </c:pt>
                <c:pt idx="3">
                  <c:v>0.05000545117563688</c:v>
                </c:pt>
                <c:pt idx="4">
                  <c:v>0.0319923441266611</c:v>
                </c:pt>
                <c:pt idx="5">
                  <c:v>0.0045244757786095866</c:v>
                </c:pt>
                <c:pt idx="6">
                  <c:v>0.08664340831728265</c:v>
                </c:pt>
                <c:pt idx="7">
                  <c:v>0.3343145449479716</c:v>
                </c:pt>
                <c:pt idx="8">
                  <c:v>0.016044626957880583</c:v>
                </c:pt>
                <c:pt idx="9">
                  <c:v>0.01967874404913326</c:v>
                </c:pt>
                <c:pt idx="10">
                  <c:v>0.012513476517546729</c:v>
                </c:pt>
                <c:pt idx="11">
                  <c:v>0.028309772140858377</c:v>
                </c:pt>
                <c:pt idx="12">
                  <c:v>0.03228307349396131</c:v>
                </c:pt>
                <c:pt idx="13">
                  <c:v>0.14594008552288887</c:v>
                </c:pt>
              </c:numCache>
            </c:numRef>
          </c:val>
        </c:ser>
        <c:ser>
          <c:idx val="6"/>
          <c:order val="6"/>
          <c:tx>
            <c:strRef>
              <c:f>'Industrial Classification'!$A$23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Classification'!$B$23:$O$23</c:f>
              <c:numCache>
                <c:ptCount val="14"/>
                <c:pt idx="0">
                  <c:v>0.24914684755807476</c:v>
                </c:pt>
                <c:pt idx="1">
                  <c:v>0.016263281040236277</c:v>
                </c:pt>
                <c:pt idx="2">
                  <c:v>0.041793449231919494</c:v>
                </c:pt>
                <c:pt idx="3">
                  <c:v>0.02801534500792039</c:v>
                </c:pt>
                <c:pt idx="4">
                  <c:v>0.034620156094980585</c:v>
                </c:pt>
                <c:pt idx="5">
                  <c:v>0.010446215472444077</c:v>
                </c:pt>
                <c:pt idx="6">
                  <c:v>0.09747377568831841</c:v>
                </c:pt>
                <c:pt idx="7">
                  <c:v>0.3440575878613911</c:v>
                </c:pt>
                <c:pt idx="8">
                  <c:v>0.02336902041898215</c:v>
                </c:pt>
                <c:pt idx="9">
                  <c:v>0.04738667141451272</c:v>
                </c:pt>
                <c:pt idx="10">
                  <c:v>0.02535384143300986</c:v>
                </c:pt>
                <c:pt idx="11">
                  <c:v>0.018474235397367807</c:v>
                </c:pt>
                <c:pt idx="12">
                  <c:v>0.014087821030629905</c:v>
                </c:pt>
                <c:pt idx="13">
                  <c:v>0.04951175235021242</c:v>
                </c:pt>
              </c:numCache>
            </c:numRef>
          </c:val>
        </c:ser>
        <c:ser>
          <c:idx val="7"/>
          <c:order val="7"/>
          <c:tx>
            <c:strRef>
              <c:f>'Industrial Classification'!$A$24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'Industrial Classification'!$B$16:$O$16</c:f>
              <c:strCache>
                <c:ptCount val="14"/>
                <c:pt idx="0">
                  <c:v>Oilseed and grain</c:v>
                </c:pt>
                <c:pt idx="1">
                  <c:v>Vegetable and Melon</c:v>
                </c:pt>
                <c:pt idx="2">
                  <c:v>Fruit and tree nut farming</c:v>
                </c:pt>
                <c:pt idx="3">
                  <c:v>Greenhouse, nursery, and floriculture</c:v>
                </c:pt>
                <c:pt idx="4">
                  <c:v>Tobacco</c:v>
                </c:pt>
                <c:pt idx="5">
                  <c:v>Cotton</c:v>
                </c:pt>
                <c:pt idx="6">
                  <c:v>Sugar Cane, Hay, all other</c:v>
                </c:pt>
                <c:pt idx="7">
                  <c:v>Beef Ranching</c:v>
                </c:pt>
                <c:pt idx="8">
                  <c:v>Beef Feedlots</c:v>
                </c:pt>
                <c:pt idx="9">
                  <c:v>Dairy</c:v>
                </c:pt>
                <c:pt idx="10">
                  <c:v>Hogs</c:v>
                </c:pt>
                <c:pt idx="11">
                  <c:v>Poultry and Eggs</c:v>
                </c:pt>
                <c:pt idx="12">
                  <c:v>Sheep and Goats</c:v>
                </c:pt>
                <c:pt idx="13">
                  <c:v>Aquaculture and other</c:v>
                </c:pt>
              </c:strCache>
            </c:strRef>
          </c:cat>
          <c:val>
            <c:numRef>
              <c:f>'Industrial Classification'!$B$24:$O$24</c:f>
              <c:numCache>
                <c:ptCount val="14"/>
                <c:pt idx="0">
                  <c:v>0.0918930620196991</c:v>
                </c:pt>
                <c:pt idx="1">
                  <c:v>0.0366922827145795</c:v>
                </c:pt>
                <c:pt idx="2">
                  <c:v>0.1392286322473572</c:v>
                </c:pt>
                <c:pt idx="3">
                  <c:v>0.043871991918317275</c:v>
                </c:pt>
                <c:pt idx="4">
                  <c:v>0.01461197099253166</c:v>
                </c:pt>
                <c:pt idx="5">
                  <c:v>0.018905364938485405</c:v>
                </c:pt>
                <c:pt idx="6">
                  <c:v>0.10206732330338782</c:v>
                </c:pt>
                <c:pt idx="7">
                  <c:v>0.4050582674892665</c:v>
                </c:pt>
                <c:pt idx="8">
                  <c:v>0.015441786629144569</c:v>
                </c:pt>
                <c:pt idx="9">
                  <c:v>0.02298228524010535</c:v>
                </c:pt>
                <c:pt idx="10">
                  <c:v>0.016055128621423675</c:v>
                </c:pt>
                <c:pt idx="11">
                  <c:v>0.014828444636865461</c:v>
                </c:pt>
                <c:pt idx="12">
                  <c:v>0.022441101129270846</c:v>
                </c:pt>
                <c:pt idx="13">
                  <c:v>0.05592235811956561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34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91975" cy="8582025"/>
    <xdr:graphicFrame>
      <xdr:nvGraphicFramePr>
        <xdr:cNvPr id="1" name="Shape 1025"/>
        <xdr:cNvGraphicFramePr/>
      </xdr:nvGraphicFramePr>
      <xdr:xfrm>
        <a:off x="0" y="0"/>
        <a:ext cx="119919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85725</xdr:rowOff>
    </xdr:from>
    <xdr:to>
      <xdr:col>17</xdr:col>
      <xdr:colOff>190500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457200" y="85725"/>
        <a:ext cx="100965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1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3" max="3" width="62.140625" style="0" customWidth="1"/>
    <col min="4" max="4" width="4.57421875" style="0" customWidth="1"/>
    <col min="5" max="5" width="11.7109375" style="0" customWidth="1"/>
    <col min="6" max="6" width="4.00390625" style="0" customWidth="1"/>
    <col min="7" max="7" width="10.7109375" style="0" customWidth="1"/>
    <col min="8" max="8" width="4.8515625" style="0" customWidth="1"/>
    <col min="9" max="9" width="11.8515625" style="0" customWidth="1"/>
    <col min="10" max="10" width="5.421875" style="0" customWidth="1"/>
    <col min="11" max="11" width="11.57421875" style="0" customWidth="1"/>
    <col min="12" max="12" width="52.7109375" style="0" customWidth="1"/>
  </cols>
  <sheetData>
    <row r="1" spans="1:12" ht="12.75">
      <c r="A1" s="1" t="s">
        <v>316</v>
      </c>
      <c r="B1" s="1" t="s">
        <v>318</v>
      </c>
      <c r="C1" s="1" t="s">
        <v>317</v>
      </c>
      <c r="D1" s="1" t="s">
        <v>319</v>
      </c>
      <c r="E1" s="1" t="s">
        <v>320</v>
      </c>
      <c r="F1" s="1" t="s">
        <v>321</v>
      </c>
      <c r="G1" s="1" t="s">
        <v>322</v>
      </c>
      <c r="H1" s="1" t="s">
        <v>323</v>
      </c>
      <c r="I1" s="1" t="s">
        <v>324</v>
      </c>
      <c r="J1" s="1" t="s">
        <v>325</v>
      </c>
      <c r="K1" s="1" t="s">
        <v>326</v>
      </c>
      <c r="L1" s="1" t="s">
        <v>327</v>
      </c>
    </row>
    <row r="2" spans="1:12" ht="12.75">
      <c r="A2" s="2" t="s">
        <v>328</v>
      </c>
      <c r="B2" s="2" t="s">
        <v>330</v>
      </c>
      <c r="C2" s="2" t="s">
        <v>329</v>
      </c>
      <c r="D2" s="2" t="s">
        <v>331</v>
      </c>
      <c r="E2" s="3">
        <v>1911859</v>
      </c>
      <c r="F2" s="2" t="s">
        <v>331</v>
      </c>
      <c r="G2" s="3">
        <v>1925300</v>
      </c>
      <c r="H2" s="2" t="s">
        <v>331</v>
      </c>
      <c r="I2" s="3">
        <v>2087759</v>
      </c>
      <c r="J2" s="2" t="s">
        <v>332</v>
      </c>
      <c r="K2" s="3">
        <v>2240976</v>
      </c>
      <c r="L2" s="2" t="s">
        <v>333</v>
      </c>
    </row>
    <row r="3" spans="1:12" ht="25.5">
      <c r="A3" s="2" t="s">
        <v>328</v>
      </c>
      <c r="B3" s="2" t="s">
        <v>335</v>
      </c>
      <c r="C3" s="2" t="s">
        <v>334</v>
      </c>
      <c r="D3" s="2" t="s">
        <v>331</v>
      </c>
      <c r="E3" s="3">
        <v>47658</v>
      </c>
      <c r="F3" s="2" t="s">
        <v>331</v>
      </c>
      <c r="G3" s="3">
        <v>43487</v>
      </c>
      <c r="H3" s="2" t="s">
        <v>331</v>
      </c>
      <c r="I3" s="3">
        <v>44640</v>
      </c>
      <c r="J3" s="2" t="s">
        <v>332</v>
      </c>
      <c r="K3" s="3">
        <v>54367</v>
      </c>
      <c r="L3" s="2" t="s">
        <v>336</v>
      </c>
    </row>
    <row r="4" spans="1:12" ht="12.75">
      <c r="A4" s="2" t="s">
        <v>328</v>
      </c>
      <c r="B4" s="2" t="s">
        <v>338</v>
      </c>
      <c r="C4" s="2" t="s">
        <v>337</v>
      </c>
      <c r="D4" s="2" t="s">
        <v>331</v>
      </c>
      <c r="E4" s="3">
        <v>931795255</v>
      </c>
      <c r="F4" s="2" t="s">
        <v>331</v>
      </c>
      <c r="G4" s="3">
        <v>945531506</v>
      </c>
      <c r="H4" s="2" t="s">
        <v>331</v>
      </c>
      <c r="I4" s="3">
        <v>964470625</v>
      </c>
      <c r="J4" s="2" t="s">
        <v>332</v>
      </c>
      <c r="K4" s="3">
        <v>986796579</v>
      </c>
      <c r="L4" s="2" t="s">
        <v>339</v>
      </c>
    </row>
    <row r="5" spans="1:12" ht="25.5">
      <c r="A5" s="2" t="s">
        <v>328</v>
      </c>
      <c r="B5" s="2" t="s">
        <v>341</v>
      </c>
      <c r="C5" s="2" t="s">
        <v>340</v>
      </c>
      <c r="D5" s="2" t="s">
        <v>331</v>
      </c>
      <c r="E5" s="3">
        <v>58738557</v>
      </c>
      <c r="F5" s="2" t="s">
        <v>331</v>
      </c>
      <c r="G5" s="3">
        <v>55241024</v>
      </c>
      <c r="H5" s="2" t="s">
        <v>331</v>
      </c>
      <c r="I5" s="3">
        <v>51974575</v>
      </c>
      <c r="J5" s="2" t="s">
        <v>332</v>
      </c>
      <c r="K5" s="3">
        <v>52910625</v>
      </c>
      <c r="L5" s="2" t="s">
        <v>342</v>
      </c>
    </row>
    <row r="6" spans="1:12" ht="12.75">
      <c r="A6" s="2" t="s">
        <v>328</v>
      </c>
      <c r="B6" s="2" t="s">
        <v>344</v>
      </c>
      <c r="C6" s="2" t="s">
        <v>343</v>
      </c>
      <c r="D6" s="2" t="s">
        <v>331</v>
      </c>
      <c r="E6" s="3">
        <v>1410606</v>
      </c>
      <c r="F6" s="2" t="s">
        <v>331</v>
      </c>
      <c r="G6" s="3">
        <v>1491786</v>
      </c>
      <c r="H6" s="2" t="s">
        <v>331</v>
      </c>
      <c r="I6" s="3">
        <v>1643633</v>
      </c>
      <c r="J6" s="2" t="s">
        <v>332</v>
      </c>
      <c r="K6" s="3">
        <v>1809756</v>
      </c>
      <c r="L6" s="2" t="s">
        <v>345</v>
      </c>
    </row>
    <row r="7" spans="1:12" ht="25.5">
      <c r="A7" s="2" t="s">
        <v>328</v>
      </c>
      <c r="B7" s="2" t="s">
        <v>347</v>
      </c>
      <c r="C7" s="2" t="s">
        <v>346</v>
      </c>
      <c r="D7" s="2" t="s">
        <v>331</v>
      </c>
      <c r="E7" s="3">
        <v>31112</v>
      </c>
      <c r="F7" s="2" t="s">
        <v>331</v>
      </c>
      <c r="G7" s="3">
        <v>29821</v>
      </c>
      <c r="H7" s="2" t="s">
        <v>331</v>
      </c>
      <c r="I7" s="3">
        <v>30940</v>
      </c>
      <c r="J7" s="2" t="s">
        <v>332</v>
      </c>
      <c r="K7" s="3">
        <v>40294</v>
      </c>
      <c r="L7" s="2" t="s">
        <v>348</v>
      </c>
    </row>
    <row r="8" spans="1:12" ht="12.75">
      <c r="A8" s="2" t="s">
        <v>328</v>
      </c>
      <c r="B8" s="2" t="s">
        <v>350</v>
      </c>
      <c r="C8" s="2" t="s">
        <v>349</v>
      </c>
      <c r="D8" s="2" t="s">
        <v>331</v>
      </c>
      <c r="E8" s="3">
        <v>309395475</v>
      </c>
      <c r="F8" s="2" t="s">
        <v>331</v>
      </c>
      <c r="G8" s="3">
        <v>295936976</v>
      </c>
      <c r="H8" s="2" t="s">
        <v>331</v>
      </c>
      <c r="I8" s="3">
        <v>282223880</v>
      </c>
      <c r="J8" s="2" t="s">
        <v>332</v>
      </c>
      <c r="K8" s="3">
        <v>326306462</v>
      </c>
      <c r="L8" s="2" t="s">
        <v>351</v>
      </c>
    </row>
    <row r="9" spans="1:12" ht="25.5">
      <c r="A9" s="2" t="s">
        <v>328</v>
      </c>
      <c r="B9" s="2" t="s">
        <v>353</v>
      </c>
      <c r="C9" s="2" t="s">
        <v>352</v>
      </c>
      <c r="D9" s="2" t="s">
        <v>331</v>
      </c>
      <c r="E9" s="3">
        <v>3031847</v>
      </c>
      <c r="F9" s="2" t="s">
        <v>331</v>
      </c>
      <c r="G9" s="3">
        <v>2579292</v>
      </c>
      <c r="H9" s="2" t="s">
        <v>331</v>
      </c>
      <c r="I9" s="3">
        <v>2256492</v>
      </c>
      <c r="J9" s="2" t="s">
        <v>332</v>
      </c>
      <c r="K9" s="3">
        <v>2861357</v>
      </c>
      <c r="L9" s="2" t="s">
        <v>354</v>
      </c>
    </row>
    <row r="10" spans="1:12" ht="12.75">
      <c r="A10" s="2" t="s">
        <v>328</v>
      </c>
      <c r="B10" s="2" t="s">
        <v>356</v>
      </c>
      <c r="C10" s="2" t="s">
        <v>355</v>
      </c>
      <c r="D10" s="2" t="s">
        <v>331</v>
      </c>
      <c r="E10" s="3">
        <v>1146891</v>
      </c>
      <c r="F10" s="2" t="s">
        <v>331</v>
      </c>
      <c r="G10" s="3">
        <v>1111738</v>
      </c>
      <c r="H10" s="2" t="s">
        <v>331</v>
      </c>
      <c r="I10" s="3">
        <v>1238547</v>
      </c>
      <c r="J10" s="2" t="s">
        <v>332</v>
      </c>
      <c r="K10" s="3">
        <v>1325773</v>
      </c>
      <c r="L10" s="2" t="s">
        <v>357</v>
      </c>
    </row>
    <row r="11" spans="1:12" ht="25.5">
      <c r="A11" s="2" t="s">
        <v>328</v>
      </c>
      <c r="B11" s="2" t="s">
        <v>359</v>
      </c>
      <c r="C11" s="2" t="s">
        <v>358</v>
      </c>
      <c r="D11" s="2" t="s">
        <v>331</v>
      </c>
      <c r="E11" s="3">
        <v>29397</v>
      </c>
      <c r="F11" s="2" t="s">
        <v>331</v>
      </c>
      <c r="G11" s="3">
        <v>26665</v>
      </c>
      <c r="H11" s="2" t="s">
        <v>331</v>
      </c>
      <c r="I11" s="3">
        <v>28407</v>
      </c>
      <c r="J11" s="2" t="s">
        <v>332</v>
      </c>
      <c r="K11" s="3">
        <v>33965</v>
      </c>
      <c r="L11" s="2" t="s">
        <v>360</v>
      </c>
    </row>
    <row r="12" spans="1:12" ht="12.75">
      <c r="A12" s="2" t="s">
        <v>328</v>
      </c>
      <c r="B12" s="2" t="s">
        <v>362</v>
      </c>
      <c r="C12" s="2" t="s">
        <v>361</v>
      </c>
      <c r="D12" s="2" t="s">
        <v>331</v>
      </c>
      <c r="E12" s="3">
        <v>316044548</v>
      </c>
      <c r="F12" s="2" t="s">
        <v>331</v>
      </c>
      <c r="G12" s="3">
        <v>296242076</v>
      </c>
      <c r="H12" s="2" t="s">
        <v>331</v>
      </c>
      <c r="I12" s="3">
        <v>317787149</v>
      </c>
      <c r="J12" s="2" t="s">
        <v>332</v>
      </c>
      <c r="K12" s="3">
        <v>342448434</v>
      </c>
      <c r="L12" s="2" t="s">
        <v>363</v>
      </c>
    </row>
    <row r="13" spans="1:12" ht="25.5">
      <c r="A13" s="2" t="s">
        <v>328</v>
      </c>
      <c r="B13" s="2" t="s">
        <v>365</v>
      </c>
      <c r="C13" s="2" t="s">
        <v>364</v>
      </c>
      <c r="D13" s="2" t="s">
        <v>331</v>
      </c>
      <c r="E13" s="3">
        <v>46435092</v>
      </c>
      <c r="F13" s="2" t="s">
        <v>331</v>
      </c>
      <c r="G13" s="3">
        <v>44657705</v>
      </c>
      <c r="H13" s="2" t="s">
        <v>331</v>
      </c>
      <c r="I13" s="3">
        <v>43553565</v>
      </c>
      <c r="J13" s="2" t="s">
        <v>332</v>
      </c>
      <c r="K13" s="3">
        <v>42175419</v>
      </c>
      <c r="L13" s="2" t="s">
        <v>366</v>
      </c>
    </row>
    <row r="14" spans="1:12" ht="25.5">
      <c r="A14" s="2" t="s">
        <v>328</v>
      </c>
      <c r="B14" s="2" t="s">
        <v>368</v>
      </c>
      <c r="C14" s="2" t="s">
        <v>367</v>
      </c>
      <c r="D14" s="2" t="s">
        <v>331</v>
      </c>
      <c r="E14" s="3">
        <v>755540</v>
      </c>
      <c r="F14" s="2" t="s">
        <v>331</v>
      </c>
      <c r="G14" s="3">
        <v>783353</v>
      </c>
      <c r="H14" s="2" t="s">
        <v>331</v>
      </c>
      <c r="I14" s="3">
        <v>891288</v>
      </c>
      <c r="J14" s="2" t="s">
        <v>332</v>
      </c>
      <c r="K14" s="3">
        <v>985976</v>
      </c>
      <c r="L14" s="2" t="s">
        <v>369</v>
      </c>
    </row>
    <row r="15" spans="1:12" ht="25.5">
      <c r="A15" s="2" t="s">
        <v>328</v>
      </c>
      <c r="B15" s="2" t="s">
        <v>371</v>
      </c>
      <c r="C15" s="2" t="s">
        <v>370</v>
      </c>
      <c r="D15" s="2" t="s">
        <v>331</v>
      </c>
      <c r="E15" s="3">
        <v>17726</v>
      </c>
      <c r="F15" s="2" t="s">
        <v>331</v>
      </c>
      <c r="G15" s="3">
        <v>16945</v>
      </c>
      <c r="H15" s="2" t="s">
        <v>331</v>
      </c>
      <c r="I15" s="3">
        <v>18108</v>
      </c>
      <c r="J15" s="2" t="s">
        <v>332</v>
      </c>
      <c r="K15" s="3">
        <v>23243</v>
      </c>
      <c r="L15" s="2" t="s">
        <v>372</v>
      </c>
    </row>
    <row r="16" spans="1:12" ht="25.5">
      <c r="A16" s="2" t="s">
        <v>328</v>
      </c>
      <c r="B16" s="2" t="s">
        <v>374</v>
      </c>
      <c r="C16" s="2" t="s">
        <v>373</v>
      </c>
      <c r="D16" s="2" t="s">
        <v>331</v>
      </c>
      <c r="E16" s="3">
        <v>66469292</v>
      </c>
      <c r="F16" s="2" t="s">
        <v>331</v>
      </c>
      <c r="G16" s="3">
        <v>61033279</v>
      </c>
      <c r="H16" s="2" t="s">
        <v>331</v>
      </c>
      <c r="I16" s="3">
        <v>67278104</v>
      </c>
      <c r="J16" s="2" t="s">
        <v>332</v>
      </c>
      <c r="K16" s="3">
        <v>86861630</v>
      </c>
      <c r="L16" s="2" t="s">
        <v>375</v>
      </c>
    </row>
    <row r="17" spans="1:12" ht="25.5">
      <c r="A17" s="2" t="s">
        <v>328</v>
      </c>
      <c r="B17" s="2" t="s">
        <v>377</v>
      </c>
      <c r="C17" s="2" t="s">
        <v>376</v>
      </c>
      <c r="D17" s="2" t="s">
        <v>331</v>
      </c>
      <c r="E17" s="3">
        <v>1127204</v>
      </c>
      <c r="F17" s="2" t="s">
        <v>331</v>
      </c>
      <c r="G17" s="3">
        <v>871363</v>
      </c>
      <c r="H17" s="2" t="s">
        <v>331</v>
      </c>
      <c r="I17" s="3">
        <v>780996</v>
      </c>
      <c r="J17" s="2" t="s">
        <v>332</v>
      </c>
      <c r="K17" s="3">
        <v>986361</v>
      </c>
      <c r="L17" s="2" t="s">
        <v>378</v>
      </c>
    </row>
    <row r="18" spans="1:12" ht="12.75">
      <c r="A18" s="2" t="s">
        <v>328</v>
      </c>
      <c r="B18" s="2" t="s">
        <v>380</v>
      </c>
      <c r="C18" s="2" t="s">
        <v>379</v>
      </c>
      <c r="D18" s="2" t="s">
        <v>331</v>
      </c>
      <c r="E18" s="3">
        <v>573839</v>
      </c>
      <c r="F18" s="2" t="s">
        <v>331</v>
      </c>
      <c r="G18" s="3">
        <v>596657</v>
      </c>
      <c r="H18" s="2" t="s">
        <v>331</v>
      </c>
      <c r="I18" s="3">
        <v>609012</v>
      </c>
      <c r="J18" s="2" t="s">
        <v>332</v>
      </c>
      <c r="K18" s="3">
        <v>656249</v>
      </c>
      <c r="L18" s="2" t="s">
        <v>381</v>
      </c>
    </row>
    <row r="19" spans="1:12" ht="25.5">
      <c r="A19" s="2" t="s">
        <v>328</v>
      </c>
      <c r="B19" s="2" t="s">
        <v>383</v>
      </c>
      <c r="C19" s="2" t="s">
        <v>382</v>
      </c>
      <c r="D19" s="2" t="s">
        <v>331</v>
      </c>
      <c r="E19" s="3">
        <v>11472</v>
      </c>
      <c r="F19" s="2" t="s">
        <v>331</v>
      </c>
      <c r="G19" s="3">
        <v>10593</v>
      </c>
      <c r="H19" s="2" t="s">
        <v>331</v>
      </c>
      <c r="I19" s="3">
        <v>9996</v>
      </c>
      <c r="J19" s="2" t="s">
        <v>332</v>
      </c>
      <c r="K19" s="3">
        <v>13093</v>
      </c>
      <c r="L19" s="2" t="s">
        <v>384</v>
      </c>
    </row>
    <row r="20" spans="1:12" ht="12.75">
      <c r="A20" s="2" t="s">
        <v>328</v>
      </c>
      <c r="B20" s="2" t="s">
        <v>386</v>
      </c>
      <c r="C20" s="2" t="s">
        <v>385</v>
      </c>
      <c r="D20" s="2" t="s">
        <v>331</v>
      </c>
      <c r="E20" s="3">
        <v>507673344</v>
      </c>
      <c r="F20" s="2" t="s">
        <v>331</v>
      </c>
      <c r="G20" s="3">
        <v>526612012</v>
      </c>
      <c r="H20" s="2" t="s">
        <v>331</v>
      </c>
      <c r="I20" s="3">
        <v>519814523</v>
      </c>
      <c r="J20" s="2" t="s">
        <v>332</v>
      </c>
      <c r="K20" s="3">
        <v>530703476</v>
      </c>
      <c r="L20" s="2" t="s">
        <v>387</v>
      </c>
    </row>
    <row r="21" spans="1:12" ht="25.5">
      <c r="A21" s="2" t="s">
        <v>328</v>
      </c>
      <c r="B21" s="2" t="s">
        <v>389</v>
      </c>
      <c r="C21" s="2" t="s">
        <v>388</v>
      </c>
      <c r="D21" s="2" t="s">
        <v>331</v>
      </c>
      <c r="E21" s="3">
        <v>10110740</v>
      </c>
      <c r="F21" s="2" t="s">
        <v>331</v>
      </c>
      <c r="G21" s="3">
        <v>7840760</v>
      </c>
      <c r="H21" s="2" t="s">
        <v>331</v>
      </c>
      <c r="I21" s="3">
        <v>6375531</v>
      </c>
      <c r="J21" s="2" t="s">
        <v>332</v>
      </c>
      <c r="K21" s="3">
        <v>9350836</v>
      </c>
      <c r="L21" s="2" t="s">
        <v>390</v>
      </c>
    </row>
    <row r="22" spans="1:12" ht="25.5">
      <c r="A22" s="2" t="s">
        <v>328</v>
      </c>
      <c r="B22" s="2" t="s">
        <v>392</v>
      </c>
      <c r="C22" s="2" t="s">
        <v>391</v>
      </c>
      <c r="D22" s="2" t="s">
        <v>331</v>
      </c>
      <c r="E22" s="3">
        <v>506904</v>
      </c>
      <c r="F22" s="2" t="s">
        <v>331</v>
      </c>
      <c r="G22" s="3">
        <v>533565</v>
      </c>
      <c r="H22" s="2" t="s">
        <v>331</v>
      </c>
      <c r="I22" s="3">
        <v>552372</v>
      </c>
      <c r="J22" s="2" t="s">
        <v>332</v>
      </c>
      <c r="K22" s="3">
        <v>603083</v>
      </c>
      <c r="L22" s="2" t="s">
        <v>393</v>
      </c>
    </row>
    <row r="23" spans="1:12" ht="25.5">
      <c r="A23" s="2" t="s">
        <v>328</v>
      </c>
      <c r="B23" s="2" t="s">
        <v>395</v>
      </c>
      <c r="C23" s="2" t="s">
        <v>394</v>
      </c>
      <c r="D23" s="2" t="s">
        <v>331</v>
      </c>
      <c r="E23" s="3">
        <v>8560</v>
      </c>
      <c r="F23" s="2" t="s">
        <v>331</v>
      </c>
      <c r="G23" s="3">
        <v>8143</v>
      </c>
      <c r="H23" s="2" t="s">
        <v>331</v>
      </c>
      <c r="I23" s="3">
        <v>8050</v>
      </c>
      <c r="J23" s="2" t="s">
        <v>332</v>
      </c>
      <c r="K23" s="3">
        <v>11164</v>
      </c>
      <c r="L23" s="2" t="s">
        <v>396</v>
      </c>
    </row>
    <row r="24" spans="1:12" ht="25.5">
      <c r="A24" s="2" t="s">
        <v>328</v>
      </c>
      <c r="B24" s="2" t="s">
        <v>398</v>
      </c>
      <c r="C24" s="2" t="s">
        <v>397</v>
      </c>
      <c r="D24" s="2" t="s">
        <v>331</v>
      </c>
      <c r="E24" s="3">
        <v>197113263</v>
      </c>
      <c r="F24" s="2" t="s">
        <v>331</v>
      </c>
      <c r="G24" s="3">
        <v>186448675</v>
      </c>
      <c r="H24" s="2" t="s">
        <v>331</v>
      </c>
      <c r="I24" s="3">
        <v>168718930</v>
      </c>
      <c r="J24" s="2" t="s">
        <v>332</v>
      </c>
      <c r="K24" s="3">
        <v>193219488</v>
      </c>
      <c r="L24" s="2" t="s">
        <v>399</v>
      </c>
    </row>
    <row r="25" spans="1:12" ht="25.5">
      <c r="A25" s="2" t="s">
        <v>328</v>
      </c>
      <c r="B25" s="2" t="s">
        <v>401</v>
      </c>
      <c r="C25" s="2" t="s">
        <v>400</v>
      </c>
      <c r="D25" s="2" t="s">
        <v>331</v>
      </c>
      <c r="E25" s="3">
        <v>1413430</v>
      </c>
      <c r="F25" s="2" t="s">
        <v>331</v>
      </c>
      <c r="G25" s="3">
        <v>1223607</v>
      </c>
      <c r="H25" s="2" t="s">
        <v>331</v>
      </c>
      <c r="I25" s="3">
        <v>1017704</v>
      </c>
      <c r="J25" s="2" t="s">
        <v>332</v>
      </c>
      <c r="K25" s="3">
        <v>1407216</v>
      </c>
      <c r="L25" s="2" t="s">
        <v>402</v>
      </c>
    </row>
    <row r="26" spans="1:12" ht="12.75">
      <c r="A26" s="2" t="s">
        <v>328</v>
      </c>
      <c r="B26" s="2" t="s">
        <v>404</v>
      </c>
      <c r="C26" s="2" t="s">
        <v>403</v>
      </c>
      <c r="D26" s="2" t="s">
        <v>331</v>
      </c>
      <c r="E26" s="3">
        <v>191129</v>
      </c>
      <c r="F26" s="2" t="s">
        <v>331</v>
      </c>
      <c r="G26" s="3">
        <v>216905</v>
      </c>
      <c r="H26" s="2" t="s">
        <v>331</v>
      </c>
      <c r="I26" s="3">
        <v>240200</v>
      </c>
      <c r="J26" s="2" t="s">
        <v>332</v>
      </c>
      <c r="K26" s="3">
        <v>258954</v>
      </c>
      <c r="L26" s="2" t="s">
        <v>405</v>
      </c>
    </row>
    <row r="27" spans="1:12" ht="25.5">
      <c r="A27" s="2" t="s">
        <v>328</v>
      </c>
      <c r="B27" s="2" t="s">
        <v>407</v>
      </c>
      <c r="C27" s="2" t="s">
        <v>406</v>
      </c>
      <c r="D27" s="2" t="s">
        <v>331</v>
      </c>
      <c r="E27" s="3">
        <v>6789</v>
      </c>
      <c r="F27" s="2" t="s">
        <v>331</v>
      </c>
      <c r="G27" s="3">
        <v>6229</v>
      </c>
      <c r="H27" s="2" t="s">
        <v>331</v>
      </c>
      <c r="I27" s="3">
        <v>6237</v>
      </c>
      <c r="J27" s="2" t="s">
        <v>332</v>
      </c>
      <c r="K27" s="3">
        <v>7309</v>
      </c>
      <c r="L27" s="2" t="s">
        <v>408</v>
      </c>
    </row>
    <row r="28" spans="1:12" ht="12.75">
      <c r="A28" s="2" t="s">
        <v>328</v>
      </c>
      <c r="B28" s="2" t="s">
        <v>410</v>
      </c>
      <c r="C28" s="2" t="s">
        <v>409</v>
      </c>
      <c r="D28" s="2" t="s">
        <v>331</v>
      </c>
      <c r="E28" s="3">
        <v>108077363</v>
      </c>
      <c r="F28" s="2" t="s">
        <v>331</v>
      </c>
      <c r="G28" s="3">
        <v>122677418</v>
      </c>
      <c r="H28" s="2" t="s">
        <v>331</v>
      </c>
      <c r="I28" s="3">
        <v>126868953</v>
      </c>
      <c r="J28" s="2" t="s">
        <v>332</v>
      </c>
      <c r="K28" s="3">
        <v>113644669</v>
      </c>
      <c r="L28" s="2" t="s">
        <v>411</v>
      </c>
    </row>
    <row r="29" spans="1:12" ht="25.5">
      <c r="A29" s="2" t="s">
        <v>328</v>
      </c>
      <c r="B29" s="2" t="s">
        <v>413</v>
      </c>
      <c r="C29" s="2" t="s">
        <v>412</v>
      </c>
      <c r="D29" s="2" t="s">
        <v>331</v>
      </c>
      <c r="E29" s="3">
        <v>2192725</v>
      </c>
      <c r="F29" s="2" t="s">
        <v>331</v>
      </c>
      <c r="G29" s="3">
        <v>2742559</v>
      </c>
      <c r="H29" s="2" t="s">
        <v>331</v>
      </c>
      <c r="I29" s="3">
        <v>2045479</v>
      </c>
      <c r="J29" s="2" t="s">
        <v>332</v>
      </c>
      <c r="K29" s="3">
        <v>1384370</v>
      </c>
      <c r="L29" s="2" t="s">
        <v>414</v>
      </c>
    </row>
    <row r="30" spans="1:12" ht="25.5">
      <c r="A30" s="2" t="s">
        <v>328</v>
      </c>
      <c r="B30" s="2" t="s">
        <v>416</v>
      </c>
      <c r="C30" s="2" t="s">
        <v>415</v>
      </c>
      <c r="D30" s="2" t="s">
        <v>331</v>
      </c>
      <c r="E30" s="3">
        <v>148162</v>
      </c>
      <c r="F30" s="2" t="s">
        <v>331</v>
      </c>
      <c r="G30" s="3">
        <v>174868</v>
      </c>
      <c r="H30" s="2" t="s">
        <v>331</v>
      </c>
      <c r="I30" s="3">
        <v>199973</v>
      </c>
      <c r="J30" s="2" t="s">
        <v>332</v>
      </c>
      <c r="K30" s="3">
        <v>220697</v>
      </c>
      <c r="L30" s="2" t="s">
        <v>417</v>
      </c>
    </row>
    <row r="31" spans="1:12" ht="25.5">
      <c r="A31" s="2" t="s">
        <v>328</v>
      </c>
      <c r="B31" s="2" t="s">
        <v>419</v>
      </c>
      <c r="C31" s="2" t="s">
        <v>418</v>
      </c>
      <c r="D31" s="2" t="s">
        <v>331</v>
      </c>
      <c r="E31" s="3">
        <v>4826</v>
      </c>
      <c r="F31" s="2" t="s">
        <v>331</v>
      </c>
      <c r="G31" s="3">
        <v>4733</v>
      </c>
      <c r="H31" s="2" t="s">
        <v>331</v>
      </c>
      <c r="I31" s="3">
        <v>4782</v>
      </c>
      <c r="J31" s="2" t="s">
        <v>332</v>
      </c>
      <c r="K31" s="3">
        <v>5887</v>
      </c>
      <c r="L31" s="2" t="s">
        <v>420</v>
      </c>
    </row>
    <row r="32" spans="1:12" ht="25.5">
      <c r="A32" s="2" t="s">
        <v>328</v>
      </c>
      <c r="B32" s="2" t="s">
        <v>422</v>
      </c>
      <c r="C32" s="2" t="s">
        <v>421</v>
      </c>
      <c r="D32" s="2" t="s">
        <v>331</v>
      </c>
      <c r="E32" s="3">
        <v>45812920</v>
      </c>
      <c r="F32" s="2" t="s">
        <v>331</v>
      </c>
      <c r="G32" s="3">
        <v>48455022</v>
      </c>
      <c r="H32" s="2" t="s">
        <v>331</v>
      </c>
      <c r="I32" s="3">
        <v>46226846</v>
      </c>
      <c r="J32" s="2" t="s">
        <v>332</v>
      </c>
      <c r="K32" s="3">
        <v>46225344</v>
      </c>
      <c r="L32" s="2" t="s">
        <v>423</v>
      </c>
    </row>
    <row r="33" spans="1:12" ht="25.5">
      <c r="A33" s="2" t="s">
        <v>328</v>
      </c>
      <c r="B33" s="2" t="s">
        <v>425</v>
      </c>
      <c r="C33" s="2" t="s">
        <v>424</v>
      </c>
      <c r="D33" s="2" t="s">
        <v>331</v>
      </c>
      <c r="E33" s="3">
        <v>491213</v>
      </c>
      <c r="F33" s="2" t="s">
        <v>331</v>
      </c>
      <c r="G33" s="3">
        <v>484322</v>
      </c>
      <c r="H33" s="2" t="s">
        <v>331</v>
      </c>
      <c r="I33" s="3">
        <v>457792</v>
      </c>
      <c r="J33" s="2" t="s">
        <v>332</v>
      </c>
      <c r="K33" s="3">
        <v>467780</v>
      </c>
      <c r="L33" s="2" t="s">
        <v>426</v>
      </c>
    </row>
    <row r="34" spans="1:12" ht="12.75">
      <c r="A34" s="2" t="s">
        <v>328</v>
      </c>
      <c r="B34" s="2" t="s">
        <v>428</v>
      </c>
      <c r="C34" s="2" t="s">
        <v>427</v>
      </c>
      <c r="D34" s="2" t="s">
        <v>331</v>
      </c>
      <c r="E34" s="3">
        <v>10</v>
      </c>
      <c r="F34" s="2" t="s">
        <v>331</v>
      </c>
      <c r="G34" s="3">
        <v>11.3</v>
      </c>
      <c r="H34" s="2" t="s">
        <v>331</v>
      </c>
      <c r="I34" s="3">
        <v>11.5</v>
      </c>
      <c r="J34" s="2" t="s">
        <v>332</v>
      </c>
      <c r="K34" s="3">
        <v>12</v>
      </c>
      <c r="L34" s="2" t="s">
        <v>429</v>
      </c>
    </row>
    <row r="35" spans="1:12" ht="25.5">
      <c r="A35" s="2" t="s">
        <v>328</v>
      </c>
      <c r="B35" s="2" t="s">
        <v>431</v>
      </c>
      <c r="C35" s="2" t="s">
        <v>430</v>
      </c>
      <c r="D35" s="2" t="s">
        <v>331</v>
      </c>
      <c r="E35" s="3">
        <v>14.2</v>
      </c>
      <c r="F35" s="2" t="s">
        <v>331</v>
      </c>
      <c r="G35" s="3">
        <v>14.3</v>
      </c>
      <c r="H35" s="2" t="s">
        <v>331</v>
      </c>
      <c r="I35" s="3">
        <v>14</v>
      </c>
      <c r="J35" s="2" t="s">
        <v>332</v>
      </c>
      <c r="K35" s="3">
        <v>13</v>
      </c>
      <c r="L35" s="2" t="s">
        <v>432</v>
      </c>
    </row>
    <row r="36" spans="1:12" ht="12.75">
      <c r="A36" s="2" t="s">
        <v>328</v>
      </c>
      <c r="B36" s="2" t="s">
        <v>434</v>
      </c>
      <c r="C36" s="2" t="s">
        <v>433</v>
      </c>
      <c r="D36" s="2" t="s">
        <v>331</v>
      </c>
      <c r="E36" s="3">
        <v>1361766</v>
      </c>
      <c r="F36" s="2" t="s">
        <v>331</v>
      </c>
      <c r="G36" s="3">
        <v>1378701</v>
      </c>
      <c r="H36" s="2" t="s">
        <v>331</v>
      </c>
      <c r="I36" s="3">
        <v>1487937</v>
      </c>
      <c r="J36" s="2" t="s">
        <v>332</v>
      </c>
      <c r="K36" s="3">
        <v>1581101</v>
      </c>
      <c r="L36" s="2" t="s">
        <v>435</v>
      </c>
    </row>
    <row r="37" spans="1:12" ht="25.5">
      <c r="A37" s="2" t="s">
        <v>328</v>
      </c>
      <c r="B37" s="2" t="s">
        <v>437</v>
      </c>
      <c r="C37" s="2" t="s">
        <v>436</v>
      </c>
      <c r="D37" s="2" t="s">
        <v>331</v>
      </c>
      <c r="E37" s="3">
        <v>27999</v>
      </c>
      <c r="F37" s="2" t="s">
        <v>331</v>
      </c>
      <c r="G37" s="3">
        <v>25614</v>
      </c>
      <c r="H37" s="2" t="s">
        <v>331</v>
      </c>
      <c r="I37" s="3">
        <v>26412</v>
      </c>
      <c r="J37" s="2" t="s">
        <v>332</v>
      </c>
      <c r="K37" s="3">
        <v>31597</v>
      </c>
      <c r="L37" s="2" t="s">
        <v>438</v>
      </c>
    </row>
    <row r="38" spans="1:12" ht="12.75">
      <c r="A38" s="2" t="s">
        <v>328</v>
      </c>
      <c r="B38" s="2" t="s">
        <v>440</v>
      </c>
      <c r="C38" s="2" t="s">
        <v>439</v>
      </c>
      <c r="D38" s="2" t="s">
        <v>331</v>
      </c>
      <c r="E38" s="3">
        <v>412554</v>
      </c>
      <c r="F38" s="2" t="s">
        <v>331</v>
      </c>
      <c r="G38" s="3">
        <v>408560</v>
      </c>
      <c r="H38" s="2" t="s">
        <v>331</v>
      </c>
      <c r="I38" s="3">
        <v>442613</v>
      </c>
      <c r="J38" s="2" t="s">
        <v>332</v>
      </c>
      <c r="K38" s="3">
        <v>429322</v>
      </c>
      <c r="L38" s="2" t="s">
        <v>441</v>
      </c>
    </row>
    <row r="39" spans="1:12" ht="25.5">
      <c r="A39" s="2" t="s">
        <v>328</v>
      </c>
      <c r="B39" s="2" t="s">
        <v>443</v>
      </c>
      <c r="C39" s="2" t="s">
        <v>442</v>
      </c>
      <c r="D39" s="2" t="s">
        <v>331</v>
      </c>
      <c r="E39" s="3">
        <v>15313</v>
      </c>
      <c r="F39" s="2" t="s">
        <v>331</v>
      </c>
      <c r="G39" s="3">
        <v>13617</v>
      </c>
      <c r="H39" s="2" t="s">
        <v>331</v>
      </c>
      <c r="I39" s="3">
        <v>13382</v>
      </c>
      <c r="J39" s="2" t="s">
        <v>332</v>
      </c>
      <c r="K39" s="3">
        <v>14132</v>
      </c>
      <c r="L39" s="2" t="s">
        <v>444</v>
      </c>
    </row>
    <row r="40" spans="1:12" ht="12.75">
      <c r="A40" s="2" t="s">
        <v>328</v>
      </c>
      <c r="B40" s="2" t="s">
        <v>446</v>
      </c>
      <c r="C40" s="2" t="s">
        <v>445</v>
      </c>
      <c r="D40" s="2" t="s">
        <v>331</v>
      </c>
      <c r="E40" s="3">
        <v>137539</v>
      </c>
      <c r="F40" s="2" t="s">
        <v>331</v>
      </c>
      <c r="G40" s="3">
        <v>138039</v>
      </c>
      <c r="H40" s="2" t="s">
        <v>331</v>
      </c>
      <c r="I40" s="3">
        <v>157209</v>
      </c>
      <c r="J40" s="2" t="s">
        <v>332</v>
      </c>
      <c r="K40" s="3">
        <v>230553</v>
      </c>
      <c r="L40" s="2" t="s">
        <v>447</v>
      </c>
    </row>
    <row r="41" spans="1:12" ht="25.5">
      <c r="A41" s="2" t="s">
        <v>328</v>
      </c>
      <c r="B41" s="2" t="s">
        <v>449</v>
      </c>
      <c r="C41" s="2" t="s">
        <v>448</v>
      </c>
      <c r="D41" s="2" t="s">
        <v>331</v>
      </c>
      <c r="E41" s="3">
        <v>4346</v>
      </c>
      <c r="F41" s="2" t="s">
        <v>331</v>
      </c>
      <c r="G41" s="3">
        <v>4256</v>
      </c>
      <c r="H41" s="2" t="s">
        <v>331</v>
      </c>
      <c r="I41" s="3">
        <v>4846</v>
      </c>
      <c r="J41" s="2" t="s">
        <v>332</v>
      </c>
      <c r="K41" s="3">
        <v>8638</v>
      </c>
      <c r="L41" s="2" t="s">
        <v>450</v>
      </c>
    </row>
    <row r="42" spans="1:12" ht="12.75">
      <c r="A42" s="2" t="s">
        <v>328</v>
      </c>
      <c r="B42" s="2" t="s">
        <v>452</v>
      </c>
      <c r="C42" s="2" t="s">
        <v>451</v>
      </c>
      <c r="D42" s="2" t="s">
        <v>331</v>
      </c>
      <c r="E42" s="3">
        <v>961560</v>
      </c>
      <c r="F42" s="2" t="s">
        <v>331</v>
      </c>
      <c r="G42" s="3">
        <v>1053150</v>
      </c>
      <c r="H42" s="2" t="s">
        <v>331</v>
      </c>
      <c r="I42" s="3">
        <v>1138179</v>
      </c>
      <c r="J42" s="2" t="s">
        <v>332</v>
      </c>
      <c r="K42" s="3">
        <v>1234787</v>
      </c>
      <c r="L42" s="2" t="s">
        <v>453</v>
      </c>
    </row>
    <row r="43" spans="1:12" ht="25.5">
      <c r="A43" s="2" t="s">
        <v>328</v>
      </c>
      <c r="B43" s="2" t="s">
        <v>455</v>
      </c>
      <c r="C43" s="2" t="s">
        <v>454</v>
      </c>
      <c r="D43" s="2" t="s">
        <v>331</v>
      </c>
      <c r="E43" s="3">
        <v>21584</v>
      </c>
      <c r="F43" s="2" t="s">
        <v>331</v>
      </c>
      <c r="G43" s="3">
        <v>20897</v>
      </c>
      <c r="H43" s="2" t="s">
        <v>331</v>
      </c>
      <c r="I43" s="3">
        <v>21376</v>
      </c>
      <c r="J43" s="2" t="s">
        <v>332</v>
      </c>
      <c r="K43" s="3">
        <v>26387</v>
      </c>
      <c r="L43" s="2" t="s">
        <v>456</v>
      </c>
    </row>
    <row r="44" spans="1:12" ht="12.75">
      <c r="A44" s="2" t="s">
        <v>328</v>
      </c>
      <c r="B44" s="2" t="s">
        <v>458</v>
      </c>
      <c r="C44" s="2" t="s">
        <v>457</v>
      </c>
      <c r="D44" s="2" t="s">
        <v>331</v>
      </c>
      <c r="E44" s="3">
        <v>950299</v>
      </c>
      <c r="F44" s="2" t="s">
        <v>331</v>
      </c>
      <c r="G44" s="3">
        <v>872150</v>
      </c>
      <c r="H44" s="2" t="s">
        <v>331</v>
      </c>
      <c r="I44" s="3">
        <v>949580</v>
      </c>
      <c r="J44" s="2" t="s">
        <v>332</v>
      </c>
      <c r="K44" s="3">
        <v>1006189</v>
      </c>
      <c r="L44" s="2" t="s">
        <v>459</v>
      </c>
    </row>
    <row r="45" spans="1:12" ht="25.5">
      <c r="A45" s="2" t="s">
        <v>328</v>
      </c>
      <c r="B45" s="2" t="s">
        <v>461</v>
      </c>
      <c r="C45" s="2" t="s">
        <v>460</v>
      </c>
      <c r="D45" s="2" t="s">
        <v>331</v>
      </c>
      <c r="E45" s="3">
        <v>26074</v>
      </c>
      <c r="F45" s="2" t="s">
        <v>331</v>
      </c>
      <c r="G45" s="3">
        <v>22590</v>
      </c>
      <c r="H45" s="2" t="s">
        <v>331</v>
      </c>
      <c r="I45" s="3">
        <v>23264</v>
      </c>
      <c r="J45" s="2" t="s">
        <v>332</v>
      </c>
      <c r="K45" s="3">
        <v>27980</v>
      </c>
      <c r="L45" s="2" t="s">
        <v>462</v>
      </c>
    </row>
    <row r="46" spans="1:12" ht="12.75">
      <c r="A46" s="2" t="s">
        <v>328</v>
      </c>
      <c r="B46" s="2" t="s">
        <v>464</v>
      </c>
      <c r="C46" s="2" t="s">
        <v>463</v>
      </c>
      <c r="D46" s="2" t="s">
        <v>331</v>
      </c>
      <c r="E46" s="3">
        <v>755254</v>
      </c>
      <c r="F46" s="2" t="s">
        <v>331</v>
      </c>
      <c r="G46" s="3">
        <v>801881</v>
      </c>
      <c r="H46" s="2" t="s">
        <v>331</v>
      </c>
      <c r="I46" s="3">
        <v>844476</v>
      </c>
      <c r="J46" s="2" t="s">
        <v>332</v>
      </c>
      <c r="K46" s="3">
        <v>861798</v>
      </c>
      <c r="L46" s="2" t="s">
        <v>465</v>
      </c>
    </row>
    <row r="47" spans="1:12" ht="25.5">
      <c r="A47" s="2" t="s">
        <v>328</v>
      </c>
      <c r="B47" s="2" t="s">
        <v>467</v>
      </c>
      <c r="C47" s="2" t="s">
        <v>466</v>
      </c>
      <c r="D47" s="2" t="s">
        <v>331</v>
      </c>
      <c r="E47" s="3">
        <v>16521</v>
      </c>
      <c r="F47" s="2" t="s">
        <v>331</v>
      </c>
      <c r="G47" s="3">
        <v>15989</v>
      </c>
      <c r="H47" s="2" t="s">
        <v>331</v>
      </c>
      <c r="I47" s="3">
        <v>16329</v>
      </c>
      <c r="J47" s="2" t="s">
        <v>332</v>
      </c>
      <c r="K47" s="3">
        <v>19077</v>
      </c>
      <c r="L47" s="2" t="s">
        <v>468</v>
      </c>
    </row>
    <row r="48" spans="1:12" ht="12.75">
      <c r="A48" s="2" t="s">
        <v>328</v>
      </c>
      <c r="B48" s="2" t="s">
        <v>470</v>
      </c>
      <c r="C48" s="2" t="s">
        <v>469</v>
      </c>
      <c r="D48" s="2" t="s">
        <v>331</v>
      </c>
      <c r="E48" s="3">
        <v>1042158</v>
      </c>
      <c r="F48" s="2" t="s">
        <v>331</v>
      </c>
      <c r="G48" s="3">
        <v>992773</v>
      </c>
      <c r="H48" s="2" t="s">
        <v>331</v>
      </c>
      <c r="I48" s="3">
        <v>1115560</v>
      </c>
      <c r="J48" s="2" t="s">
        <v>332</v>
      </c>
      <c r="K48" s="3">
        <v>1187374</v>
      </c>
      <c r="L48" s="2" t="s">
        <v>471</v>
      </c>
    </row>
    <row r="49" spans="1:12" ht="25.5">
      <c r="A49" s="2" t="s">
        <v>328</v>
      </c>
      <c r="B49" s="2" t="s">
        <v>473</v>
      </c>
      <c r="C49" s="2" t="s">
        <v>472</v>
      </c>
      <c r="D49" s="2" t="s">
        <v>331</v>
      </c>
      <c r="E49" s="3">
        <v>27789</v>
      </c>
      <c r="F49" s="2" t="s">
        <v>331</v>
      </c>
      <c r="G49" s="3">
        <v>23821</v>
      </c>
      <c r="H49" s="2" t="s">
        <v>331</v>
      </c>
      <c r="I49" s="3">
        <v>25002</v>
      </c>
      <c r="J49" s="2" t="s">
        <v>332</v>
      </c>
      <c r="K49" s="3">
        <v>29487</v>
      </c>
      <c r="L49" s="2" t="s">
        <v>474</v>
      </c>
    </row>
    <row r="50" spans="1:12" ht="12.75">
      <c r="A50" s="2" t="s">
        <v>328</v>
      </c>
      <c r="B50" s="2" t="s">
        <v>476</v>
      </c>
      <c r="C50" s="2" t="s">
        <v>475</v>
      </c>
      <c r="D50" s="2" t="s">
        <v>331</v>
      </c>
      <c r="E50" s="3">
        <v>107680</v>
      </c>
      <c r="F50" s="2" t="s">
        <v>331</v>
      </c>
      <c r="G50" s="3">
        <v>110437</v>
      </c>
      <c r="H50" s="2" t="s">
        <v>331</v>
      </c>
      <c r="I50" s="3">
        <v>135116</v>
      </c>
      <c r="J50" s="2" t="s">
        <v>332</v>
      </c>
      <c r="K50" s="3">
        <v>156421</v>
      </c>
      <c r="L50" s="2" t="s">
        <v>477</v>
      </c>
    </row>
    <row r="51" spans="1:12" ht="25.5">
      <c r="A51" s="2" t="s">
        <v>328</v>
      </c>
      <c r="B51" s="2" t="s">
        <v>479</v>
      </c>
      <c r="C51" s="2" t="s">
        <v>478</v>
      </c>
      <c r="D51" s="2" t="s">
        <v>331</v>
      </c>
      <c r="E51" s="3">
        <v>2960</v>
      </c>
      <c r="F51" s="2" t="s">
        <v>331</v>
      </c>
      <c r="G51" s="3">
        <v>2675</v>
      </c>
      <c r="H51" s="2" t="s">
        <v>331</v>
      </c>
      <c r="I51" s="3">
        <v>3086</v>
      </c>
      <c r="J51" s="2" t="s">
        <v>332</v>
      </c>
      <c r="K51" s="3">
        <v>3458</v>
      </c>
      <c r="L51" s="2" t="s">
        <v>480</v>
      </c>
    </row>
    <row r="52" spans="1:12" ht="12.75">
      <c r="A52" s="2" t="s">
        <v>328</v>
      </c>
      <c r="B52" s="2" t="s">
        <v>482</v>
      </c>
      <c r="C52" s="2" t="s">
        <v>481</v>
      </c>
      <c r="D52" s="2" t="s">
        <v>331</v>
      </c>
      <c r="E52" s="3">
        <v>57277</v>
      </c>
      <c r="F52" s="2" t="s">
        <v>331</v>
      </c>
      <c r="G52" s="3">
        <v>54743</v>
      </c>
      <c r="H52" s="2" t="s">
        <v>331</v>
      </c>
      <c r="I52" s="3">
        <v>64915</v>
      </c>
      <c r="J52" s="2" t="s">
        <v>332</v>
      </c>
      <c r="K52" s="3">
        <v>67312</v>
      </c>
      <c r="L52" s="2" t="s">
        <v>483</v>
      </c>
    </row>
    <row r="53" spans="1:12" ht="25.5">
      <c r="A53" s="2" t="s">
        <v>328</v>
      </c>
      <c r="B53" s="2" t="s">
        <v>485</v>
      </c>
      <c r="C53" s="2" t="s">
        <v>484</v>
      </c>
      <c r="D53" s="2" t="s">
        <v>331</v>
      </c>
      <c r="E53" s="3">
        <v>2009</v>
      </c>
      <c r="F53" s="2" t="s">
        <v>331</v>
      </c>
      <c r="G53" s="3">
        <v>1720</v>
      </c>
      <c r="H53" s="2" t="s">
        <v>331</v>
      </c>
      <c r="I53" s="3">
        <v>1987</v>
      </c>
      <c r="J53" s="2" t="s">
        <v>332</v>
      </c>
      <c r="K53" s="3">
        <v>2327</v>
      </c>
      <c r="L53" s="2" t="s">
        <v>486</v>
      </c>
    </row>
    <row r="54" spans="1:12" ht="12.75">
      <c r="A54" s="2" t="s">
        <v>328</v>
      </c>
      <c r="B54" s="2" t="s">
        <v>488</v>
      </c>
      <c r="C54" s="2" t="s">
        <v>487</v>
      </c>
      <c r="D54" s="2" t="s">
        <v>331</v>
      </c>
      <c r="E54" s="3">
        <v>61268</v>
      </c>
      <c r="F54" s="2" t="s">
        <v>331</v>
      </c>
      <c r="G54" s="3">
        <v>60100</v>
      </c>
      <c r="H54" s="2" t="s">
        <v>331</v>
      </c>
      <c r="I54" s="3">
        <v>70622</v>
      </c>
      <c r="J54" s="2" t="s">
        <v>332</v>
      </c>
      <c r="K54" s="3">
        <v>74300</v>
      </c>
      <c r="L54" s="2" t="s">
        <v>489</v>
      </c>
    </row>
    <row r="55" spans="1:12" ht="25.5">
      <c r="A55" s="2" t="s">
        <v>328</v>
      </c>
      <c r="B55" s="2" t="s">
        <v>491</v>
      </c>
      <c r="C55" s="2" t="s">
        <v>490</v>
      </c>
      <c r="D55" s="2" t="s">
        <v>331</v>
      </c>
      <c r="E55" s="3">
        <v>2139</v>
      </c>
      <c r="F55" s="2" t="s">
        <v>331</v>
      </c>
      <c r="G55" s="3">
        <v>1920</v>
      </c>
      <c r="H55" s="2" t="s">
        <v>331</v>
      </c>
      <c r="I55" s="3">
        <v>2072</v>
      </c>
      <c r="J55" s="2" t="s">
        <v>332</v>
      </c>
      <c r="K55" s="3">
        <v>2519</v>
      </c>
      <c r="L55" s="2" t="s">
        <v>492</v>
      </c>
    </row>
    <row r="56" spans="1:12" ht="12.75">
      <c r="A56" s="2" t="s">
        <v>328</v>
      </c>
      <c r="B56" s="2" t="s">
        <v>494</v>
      </c>
      <c r="C56" s="2" t="s">
        <v>493</v>
      </c>
      <c r="D56" s="2" t="s">
        <v>331</v>
      </c>
      <c r="E56" s="3">
        <v>106654</v>
      </c>
      <c r="F56" s="2" t="s">
        <v>331</v>
      </c>
      <c r="G56" s="3">
        <v>101923</v>
      </c>
      <c r="H56" s="2" t="s">
        <v>331</v>
      </c>
      <c r="I56" s="3">
        <v>107701</v>
      </c>
      <c r="J56" s="2" t="s">
        <v>332</v>
      </c>
      <c r="K56" s="3">
        <v>114497</v>
      </c>
      <c r="L56" s="2" t="s">
        <v>495</v>
      </c>
    </row>
    <row r="57" spans="1:12" ht="25.5">
      <c r="A57" s="2" t="s">
        <v>328</v>
      </c>
      <c r="B57" s="2" t="s">
        <v>497</v>
      </c>
      <c r="C57" s="2" t="s">
        <v>496</v>
      </c>
      <c r="D57" s="2" t="s">
        <v>331</v>
      </c>
      <c r="E57" s="3">
        <v>3189</v>
      </c>
      <c r="F57" s="2" t="s">
        <v>331</v>
      </c>
      <c r="G57" s="3">
        <v>2827</v>
      </c>
      <c r="H57" s="2" t="s">
        <v>331</v>
      </c>
      <c r="I57" s="3">
        <v>2824</v>
      </c>
      <c r="J57" s="2" t="s">
        <v>332</v>
      </c>
      <c r="K57" s="3">
        <v>3427</v>
      </c>
      <c r="L57" s="2" t="s">
        <v>498</v>
      </c>
    </row>
    <row r="58" spans="1:12" ht="12.75">
      <c r="A58" s="2" t="s">
        <v>328</v>
      </c>
      <c r="B58" s="2" t="s">
        <v>500</v>
      </c>
      <c r="C58" s="2" t="s">
        <v>499</v>
      </c>
      <c r="D58" s="2" t="s">
        <v>331</v>
      </c>
      <c r="E58" s="3">
        <v>709279</v>
      </c>
      <c r="F58" s="2" t="s">
        <v>331</v>
      </c>
      <c r="G58" s="3">
        <v>665570</v>
      </c>
      <c r="H58" s="2" t="s">
        <v>331</v>
      </c>
      <c r="I58" s="3">
        <v>737206</v>
      </c>
      <c r="J58" s="2" t="s">
        <v>332</v>
      </c>
      <c r="K58" s="3">
        <v>774844</v>
      </c>
      <c r="L58" s="2" t="s">
        <v>501</v>
      </c>
    </row>
    <row r="59" spans="1:12" ht="25.5">
      <c r="A59" s="2" t="s">
        <v>328</v>
      </c>
      <c r="B59" s="2" t="s">
        <v>503</v>
      </c>
      <c r="C59" s="2" t="s">
        <v>502</v>
      </c>
      <c r="D59" s="2" t="s">
        <v>331</v>
      </c>
      <c r="E59" s="3">
        <v>17492</v>
      </c>
      <c r="F59" s="2" t="s">
        <v>331</v>
      </c>
      <c r="G59" s="3">
        <v>14679</v>
      </c>
      <c r="H59" s="2" t="s">
        <v>331</v>
      </c>
      <c r="I59" s="3">
        <v>15033</v>
      </c>
      <c r="J59" s="2" t="s">
        <v>332</v>
      </c>
      <c r="K59" s="3">
        <v>17756</v>
      </c>
      <c r="L59" s="2" t="s">
        <v>504</v>
      </c>
    </row>
    <row r="60" spans="1:12" ht="12.75">
      <c r="A60" s="2" t="s">
        <v>328</v>
      </c>
      <c r="B60" s="2" t="s">
        <v>506</v>
      </c>
      <c r="C60" s="2" t="s">
        <v>505</v>
      </c>
      <c r="D60" s="2" t="s">
        <v>331</v>
      </c>
      <c r="E60" s="3">
        <v>114447</v>
      </c>
      <c r="F60" s="2" t="s">
        <v>331</v>
      </c>
      <c r="G60" s="3">
        <v>130646</v>
      </c>
      <c r="H60" s="2" t="s">
        <v>331</v>
      </c>
      <c r="I60" s="3">
        <v>127723</v>
      </c>
      <c r="J60" s="2" t="s">
        <v>332</v>
      </c>
      <c r="K60" s="3">
        <v>191804</v>
      </c>
      <c r="L60" s="2" t="s">
        <v>507</v>
      </c>
    </row>
    <row r="61" spans="1:12" ht="25.5">
      <c r="A61" s="2" t="s">
        <v>328</v>
      </c>
      <c r="B61" s="2" t="s">
        <v>509</v>
      </c>
      <c r="C61" s="2" t="s">
        <v>508</v>
      </c>
      <c r="D61" s="2" t="s">
        <v>331</v>
      </c>
      <c r="E61" s="3">
        <v>3348</v>
      </c>
      <c r="F61" s="2" t="s">
        <v>331</v>
      </c>
      <c r="G61" s="3">
        <v>3677</v>
      </c>
      <c r="H61" s="2" t="s">
        <v>331</v>
      </c>
      <c r="I61" s="3">
        <v>3309</v>
      </c>
      <c r="J61" s="2" t="s">
        <v>332</v>
      </c>
      <c r="K61" s="3">
        <v>5803</v>
      </c>
      <c r="L61" s="2" t="s">
        <v>510</v>
      </c>
    </row>
    <row r="62" spans="1:12" ht="12.75">
      <c r="A62" s="2" t="s">
        <v>328</v>
      </c>
      <c r="B62" s="2" t="s">
        <v>512</v>
      </c>
      <c r="C62" s="2" t="s">
        <v>511</v>
      </c>
      <c r="D62" s="2" t="s">
        <v>331</v>
      </c>
      <c r="E62" s="3">
        <v>92574</v>
      </c>
      <c r="F62" s="2" t="s">
        <v>331</v>
      </c>
      <c r="G62" s="3">
        <v>94711</v>
      </c>
      <c r="H62" s="2" t="s">
        <v>331</v>
      </c>
      <c r="I62" s="3">
        <v>113554</v>
      </c>
      <c r="J62" s="2" t="s">
        <v>332</v>
      </c>
      <c r="K62" s="3">
        <v>127176</v>
      </c>
      <c r="L62" s="2" t="s">
        <v>513</v>
      </c>
    </row>
    <row r="63" spans="1:12" ht="25.5">
      <c r="A63" s="2" t="s">
        <v>328</v>
      </c>
      <c r="B63" s="2" t="s">
        <v>515</v>
      </c>
      <c r="C63" s="2" t="s">
        <v>514</v>
      </c>
      <c r="D63" s="2" t="s">
        <v>331</v>
      </c>
      <c r="E63" s="3">
        <v>3266</v>
      </c>
      <c r="F63" s="2" t="s">
        <v>331</v>
      </c>
      <c r="G63" s="3">
        <v>2937</v>
      </c>
      <c r="H63" s="2" t="s">
        <v>331</v>
      </c>
      <c r="I63" s="3">
        <v>3130</v>
      </c>
      <c r="J63" s="2" t="s">
        <v>332</v>
      </c>
      <c r="K63" s="3">
        <v>3350</v>
      </c>
      <c r="L63" s="2" t="s">
        <v>516</v>
      </c>
    </row>
    <row r="64" spans="1:12" ht="12.75">
      <c r="A64" s="2" t="s">
        <v>328</v>
      </c>
      <c r="B64" s="2" t="s">
        <v>518</v>
      </c>
      <c r="C64" s="2" t="s">
        <v>517</v>
      </c>
      <c r="D64" s="2" t="s">
        <v>331</v>
      </c>
      <c r="E64" s="3">
        <v>126791</v>
      </c>
      <c r="F64" s="2" t="s">
        <v>331</v>
      </c>
      <c r="G64" s="3">
        <v>133079</v>
      </c>
      <c r="H64" s="2" t="s">
        <v>331</v>
      </c>
      <c r="I64" s="3">
        <v>135473</v>
      </c>
      <c r="J64" s="2" t="s">
        <v>332</v>
      </c>
      <c r="K64" s="3">
        <v>192714</v>
      </c>
      <c r="L64" s="2" t="s">
        <v>519</v>
      </c>
    </row>
    <row r="65" spans="1:12" ht="25.5">
      <c r="A65" s="2" t="s">
        <v>328</v>
      </c>
      <c r="B65" s="2" t="s">
        <v>521</v>
      </c>
      <c r="C65" s="2" t="s">
        <v>520</v>
      </c>
      <c r="D65" s="2" t="s">
        <v>331</v>
      </c>
      <c r="E65" s="3">
        <v>4282</v>
      </c>
      <c r="F65" s="2" t="s">
        <v>331</v>
      </c>
      <c r="G65" s="3">
        <v>3878</v>
      </c>
      <c r="H65" s="2" t="s">
        <v>331</v>
      </c>
      <c r="I65" s="3">
        <v>3225</v>
      </c>
      <c r="J65" s="2" t="s">
        <v>332</v>
      </c>
      <c r="K65" s="3">
        <v>4399</v>
      </c>
      <c r="L65" s="2" t="s">
        <v>522</v>
      </c>
    </row>
    <row r="66" spans="1:12" ht="12.75">
      <c r="A66" s="2" t="s">
        <v>328</v>
      </c>
      <c r="B66" s="2" t="s">
        <v>524</v>
      </c>
      <c r="C66" s="2" t="s">
        <v>523</v>
      </c>
      <c r="D66" s="2" t="s">
        <v>331</v>
      </c>
      <c r="E66" s="3">
        <v>263642</v>
      </c>
      <c r="F66" s="2" t="s">
        <v>331</v>
      </c>
      <c r="G66" s="3">
        <v>258767</v>
      </c>
      <c r="H66" s="2" t="s">
        <v>331</v>
      </c>
      <c r="I66" s="3">
        <v>303875</v>
      </c>
      <c r="J66" s="2" t="s">
        <v>332</v>
      </c>
      <c r="K66" s="3">
        <v>360458</v>
      </c>
      <c r="L66" s="2" t="s">
        <v>525</v>
      </c>
    </row>
    <row r="67" spans="1:12" ht="25.5">
      <c r="A67" s="2" t="s">
        <v>328</v>
      </c>
      <c r="B67" s="2" t="s">
        <v>527</v>
      </c>
      <c r="C67" s="2" t="s">
        <v>526</v>
      </c>
      <c r="D67" s="2" t="s">
        <v>331</v>
      </c>
      <c r="E67" s="3">
        <v>7748</v>
      </c>
      <c r="F67" s="2" t="s">
        <v>331</v>
      </c>
      <c r="G67" s="3">
        <v>6320</v>
      </c>
      <c r="H67" s="2" t="s">
        <v>331</v>
      </c>
      <c r="I67" s="3">
        <v>6326</v>
      </c>
      <c r="J67" s="2" t="s">
        <v>332</v>
      </c>
      <c r="K67" s="3">
        <v>7035</v>
      </c>
      <c r="L67" s="2" t="s">
        <v>528</v>
      </c>
    </row>
    <row r="68" spans="1:12" ht="12.75">
      <c r="A68" s="2" t="s">
        <v>328</v>
      </c>
      <c r="B68" s="2" t="s">
        <v>530</v>
      </c>
      <c r="C68" s="2" t="s">
        <v>529</v>
      </c>
      <c r="D68" s="2" t="s">
        <v>331</v>
      </c>
      <c r="E68" s="3">
        <v>1113839</v>
      </c>
      <c r="F68" s="2" t="s">
        <v>331</v>
      </c>
      <c r="G68" s="3">
        <v>1112827</v>
      </c>
      <c r="H68" s="2" t="s">
        <v>331</v>
      </c>
      <c r="I68" s="3">
        <v>1163336</v>
      </c>
      <c r="J68" s="2" t="s">
        <v>332</v>
      </c>
      <c r="K68" s="3">
        <v>1097660</v>
      </c>
      <c r="L68" s="2" t="s">
        <v>531</v>
      </c>
    </row>
    <row r="69" spans="1:12" ht="25.5">
      <c r="A69" s="2" t="s">
        <v>328</v>
      </c>
      <c r="B69" s="2" t="s">
        <v>533</v>
      </c>
      <c r="C69" s="2" t="s">
        <v>532</v>
      </c>
      <c r="D69" s="2" t="s">
        <v>331</v>
      </c>
      <c r="E69" s="3">
        <v>21330</v>
      </c>
      <c r="F69" s="2" t="s">
        <v>331</v>
      </c>
      <c r="G69" s="3">
        <v>19009</v>
      </c>
      <c r="H69" s="2" t="s">
        <v>331</v>
      </c>
      <c r="I69" s="3">
        <v>19132</v>
      </c>
      <c r="J69" s="2" t="s">
        <v>332</v>
      </c>
      <c r="K69" s="3">
        <v>20150</v>
      </c>
      <c r="L69" s="2" t="s">
        <v>534</v>
      </c>
    </row>
    <row r="70" spans="1:12" ht="25.5">
      <c r="A70" s="2" t="s">
        <v>328</v>
      </c>
      <c r="B70" s="2" t="s">
        <v>536</v>
      </c>
      <c r="C70" s="2" t="s">
        <v>535</v>
      </c>
      <c r="D70" s="2" t="s">
        <v>331</v>
      </c>
      <c r="E70" s="3">
        <v>20.1</v>
      </c>
      <c r="F70" s="2" t="s">
        <v>331</v>
      </c>
      <c r="G70" s="3">
        <v>19.5</v>
      </c>
      <c r="H70" s="2" t="s">
        <v>331</v>
      </c>
      <c r="I70" s="3">
        <v>18.8</v>
      </c>
      <c r="J70" s="2" t="s">
        <v>332</v>
      </c>
      <c r="K70" s="3">
        <v>17</v>
      </c>
      <c r="L70" s="2" t="s">
        <v>537</v>
      </c>
    </row>
    <row r="71" spans="1:12" ht="25.5">
      <c r="A71" s="2" t="s">
        <v>328</v>
      </c>
      <c r="B71" s="2" t="s">
        <v>539</v>
      </c>
      <c r="C71" s="2" t="s">
        <v>538</v>
      </c>
      <c r="D71" s="2" t="s">
        <v>331</v>
      </c>
      <c r="E71" s="3">
        <v>16.4</v>
      </c>
      <c r="F71" s="2" t="s">
        <v>331</v>
      </c>
      <c r="G71" s="3">
        <v>16.6</v>
      </c>
      <c r="H71" s="2" t="s">
        <v>331</v>
      </c>
      <c r="I71" s="3">
        <v>17.1</v>
      </c>
      <c r="J71" s="2" t="s">
        <v>332</v>
      </c>
      <c r="K71" s="3">
        <v>17</v>
      </c>
      <c r="L71" s="2" t="s">
        <v>540</v>
      </c>
    </row>
    <row r="72" spans="1:12" ht="12.75">
      <c r="A72" s="2" t="s">
        <v>328</v>
      </c>
      <c r="B72" s="2" t="s">
        <v>542</v>
      </c>
      <c r="C72" s="2" t="s">
        <v>541</v>
      </c>
      <c r="D72" s="2" t="s">
        <v>331</v>
      </c>
      <c r="E72" s="3">
        <v>315013</v>
      </c>
      <c r="F72" s="2" t="s">
        <v>331</v>
      </c>
      <c r="G72" s="3">
        <v>325916</v>
      </c>
      <c r="H72" s="2" t="s">
        <v>331</v>
      </c>
      <c r="I72" s="3">
        <v>371521</v>
      </c>
      <c r="J72" s="2" t="s">
        <v>332</v>
      </c>
      <c r="K72" s="3">
        <v>462968</v>
      </c>
      <c r="L72" s="2" t="s">
        <v>543</v>
      </c>
    </row>
    <row r="73" spans="1:12" ht="25.5">
      <c r="A73" s="2" t="s">
        <v>328</v>
      </c>
      <c r="B73" s="2" t="s">
        <v>545</v>
      </c>
      <c r="C73" s="2" t="s">
        <v>544</v>
      </c>
      <c r="D73" s="2" t="s">
        <v>331</v>
      </c>
      <c r="E73" s="3">
        <v>11032</v>
      </c>
      <c r="F73" s="2" t="s">
        <v>331</v>
      </c>
      <c r="G73" s="3">
        <v>11343</v>
      </c>
      <c r="H73" s="2" t="s">
        <v>331</v>
      </c>
      <c r="I73" s="3">
        <v>12827</v>
      </c>
      <c r="J73" s="2" t="s">
        <v>332</v>
      </c>
      <c r="K73" s="3">
        <v>19433</v>
      </c>
      <c r="L73" s="2" t="s">
        <v>546</v>
      </c>
    </row>
    <row r="74" spans="1:12" ht="12.75">
      <c r="A74" s="2" t="s">
        <v>328</v>
      </c>
      <c r="B74" s="2" t="s">
        <v>548</v>
      </c>
      <c r="C74" s="2" t="s">
        <v>547</v>
      </c>
      <c r="D74" s="2" t="s">
        <v>331</v>
      </c>
      <c r="E74" s="3">
        <v>20850</v>
      </c>
      <c r="F74" s="2" t="s">
        <v>331</v>
      </c>
      <c r="G74" s="3">
        <v>27906</v>
      </c>
      <c r="H74" s="2" t="s">
        <v>331</v>
      </c>
      <c r="I74" s="3">
        <v>35851</v>
      </c>
      <c r="J74" s="2" t="s">
        <v>332</v>
      </c>
      <c r="K74" s="3">
        <v>62336</v>
      </c>
      <c r="L74" s="2" t="s">
        <v>549</v>
      </c>
    </row>
    <row r="75" spans="1:12" ht="25.5">
      <c r="A75" s="2" t="s">
        <v>328</v>
      </c>
      <c r="B75" s="2" t="s">
        <v>551</v>
      </c>
      <c r="C75" s="2" t="s">
        <v>550</v>
      </c>
      <c r="D75" s="2" t="s">
        <v>331</v>
      </c>
      <c r="E75" s="3">
        <v>385</v>
      </c>
      <c r="F75" s="2" t="s">
        <v>331</v>
      </c>
      <c r="G75" s="3">
        <v>328</v>
      </c>
      <c r="H75" s="2" t="s">
        <v>331</v>
      </c>
      <c r="I75" s="3">
        <v>428</v>
      </c>
      <c r="J75" s="2" t="s">
        <v>332</v>
      </c>
      <c r="K75" s="3">
        <v>629</v>
      </c>
      <c r="L75" s="2" t="s">
        <v>552</v>
      </c>
    </row>
    <row r="76" spans="1:12" ht="12.75">
      <c r="A76" s="2" t="s">
        <v>328</v>
      </c>
      <c r="B76" s="2" t="s">
        <v>554</v>
      </c>
      <c r="C76" s="2" t="s">
        <v>553</v>
      </c>
      <c r="D76" s="2" t="s">
        <v>331</v>
      </c>
      <c r="E76" s="3">
        <v>128455</v>
      </c>
      <c r="F76" s="2" t="s">
        <v>331</v>
      </c>
      <c r="G76" s="3">
        <v>178826</v>
      </c>
      <c r="H76" s="2" t="s">
        <v>331</v>
      </c>
      <c r="I76" s="3">
        <v>242688</v>
      </c>
      <c r="J76" s="2" t="s">
        <v>332</v>
      </c>
      <c r="K76" s="3">
        <v>293810</v>
      </c>
      <c r="L76" s="2" t="s">
        <v>555</v>
      </c>
    </row>
    <row r="77" spans="1:12" ht="25.5">
      <c r="A77" s="2" t="s">
        <v>328</v>
      </c>
      <c r="B77" s="2" t="s">
        <v>557</v>
      </c>
      <c r="C77" s="2" t="s">
        <v>556</v>
      </c>
      <c r="D77" s="2" t="s">
        <v>331</v>
      </c>
      <c r="E77" s="3">
        <v>2747</v>
      </c>
      <c r="F77" s="2" t="s">
        <v>331</v>
      </c>
      <c r="G77" s="3">
        <v>2949</v>
      </c>
      <c r="H77" s="2" t="s">
        <v>331</v>
      </c>
      <c r="I77" s="3">
        <v>3591</v>
      </c>
      <c r="J77" s="2" t="s">
        <v>332</v>
      </c>
      <c r="K77" s="3">
        <v>4713</v>
      </c>
      <c r="L77" s="2" t="s">
        <v>558</v>
      </c>
    </row>
    <row r="78" spans="1:12" ht="12.75">
      <c r="A78" s="2" t="s">
        <v>328</v>
      </c>
      <c r="B78" s="2" t="s">
        <v>560</v>
      </c>
      <c r="C78" s="2" t="s">
        <v>559</v>
      </c>
      <c r="D78" s="2" t="s">
        <v>331</v>
      </c>
      <c r="E78" s="3">
        <v>371442</v>
      </c>
      <c r="F78" s="2" t="s">
        <v>331</v>
      </c>
      <c r="G78" s="3">
        <v>381746</v>
      </c>
      <c r="H78" s="2" t="s">
        <v>331</v>
      </c>
      <c r="I78" s="3">
        <v>411153</v>
      </c>
      <c r="J78" s="2" t="s">
        <v>332</v>
      </c>
      <c r="K78" s="3">
        <v>443420</v>
      </c>
      <c r="L78" s="2" t="s">
        <v>561</v>
      </c>
    </row>
    <row r="79" spans="1:12" ht="25.5">
      <c r="A79" s="2" t="s">
        <v>328</v>
      </c>
      <c r="B79" s="2" t="s">
        <v>563</v>
      </c>
      <c r="C79" s="2" t="s">
        <v>562</v>
      </c>
      <c r="D79" s="2" t="s">
        <v>331</v>
      </c>
      <c r="E79" s="3">
        <v>8939</v>
      </c>
      <c r="F79" s="2" t="s">
        <v>331</v>
      </c>
      <c r="G79" s="3">
        <v>8288</v>
      </c>
      <c r="H79" s="2" t="s">
        <v>331</v>
      </c>
      <c r="I79" s="3">
        <v>7928</v>
      </c>
      <c r="J79" s="2" t="s">
        <v>332</v>
      </c>
      <c r="K79" s="3">
        <v>8786</v>
      </c>
      <c r="L79" s="2" t="s">
        <v>564</v>
      </c>
    </row>
    <row r="80" spans="1:12" ht="12.75">
      <c r="A80" s="2" t="s">
        <v>328</v>
      </c>
      <c r="B80" s="2" t="s">
        <v>566</v>
      </c>
      <c r="C80" s="2" t="s">
        <v>565</v>
      </c>
      <c r="D80" s="2" t="s">
        <v>331</v>
      </c>
      <c r="E80" s="3">
        <v>232845</v>
      </c>
      <c r="F80" s="2" t="s">
        <v>331</v>
      </c>
      <c r="G80" s="3">
        <v>211527</v>
      </c>
      <c r="H80" s="2" t="s">
        <v>331</v>
      </c>
      <c r="I80" s="3">
        <v>223275</v>
      </c>
      <c r="J80" s="2" t="s">
        <v>567</v>
      </c>
      <c r="K80" s="3">
        <v>0</v>
      </c>
      <c r="L80" s="2" t="s">
        <v>568</v>
      </c>
    </row>
    <row r="81" spans="1:12" ht="25.5">
      <c r="A81" s="2" t="s">
        <v>328</v>
      </c>
      <c r="B81" s="2" t="s">
        <v>570</v>
      </c>
      <c r="C81" s="2" t="s">
        <v>569</v>
      </c>
      <c r="D81" s="2" t="s">
        <v>331</v>
      </c>
      <c r="E81" s="3">
        <v>6195</v>
      </c>
      <c r="F81" s="2" t="s">
        <v>331</v>
      </c>
      <c r="G81" s="3">
        <v>4804</v>
      </c>
      <c r="H81" s="2" t="s">
        <v>331</v>
      </c>
      <c r="I81" s="3">
        <v>4306</v>
      </c>
      <c r="J81" s="2" t="s">
        <v>567</v>
      </c>
      <c r="K81" s="3">
        <v>0</v>
      </c>
      <c r="L81" s="2" t="s">
        <v>571</v>
      </c>
    </row>
    <row r="82" spans="1:12" ht="12.75">
      <c r="A82" s="2" t="s">
        <v>328</v>
      </c>
      <c r="B82" s="2" t="s">
        <v>573</v>
      </c>
      <c r="C82" s="2" t="s">
        <v>572</v>
      </c>
      <c r="D82" s="2" t="s">
        <v>331</v>
      </c>
      <c r="E82" s="3">
        <v>233884</v>
      </c>
      <c r="F82" s="2" t="s">
        <v>331</v>
      </c>
      <c r="G82" s="3">
        <v>217806</v>
      </c>
      <c r="H82" s="2" t="s">
        <v>331</v>
      </c>
      <c r="I82" s="3">
        <v>231635</v>
      </c>
      <c r="J82" s="2" t="s">
        <v>567</v>
      </c>
      <c r="K82" s="3">
        <v>505412</v>
      </c>
      <c r="L82" s="2" t="s">
        <v>574</v>
      </c>
    </row>
    <row r="83" spans="1:12" ht="25.5">
      <c r="A83" s="2" t="s">
        <v>328</v>
      </c>
      <c r="B83" s="2" t="s">
        <v>576</v>
      </c>
      <c r="C83" s="2" t="s">
        <v>575</v>
      </c>
      <c r="D83" s="2" t="s">
        <v>331</v>
      </c>
      <c r="E83" s="3">
        <v>6210</v>
      </c>
      <c r="F83" s="2" t="s">
        <v>331</v>
      </c>
      <c r="G83" s="3">
        <v>4690</v>
      </c>
      <c r="H83" s="2" t="s">
        <v>331</v>
      </c>
      <c r="I83" s="3">
        <v>4815</v>
      </c>
      <c r="J83" s="2" t="s">
        <v>567</v>
      </c>
      <c r="K83" s="3">
        <v>11636</v>
      </c>
      <c r="L83" s="2" t="s">
        <v>577</v>
      </c>
    </row>
    <row r="84" spans="1:12" ht="12.75">
      <c r="A84" s="2" t="s">
        <v>328</v>
      </c>
      <c r="B84" s="2" t="s">
        <v>579</v>
      </c>
      <c r="C84" s="2" t="s">
        <v>578</v>
      </c>
      <c r="D84" s="2" t="s">
        <v>331</v>
      </c>
      <c r="E84" s="3">
        <v>222736</v>
      </c>
      <c r="F84" s="2" t="s">
        <v>331</v>
      </c>
      <c r="G84" s="3">
        <v>213315</v>
      </c>
      <c r="H84" s="2" t="s">
        <v>331</v>
      </c>
      <c r="I84" s="3">
        <v>247908</v>
      </c>
      <c r="J84" s="2" t="s">
        <v>567</v>
      </c>
      <c r="K84" s="3">
        <v>0</v>
      </c>
      <c r="L84" s="2" t="s">
        <v>580</v>
      </c>
    </row>
    <row r="85" spans="1:12" ht="25.5">
      <c r="A85" s="2" t="s">
        <v>328</v>
      </c>
      <c r="B85" s="2" t="s">
        <v>582</v>
      </c>
      <c r="C85" s="2" t="s">
        <v>581</v>
      </c>
      <c r="D85" s="2" t="s">
        <v>331</v>
      </c>
      <c r="E85" s="3">
        <v>5402</v>
      </c>
      <c r="F85" s="2" t="s">
        <v>331</v>
      </c>
      <c r="G85" s="3">
        <v>4806</v>
      </c>
      <c r="H85" s="2" t="s">
        <v>331</v>
      </c>
      <c r="I85" s="3">
        <v>5064</v>
      </c>
      <c r="J85" s="2" t="s">
        <v>567</v>
      </c>
      <c r="K85" s="3">
        <v>0</v>
      </c>
      <c r="L85" s="2" t="s">
        <v>583</v>
      </c>
    </row>
    <row r="86" spans="1:12" ht="12.75">
      <c r="A86" s="2" t="s">
        <v>328</v>
      </c>
      <c r="B86" s="2" t="s">
        <v>585</v>
      </c>
      <c r="C86" s="2" t="s">
        <v>584</v>
      </c>
      <c r="D86" s="2" t="s">
        <v>331</v>
      </c>
      <c r="E86" s="3">
        <v>204618</v>
      </c>
      <c r="F86" s="2" t="s">
        <v>331</v>
      </c>
      <c r="G86" s="3">
        <v>216524</v>
      </c>
      <c r="H86" s="2" t="s">
        <v>331</v>
      </c>
      <c r="I86" s="3">
        <v>247908</v>
      </c>
      <c r="J86" s="2" t="s">
        <v>567</v>
      </c>
      <c r="K86" s="3">
        <v>536402</v>
      </c>
      <c r="L86" s="2" t="s">
        <v>586</v>
      </c>
    </row>
    <row r="87" spans="1:12" ht="25.5">
      <c r="A87" s="2" t="s">
        <v>328</v>
      </c>
      <c r="B87" s="2" t="s">
        <v>588</v>
      </c>
      <c r="C87" s="2" t="s">
        <v>587</v>
      </c>
      <c r="D87" s="2" t="s">
        <v>331</v>
      </c>
      <c r="E87" s="3">
        <v>5040</v>
      </c>
      <c r="F87" s="2" t="s">
        <v>331</v>
      </c>
      <c r="G87" s="3">
        <v>4969</v>
      </c>
      <c r="H87" s="2" t="s">
        <v>331</v>
      </c>
      <c r="I87" s="3">
        <v>5734</v>
      </c>
      <c r="J87" s="2" t="s">
        <v>567</v>
      </c>
      <c r="K87" s="3">
        <v>14292</v>
      </c>
      <c r="L87" s="2" t="s">
        <v>589</v>
      </c>
    </row>
    <row r="88" spans="1:12" ht="12.75">
      <c r="A88" s="2" t="s">
        <v>328</v>
      </c>
      <c r="B88" s="2" t="s">
        <v>591</v>
      </c>
      <c r="C88" s="2" t="s">
        <v>590</v>
      </c>
      <c r="D88" s="2" t="s">
        <v>331</v>
      </c>
      <c r="E88" s="3">
        <v>179858</v>
      </c>
      <c r="F88" s="2" t="s">
        <v>331</v>
      </c>
      <c r="G88" s="3">
        <v>188165</v>
      </c>
      <c r="H88" s="2" t="s">
        <v>331</v>
      </c>
      <c r="I88" s="3">
        <v>191435</v>
      </c>
      <c r="J88" s="2" t="s">
        <v>567</v>
      </c>
      <c r="K88" s="3">
        <v>0</v>
      </c>
      <c r="L88" s="2" t="s">
        <v>592</v>
      </c>
    </row>
    <row r="89" spans="1:12" ht="25.5">
      <c r="A89" s="2" t="s">
        <v>328</v>
      </c>
      <c r="B89" s="2" t="s">
        <v>594</v>
      </c>
      <c r="C89" s="2" t="s">
        <v>593</v>
      </c>
      <c r="D89" s="2" t="s">
        <v>331</v>
      </c>
      <c r="E89" s="3">
        <v>4449</v>
      </c>
      <c r="F89" s="2" t="s">
        <v>331</v>
      </c>
      <c r="G89" s="3">
        <v>4569</v>
      </c>
      <c r="H89" s="2" t="s">
        <v>331</v>
      </c>
      <c r="I89" s="3">
        <v>4977</v>
      </c>
      <c r="J89" s="2" t="s">
        <v>567</v>
      </c>
      <c r="K89" s="3">
        <v>0</v>
      </c>
      <c r="L89" s="2" t="s">
        <v>595</v>
      </c>
    </row>
    <row r="90" spans="1:12" ht="12.75">
      <c r="A90" s="2" t="s">
        <v>328</v>
      </c>
      <c r="B90" s="2" t="s">
        <v>597</v>
      </c>
      <c r="C90" s="2" t="s">
        <v>596</v>
      </c>
      <c r="D90" s="2" t="s">
        <v>331</v>
      </c>
      <c r="E90" s="3">
        <v>317171</v>
      </c>
      <c r="F90" s="2" t="s">
        <v>331</v>
      </c>
      <c r="G90" s="3">
        <v>289485</v>
      </c>
      <c r="H90" s="2" t="s">
        <v>331</v>
      </c>
      <c r="I90" s="3">
        <v>255906</v>
      </c>
      <c r="J90" s="2" t="s">
        <v>567</v>
      </c>
      <c r="K90" s="3">
        <v>399596</v>
      </c>
      <c r="L90" s="2" t="s">
        <v>598</v>
      </c>
    </row>
    <row r="91" spans="1:12" ht="25.5">
      <c r="A91" s="2" t="s">
        <v>328</v>
      </c>
      <c r="B91" s="2" t="s">
        <v>600</v>
      </c>
      <c r="C91" s="2" t="s">
        <v>599</v>
      </c>
      <c r="D91" s="2" t="s">
        <v>331</v>
      </c>
      <c r="E91" s="3">
        <v>8291</v>
      </c>
      <c r="F91" s="2" t="s">
        <v>331</v>
      </c>
      <c r="G91" s="3">
        <v>8084</v>
      </c>
      <c r="H91" s="2" t="s">
        <v>331</v>
      </c>
      <c r="I91" s="3">
        <v>7797</v>
      </c>
      <c r="J91" s="2" t="s">
        <v>567</v>
      </c>
      <c r="K91" s="3">
        <v>14311</v>
      </c>
      <c r="L91" s="2" t="s">
        <v>601</v>
      </c>
    </row>
    <row r="92" spans="1:12" ht="12.75">
      <c r="A92" s="2" t="s">
        <v>328</v>
      </c>
      <c r="B92" s="2" t="s">
        <v>603</v>
      </c>
      <c r="C92" s="2" t="s">
        <v>602</v>
      </c>
      <c r="D92" s="2" t="s">
        <v>331</v>
      </c>
      <c r="E92" s="3">
        <v>54.3</v>
      </c>
      <c r="F92" s="2" t="s">
        <v>331</v>
      </c>
      <c r="G92" s="3">
        <v>53.3</v>
      </c>
      <c r="H92" s="2" t="s">
        <v>331</v>
      </c>
      <c r="I92" s="3">
        <v>52</v>
      </c>
      <c r="J92" s="2" t="s">
        <v>332</v>
      </c>
      <c r="K92" s="3">
        <v>50</v>
      </c>
      <c r="L92" s="2" t="s">
        <v>604</v>
      </c>
    </row>
    <row r="93" spans="1:12" ht="25.5">
      <c r="A93" s="2" t="s">
        <v>328</v>
      </c>
      <c r="B93" s="2" t="s">
        <v>606</v>
      </c>
      <c r="C93" s="2" t="s">
        <v>605</v>
      </c>
      <c r="D93" s="2" t="s">
        <v>331</v>
      </c>
      <c r="E93" s="3">
        <v>54.9</v>
      </c>
      <c r="F93" s="2" t="s">
        <v>331</v>
      </c>
      <c r="G93" s="3">
        <v>55.2</v>
      </c>
      <c r="H93" s="2" t="s">
        <v>331</v>
      </c>
      <c r="I93" s="3">
        <v>55</v>
      </c>
      <c r="J93" s="2" t="s">
        <v>332</v>
      </c>
      <c r="K93" s="3">
        <v>55</v>
      </c>
      <c r="L93" s="2" t="s">
        <v>607</v>
      </c>
    </row>
    <row r="94" spans="1:12" ht="12.75">
      <c r="A94" s="2" t="s">
        <v>328</v>
      </c>
      <c r="B94" s="2" t="s">
        <v>609</v>
      </c>
      <c r="C94" s="2" t="s">
        <v>608</v>
      </c>
      <c r="D94" s="2" t="s">
        <v>331</v>
      </c>
      <c r="E94" s="3">
        <v>1746757</v>
      </c>
      <c r="F94" s="2" t="s">
        <v>331</v>
      </c>
      <c r="G94" s="3">
        <v>1780144</v>
      </c>
      <c r="H94" s="2" t="s">
        <v>331</v>
      </c>
      <c r="I94" s="3">
        <v>1956118</v>
      </c>
      <c r="J94" s="2" t="s">
        <v>332</v>
      </c>
      <c r="K94" s="3">
        <v>2119377</v>
      </c>
      <c r="L94" s="2" t="s">
        <v>610</v>
      </c>
    </row>
    <row r="95" spans="1:12" ht="25.5">
      <c r="A95" s="2" t="s">
        <v>328</v>
      </c>
      <c r="B95" s="2" t="s">
        <v>612</v>
      </c>
      <c r="C95" s="2" t="s">
        <v>611</v>
      </c>
      <c r="D95" s="2" t="s">
        <v>331</v>
      </c>
      <c r="E95" s="3">
        <v>42591</v>
      </c>
      <c r="F95" s="2" t="s">
        <v>331</v>
      </c>
      <c r="G95" s="3">
        <v>39046</v>
      </c>
      <c r="H95" s="2" t="s">
        <v>331</v>
      </c>
      <c r="I95" s="3">
        <v>40480</v>
      </c>
      <c r="J95" s="2" t="s">
        <v>332</v>
      </c>
      <c r="K95" s="3">
        <v>49348</v>
      </c>
      <c r="L95" s="2" t="s">
        <v>613</v>
      </c>
    </row>
    <row r="96" spans="1:12" ht="12.75">
      <c r="A96" s="2" t="s">
        <v>328</v>
      </c>
      <c r="B96" s="2" t="s">
        <v>615</v>
      </c>
      <c r="C96" s="2" t="s">
        <v>614</v>
      </c>
      <c r="D96" s="2" t="s">
        <v>331</v>
      </c>
      <c r="E96" s="3">
        <v>884330123</v>
      </c>
      <c r="F96" s="2" t="s">
        <v>331</v>
      </c>
      <c r="G96" s="3">
        <v>900623734</v>
      </c>
      <c r="H96" s="2" t="s">
        <v>331</v>
      </c>
      <c r="I96" s="3">
        <v>924579864</v>
      </c>
      <c r="J96" s="2" t="s">
        <v>332</v>
      </c>
      <c r="K96" s="3">
        <v>951437904</v>
      </c>
      <c r="L96" s="2" t="s">
        <v>616</v>
      </c>
    </row>
    <row r="97" spans="1:12" ht="25.5">
      <c r="A97" s="2" t="s">
        <v>328</v>
      </c>
      <c r="B97" s="2" t="s">
        <v>618</v>
      </c>
      <c r="C97" s="2" t="s">
        <v>617</v>
      </c>
      <c r="D97" s="2" t="s">
        <v>331</v>
      </c>
      <c r="E97" s="3">
        <v>57645175</v>
      </c>
      <c r="F97" s="2" t="s">
        <v>331</v>
      </c>
      <c r="G97" s="3">
        <v>54073943</v>
      </c>
      <c r="H97" s="2" t="s">
        <v>331</v>
      </c>
      <c r="I97" s="3">
        <v>51138089</v>
      </c>
      <c r="J97" s="2" t="s">
        <v>332</v>
      </c>
      <c r="K97" s="3">
        <v>52149157</v>
      </c>
      <c r="L97" s="2" t="s">
        <v>619</v>
      </c>
    </row>
    <row r="98" spans="1:12" ht="12.75">
      <c r="A98" s="2" t="s">
        <v>328</v>
      </c>
      <c r="B98" s="2" t="s">
        <v>621</v>
      </c>
      <c r="C98" s="2" t="s">
        <v>620</v>
      </c>
      <c r="D98" s="2" t="s">
        <v>331</v>
      </c>
      <c r="E98" s="3">
        <v>165102</v>
      </c>
      <c r="F98" s="2" t="s">
        <v>331</v>
      </c>
      <c r="G98" s="3">
        <v>145156</v>
      </c>
      <c r="H98" s="2" t="s">
        <v>331</v>
      </c>
      <c r="I98" s="3">
        <v>131641</v>
      </c>
      <c r="J98" s="2" t="s">
        <v>332</v>
      </c>
      <c r="K98" s="3">
        <v>121599</v>
      </c>
      <c r="L98" s="2" t="s">
        <v>622</v>
      </c>
    </row>
    <row r="99" spans="1:12" ht="25.5">
      <c r="A99" s="2" t="s">
        <v>328</v>
      </c>
      <c r="B99" s="2" t="s">
        <v>624</v>
      </c>
      <c r="C99" s="2" t="s">
        <v>623</v>
      </c>
      <c r="D99" s="2" t="s">
        <v>331</v>
      </c>
      <c r="E99" s="3">
        <v>5067</v>
      </c>
      <c r="F99" s="2" t="s">
        <v>331</v>
      </c>
      <c r="G99" s="3">
        <v>4441</v>
      </c>
      <c r="H99" s="2" t="s">
        <v>331</v>
      </c>
      <c r="I99" s="3">
        <v>4160</v>
      </c>
      <c r="J99" s="2" t="s">
        <v>332</v>
      </c>
      <c r="K99" s="3">
        <v>5019</v>
      </c>
      <c r="L99" s="2" t="s">
        <v>625</v>
      </c>
    </row>
    <row r="100" spans="1:12" ht="12.75">
      <c r="A100" s="2" t="s">
        <v>328</v>
      </c>
      <c r="B100" s="2" t="s">
        <v>627</v>
      </c>
      <c r="C100" s="2" t="s">
        <v>626</v>
      </c>
      <c r="D100" s="2" t="s">
        <v>331</v>
      </c>
      <c r="E100" s="3">
        <v>47465132</v>
      </c>
      <c r="F100" s="2" t="s">
        <v>331</v>
      </c>
      <c r="G100" s="3">
        <v>44907772</v>
      </c>
      <c r="H100" s="2" t="s">
        <v>331</v>
      </c>
      <c r="I100" s="3">
        <v>39890761</v>
      </c>
      <c r="J100" s="2" t="s">
        <v>332</v>
      </c>
      <c r="K100" s="3">
        <v>35358675</v>
      </c>
      <c r="L100" s="2" t="s">
        <v>628</v>
      </c>
    </row>
    <row r="101" spans="1:12" ht="25.5">
      <c r="A101" s="2" t="s">
        <v>328</v>
      </c>
      <c r="B101" s="2" t="s">
        <v>630</v>
      </c>
      <c r="C101" s="2" t="s">
        <v>629</v>
      </c>
      <c r="D101" s="2" t="s">
        <v>331</v>
      </c>
      <c r="E101" s="3">
        <v>1093382</v>
      </c>
      <c r="F101" s="2" t="s">
        <v>331</v>
      </c>
      <c r="G101" s="3">
        <v>1167081</v>
      </c>
      <c r="H101" s="2" t="s">
        <v>331</v>
      </c>
      <c r="I101" s="3">
        <v>836486</v>
      </c>
      <c r="J101" s="2" t="s">
        <v>332</v>
      </c>
      <c r="K101" s="3">
        <v>761468</v>
      </c>
      <c r="L101" s="2" t="s">
        <v>631</v>
      </c>
    </row>
    <row r="102" spans="1:12" ht="25.5">
      <c r="A102" s="2" t="s">
        <v>328</v>
      </c>
      <c r="B102" s="2" t="s">
        <v>633</v>
      </c>
      <c r="C102" s="2" t="s">
        <v>632</v>
      </c>
      <c r="D102" s="2" t="s">
        <v>331</v>
      </c>
      <c r="E102" s="3">
        <v>27717</v>
      </c>
      <c r="F102" s="2" t="s">
        <v>331</v>
      </c>
      <c r="G102" s="3">
        <v>20956</v>
      </c>
      <c r="H102" s="2" t="s">
        <v>331</v>
      </c>
      <c r="I102" s="3">
        <v>17476</v>
      </c>
      <c r="J102" s="2" t="s">
        <v>332</v>
      </c>
      <c r="K102" s="3">
        <v>16183</v>
      </c>
      <c r="L102" s="2" t="s">
        <v>634</v>
      </c>
    </row>
    <row r="103" spans="1:12" ht="25.5">
      <c r="A103" s="2" t="s">
        <v>328</v>
      </c>
      <c r="B103" s="2" t="s">
        <v>636</v>
      </c>
      <c r="C103" s="2" t="s">
        <v>635</v>
      </c>
      <c r="D103" s="2" t="s">
        <v>331</v>
      </c>
      <c r="E103" s="3">
        <v>8992</v>
      </c>
      <c r="F103" s="2" t="s">
        <v>331</v>
      </c>
      <c r="G103" s="3">
        <v>7780</v>
      </c>
      <c r="H103" s="2" t="s">
        <v>331</v>
      </c>
      <c r="I103" s="3">
        <v>5535</v>
      </c>
      <c r="J103" s="2" t="s">
        <v>332</v>
      </c>
      <c r="K103" s="3">
        <v>4239</v>
      </c>
      <c r="L103" s="2" t="s">
        <v>637</v>
      </c>
    </row>
    <row r="104" spans="1:12" ht="25.5">
      <c r="A104" s="2" t="s">
        <v>328</v>
      </c>
      <c r="B104" s="2" t="s">
        <v>639</v>
      </c>
      <c r="C104" s="2" t="s">
        <v>638</v>
      </c>
      <c r="D104" s="2" t="s">
        <v>331</v>
      </c>
      <c r="E104" s="3">
        <v>16406119</v>
      </c>
      <c r="F104" s="2" t="s">
        <v>331</v>
      </c>
      <c r="G104" s="3">
        <v>12394690</v>
      </c>
      <c r="H104" s="2" t="s">
        <v>331</v>
      </c>
      <c r="I104" s="3">
        <v>8340701</v>
      </c>
      <c r="J104" s="2" t="s">
        <v>332</v>
      </c>
      <c r="K104" s="3">
        <v>8872066</v>
      </c>
      <c r="L104" s="2" t="s">
        <v>640</v>
      </c>
    </row>
    <row r="105" spans="1:12" ht="25.5">
      <c r="A105" s="2" t="s">
        <v>328</v>
      </c>
      <c r="B105" s="2" t="s">
        <v>642</v>
      </c>
      <c r="C105" s="2" t="s">
        <v>641</v>
      </c>
      <c r="D105" s="2" t="s">
        <v>331</v>
      </c>
      <c r="E105" s="3">
        <v>5023055</v>
      </c>
      <c r="F105" s="2" t="s">
        <v>331</v>
      </c>
      <c r="G105" s="3">
        <v>3166778</v>
      </c>
      <c r="H105" s="2" t="s">
        <v>331</v>
      </c>
      <c r="I105" s="3">
        <v>1832997</v>
      </c>
      <c r="J105" s="2" t="s">
        <v>332</v>
      </c>
      <c r="K105" s="3">
        <v>1265780</v>
      </c>
      <c r="L105" s="2" t="s">
        <v>643</v>
      </c>
    </row>
    <row r="106" spans="1:12" ht="12.75">
      <c r="A106" s="2" t="s">
        <v>328</v>
      </c>
      <c r="B106" s="2" t="s">
        <v>645</v>
      </c>
      <c r="C106" s="2" t="s">
        <v>644</v>
      </c>
      <c r="D106" s="2" t="s">
        <v>331</v>
      </c>
      <c r="E106" s="3">
        <v>1612764</v>
      </c>
      <c r="F106" s="2" t="s">
        <v>331</v>
      </c>
      <c r="G106" s="3">
        <v>1371757</v>
      </c>
      <c r="H106" s="2" t="s">
        <v>331</v>
      </c>
      <c r="I106" s="3">
        <v>1453364</v>
      </c>
      <c r="J106" s="2" t="s">
        <v>646</v>
      </c>
      <c r="K106" s="3">
        <v>0</v>
      </c>
      <c r="L106" s="2" t="s">
        <v>647</v>
      </c>
    </row>
    <row r="107" spans="1:12" ht="25.5">
      <c r="A107" s="2" t="s">
        <v>328</v>
      </c>
      <c r="B107" s="2" t="s">
        <v>649</v>
      </c>
      <c r="C107" s="2" t="s">
        <v>648</v>
      </c>
      <c r="D107" s="2" t="s">
        <v>331</v>
      </c>
      <c r="E107" s="3">
        <v>29996</v>
      </c>
      <c r="F107" s="2" t="s">
        <v>331</v>
      </c>
      <c r="G107" s="3">
        <v>20945</v>
      </c>
      <c r="H107" s="2" t="s">
        <v>331</v>
      </c>
      <c r="I107" s="3">
        <v>21820</v>
      </c>
      <c r="J107" s="2" t="s">
        <v>646</v>
      </c>
      <c r="K107" s="3">
        <v>0</v>
      </c>
      <c r="L107" s="2" t="s">
        <v>650</v>
      </c>
    </row>
    <row r="108" spans="1:12" ht="12.75">
      <c r="A108" s="2" t="s">
        <v>328</v>
      </c>
      <c r="B108" s="2" t="s">
        <v>652</v>
      </c>
      <c r="C108" s="2" t="s">
        <v>651</v>
      </c>
      <c r="D108" s="2" t="s">
        <v>331</v>
      </c>
      <c r="E108" s="3">
        <v>271378</v>
      </c>
      <c r="F108" s="2" t="s">
        <v>331</v>
      </c>
      <c r="G108" s="3">
        <v>532587</v>
      </c>
      <c r="H108" s="2" t="s">
        <v>331</v>
      </c>
      <c r="I108" s="3">
        <v>616919</v>
      </c>
      <c r="J108" s="2" t="s">
        <v>646</v>
      </c>
      <c r="K108" s="3">
        <v>0</v>
      </c>
      <c r="L108" s="2" t="s">
        <v>653</v>
      </c>
    </row>
    <row r="109" spans="1:12" ht="25.5">
      <c r="A109" s="2" t="s">
        <v>328</v>
      </c>
      <c r="B109" s="2" t="s">
        <v>655</v>
      </c>
      <c r="C109" s="2" t="s">
        <v>654</v>
      </c>
      <c r="D109" s="2" t="s">
        <v>331</v>
      </c>
      <c r="E109" s="3">
        <v>8670</v>
      </c>
      <c r="F109" s="2" t="s">
        <v>331</v>
      </c>
      <c r="G109" s="3">
        <v>14762</v>
      </c>
      <c r="H109" s="2" t="s">
        <v>331</v>
      </c>
      <c r="I109" s="3">
        <v>17285</v>
      </c>
      <c r="J109" s="2" t="s">
        <v>646</v>
      </c>
      <c r="K109" s="3">
        <v>0</v>
      </c>
      <c r="L109" s="2" t="s">
        <v>656</v>
      </c>
    </row>
    <row r="110" spans="1:12" ht="25.5">
      <c r="A110" s="2" t="s">
        <v>328</v>
      </c>
      <c r="B110" s="2" t="s">
        <v>658</v>
      </c>
      <c r="C110" s="2" t="s">
        <v>657</v>
      </c>
      <c r="D110" s="2" t="s">
        <v>331</v>
      </c>
      <c r="E110" s="3">
        <v>1643424</v>
      </c>
      <c r="F110" s="2" t="s">
        <v>331</v>
      </c>
      <c r="G110" s="3">
        <v>1653491</v>
      </c>
      <c r="H110" s="2" t="s">
        <v>331</v>
      </c>
      <c r="I110" s="3">
        <v>1809324</v>
      </c>
      <c r="J110" s="2" t="s">
        <v>332</v>
      </c>
      <c r="K110" s="3">
        <v>1945639</v>
      </c>
      <c r="L110" s="2" t="s">
        <v>659</v>
      </c>
    </row>
    <row r="111" spans="1:12" ht="25.5">
      <c r="A111" s="2" t="s">
        <v>328</v>
      </c>
      <c r="B111" s="2" t="s">
        <v>661</v>
      </c>
      <c r="C111" s="2" t="s">
        <v>660</v>
      </c>
      <c r="D111" s="2" t="s">
        <v>331</v>
      </c>
      <c r="E111" s="3">
        <v>41512</v>
      </c>
      <c r="F111" s="2" t="s">
        <v>331</v>
      </c>
      <c r="G111" s="3">
        <v>37432</v>
      </c>
      <c r="H111" s="2" t="s">
        <v>331</v>
      </c>
      <c r="I111" s="3">
        <v>38903</v>
      </c>
      <c r="J111" s="2" t="s">
        <v>332</v>
      </c>
      <c r="K111" s="3">
        <v>47919</v>
      </c>
      <c r="L111" s="2" t="s">
        <v>662</v>
      </c>
    </row>
    <row r="112" spans="1:12" ht="25.5">
      <c r="A112" s="2" t="s">
        <v>328</v>
      </c>
      <c r="B112" s="2" t="s">
        <v>664</v>
      </c>
      <c r="C112" s="2" t="s">
        <v>663</v>
      </c>
      <c r="D112" s="2" t="s">
        <v>331</v>
      </c>
      <c r="E112" s="3">
        <v>585464911</v>
      </c>
      <c r="F112" s="2" t="s">
        <v>331</v>
      </c>
      <c r="G112" s="3">
        <v>604279515</v>
      </c>
      <c r="H112" s="2" t="s">
        <v>331</v>
      </c>
      <c r="I112" s="3">
        <v>627559205</v>
      </c>
      <c r="J112" s="2" t="s">
        <v>332</v>
      </c>
      <c r="K112" s="3">
        <v>642380423</v>
      </c>
      <c r="L112" s="2" t="s">
        <v>665</v>
      </c>
    </row>
    <row r="113" spans="1:12" ht="25.5">
      <c r="A113" s="2" t="s">
        <v>328</v>
      </c>
      <c r="B113" s="2" t="s">
        <v>667</v>
      </c>
      <c r="C113" s="2" t="s">
        <v>666</v>
      </c>
      <c r="D113" s="2" t="s">
        <v>331</v>
      </c>
      <c r="E113" s="3">
        <v>8688692</v>
      </c>
      <c r="F113" s="2" t="s">
        <v>331</v>
      </c>
      <c r="G113" s="3">
        <v>8132555</v>
      </c>
      <c r="H113" s="2" t="s">
        <v>331</v>
      </c>
      <c r="I113" s="3">
        <v>6945311</v>
      </c>
      <c r="J113" s="2" t="s">
        <v>332</v>
      </c>
      <c r="K113" s="3">
        <v>7550982</v>
      </c>
      <c r="L113" s="2" t="s">
        <v>668</v>
      </c>
    </row>
    <row r="114" spans="1:12" ht="12.75">
      <c r="A114" s="2" t="s">
        <v>328</v>
      </c>
      <c r="B114" s="2" t="s">
        <v>670</v>
      </c>
      <c r="C114" s="2" t="s">
        <v>669</v>
      </c>
      <c r="D114" s="2" t="s">
        <v>331</v>
      </c>
      <c r="E114" s="3">
        <v>169462</v>
      </c>
      <c r="F114" s="2" t="s">
        <v>331</v>
      </c>
      <c r="G114" s="3">
        <v>186806</v>
      </c>
      <c r="H114" s="2" t="s">
        <v>331</v>
      </c>
      <c r="I114" s="3">
        <v>199559</v>
      </c>
      <c r="J114" s="2" t="s">
        <v>332</v>
      </c>
      <c r="K114" s="3">
        <v>223274</v>
      </c>
      <c r="L114" s="2" t="s">
        <v>671</v>
      </c>
    </row>
    <row r="115" spans="1:12" ht="25.5">
      <c r="A115" s="2" t="s">
        <v>328</v>
      </c>
      <c r="B115" s="2" t="s">
        <v>673</v>
      </c>
      <c r="C115" s="2" t="s">
        <v>672</v>
      </c>
      <c r="D115" s="2" t="s">
        <v>331</v>
      </c>
      <c r="E115" s="3">
        <v>3458</v>
      </c>
      <c r="F115" s="2" t="s">
        <v>331</v>
      </c>
      <c r="G115" s="3">
        <v>3559</v>
      </c>
      <c r="H115" s="2" t="s">
        <v>331</v>
      </c>
      <c r="I115" s="3">
        <v>3546</v>
      </c>
      <c r="J115" s="2" t="s">
        <v>332</v>
      </c>
      <c r="K115" s="3">
        <v>4224</v>
      </c>
      <c r="L115" s="2" t="s">
        <v>674</v>
      </c>
    </row>
    <row r="116" spans="1:12" ht="12.75">
      <c r="A116" s="2" t="s">
        <v>328</v>
      </c>
      <c r="B116" s="2" t="s">
        <v>676</v>
      </c>
      <c r="C116" s="2" t="s">
        <v>675</v>
      </c>
      <c r="D116" s="2" t="s">
        <v>331</v>
      </c>
      <c r="E116" s="3">
        <v>149321484</v>
      </c>
      <c r="F116" s="2" t="s">
        <v>331</v>
      </c>
      <c r="G116" s="3">
        <v>152819349</v>
      </c>
      <c r="H116" s="2" t="s">
        <v>331</v>
      </c>
      <c r="I116" s="3">
        <v>153283239</v>
      </c>
      <c r="J116" s="2" t="s">
        <v>332</v>
      </c>
      <c r="K116" s="3">
        <v>151860157</v>
      </c>
      <c r="L116" s="2" t="s">
        <v>677</v>
      </c>
    </row>
    <row r="117" spans="1:12" ht="25.5">
      <c r="A117" s="2" t="s">
        <v>328</v>
      </c>
      <c r="B117" s="2" t="s">
        <v>679</v>
      </c>
      <c r="C117" s="2" t="s">
        <v>678</v>
      </c>
      <c r="D117" s="2" t="s">
        <v>331</v>
      </c>
      <c r="E117" s="3">
        <v>1458163</v>
      </c>
      <c r="F117" s="2" t="s">
        <v>331</v>
      </c>
      <c r="G117" s="3">
        <v>1307268</v>
      </c>
      <c r="H117" s="2" t="s">
        <v>331</v>
      </c>
      <c r="I117" s="3">
        <v>1332931</v>
      </c>
      <c r="J117" s="2" t="s">
        <v>332</v>
      </c>
      <c r="K117" s="3">
        <v>1180719</v>
      </c>
      <c r="L117" s="2" t="s">
        <v>680</v>
      </c>
    </row>
    <row r="118" spans="1:12" ht="12.75">
      <c r="A118" s="2" t="s">
        <v>328</v>
      </c>
      <c r="B118" s="2" t="s">
        <v>682</v>
      </c>
      <c r="C118" s="2" t="s">
        <v>681</v>
      </c>
      <c r="D118" s="2" t="s">
        <v>331</v>
      </c>
      <c r="E118" s="3">
        <v>84002</v>
      </c>
      <c r="F118" s="2" t="s">
        <v>331</v>
      </c>
      <c r="G118" s="3">
        <v>72567</v>
      </c>
      <c r="H118" s="2" t="s">
        <v>331</v>
      </c>
      <c r="I118" s="3">
        <v>66969</v>
      </c>
      <c r="J118" s="2" t="s">
        <v>332</v>
      </c>
      <c r="K118" s="3">
        <v>59792</v>
      </c>
      <c r="L118" s="2" t="s">
        <v>683</v>
      </c>
    </row>
    <row r="119" spans="1:12" ht="25.5">
      <c r="A119" s="2" t="s">
        <v>328</v>
      </c>
      <c r="B119" s="2" t="s">
        <v>685</v>
      </c>
      <c r="C119" s="2" t="s">
        <v>684</v>
      </c>
      <c r="D119" s="2" t="s">
        <v>331</v>
      </c>
      <c r="E119" s="3">
        <v>1917</v>
      </c>
      <c r="F119" s="2" t="s">
        <v>331</v>
      </c>
      <c r="G119" s="3">
        <v>1668</v>
      </c>
      <c r="H119" s="2" t="s">
        <v>331</v>
      </c>
      <c r="I119" s="3">
        <v>1460</v>
      </c>
      <c r="J119" s="2" t="s">
        <v>332</v>
      </c>
      <c r="K119" s="3">
        <v>1387</v>
      </c>
      <c r="L119" s="2" t="s">
        <v>686</v>
      </c>
    </row>
    <row r="120" spans="1:12" ht="12.75">
      <c r="A120" s="2" t="s">
        <v>328</v>
      </c>
      <c r="B120" s="2" t="s">
        <v>688</v>
      </c>
      <c r="C120" s="2" t="s">
        <v>687</v>
      </c>
      <c r="D120" s="2" t="s">
        <v>331</v>
      </c>
      <c r="E120" s="3">
        <v>131463256</v>
      </c>
      <c r="F120" s="2" t="s">
        <v>331</v>
      </c>
      <c r="G120" s="3">
        <v>122767918</v>
      </c>
      <c r="H120" s="2" t="s">
        <v>331</v>
      </c>
      <c r="I120" s="3">
        <v>119375386</v>
      </c>
      <c r="J120" s="2" t="s">
        <v>332</v>
      </c>
      <c r="K120" s="3">
        <v>127308766</v>
      </c>
      <c r="L120" s="2" t="s">
        <v>689</v>
      </c>
    </row>
    <row r="121" spans="1:12" ht="25.5">
      <c r="A121" s="2" t="s">
        <v>328</v>
      </c>
      <c r="B121" s="2" t="s">
        <v>1</v>
      </c>
      <c r="C121" s="2" t="s">
        <v>0</v>
      </c>
      <c r="D121" s="2" t="s">
        <v>331</v>
      </c>
      <c r="E121" s="3">
        <v>1287171</v>
      </c>
      <c r="F121" s="2" t="s">
        <v>331</v>
      </c>
      <c r="G121" s="3">
        <v>1158003</v>
      </c>
      <c r="H121" s="2" t="s">
        <v>331</v>
      </c>
      <c r="I121" s="3">
        <v>1045953</v>
      </c>
      <c r="J121" s="2" t="s">
        <v>332</v>
      </c>
      <c r="K121" s="3">
        <v>1028877</v>
      </c>
      <c r="L121" s="2" t="s">
        <v>2</v>
      </c>
    </row>
    <row r="122" spans="1:12" ht="25.5">
      <c r="A122" s="2" t="s">
        <v>328</v>
      </c>
      <c r="B122" s="2" t="s">
        <v>4</v>
      </c>
      <c r="C122" s="2" t="s">
        <v>3</v>
      </c>
      <c r="D122" s="2" t="s">
        <v>331</v>
      </c>
      <c r="E122" s="3">
        <v>1795</v>
      </c>
      <c r="F122" s="2" t="s">
        <v>331</v>
      </c>
      <c r="G122" s="3">
        <v>1773</v>
      </c>
      <c r="H122" s="2" t="s">
        <v>331</v>
      </c>
      <c r="I122" s="3">
        <v>1172</v>
      </c>
      <c r="J122" s="2" t="s">
        <v>332</v>
      </c>
      <c r="K122" s="3">
        <v>1810</v>
      </c>
      <c r="L122" s="2" t="s">
        <v>5</v>
      </c>
    </row>
    <row r="123" spans="1:12" ht="25.5">
      <c r="A123" s="2" t="s">
        <v>328</v>
      </c>
      <c r="B123" s="2" t="s">
        <v>7</v>
      </c>
      <c r="C123" s="2" t="s">
        <v>6</v>
      </c>
      <c r="D123" s="2" t="s">
        <v>331</v>
      </c>
      <c r="E123" s="3">
        <v>49</v>
      </c>
      <c r="F123" s="2" t="s">
        <v>331</v>
      </c>
      <c r="G123" s="3">
        <v>53</v>
      </c>
      <c r="H123" s="2" t="s">
        <v>331</v>
      </c>
      <c r="I123" s="3">
        <v>19</v>
      </c>
      <c r="J123" s="2" t="s">
        <v>332</v>
      </c>
      <c r="K123" s="3">
        <v>42</v>
      </c>
      <c r="L123" s="2" t="s">
        <v>8</v>
      </c>
    </row>
    <row r="124" spans="1:12" ht="25.5">
      <c r="A124" s="2" t="s">
        <v>328</v>
      </c>
      <c r="B124" s="2" t="s">
        <v>10</v>
      </c>
      <c r="C124" s="2" t="s">
        <v>9</v>
      </c>
      <c r="D124" s="2" t="s">
        <v>331</v>
      </c>
      <c r="E124" s="3">
        <v>9999993</v>
      </c>
      <c r="F124" s="2" t="s">
        <v>331</v>
      </c>
      <c r="G124" s="3">
        <v>9924149</v>
      </c>
      <c r="H124" s="2" t="s">
        <v>331</v>
      </c>
      <c r="I124" s="3">
        <v>7730867</v>
      </c>
      <c r="J124" s="2" t="s">
        <v>332</v>
      </c>
      <c r="K124" s="3">
        <v>12193725</v>
      </c>
      <c r="L124" s="2" t="s">
        <v>11</v>
      </c>
    </row>
    <row r="125" spans="1:12" ht="25.5">
      <c r="A125" s="2" t="s">
        <v>328</v>
      </c>
      <c r="B125" s="2" t="s">
        <v>13</v>
      </c>
      <c r="C125" s="2" t="s">
        <v>12</v>
      </c>
      <c r="D125" s="2" t="s">
        <v>331</v>
      </c>
      <c r="E125" s="3">
        <v>37062</v>
      </c>
      <c r="F125" s="2" t="s">
        <v>331</v>
      </c>
      <c r="G125" s="3">
        <v>69793</v>
      </c>
      <c r="H125" s="2" t="s">
        <v>331</v>
      </c>
      <c r="I125" s="3">
        <v>44902</v>
      </c>
      <c r="J125" s="2" t="s">
        <v>332</v>
      </c>
      <c r="K125" s="3">
        <v>89857</v>
      </c>
      <c r="L125" s="2" t="s">
        <v>14</v>
      </c>
    </row>
    <row r="126" spans="1:12" ht="25.5">
      <c r="A126" s="2" t="s">
        <v>328</v>
      </c>
      <c r="B126" s="2" t="s">
        <v>16</v>
      </c>
      <c r="C126" s="2" t="s">
        <v>15</v>
      </c>
      <c r="D126" s="2" t="s">
        <v>331</v>
      </c>
      <c r="E126" s="3">
        <v>74308</v>
      </c>
      <c r="F126" s="2" t="s">
        <v>331</v>
      </c>
      <c r="G126" s="3">
        <v>62755</v>
      </c>
      <c r="H126" s="2" t="s">
        <v>331</v>
      </c>
      <c r="I126" s="3">
        <v>59599</v>
      </c>
      <c r="J126" s="2" t="s">
        <v>332</v>
      </c>
      <c r="K126" s="3">
        <v>50842</v>
      </c>
      <c r="L126" s="2" t="s">
        <v>17</v>
      </c>
    </row>
    <row r="127" spans="1:12" ht="25.5">
      <c r="A127" s="2" t="s">
        <v>328</v>
      </c>
      <c r="B127" s="2" t="s">
        <v>19</v>
      </c>
      <c r="C127" s="2" t="s">
        <v>18</v>
      </c>
      <c r="D127" s="2" t="s">
        <v>331</v>
      </c>
      <c r="E127" s="3">
        <v>1563</v>
      </c>
      <c r="F127" s="2" t="s">
        <v>331</v>
      </c>
      <c r="G127" s="3">
        <v>1354</v>
      </c>
      <c r="H127" s="2" t="s">
        <v>331</v>
      </c>
      <c r="I127" s="3">
        <v>1282</v>
      </c>
      <c r="J127" s="2" t="s">
        <v>332</v>
      </c>
      <c r="K127" s="3">
        <v>1126</v>
      </c>
      <c r="L127" s="2" t="s">
        <v>20</v>
      </c>
    </row>
    <row r="128" spans="1:12" ht="25.5">
      <c r="A128" s="2" t="s">
        <v>328</v>
      </c>
      <c r="B128" s="2" t="s">
        <v>22</v>
      </c>
      <c r="C128" s="2" t="s">
        <v>21</v>
      </c>
      <c r="D128" s="2" t="s">
        <v>331</v>
      </c>
      <c r="E128" s="3">
        <v>109559210</v>
      </c>
      <c r="F128" s="2" t="s">
        <v>331</v>
      </c>
      <c r="G128" s="3">
        <v>100912825</v>
      </c>
      <c r="H128" s="2" t="s">
        <v>331</v>
      </c>
      <c r="I128" s="3">
        <v>98215437</v>
      </c>
      <c r="J128" s="2" t="s">
        <v>332</v>
      </c>
      <c r="K128" s="3">
        <v>100664435</v>
      </c>
      <c r="L128" s="2" t="s">
        <v>23</v>
      </c>
    </row>
    <row r="129" spans="1:12" ht="25.5">
      <c r="A129" s="2" t="s">
        <v>328</v>
      </c>
      <c r="B129" s="2" t="s">
        <v>25</v>
      </c>
      <c r="C129" s="2" t="s">
        <v>24</v>
      </c>
      <c r="D129" s="2" t="s">
        <v>331</v>
      </c>
      <c r="E129" s="3">
        <v>776086</v>
      </c>
      <c r="F129" s="2" t="s">
        <v>331</v>
      </c>
      <c r="G129" s="3">
        <v>744779</v>
      </c>
      <c r="H129" s="2" t="s">
        <v>331</v>
      </c>
      <c r="I129" s="3">
        <v>677797</v>
      </c>
      <c r="J129" s="2" t="s">
        <v>332</v>
      </c>
      <c r="K129" s="3">
        <v>591933</v>
      </c>
      <c r="L129" s="2" t="s">
        <v>26</v>
      </c>
    </row>
    <row r="130" spans="1:12" ht="25.5">
      <c r="A130" s="2" t="s">
        <v>328</v>
      </c>
      <c r="B130" s="2" t="s">
        <v>28</v>
      </c>
      <c r="C130" s="2" t="s">
        <v>27</v>
      </c>
      <c r="D130" s="2" t="s">
        <v>331</v>
      </c>
      <c r="E130" s="3">
        <v>1029</v>
      </c>
      <c r="F130" s="2" t="s">
        <v>331</v>
      </c>
      <c r="G130" s="3">
        <v>1125</v>
      </c>
      <c r="H130" s="2" t="s">
        <v>331</v>
      </c>
      <c r="I130" s="3">
        <v>819</v>
      </c>
      <c r="J130" s="2" t="s">
        <v>332</v>
      </c>
      <c r="K130" s="3">
        <v>1143</v>
      </c>
      <c r="L130" s="2" t="s">
        <v>29</v>
      </c>
    </row>
    <row r="131" spans="1:12" ht="25.5">
      <c r="A131" s="2" t="s">
        <v>328</v>
      </c>
      <c r="B131" s="2" t="s">
        <v>31</v>
      </c>
      <c r="C131" s="2" t="s">
        <v>30</v>
      </c>
      <c r="D131" s="2" t="s">
        <v>331</v>
      </c>
      <c r="E131" s="3">
        <v>29</v>
      </c>
      <c r="F131" s="2" t="s">
        <v>331</v>
      </c>
      <c r="G131" s="3">
        <v>30</v>
      </c>
      <c r="H131" s="2" t="s">
        <v>331</v>
      </c>
      <c r="I131" s="3">
        <v>25</v>
      </c>
      <c r="J131" s="2" t="s">
        <v>332</v>
      </c>
      <c r="K131" s="3">
        <v>34</v>
      </c>
      <c r="L131" s="2" t="s">
        <v>730</v>
      </c>
    </row>
    <row r="132" spans="1:12" ht="25.5">
      <c r="A132" s="2" t="s">
        <v>328</v>
      </c>
      <c r="B132" s="2" t="s">
        <v>732</v>
      </c>
      <c r="C132" s="2" t="s">
        <v>731</v>
      </c>
      <c r="D132" s="2" t="s">
        <v>331</v>
      </c>
      <c r="E132" s="3">
        <v>3081237</v>
      </c>
      <c r="F132" s="2" t="s">
        <v>331</v>
      </c>
      <c r="G132" s="3">
        <v>3964611</v>
      </c>
      <c r="H132" s="2" t="s">
        <v>331</v>
      </c>
      <c r="I132" s="3">
        <v>4714651</v>
      </c>
      <c r="J132" s="2" t="s">
        <v>332</v>
      </c>
      <c r="K132" s="3">
        <v>5979237</v>
      </c>
      <c r="L132" s="2" t="s">
        <v>733</v>
      </c>
    </row>
    <row r="133" spans="1:12" ht="25.5">
      <c r="A133" s="2" t="s">
        <v>328</v>
      </c>
      <c r="B133" s="2" t="s">
        <v>735</v>
      </c>
      <c r="C133" s="2" t="s">
        <v>734</v>
      </c>
      <c r="D133" s="2" t="s">
        <v>331</v>
      </c>
      <c r="E133" s="3">
        <v>106710</v>
      </c>
      <c r="F133" s="2" t="s">
        <v>331</v>
      </c>
      <c r="G133" s="3">
        <v>168731</v>
      </c>
      <c r="H133" s="2" t="s">
        <v>331</v>
      </c>
      <c r="I133" s="3">
        <v>251636</v>
      </c>
      <c r="J133" s="2" t="s">
        <v>332</v>
      </c>
      <c r="K133" s="3">
        <v>278555</v>
      </c>
      <c r="L133" s="2" t="s">
        <v>736</v>
      </c>
    </row>
    <row r="134" spans="1:12" ht="25.5">
      <c r="A134" s="2" t="s">
        <v>328</v>
      </c>
      <c r="B134" s="2" t="s">
        <v>738</v>
      </c>
      <c r="C134" s="2" t="s">
        <v>737</v>
      </c>
      <c r="D134" s="2" t="s">
        <v>331</v>
      </c>
      <c r="E134" s="3">
        <v>6870</v>
      </c>
      <c r="F134" s="2" t="s">
        <v>331</v>
      </c>
      <c r="G134" s="3">
        <v>6914</v>
      </c>
      <c r="H134" s="2" t="s">
        <v>331</v>
      </c>
      <c r="I134" s="3">
        <v>5379</v>
      </c>
      <c r="J134" s="2" t="s">
        <v>332</v>
      </c>
      <c r="K134" s="3">
        <v>5997</v>
      </c>
      <c r="L134" s="2" t="s">
        <v>739</v>
      </c>
    </row>
    <row r="135" spans="1:12" ht="25.5">
      <c r="A135" s="2" t="s">
        <v>328</v>
      </c>
      <c r="B135" s="2" t="s">
        <v>741</v>
      </c>
      <c r="C135" s="2" t="s">
        <v>740</v>
      </c>
      <c r="D135" s="2" t="s">
        <v>331</v>
      </c>
      <c r="E135" s="3">
        <v>276</v>
      </c>
      <c r="F135" s="2" t="s">
        <v>331</v>
      </c>
      <c r="G135" s="3">
        <v>231</v>
      </c>
      <c r="H135" s="2" t="s">
        <v>331</v>
      </c>
      <c r="I135" s="3">
        <v>134</v>
      </c>
      <c r="J135" s="2" t="s">
        <v>332</v>
      </c>
      <c r="K135" s="3">
        <v>185</v>
      </c>
      <c r="L135" s="2" t="s">
        <v>742</v>
      </c>
    </row>
    <row r="136" spans="1:12" ht="25.5">
      <c r="A136" s="2" t="s">
        <v>328</v>
      </c>
      <c r="B136" s="2" t="s">
        <v>744</v>
      </c>
      <c r="C136" s="2" t="s">
        <v>743</v>
      </c>
      <c r="D136" s="2" t="s">
        <v>331</v>
      </c>
      <c r="E136" s="3">
        <v>8822816</v>
      </c>
      <c r="F136" s="2" t="s">
        <v>331</v>
      </c>
      <c r="G136" s="3">
        <v>7966333</v>
      </c>
      <c r="H136" s="2" t="s">
        <v>331</v>
      </c>
      <c r="I136" s="3">
        <v>8714431</v>
      </c>
      <c r="J136" s="2" t="s">
        <v>332</v>
      </c>
      <c r="K136" s="3">
        <v>8471369</v>
      </c>
      <c r="L136" s="2" t="s">
        <v>745</v>
      </c>
    </row>
    <row r="137" spans="1:12" ht="25.5">
      <c r="A137" s="2" t="s">
        <v>328</v>
      </c>
      <c r="B137" s="2" t="s">
        <v>747</v>
      </c>
      <c r="C137" s="2" t="s">
        <v>746</v>
      </c>
      <c r="D137" s="2" t="s">
        <v>331</v>
      </c>
      <c r="E137" s="3">
        <v>367313</v>
      </c>
      <c r="F137" s="2" t="s">
        <v>331</v>
      </c>
      <c r="G137" s="3">
        <v>174700</v>
      </c>
      <c r="H137" s="2" t="s">
        <v>331</v>
      </c>
      <c r="I137" s="3">
        <v>71618</v>
      </c>
      <c r="J137" s="2" t="s">
        <v>332</v>
      </c>
      <c r="K137" s="3">
        <v>68532</v>
      </c>
      <c r="L137" s="2" t="s">
        <v>748</v>
      </c>
    </row>
    <row r="138" spans="1:12" ht="25.5">
      <c r="A138" s="2" t="s">
        <v>328</v>
      </c>
      <c r="B138" s="2" t="s">
        <v>750</v>
      </c>
      <c r="C138" s="2" t="s">
        <v>749</v>
      </c>
      <c r="D138" s="2" t="s">
        <v>331</v>
      </c>
      <c r="E138" s="3">
        <v>14971</v>
      </c>
      <c r="F138" s="2" t="s">
        <v>331</v>
      </c>
      <c r="G138" s="3">
        <v>12436</v>
      </c>
      <c r="H138" s="2" t="s">
        <v>331</v>
      </c>
      <c r="I138" s="3">
        <v>11907</v>
      </c>
      <c r="J138" s="2" t="s">
        <v>332</v>
      </c>
      <c r="K138" s="3">
        <v>12271</v>
      </c>
      <c r="L138" s="2" t="s">
        <v>751</v>
      </c>
    </row>
    <row r="139" spans="1:12" ht="25.5">
      <c r="A139" s="2" t="s">
        <v>328</v>
      </c>
      <c r="B139" s="2" t="s">
        <v>753</v>
      </c>
      <c r="C139" s="2" t="s">
        <v>752</v>
      </c>
      <c r="D139" s="2" t="s">
        <v>331</v>
      </c>
      <c r="E139" s="3">
        <v>771</v>
      </c>
      <c r="F139" s="2" t="s">
        <v>331</v>
      </c>
      <c r="G139" s="3">
        <v>828</v>
      </c>
      <c r="H139" s="2" t="s">
        <v>331</v>
      </c>
      <c r="I139" s="3">
        <v>731</v>
      </c>
      <c r="J139" s="2" t="s">
        <v>332</v>
      </c>
      <c r="K139" s="3">
        <v>837</v>
      </c>
      <c r="L139" s="2" t="s">
        <v>754</v>
      </c>
    </row>
    <row r="140" spans="1:12" ht="25.5">
      <c r="A140" s="2" t="s">
        <v>328</v>
      </c>
      <c r="B140" s="2" t="s">
        <v>756</v>
      </c>
      <c r="C140" s="2" t="s">
        <v>755</v>
      </c>
      <c r="D140" s="2" t="s">
        <v>331</v>
      </c>
      <c r="E140" s="3">
        <v>65545604</v>
      </c>
      <c r="F140" s="2" t="s">
        <v>331</v>
      </c>
      <c r="G140" s="3">
        <v>65664724</v>
      </c>
      <c r="H140" s="2" t="s">
        <v>331</v>
      </c>
      <c r="I140" s="3">
        <v>64252795</v>
      </c>
      <c r="J140" s="2" t="s">
        <v>332</v>
      </c>
      <c r="K140" s="3">
        <v>65247233</v>
      </c>
      <c r="L140" s="2" t="s">
        <v>757</v>
      </c>
    </row>
    <row r="141" spans="1:12" ht="25.5">
      <c r="A141" s="2" t="s">
        <v>328</v>
      </c>
      <c r="B141" s="2" t="s">
        <v>759</v>
      </c>
      <c r="C141" s="2" t="s">
        <v>758</v>
      </c>
      <c r="D141" s="2" t="s">
        <v>331</v>
      </c>
      <c r="E141" s="3">
        <v>47304531</v>
      </c>
      <c r="F141" s="2" t="s">
        <v>331</v>
      </c>
      <c r="G141" s="3">
        <v>44643198</v>
      </c>
      <c r="H141" s="2" t="s">
        <v>331</v>
      </c>
      <c r="I141" s="3">
        <v>42650380</v>
      </c>
      <c r="J141" s="2" t="s">
        <v>332</v>
      </c>
      <c r="K141" s="3">
        <v>43150047</v>
      </c>
      <c r="L141" s="2" t="s">
        <v>760</v>
      </c>
    </row>
    <row r="142" spans="1:12" ht="12.75">
      <c r="A142" s="2" t="s">
        <v>328</v>
      </c>
      <c r="B142" s="2" t="s">
        <v>78</v>
      </c>
      <c r="C142" s="2" t="s">
        <v>77</v>
      </c>
      <c r="D142" s="2" t="s">
        <v>331</v>
      </c>
      <c r="E142" s="3">
        <v>47658</v>
      </c>
      <c r="F142" s="2" t="s">
        <v>331</v>
      </c>
      <c r="G142" s="3">
        <v>43487</v>
      </c>
      <c r="H142" s="2" t="s">
        <v>331</v>
      </c>
      <c r="I142" s="3">
        <v>44640</v>
      </c>
      <c r="J142" s="2" t="s">
        <v>332</v>
      </c>
      <c r="K142" s="3">
        <v>54367</v>
      </c>
      <c r="L142" s="2" t="s">
        <v>79</v>
      </c>
    </row>
    <row r="143" spans="1:12" ht="12.75">
      <c r="A143" s="2" t="s">
        <v>328</v>
      </c>
      <c r="B143" s="2" t="s">
        <v>81</v>
      </c>
      <c r="C143" s="2" t="s">
        <v>80</v>
      </c>
      <c r="D143" s="2" t="s">
        <v>331</v>
      </c>
      <c r="E143" s="3">
        <v>18451</v>
      </c>
      <c r="F143" s="2" t="s">
        <v>331</v>
      </c>
      <c r="G143" s="3">
        <v>18816</v>
      </c>
      <c r="H143" s="2" t="s">
        <v>331</v>
      </c>
      <c r="I143" s="3">
        <v>22954</v>
      </c>
      <c r="J143" s="2" t="s">
        <v>332</v>
      </c>
      <c r="K143" s="3">
        <v>33250</v>
      </c>
      <c r="L143" s="2" t="s">
        <v>82</v>
      </c>
    </row>
    <row r="144" spans="1:12" ht="25.5">
      <c r="A144" s="2" t="s">
        <v>328</v>
      </c>
      <c r="B144" s="2" t="s">
        <v>84</v>
      </c>
      <c r="C144" s="2" t="s">
        <v>83</v>
      </c>
      <c r="D144" s="2" t="s">
        <v>331</v>
      </c>
      <c r="E144" s="3">
        <v>10638</v>
      </c>
      <c r="F144" s="2" t="s">
        <v>331</v>
      </c>
      <c r="G144" s="3">
        <v>8346</v>
      </c>
      <c r="H144" s="2" t="s">
        <v>331</v>
      </c>
      <c r="I144" s="3">
        <v>7134</v>
      </c>
      <c r="J144" s="2" t="s">
        <v>332</v>
      </c>
      <c r="K144" s="3">
        <v>7211</v>
      </c>
      <c r="L144" s="2" t="s">
        <v>85</v>
      </c>
    </row>
    <row r="145" spans="1:12" ht="25.5">
      <c r="A145" s="2" t="s">
        <v>328</v>
      </c>
      <c r="B145" s="2" t="s">
        <v>87</v>
      </c>
      <c r="C145" s="2" t="s">
        <v>86</v>
      </c>
      <c r="D145" s="2" t="s">
        <v>331</v>
      </c>
      <c r="E145" s="3">
        <v>8731</v>
      </c>
      <c r="F145" s="2" t="s">
        <v>331</v>
      </c>
      <c r="G145" s="3">
        <v>8096</v>
      </c>
      <c r="H145" s="2" t="s">
        <v>331</v>
      </c>
      <c r="I145" s="3">
        <v>7900</v>
      </c>
      <c r="J145" s="2" t="s">
        <v>332</v>
      </c>
      <c r="K145" s="3">
        <v>8000</v>
      </c>
      <c r="L145" s="2" t="s">
        <v>88</v>
      </c>
    </row>
    <row r="146" spans="1:12" ht="25.5">
      <c r="A146" s="2" t="s">
        <v>328</v>
      </c>
      <c r="B146" s="2" t="s">
        <v>90</v>
      </c>
      <c r="C146" s="2" t="s">
        <v>89</v>
      </c>
      <c r="D146" s="2" t="s">
        <v>331</v>
      </c>
      <c r="E146" s="3">
        <v>9838</v>
      </c>
      <c r="F146" s="2" t="s">
        <v>331</v>
      </c>
      <c r="G146" s="3">
        <v>8229</v>
      </c>
      <c r="H146" s="2" t="s">
        <v>331</v>
      </c>
      <c r="I146" s="3">
        <v>6652</v>
      </c>
      <c r="J146" s="2" t="s">
        <v>332</v>
      </c>
      <c r="K146" s="3">
        <v>5906</v>
      </c>
      <c r="L146" s="2" t="s">
        <v>91</v>
      </c>
    </row>
    <row r="147" spans="1:12" ht="12.75">
      <c r="A147" s="2" t="s">
        <v>328</v>
      </c>
      <c r="B147" s="2" t="s">
        <v>93</v>
      </c>
      <c r="C147" s="2" t="s">
        <v>92</v>
      </c>
      <c r="D147" s="2" t="s">
        <v>331</v>
      </c>
      <c r="E147" s="3">
        <v>165102</v>
      </c>
      <c r="F147" s="2" t="s">
        <v>331</v>
      </c>
      <c r="G147" s="3">
        <v>145156</v>
      </c>
      <c r="H147" s="2" t="s">
        <v>331</v>
      </c>
      <c r="I147" s="3">
        <v>131641</v>
      </c>
      <c r="J147" s="2" t="s">
        <v>332</v>
      </c>
      <c r="K147" s="3">
        <v>121599</v>
      </c>
      <c r="L147" s="2" t="s">
        <v>94</v>
      </c>
    </row>
    <row r="148" spans="1:12" ht="12.75">
      <c r="A148" s="2" t="s">
        <v>328</v>
      </c>
      <c r="B148" s="2" t="s">
        <v>96</v>
      </c>
      <c r="C148" s="2" t="s">
        <v>95</v>
      </c>
      <c r="D148" s="2" t="s">
        <v>331</v>
      </c>
      <c r="E148" s="3">
        <v>1746757</v>
      </c>
      <c r="F148" s="2" t="s">
        <v>331</v>
      </c>
      <c r="G148" s="3">
        <v>1780144</v>
      </c>
      <c r="H148" s="2" t="s">
        <v>331</v>
      </c>
      <c r="I148" s="3">
        <v>1956118</v>
      </c>
      <c r="J148" s="2" t="s">
        <v>332</v>
      </c>
      <c r="K148" s="3">
        <v>2119377</v>
      </c>
      <c r="L148" s="2" t="s">
        <v>97</v>
      </c>
    </row>
    <row r="149" spans="1:12" ht="12.75">
      <c r="A149" s="2" t="s">
        <v>328</v>
      </c>
      <c r="B149" s="2" t="s">
        <v>99</v>
      </c>
      <c r="C149" s="2" t="s">
        <v>98</v>
      </c>
      <c r="D149" s="2" t="s">
        <v>331</v>
      </c>
      <c r="E149" s="3">
        <v>27717</v>
      </c>
      <c r="F149" s="2" t="s">
        <v>331</v>
      </c>
      <c r="G149" s="3">
        <v>20956</v>
      </c>
      <c r="H149" s="2" t="s">
        <v>331</v>
      </c>
      <c r="I149" s="3">
        <v>17476</v>
      </c>
      <c r="J149" s="2" t="s">
        <v>332</v>
      </c>
      <c r="K149" s="3">
        <v>16183</v>
      </c>
      <c r="L149" s="2" t="s">
        <v>100</v>
      </c>
    </row>
    <row r="150" spans="1:12" ht="12.75">
      <c r="A150" s="2" t="s">
        <v>328</v>
      </c>
      <c r="B150" s="2" t="s">
        <v>102</v>
      </c>
      <c r="C150" s="2" t="s">
        <v>101</v>
      </c>
      <c r="D150" s="2" t="s">
        <v>331</v>
      </c>
      <c r="E150" s="3">
        <v>58738557</v>
      </c>
      <c r="F150" s="2" t="s">
        <v>331</v>
      </c>
      <c r="G150" s="3">
        <v>55241024</v>
      </c>
      <c r="H150" s="2" t="s">
        <v>331</v>
      </c>
      <c r="I150" s="3">
        <v>51974575</v>
      </c>
      <c r="J150" s="2" t="s">
        <v>332</v>
      </c>
      <c r="K150" s="3">
        <v>52910625</v>
      </c>
      <c r="L150" s="2" t="s">
        <v>103</v>
      </c>
    </row>
    <row r="151" spans="1:12" ht="12.75">
      <c r="A151" s="2" t="s">
        <v>328</v>
      </c>
      <c r="B151" s="2" t="s">
        <v>105</v>
      </c>
      <c r="C151" s="2" t="s">
        <v>104</v>
      </c>
      <c r="D151" s="2" t="s">
        <v>331</v>
      </c>
      <c r="E151" s="3">
        <v>2384868</v>
      </c>
      <c r="F151" s="2" t="s">
        <v>331</v>
      </c>
      <c r="G151" s="3">
        <v>2310349</v>
      </c>
      <c r="H151" s="2" t="s">
        <v>331</v>
      </c>
      <c r="I151" s="3">
        <v>2636896</v>
      </c>
      <c r="J151" s="2" t="s">
        <v>332</v>
      </c>
      <c r="K151" s="3">
        <v>3474573</v>
      </c>
      <c r="L151" s="2" t="s">
        <v>106</v>
      </c>
    </row>
    <row r="152" spans="1:12" ht="25.5">
      <c r="A152" s="2" t="s">
        <v>328</v>
      </c>
      <c r="B152" s="2" t="s">
        <v>108</v>
      </c>
      <c r="C152" s="2" t="s">
        <v>107</v>
      </c>
      <c r="D152" s="2" t="s">
        <v>331</v>
      </c>
      <c r="E152" s="3">
        <v>52002745</v>
      </c>
      <c r="F152" s="2" t="s">
        <v>331</v>
      </c>
      <c r="G152" s="3">
        <v>48335111</v>
      </c>
      <c r="H152" s="2" t="s">
        <v>331</v>
      </c>
      <c r="I152" s="3">
        <v>45674158</v>
      </c>
      <c r="J152" s="2" t="s">
        <v>332</v>
      </c>
      <c r="K152" s="3">
        <v>46151992</v>
      </c>
      <c r="L152" s="2" t="s">
        <v>109</v>
      </c>
    </row>
    <row r="153" spans="1:12" ht="25.5">
      <c r="A153" s="2" t="s">
        <v>328</v>
      </c>
      <c r="B153" s="2" t="s">
        <v>111</v>
      </c>
      <c r="C153" s="2" t="s">
        <v>110</v>
      </c>
      <c r="D153" s="2" t="s">
        <v>331</v>
      </c>
      <c r="E153" s="3">
        <v>1330581</v>
      </c>
      <c r="F153" s="2" t="s">
        <v>331</v>
      </c>
      <c r="G153" s="3">
        <v>1130665</v>
      </c>
      <c r="H153" s="2" t="s">
        <v>331</v>
      </c>
      <c r="I153" s="3">
        <v>1270473</v>
      </c>
      <c r="J153" s="2" t="s">
        <v>332</v>
      </c>
      <c r="K153" s="3">
        <v>1378641</v>
      </c>
      <c r="L153" s="2" t="s">
        <v>112</v>
      </c>
    </row>
    <row r="154" spans="1:12" ht="25.5">
      <c r="A154" s="2" t="s">
        <v>328</v>
      </c>
      <c r="B154" s="2" t="s">
        <v>114</v>
      </c>
      <c r="C154" s="2" t="s">
        <v>113</v>
      </c>
      <c r="D154" s="2" t="s">
        <v>331</v>
      </c>
      <c r="E154" s="3">
        <v>3020363</v>
      </c>
      <c r="F154" s="2" t="s">
        <v>331</v>
      </c>
      <c r="G154" s="3">
        <v>3464899</v>
      </c>
      <c r="H154" s="2" t="s">
        <v>331</v>
      </c>
      <c r="I154" s="3">
        <v>2393048</v>
      </c>
      <c r="J154" s="2" t="s">
        <v>332</v>
      </c>
      <c r="K154" s="3">
        <v>1905419</v>
      </c>
      <c r="L154" s="2" t="s">
        <v>115</v>
      </c>
    </row>
    <row r="155" spans="1:12" ht="12.75">
      <c r="A155" s="2" t="s">
        <v>328</v>
      </c>
      <c r="B155" s="2" t="s">
        <v>117</v>
      </c>
      <c r="C155" s="2" t="s">
        <v>116</v>
      </c>
      <c r="D155" s="2" t="s">
        <v>331</v>
      </c>
      <c r="E155" s="3">
        <v>47465132</v>
      </c>
      <c r="F155" s="2" t="s">
        <v>331</v>
      </c>
      <c r="G155" s="3">
        <v>44907772</v>
      </c>
      <c r="H155" s="2" t="s">
        <v>331</v>
      </c>
      <c r="I155" s="3">
        <v>39890761</v>
      </c>
      <c r="J155" s="2" t="s">
        <v>332</v>
      </c>
      <c r="K155" s="3">
        <v>35358675</v>
      </c>
      <c r="L155" s="2" t="s">
        <v>118</v>
      </c>
    </row>
    <row r="156" spans="1:12" ht="12.75">
      <c r="A156" s="2" t="s">
        <v>328</v>
      </c>
      <c r="B156" s="2" t="s">
        <v>120</v>
      </c>
      <c r="C156" s="2" t="s">
        <v>119</v>
      </c>
      <c r="D156" s="2" t="s">
        <v>331</v>
      </c>
      <c r="E156" s="3">
        <v>884330123</v>
      </c>
      <c r="F156" s="2" t="s">
        <v>331</v>
      </c>
      <c r="G156" s="3">
        <v>900623734</v>
      </c>
      <c r="H156" s="2" t="s">
        <v>331</v>
      </c>
      <c r="I156" s="3">
        <v>924579864</v>
      </c>
      <c r="J156" s="2" t="s">
        <v>332</v>
      </c>
      <c r="K156" s="3">
        <v>951437904</v>
      </c>
      <c r="L156" s="2" t="s">
        <v>121</v>
      </c>
    </row>
    <row r="157" spans="1:12" ht="25.5">
      <c r="A157" s="2" t="s">
        <v>328</v>
      </c>
      <c r="B157" s="2" t="s">
        <v>123</v>
      </c>
      <c r="C157" s="2" t="s">
        <v>122</v>
      </c>
      <c r="D157" s="2" t="s">
        <v>331</v>
      </c>
      <c r="E157" s="3">
        <v>16406119</v>
      </c>
      <c r="F157" s="2" t="s">
        <v>331</v>
      </c>
      <c r="G157" s="3">
        <v>12394690</v>
      </c>
      <c r="H157" s="2" t="s">
        <v>331</v>
      </c>
      <c r="I157" s="3">
        <v>8340701</v>
      </c>
      <c r="J157" s="2" t="s">
        <v>332</v>
      </c>
      <c r="K157" s="3">
        <v>8872066</v>
      </c>
      <c r="L157" s="2" t="s">
        <v>124</v>
      </c>
    </row>
    <row r="158" spans="1:12" ht="25.5">
      <c r="A158" s="2" t="s">
        <v>328</v>
      </c>
      <c r="B158" s="2" t="s">
        <v>794</v>
      </c>
      <c r="C158" s="2" t="s">
        <v>125</v>
      </c>
      <c r="D158" s="2" t="s">
        <v>331</v>
      </c>
      <c r="E158" s="3">
        <v>31112</v>
      </c>
      <c r="F158" s="2" t="s">
        <v>331</v>
      </c>
      <c r="G158" s="3">
        <v>29821</v>
      </c>
      <c r="H158" s="2" t="s">
        <v>331</v>
      </c>
      <c r="I158" s="3">
        <v>30940</v>
      </c>
      <c r="J158" s="2" t="s">
        <v>332</v>
      </c>
      <c r="K158" s="3">
        <v>40294</v>
      </c>
      <c r="L158" s="2" t="s">
        <v>795</v>
      </c>
    </row>
    <row r="159" spans="1:12" ht="25.5">
      <c r="A159" s="2" t="s">
        <v>328</v>
      </c>
      <c r="B159" s="2" t="s">
        <v>797</v>
      </c>
      <c r="C159" s="2" t="s">
        <v>796</v>
      </c>
      <c r="D159" s="2" t="s">
        <v>331</v>
      </c>
      <c r="E159" s="3">
        <v>11005</v>
      </c>
      <c r="F159" s="2" t="s">
        <v>331</v>
      </c>
      <c r="G159" s="3">
        <v>12196</v>
      </c>
      <c r="H159" s="2" t="s">
        <v>331</v>
      </c>
      <c r="I159" s="3">
        <v>15284</v>
      </c>
      <c r="J159" s="2" t="s">
        <v>646</v>
      </c>
      <c r="K159" s="3">
        <v>0</v>
      </c>
      <c r="L159" s="2" t="s">
        <v>798</v>
      </c>
    </row>
    <row r="160" spans="1:12" ht="25.5">
      <c r="A160" s="2" t="s">
        <v>328</v>
      </c>
      <c r="B160" s="2" t="s">
        <v>800</v>
      </c>
      <c r="C160" s="2" t="s">
        <v>799</v>
      </c>
      <c r="D160" s="2" t="s">
        <v>331</v>
      </c>
      <c r="E160" s="3">
        <v>6216</v>
      </c>
      <c r="F160" s="2" t="s">
        <v>331</v>
      </c>
      <c r="G160" s="3">
        <v>5093</v>
      </c>
      <c r="H160" s="2" t="s">
        <v>331</v>
      </c>
      <c r="I160" s="3">
        <v>4298</v>
      </c>
      <c r="J160" s="2" t="s">
        <v>646</v>
      </c>
      <c r="K160" s="3">
        <v>0</v>
      </c>
      <c r="L160" s="2" t="s">
        <v>801</v>
      </c>
    </row>
    <row r="161" spans="1:12" ht="25.5">
      <c r="A161" s="2" t="s">
        <v>328</v>
      </c>
      <c r="B161" s="2" t="s">
        <v>803</v>
      </c>
      <c r="C161" s="2" t="s">
        <v>802</v>
      </c>
      <c r="D161" s="2" t="s">
        <v>331</v>
      </c>
      <c r="E161" s="3">
        <v>7690</v>
      </c>
      <c r="F161" s="2" t="s">
        <v>331</v>
      </c>
      <c r="G161" s="3">
        <v>7313</v>
      </c>
      <c r="H161" s="2" t="s">
        <v>331</v>
      </c>
      <c r="I161" s="3">
        <v>7073</v>
      </c>
      <c r="J161" s="2" t="s">
        <v>646</v>
      </c>
      <c r="K161" s="3">
        <v>0</v>
      </c>
      <c r="L161" s="2" t="s">
        <v>804</v>
      </c>
    </row>
    <row r="162" spans="1:12" ht="25.5">
      <c r="A162" s="2" t="s">
        <v>328</v>
      </c>
      <c r="B162" s="2" t="s">
        <v>806</v>
      </c>
      <c r="C162" s="2" t="s">
        <v>805</v>
      </c>
      <c r="D162" s="2" t="s">
        <v>331</v>
      </c>
      <c r="E162" s="3">
        <v>6201</v>
      </c>
      <c r="F162" s="2" t="s">
        <v>331</v>
      </c>
      <c r="G162" s="3">
        <v>5219</v>
      </c>
      <c r="H162" s="2" t="s">
        <v>331</v>
      </c>
      <c r="I162" s="3">
        <v>4285</v>
      </c>
      <c r="J162" s="2" t="s">
        <v>646</v>
      </c>
      <c r="K162" s="3">
        <v>0</v>
      </c>
      <c r="L162" s="2" t="s">
        <v>807</v>
      </c>
    </row>
    <row r="163" spans="1:12" ht="12.75">
      <c r="A163" s="2" t="s">
        <v>328</v>
      </c>
      <c r="B163" s="2" t="s">
        <v>809</v>
      </c>
      <c r="C163" s="2" t="s">
        <v>808</v>
      </c>
      <c r="D163" s="2" t="s">
        <v>331</v>
      </c>
      <c r="E163" s="3">
        <v>94001</v>
      </c>
      <c r="F163" s="2" t="s">
        <v>331</v>
      </c>
      <c r="G163" s="3">
        <v>91072</v>
      </c>
      <c r="H163" s="2" t="s">
        <v>331</v>
      </c>
      <c r="I163" s="3">
        <v>84022</v>
      </c>
      <c r="J163" s="2" t="s">
        <v>646</v>
      </c>
      <c r="K163" s="3">
        <v>0</v>
      </c>
      <c r="L163" s="2" t="s">
        <v>810</v>
      </c>
    </row>
    <row r="164" spans="1:12" ht="12.75">
      <c r="A164" s="2" t="s">
        <v>328</v>
      </c>
      <c r="B164" s="2" t="s">
        <v>812</v>
      </c>
      <c r="C164" s="2" t="s">
        <v>811</v>
      </c>
      <c r="D164" s="2" t="s">
        <v>331</v>
      </c>
      <c r="E164" s="3">
        <v>1316605</v>
      </c>
      <c r="F164" s="2" t="s">
        <v>331</v>
      </c>
      <c r="G164" s="3">
        <v>1400714</v>
      </c>
      <c r="H164" s="2" t="s">
        <v>813</v>
      </c>
      <c r="I164" s="3">
        <v>0</v>
      </c>
      <c r="J164" s="2" t="s">
        <v>646</v>
      </c>
      <c r="K164" s="3">
        <v>0</v>
      </c>
      <c r="L164" s="2" t="s">
        <v>814</v>
      </c>
    </row>
    <row r="165" spans="1:12" ht="25.5">
      <c r="A165" s="2" t="s">
        <v>328</v>
      </c>
      <c r="B165" s="2" t="s">
        <v>816</v>
      </c>
      <c r="C165" s="2" t="s">
        <v>815</v>
      </c>
      <c r="D165" s="2" t="s">
        <v>331</v>
      </c>
      <c r="E165" s="3">
        <v>18003</v>
      </c>
      <c r="F165" s="2" t="s">
        <v>331</v>
      </c>
      <c r="G165" s="3">
        <v>13554</v>
      </c>
      <c r="H165" s="2" t="s">
        <v>331</v>
      </c>
      <c r="I165" s="3">
        <v>11141</v>
      </c>
      <c r="J165" s="2" t="s">
        <v>646</v>
      </c>
      <c r="K165" s="3">
        <v>0</v>
      </c>
      <c r="L165" s="2" t="s">
        <v>817</v>
      </c>
    </row>
    <row r="166" spans="1:12" ht="25.5">
      <c r="A166" s="2" t="s">
        <v>328</v>
      </c>
      <c r="B166" s="2" t="s">
        <v>819</v>
      </c>
      <c r="C166" s="2" t="s">
        <v>818</v>
      </c>
      <c r="D166" s="2" t="s">
        <v>331</v>
      </c>
      <c r="E166" s="3">
        <v>3031847</v>
      </c>
      <c r="F166" s="2" t="s">
        <v>331</v>
      </c>
      <c r="G166" s="3">
        <v>2579292</v>
      </c>
      <c r="H166" s="2" t="s">
        <v>331</v>
      </c>
      <c r="I166" s="3">
        <v>2256492</v>
      </c>
      <c r="J166" s="2" t="s">
        <v>332</v>
      </c>
      <c r="K166" s="3">
        <v>2861357</v>
      </c>
      <c r="L166" s="2" t="s">
        <v>820</v>
      </c>
    </row>
    <row r="167" spans="1:12" ht="25.5">
      <c r="A167" s="2" t="s">
        <v>328</v>
      </c>
      <c r="B167" s="2" t="s">
        <v>822</v>
      </c>
      <c r="C167" s="2" t="s">
        <v>821</v>
      </c>
      <c r="D167" s="2" t="s">
        <v>331</v>
      </c>
      <c r="E167" s="3">
        <v>807740</v>
      </c>
      <c r="F167" s="2" t="s">
        <v>331</v>
      </c>
      <c r="G167" s="3">
        <v>761281</v>
      </c>
      <c r="H167" s="2" t="s">
        <v>331</v>
      </c>
      <c r="I167" s="3">
        <v>794377</v>
      </c>
      <c r="J167" s="2" t="s">
        <v>646</v>
      </c>
      <c r="K167" s="3">
        <v>0</v>
      </c>
      <c r="L167" s="2" t="s">
        <v>823</v>
      </c>
    </row>
    <row r="168" spans="1:12" ht="25.5">
      <c r="A168" s="2" t="s">
        <v>328</v>
      </c>
      <c r="B168" s="2" t="s">
        <v>825</v>
      </c>
      <c r="C168" s="2" t="s">
        <v>824</v>
      </c>
      <c r="D168" s="2" t="s">
        <v>331</v>
      </c>
      <c r="E168" s="3">
        <v>1100350</v>
      </c>
      <c r="F168" s="2" t="s">
        <v>331</v>
      </c>
      <c r="G168" s="3">
        <v>813316</v>
      </c>
      <c r="H168" s="2" t="s">
        <v>331</v>
      </c>
      <c r="I168" s="3">
        <v>630597</v>
      </c>
      <c r="J168" s="2" t="s">
        <v>646</v>
      </c>
      <c r="K168" s="3">
        <v>0</v>
      </c>
      <c r="L168" s="2" t="s">
        <v>826</v>
      </c>
    </row>
    <row r="169" spans="1:12" ht="25.5">
      <c r="A169" s="2" t="s">
        <v>328</v>
      </c>
      <c r="B169" s="2" t="s">
        <v>828</v>
      </c>
      <c r="C169" s="2" t="s">
        <v>827</v>
      </c>
      <c r="D169" s="2" t="s">
        <v>331</v>
      </c>
      <c r="E169" s="3">
        <v>579283</v>
      </c>
      <c r="F169" s="2" t="s">
        <v>331</v>
      </c>
      <c r="G169" s="3">
        <v>561162</v>
      </c>
      <c r="H169" s="2" t="s">
        <v>331</v>
      </c>
      <c r="I169" s="3">
        <v>523546</v>
      </c>
      <c r="J169" s="2" t="s">
        <v>646</v>
      </c>
      <c r="K169" s="3">
        <v>0</v>
      </c>
      <c r="L169" s="2" t="s">
        <v>829</v>
      </c>
    </row>
    <row r="170" spans="1:12" ht="25.5">
      <c r="A170" s="2" t="s">
        <v>328</v>
      </c>
      <c r="B170" s="2" t="s">
        <v>831</v>
      </c>
      <c r="C170" s="2" t="s">
        <v>830</v>
      </c>
      <c r="D170" s="2" t="s">
        <v>331</v>
      </c>
      <c r="E170" s="3">
        <v>544474</v>
      </c>
      <c r="F170" s="2" t="s">
        <v>331</v>
      </c>
      <c r="G170" s="3">
        <v>443533</v>
      </c>
      <c r="H170" s="2" t="s">
        <v>331</v>
      </c>
      <c r="I170" s="3">
        <v>307972</v>
      </c>
      <c r="J170" s="2" t="s">
        <v>646</v>
      </c>
      <c r="K170" s="3">
        <v>0</v>
      </c>
      <c r="L170" s="2" t="s">
        <v>832</v>
      </c>
    </row>
    <row r="171" spans="1:12" ht="12.75">
      <c r="A171" s="2" t="s">
        <v>328</v>
      </c>
      <c r="B171" s="2" t="s">
        <v>834</v>
      </c>
      <c r="C171" s="2" t="s">
        <v>833</v>
      </c>
      <c r="D171" s="2" t="s">
        <v>331</v>
      </c>
      <c r="E171" s="3">
        <v>8166953</v>
      </c>
      <c r="F171" s="2" t="s">
        <v>331</v>
      </c>
      <c r="G171" s="3">
        <v>7759850</v>
      </c>
      <c r="H171" s="2" t="s">
        <v>331</v>
      </c>
      <c r="I171" s="3">
        <v>6508984</v>
      </c>
      <c r="J171" s="2" t="s">
        <v>646</v>
      </c>
      <c r="K171" s="3">
        <v>0</v>
      </c>
      <c r="L171" s="2" t="s">
        <v>156</v>
      </c>
    </row>
    <row r="172" spans="1:12" ht="12.75">
      <c r="A172" s="2" t="s">
        <v>328</v>
      </c>
      <c r="B172" s="2" t="s">
        <v>158</v>
      </c>
      <c r="C172" s="2" t="s">
        <v>157</v>
      </c>
      <c r="D172" s="2" t="s">
        <v>331</v>
      </c>
      <c r="E172" s="3">
        <v>301228522</v>
      </c>
      <c r="F172" s="2" t="s">
        <v>331</v>
      </c>
      <c r="G172" s="3">
        <v>288177126</v>
      </c>
      <c r="H172" s="2" t="s">
        <v>813</v>
      </c>
      <c r="I172" s="3">
        <v>0</v>
      </c>
      <c r="J172" s="2" t="s">
        <v>646</v>
      </c>
      <c r="K172" s="3">
        <v>0</v>
      </c>
      <c r="L172" s="2" t="s">
        <v>159</v>
      </c>
    </row>
    <row r="173" spans="1:12" ht="25.5">
      <c r="A173" s="2" t="s">
        <v>328</v>
      </c>
      <c r="B173" s="2" t="s">
        <v>161</v>
      </c>
      <c r="C173" s="2" t="s">
        <v>160</v>
      </c>
      <c r="D173" s="2" t="s">
        <v>331</v>
      </c>
      <c r="E173" s="3">
        <v>2652951</v>
      </c>
      <c r="F173" s="2" t="s">
        <v>331</v>
      </c>
      <c r="G173" s="3">
        <v>1836951</v>
      </c>
      <c r="H173" s="2" t="s">
        <v>331</v>
      </c>
      <c r="I173" s="3">
        <v>1148619</v>
      </c>
      <c r="J173" s="2" t="s">
        <v>646</v>
      </c>
      <c r="K173" s="3">
        <v>0</v>
      </c>
      <c r="L173" s="2" t="s">
        <v>162</v>
      </c>
    </row>
    <row r="174" spans="1:12" ht="25.5">
      <c r="A174" s="2" t="s">
        <v>328</v>
      </c>
      <c r="B174" s="2" t="s">
        <v>164</v>
      </c>
      <c r="C174" s="2" t="s">
        <v>163</v>
      </c>
      <c r="D174" s="2" t="s">
        <v>331</v>
      </c>
      <c r="E174" s="3">
        <v>8663</v>
      </c>
      <c r="F174" s="2" t="s">
        <v>331</v>
      </c>
      <c r="G174" s="3">
        <v>8207</v>
      </c>
      <c r="H174" s="2" t="s">
        <v>331</v>
      </c>
      <c r="I174" s="3">
        <v>8587</v>
      </c>
      <c r="J174" s="2" t="s">
        <v>646</v>
      </c>
      <c r="K174" s="3">
        <v>0</v>
      </c>
      <c r="L174" s="2" t="s">
        <v>165</v>
      </c>
    </row>
    <row r="175" spans="1:12" ht="25.5">
      <c r="A175" s="2" t="s">
        <v>328</v>
      </c>
      <c r="B175" s="2" t="s">
        <v>167</v>
      </c>
      <c r="C175" s="2" t="s">
        <v>166</v>
      </c>
      <c r="D175" s="2" t="s">
        <v>331</v>
      </c>
      <c r="E175" s="3">
        <v>2012</v>
      </c>
      <c r="F175" s="2" t="s">
        <v>331</v>
      </c>
      <c r="G175" s="3">
        <v>2338</v>
      </c>
      <c r="H175" s="2" t="s">
        <v>331</v>
      </c>
      <c r="I175" s="3">
        <v>3182</v>
      </c>
      <c r="J175" s="2" t="s">
        <v>646</v>
      </c>
      <c r="K175" s="3">
        <v>0</v>
      </c>
      <c r="L175" s="2" t="s">
        <v>168</v>
      </c>
    </row>
    <row r="176" spans="1:12" ht="25.5">
      <c r="A176" s="2" t="s">
        <v>328</v>
      </c>
      <c r="B176" s="2" t="s">
        <v>170</v>
      </c>
      <c r="C176" s="2" t="s">
        <v>169</v>
      </c>
      <c r="D176" s="2" t="s">
        <v>331</v>
      </c>
      <c r="E176" s="3">
        <v>987</v>
      </c>
      <c r="F176" s="2" t="s">
        <v>331</v>
      </c>
      <c r="G176" s="3">
        <v>843</v>
      </c>
      <c r="H176" s="2" t="s">
        <v>331</v>
      </c>
      <c r="I176" s="3">
        <v>902</v>
      </c>
      <c r="J176" s="2" t="s">
        <v>646</v>
      </c>
      <c r="K176" s="3">
        <v>0</v>
      </c>
      <c r="L176" s="2" t="s">
        <v>171</v>
      </c>
    </row>
    <row r="177" spans="1:12" ht="25.5">
      <c r="A177" s="2" t="s">
        <v>328</v>
      </c>
      <c r="B177" s="2" t="s">
        <v>173</v>
      </c>
      <c r="C177" s="2" t="s">
        <v>172</v>
      </c>
      <c r="D177" s="2" t="s">
        <v>331</v>
      </c>
      <c r="E177" s="3">
        <v>3675</v>
      </c>
      <c r="F177" s="2" t="s">
        <v>331</v>
      </c>
      <c r="G177" s="3">
        <v>3320</v>
      </c>
      <c r="H177" s="2" t="s">
        <v>331</v>
      </c>
      <c r="I177" s="3">
        <v>3097</v>
      </c>
      <c r="J177" s="2" t="s">
        <v>646</v>
      </c>
      <c r="K177" s="3">
        <v>0</v>
      </c>
      <c r="L177" s="2" t="s">
        <v>174</v>
      </c>
    </row>
    <row r="178" spans="1:12" ht="25.5">
      <c r="A178" s="2" t="s">
        <v>328</v>
      </c>
      <c r="B178" s="2" t="s">
        <v>176</v>
      </c>
      <c r="C178" s="2" t="s">
        <v>175</v>
      </c>
      <c r="D178" s="2" t="s">
        <v>331</v>
      </c>
      <c r="E178" s="3">
        <v>1989</v>
      </c>
      <c r="F178" s="2" t="s">
        <v>331</v>
      </c>
      <c r="G178" s="3">
        <v>1706</v>
      </c>
      <c r="H178" s="2" t="s">
        <v>331</v>
      </c>
      <c r="I178" s="3">
        <v>1406</v>
      </c>
      <c r="J178" s="2" t="s">
        <v>646</v>
      </c>
      <c r="K178" s="3">
        <v>0</v>
      </c>
      <c r="L178" s="2" t="s">
        <v>177</v>
      </c>
    </row>
    <row r="179" spans="1:12" ht="12.75">
      <c r="A179" s="2" t="s">
        <v>328</v>
      </c>
      <c r="B179" s="2" t="s">
        <v>179</v>
      </c>
      <c r="C179" s="2" t="s">
        <v>178</v>
      </c>
      <c r="D179" s="2" t="s">
        <v>331</v>
      </c>
      <c r="E179" s="3">
        <v>23800</v>
      </c>
      <c r="F179" s="2" t="s">
        <v>331</v>
      </c>
      <c r="G179" s="3">
        <v>22124</v>
      </c>
      <c r="H179" s="2" t="s">
        <v>331</v>
      </c>
      <c r="I179" s="3">
        <v>20227</v>
      </c>
      <c r="J179" s="2" t="s">
        <v>646</v>
      </c>
      <c r="K179" s="3">
        <v>0</v>
      </c>
      <c r="L179" s="2" t="s">
        <v>180</v>
      </c>
    </row>
    <row r="180" spans="1:12" ht="12.75">
      <c r="A180" s="2" t="s">
        <v>328</v>
      </c>
      <c r="B180" s="2" t="s">
        <v>182</v>
      </c>
      <c r="C180" s="2" t="s">
        <v>181</v>
      </c>
      <c r="D180" s="2" t="s">
        <v>331</v>
      </c>
      <c r="E180" s="3">
        <v>129715</v>
      </c>
      <c r="F180" s="2" t="s">
        <v>331</v>
      </c>
      <c r="G180" s="3">
        <v>144372</v>
      </c>
      <c r="H180" s="2" t="s">
        <v>813</v>
      </c>
      <c r="I180" s="3">
        <v>0</v>
      </c>
      <c r="J180" s="2" t="s">
        <v>646</v>
      </c>
      <c r="K180" s="3">
        <v>0</v>
      </c>
      <c r="L180" s="2" t="s">
        <v>183</v>
      </c>
    </row>
    <row r="181" spans="1:12" ht="25.5">
      <c r="A181" s="2" t="s">
        <v>328</v>
      </c>
      <c r="B181" s="2" t="s">
        <v>185</v>
      </c>
      <c r="C181" s="2" t="s">
        <v>184</v>
      </c>
      <c r="D181" s="2" t="s">
        <v>331</v>
      </c>
      <c r="E181" s="3">
        <v>4382</v>
      </c>
      <c r="F181" s="2" t="s">
        <v>331</v>
      </c>
      <c r="G181" s="3">
        <v>3618</v>
      </c>
      <c r="H181" s="2" t="s">
        <v>331</v>
      </c>
      <c r="I181" s="3">
        <v>3177</v>
      </c>
      <c r="J181" s="2" t="s">
        <v>646</v>
      </c>
      <c r="K181" s="3">
        <v>0</v>
      </c>
      <c r="L181" s="2" t="s">
        <v>186</v>
      </c>
    </row>
    <row r="182" spans="1:12" ht="25.5">
      <c r="A182" s="2" t="s">
        <v>328</v>
      </c>
      <c r="B182" s="2" t="s">
        <v>188</v>
      </c>
      <c r="C182" s="2" t="s">
        <v>187</v>
      </c>
      <c r="D182" s="2" t="s">
        <v>331</v>
      </c>
      <c r="E182" s="3">
        <v>14601</v>
      </c>
      <c r="F182" s="2" t="s">
        <v>331</v>
      </c>
      <c r="G182" s="3">
        <v>13438</v>
      </c>
      <c r="H182" s="2" t="s">
        <v>331</v>
      </c>
      <c r="I182" s="3">
        <v>14470</v>
      </c>
      <c r="J182" s="2" t="s">
        <v>646</v>
      </c>
      <c r="K182" s="3">
        <v>0</v>
      </c>
      <c r="L182" s="2" t="s">
        <v>189</v>
      </c>
    </row>
    <row r="183" spans="1:12" ht="25.5">
      <c r="A183" s="2" t="s">
        <v>328</v>
      </c>
      <c r="B183" s="2" t="s">
        <v>191</v>
      </c>
      <c r="C183" s="2" t="s">
        <v>190</v>
      </c>
      <c r="D183" s="2" t="s">
        <v>331</v>
      </c>
      <c r="E183" s="3">
        <v>6053</v>
      </c>
      <c r="F183" s="2" t="s">
        <v>331</v>
      </c>
      <c r="G183" s="3">
        <v>6327</v>
      </c>
      <c r="H183" s="2" t="s">
        <v>331</v>
      </c>
      <c r="I183" s="3">
        <v>7993</v>
      </c>
      <c r="J183" s="2" t="s">
        <v>646</v>
      </c>
      <c r="K183" s="3">
        <v>0</v>
      </c>
      <c r="L183" s="2" t="s">
        <v>192</v>
      </c>
    </row>
    <row r="184" spans="1:12" ht="25.5">
      <c r="A184" s="2" t="s">
        <v>328</v>
      </c>
      <c r="B184" s="2" t="s">
        <v>194</v>
      </c>
      <c r="C184" s="2" t="s">
        <v>193</v>
      </c>
      <c r="D184" s="2" t="s">
        <v>331</v>
      </c>
      <c r="E184" s="3">
        <v>2566</v>
      </c>
      <c r="F184" s="2" t="s">
        <v>331</v>
      </c>
      <c r="G184" s="3">
        <v>1943</v>
      </c>
      <c r="H184" s="2" t="s">
        <v>331</v>
      </c>
      <c r="I184" s="3">
        <v>1751</v>
      </c>
      <c r="J184" s="2" t="s">
        <v>646</v>
      </c>
      <c r="K184" s="3">
        <v>0</v>
      </c>
      <c r="L184" s="2" t="s">
        <v>195</v>
      </c>
    </row>
    <row r="185" spans="1:12" ht="25.5">
      <c r="A185" s="2" t="s">
        <v>328</v>
      </c>
      <c r="B185" s="2" t="s">
        <v>873</v>
      </c>
      <c r="C185" s="2" t="s">
        <v>196</v>
      </c>
      <c r="D185" s="2" t="s">
        <v>331</v>
      </c>
      <c r="E185" s="3">
        <v>2802</v>
      </c>
      <c r="F185" s="2" t="s">
        <v>331</v>
      </c>
      <c r="G185" s="3">
        <v>2668</v>
      </c>
      <c r="H185" s="2" t="s">
        <v>331</v>
      </c>
      <c r="I185" s="3">
        <v>2710</v>
      </c>
      <c r="J185" s="2" t="s">
        <v>646</v>
      </c>
      <c r="K185" s="3">
        <v>0</v>
      </c>
      <c r="L185" s="2" t="s">
        <v>874</v>
      </c>
    </row>
    <row r="186" spans="1:12" ht="25.5">
      <c r="A186" s="2" t="s">
        <v>328</v>
      </c>
      <c r="B186" s="2" t="s">
        <v>876</v>
      </c>
      <c r="C186" s="2" t="s">
        <v>875</v>
      </c>
      <c r="D186" s="2" t="s">
        <v>331</v>
      </c>
      <c r="E186" s="3">
        <v>3180</v>
      </c>
      <c r="F186" s="2" t="s">
        <v>331</v>
      </c>
      <c r="G186" s="3">
        <v>2500</v>
      </c>
      <c r="H186" s="2" t="s">
        <v>331</v>
      </c>
      <c r="I186" s="3">
        <v>2016</v>
      </c>
      <c r="J186" s="2" t="s">
        <v>646</v>
      </c>
      <c r="K186" s="3">
        <v>0</v>
      </c>
      <c r="L186" s="2" t="s">
        <v>877</v>
      </c>
    </row>
    <row r="187" spans="1:12" ht="12.75">
      <c r="A187" s="2" t="s">
        <v>328</v>
      </c>
      <c r="B187" s="2" t="s">
        <v>879</v>
      </c>
      <c r="C187" s="2" t="s">
        <v>878</v>
      </c>
      <c r="D187" s="2" t="s">
        <v>331</v>
      </c>
      <c r="E187" s="3">
        <v>46978</v>
      </c>
      <c r="F187" s="2" t="s">
        <v>331</v>
      </c>
      <c r="G187" s="3">
        <v>39835</v>
      </c>
      <c r="H187" s="2" t="s">
        <v>331</v>
      </c>
      <c r="I187" s="3">
        <v>35200</v>
      </c>
      <c r="J187" s="2" t="s">
        <v>646</v>
      </c>
      <c r="K187" s="3">
        <v>0</v>
      </c>
      <c r="L187" s="2" t="s">
        <v>880</v>
      </c>
    </row>
    <row r="188" spans="1:12" ht="12.75">
      <c r="A188" s="2" t="s">
        <v>328</v>
      </c>
      <c r="B188" s="2" t="s">
        <v>882</v>
      </c>
      <c r="C188" s="2" t="s">
        <v>881</v>
      </c>
      <c r="D188" s="2" t="s">
        <v>331</v>
      </c>
      <c r="E188" s="3">
        <v>363855</v>
      </c>
      <c r="F188" s="2" t="s">
        <v>331</v>
      </c>
      <c r="G188" s="3">
        <v>347876</v>
      </c>
      <c r="H188" s="2" t="s">
        <v>813</v>
      </c>
      <c r="I188" s="3">
        <v>0</v>
      </c>
      <c r="J188" s="2" t="s">
        <v>646</v>
      </c>
      <c r="K188" s="3">
        <v>0</v>
      </c>
      <c r="L188" s="2" t="s">
        <v>883</v>
      </c>
    </row>
    <row r="189" spans="1:12" ht="25.5">
      <c r="A189" s="2" t="s">
        <v>328</v>
      </c>
      <c r="B189" s="2" t="s">
        <v>885</v>
      </c>
      <c r="C189" s="2" t="s">
        <v>884</v>
      </c>
      <c r="D189" s="2" t="s">
        <v>331</v>
      </c>
      <c r="E189" s="3">
        <v>7673</v>
      </c>
      <c r="F189" s="2" t="s">
        <v>331</v>
      </c>
      <c r="G189" s="3">
        <v>5733</v>
      </c>
      <c r="H189" s="2" t="s">
        <v>331</v>
      </c>
      <c r="I189" s="3">
        <v>4871</v>
      </c>
      <c r="J189" s="2" t="s">
        <v>646</v>
      </c>
      <c r="K189" s="3">
        <v>0</v>
      </c>
      <c r="L189" s="2" t="s">
        <v>886</v>
      </c>
    </row>
    <row r="190" spans="1:12" ht="25.5">
      <c r="A190" s="2" t="s">
        <v>328</v>
      </c>
      <c r="B190" s="2" t="s">
        <v>888</v>
      </c>
      <c r="C190" s="2" t="s">
        <v>887</v>
      </c>
      <c r="D190" s="2" t="s">
        <v>331</v>
      </c>
      <c r="E190" s="3">
        <v>11578</v>
      </c>
      <c r="F190" s="2" t="s">
        <v>331</v>
      </c>
      <c r="G190" s="3">
        <v>10331</v>
      </c>
      <c r="H190" s="2" t="s">
        <v>331</v>
      </c>
      <c r="I190" s="3">
        <v>10988</v>
      </c>
      <c r="J190" s="2" t="s">
        <v>646</v>
      </c>
      <c r="K190" s="3">
        <v>0</v>
      </c>
      <c r="L190" s="2" t="s">
        <v>889</v>
      </c>
    </row>
    <row r="191" spans="1:12" ht="25.5">
      <c r="A191" s="2" t="s">
        <v>328</v>
      </c>
      <c r="B191" s="2" t="s">
        <v>891</v>
      </c>
      <c r="C191" s="2" t="s">
        <v>890</v>
      </c>
      <c r="D191" s="2" t="s">
        <v>331</v>
      </c>
      <c r="E191" s="3">
        <v>6137</v>
      </c>
      <c r="F191" s="2" t="s">
        <v>331</v>
      </c>
      <c r="G191" s="3">
        <v>6069</v>
      </c>
      <c r="H191" s="2" t="s">
        <v>331</v>
      </c>
      <c r="I191" s="3">
        <v>7263</v>
      </c>
      <c r="J191" s="2" t="s">
        <v>646</v>
      </c>
      <c r="K191" s="3">
        <v>0</v>
      </c>
      <c r="L191" s="2" t="s">
        <v>892</v>
      </c>
    </row>
    <row r="192" spans="1:12" ht="25.5">
      <c r="A192" s="2" t="s">
        <v>328</v>
      </c>
      <c r="B192" s="2" t="s">
        <v>894</v>
      </c>
      <c r="C192" s="2" t="s">
        <v>893</v>
      </c>
      <c r="D192" s="2" t="s">
        <v>331</v>
      </c>
      <c r="E192" s="3">
        <v>2531</v>
      </c>
      <c r="F192" s="2" t="s">
        <v>331</v>
      </c>
      <c r="G192" s="3">
        <v>1897</v>
      </c>
      <c r="H192" s="2" t="s">
        <v>331</v>
      </c>
      <c r="I192" s="3">
        <v>1502</v>
      </c>
      <c r="J192" s="2" t="s">
        <v>646</v>
      </c>
      <c r="K192" s="3">
        <v>0</v>
      </c>
      <c r="L192" s="2" t="s">
        <v>895</v>
      </c>
    </row>
    <row r="193" spans="1:12" ht="25.5">
      <c r="A193" s="2" t="s">
        <v>328</v>
      </c>
      <c r="B193" s="2" t="s">
        <v>897</v>
      </c>
      <c r="C193" s="2" t="s">
        <v>896</v>
      </c>
      <c r="D193" s="2" t="s">
        <v>331</v>
      </c>
      <c r="E193" s="3">
        <v>1055</v>
      </c>
      <c r="F193" s="2" t="s">
        <v>331</v>
      </c>
      <c r="G193" s="3">
        <v>984</v>
      </c>
      <c r="H193" s="2" t="s">
        <v>331</v>
      </c>
      <c r="I193" s="3">
        <v>1027</v>
      </c>
      <c r="J193" s="2" t="s">
        <v>646</v>
      </c>
      <c r="K193" s="3">
        <v>0</v>
      </c>
      <c r="L193" s="2" t="s">
        <v>898</v>
      </c>
    </row>
    <row r="194" spans="1:12" ht="25.5">
      <c r="A194" s="2" t="s">
        <v>328</v>
      </c>
      <c r="B194" s="2" t="s">
        <v>900</v>
      </c>
      <c r="C194" s="2" t="s">
        <v>899</v>
      </c>
      <c r="D194" s="2" t="s">
        <v>331</v>
      </c>
      <c r="E194" s="3">
        <v>1855</v>
      </c>
      <c r="F194" s="2" t="s">
        <v>331</v>
      </c>
      <c r="G194" s="3">
        <v>1381</v>
      </c>
      <c r="H194" s="2" t="s">
        <v>331</v>
      </c>
      <c r="I194" s="3">
        <v>1196</v>
      </c>
      <c r="J194" s="2" t="s">
        <v>646</v>
      </c>
      <c r="K194" s="3">
        <v>0</v>
      </c>
      <c r="L194" s="2" t="s">
        <v>901</v>
      </c>
    </row>
    <row r="195" spans="1:12" ht="12.75">
      <c r="A195" s="2" t="s">
        <v>328</v>
      </c>
      <c r="B195" s="2" t="s">
        <v>903</v>
      </c>
      <c r="C195" s="2" t="s">
        <v>902</v>
      </c>
      <c r="D195" s="2" t="s">
        <v>331</v>
      </c>
      <c r="E195" s="3">
        <v>41651</v>
      </c>
      <c r="F195" s="2" t="s">
        <v>331</v>
      </c>
      <c r="G195" s="3">
        <v>35640</v>
      </c>
      <c r="H195" s="2" t="s">
        <v>331</v>
      </c>
      <c r="I195" s="3">
        <v>33632</v>
      </c>
      <c r="J195" s="2" t="s">
        <v>646</v>
      </c>
      <c r="K195" s="3">
        <v>0</v>
      </c>
      <c r="L195" s="2" t="s">
        <v>904</v>
      </c>
    </row>
    <row r="196" spans="1:12" ht="12.75">
      <c r="A196" s="2" t="s">
        <v>328</v>
      </c>
      <c r="B196" s="2" t="s">
        <v>906</v>
      </c>
      <c r="C196" s="2" t="s">
        <v>905</v>
      </c>
      <c r="D196" s="2" t="s">
        <v>331</v>
      </c>
      <c r="E196" s="3">
        <v>415042</v>
      </c>
      <c r="F196" s="2" t="s">
        <v>331</v>
      </c>
      <c r="G196" s="3">
        <v>409415</v>
      </c>
      <c r="H196" s="2" t="s">
        <v>813</v>
      </c>
      <c r="I196" s="3">
        <v>0</v>
      </c>
      <c r="J196" s="2" t="s">
        <v>646</v>
      </c>
      <c r="K196" s="3">
        <v>0</v>
      </c>
      <c r="L196" s="2" t="s">
        <v>907</v>
      </c>
    </row>
    <row r="197" spans="1:12" ht="25.5">
      <c r="A197" s="2" t="s">
        <v>328</v>
      </c>
      <c r="B197" s="2" t="s">
        <v>909</v>
      </c>
      <c r="C197" s="2" t="s">
        <v>908</v>
      </c>
      <c r="D197" s="2" t="s">
        <v>331</v>
      </c>
      <c r="E197" s="3">
        <v>5447</v>
      </c>
      <c r="F197" s="2" t="s">
        <v>331</v>
      </c>
      <c r="G197" s="3">
        <v>3783</v>
      </c>
      <c r="H197" s="2" t="s">
        <v>331</v>
      </c>
      <c r="I197" s="3">
        <v>3251</v>
      </c>
      <c r="J197" s="2" t="s">
        <v>646</v>
      </c>
      <c r="K197" s="3">
        <v>0</v>
      </c>
      <c r="L197" s="2" t="s">
        <v>910</v>
      </c>
    </row>
    <row r="198" spans="1:12" ht="25.5">
      <c r="A198" s="2" t="s">
        <v>328</v>
      </c>
      <c r="B198" s="2" t="s">
        <v>912</v>
      </c>
      <c r="C198" s="2" t="s">
        <v>911</v>
      </c>
      <c r="D198" s="2" t="s">
        <v>331</v>
      </c>
      <c r="E198" s="3">
        <v>4180</v>
      </c>
      <c r="F198" s="2" t="s">
        <v>331</v>
      </c>
      <c r="G198" s="3">
        <v>3717</v>
      </c>
      <c r="H198" s="2" t="s">
        <v>331</v>
      </c>
      <c r="I198" s="3">
        <v>3701</v>
      </c>
      <c r="J198" s="2" t="s">
        <v>646</v>
      </c>
      <c r="K198" s="3">
        <v>0</v>
      </c>
      <c r="L198" s="2" t="s">
        <v>913</v>
      </c>
    </row>
    <row r="199" spans="1:12" ht="25.5">
      <c r="A199" s="2" t="s">
        <v>328</v>
      </c>
      <c r="B199" s="2" t="s">
        <v>234</v>
      </c>
      <c r="C199" s="2" t="s">
        <v>233</v>
      </c>
      <c r="D199" s="2" t="s">
        <v>331</v>
      </c>
      <c r="E199" s="3">
        <v>1911</v>
      </c>
      <c r="F199" s="2" t="s">
        <v>331</v>
      </c>
      <c r="G199" s="3">
        <v>1844</v>
      </c>
      <c r="H199" s="2" t="s">
        <v>331</v>
      </c>
      <c r="I199" s="3">
        <v>2137</v>
      </c>
      <c r="J199" s="2" t="s">
        <v>646</v>
      </c>
      <c r="K199" s="3">
        <v>0</v>
      </c>
      <c r="L199" s="2" t="s">
        <v>235</v>
      </c>
    </row>
    <row r="200" spans="1:12" ht="25.5">
      <c r="A200" s="2" t="s">
        <v>328</v>
      </c>
      <c r="B200" s="2" t="s">
        <v>237</v>
      </c>
      <c r="C200" s="2" t="s">
        <v>236</v>
      </c>
      <c r="D200" s="2" t="s">
        <v>331</v>
      </c>
      <c r="E200" s="3">
        <v>1174</v>
      </c>
      <c r="F200" s="2" t="s">
        <v>331</v>
      </c>
      <c r="G200" s="3">
        <v>888</v>
      </c>
      <c r="H200" s="2" t="s">
        <v>331</v>
      </c>
      <c r="I200" s="3">
        <v>766</v>
      </c>
      <c r="J200" s="2" t="s">
        <v>646</v>
      </c>
      <c r="K200" s="3">
        <v>0</v>
      </c>
      <c r="L200" s="2" t="s">
        <v>238</v>
      </c>
    </row>
    <row r="201" spans="1:12" ht="25.5">
      <c r="A201" s="2" t="s">
        <v>328</v>
      </c>
      <c r="B201" s="2" t="s">
        <v>240</v>
      </c>
      <c r="C201" s="2" t="s">
        <v>239</v>
      </c>
      <c r="D201" s="2" t="s">
        <v>331</v>
      </c>
      <c r="E201" s="3">
        <v>359</v>
      </c>
      <c r="F201" s="2" t="s">
        <v>331</v>
      </c>
      <c r="G201" s="3">
        <v>296</v>
      </c>
      <c r="H201" s="2" t="s">
        <v>331</v>
      </c>
      <c r="I201" s="3">
        <v>269</v>
      </c>
      <c r="J201" s="2" t="s">
        <v>646</v>
      </c>
      <c r="K201" s="3">
        <v>0</v>
      </c>
      <c r="L201" s="2" t="s">
        <v>241</v>
      </c>
    </row>
    <row r="202" spans="1:12" ht="25.5">
      <c r="A202" s="2" t="s">
        <v>328</v>
      </c>
      <c r="B202" s="2" t="s">
        <v>243</v>
      </c>
      <c r="C202" s="2" t="s">
        <v>242</v>
      </c>
      <c r="D202" s="2" t="s">
        <v>331</v>
      </c>
      <c r="E202" s="3">
        <v>736</v>
      </c>
      <c r="F202" s="2" t="s">
        <v>331</v>
      </c>
      <c r="G202" s="3">
        <v>689</v>
      </c>
      <c r="H202" s="2" t="s">
        <v>331</v>
      </c>
      <c r="I202" s="3">
        <v>529</v>
      </c>
      <c r="J202" s="2" t="s">
        <v>646</v>
      </c>
      <c r="K202" s="3">
        <v>0</v>
      </c>
      <c r="L202" s="2" t="s">
        <v>244</v>
      </c>
    </row>
    <row r="203" spans="1:12" ht="12.75">
      <c r="A203" s="2" t="s">
        <v>328</v>
      </c>
      <c r="B203" s="2" t="s">
        <v>246</v>
      </c>
      <c r="C203" s="2" t="s">
        <v>245</v>
      </c>
      <c r="D203" s="2" t="s">
        <v>331</v>
      </c>
      <c r="E203" s="3">
        <v>18164</v>
      </c>
      <c r="F203" s="2" t="s">
        <v>331</v>
      </c>
      <c r="G203" s="3">
        <v>15896</v>
      </c>
      <c r="H203" s="2" t="s">
        <v>331</v>
      </c>
      <c r="I203" s="3">
        <v>15003</v>
      </c>
      <c r="J203" s="2" t="s">
        <v>646</v>
      </c>
      <c r="K203" s="3">
        <v>0</v>
      </c>
      <c r="L203" s="2" t="s">
        <v>247</v>
      </c>
    </row>
    <row r="204" spans="1:12" ht="12.75">
      <c r="A204" s="2" t="s">
        <v>328</v>
      </c>
      <c r="B204" s="2" t="s">
        <v>249</v>
      </c>
      <c r="C204" s="2" t="s">
        <v>248</v>
      </c>
      <c r="D204" s="2" t="s">
        <v>331</v>
      </c>
      <c r="E204" s="3">
        <v>209170</v>
      </c>
      <c r="F204" s="2" t="s">
        <v>331</v>
      </c>
      <c r="G204" s="3">
        <v>217732</v>
      </c>
      <c r="H204" s="2" t="s">
        <v>813</v>
      </c>
      <c r="I204" s="3">
        <v>0</v>
      </c>
      <c r="J204" s="2" t="s">
        <v>646</v>
      </c>
      <c r="K204" s="3">
        <v>0</v>
      </c>
      <c r="L204" s="2" t="s">
        <v>250</v>
      </c>
    </row>
    <row r="205" spans="1:12" ht="25.5">
      <c r="A205" s="2" t="s">
        <v>328</v>
      </c>
      <c r="B205" s="2" t="s">
        <v>252</v>
      </c>
      <c r="C205" s="2" t="s">
        <v>251</v>
      </c>
      <c r="D205" s="2" t="s">
        <v>331</v>
      </c>
      <c r="E205" s="3">
        <v>2417</v>
      </c>
      <c r="F205" s="2" t="s">
        <v>331</v>
      </c>
      <c r="G205" s="3">
        <v>1822</v>
      </c>
      <c r="H205" s="2" t="s">
        <v>331</v>
      </c>
      <c r="I205" s="3">
        <v>1474</v>
      </c>
      <c r="J205" s="2" t="s">
        <v>646</v>
      </c>
      <c r="K205" s="3">
        <v>0</v>
      </c>
      <c r="L205" s="2" t="s">
        <v>253</v>
      </c>
    </row>
    <row r="206" spans="1:12" ht="25.5">
      <c r="A206" s="2" t="s">
        <v>328</v>
      </c>
      <c r="B206" s="2" t="s">
        <v>255</v>
      </c>
      <c r="C206" s="2" t="s">
        <v>254</v>
      </c>
      <c r="D206" s="2" t="s">
        <v>331</v>
      </c>
      <c r="E206" s="3">
        <v>4455</v>
      </c>
      <c r="F206" s="2" t="s">
        <v>331</v>
      </c>
      <c r="G206" s="3">
        <v>3919</v>
      </c>
      <c r="H206" s="2" t="s">
        <v>331</v>
      </c>
      <c r="I206" s="3">
        <v>3658</v>
      </c>
      <c r="J206" s="2" t="s">
        <v>646</v>
      </c>
      <c r="K206" s="3">
        <v>0</v>
      </c>
      <c r="L206" s="2" t="s">
        <v>256</v>
      </c>
    </row>
    <row r="207" spans="1:12" ht="25.5">
      <c r="A207" s="2" t="s">
        <v>328</v>
      </c>
      <c r="B207" s="2" t="s">
        <v>258</v>
      </c>
      <c r="C207" s="2" t="s">
        <v>257</v>
      </c>
      <c r="D207" s="2" t="s">
        <v>331</v>
      </c>
      <c r="E207" s="3">
        <v>1586</v>
      </c>
      <c r="F207" s="2" t="s">
        <v>331</v>
      </c>
      <c r="G207" s="3">
        <v>1518</v>
      </c>
      <c r="H207" s="2" t="s">
        <v>331</v>
      </c>
      <c r="I207" s="3">
        <v>1647</v>
      </c>
      <c r="J207" s="2" t="s">
        <v>646</v>
      </c>
      <c r="K207" s="3">
        <v>0</v>
      </c>
      <c r="L207" s="2" t="s">
        <v>259</v>
      </c>
    </row>
    <row r="208" spans="1:12" ht="25.5">
      <c r="A208" s="2" t="s">
        <v>328</v>
      </c>
      <c r="B208" s="2" t="s">
        <v>261</v>
      </c>
      <c r="C208" s="2" t="s">
        <v>260</v>
      </c>
      <c r="D208" s="2" t="s">
        <v>331</v>
      </c>
      <c r="E208" s="3">
        <v>1479</v>
      </c>
      <c r="F208" s="2" t="s">
        <v>331</v>
      </c>
      <c r="G208" s="3">
        <v>1116</v>
      </c>
      <c r="H208" s="2" t="s">
        <v>331</v>
      </c>
      <c r="I208" s="3">
        <v>905</v>
      </c>
      <c r="J208" s="2" t="s">
        <v>646</v>
      </c>
      <c r="K208" s="3">
        <v>0</v>
      </c>
      <c r="L208" s="2" t="s">
        <v>262</v>
      </c>
    </row>
    <row r="209" spans="1:12" ht="25.5">
      <c r="A209" s="2" t="s">
        <v>328</v>
      </c>
      <c r="B209" s="2" t="s">
        <v>264</v>
      </c>
      <c r="C209" s="2" t="s">
        <v>263</v>
      </c>
      <c r="D209" s="2" t="s">
        <v>331</v>
      </c>
      <c r="E209" s="3">
        <v>430</v>
      </c>
      <c r="F209" s="2" t="s">
        <v>331</v>
      </c>
      <c r="G209" s="3">
        <v>419</v>
      </c>
      <c r="H209" s="2" t="s">
        <v>331</v>
      </c>
      <c r="I209" s="3">
        <v>414</v>
      </c>
      <c r="J209" s="2" t="s">
        <v>646</v>
      </c>
      <c r="K209" s="3">
        <v>0</v>
      </c>
      <c r="L209" s="2" t="s">
        <v>265</v>
      </c>
    </row>
    <row r="210" spans="1:12" ht="25.5">
      <c r="A210" s="2" t="s">
        <v>328</v>
      </c>
      <c r="B210" s="2" t="s">
        <v>267</v>
      </c>
      <c r="C210" s="2" t="s">
        <v>266</v>
      </c>
      <c r="D210" s="2" t="s">
        <v>331</v>
      </c>
      <c r="E210" s="3">
        <v>960</v>
      </c>
      <c r="F210" s="2" t="s">
        <v>331</v>
      </c>
      <c r="G210" s="3">
        <v>866</v>
      </c>
      <c r="H210" s="2" t="s">
        <v>331</v>
      </c>
      <c r="I210" s="3">
        <v>692</v>
      </c>
      <c r="J210" s="2" t="s">
        <v>646</v>
      </c>
      <c r="K210" s="3">
        <v>0</v>
      </c>
      <c r="L210" s="2" t="s">
        <v>268</v>
      </c>
    </row>
    <row r="211" spans="1:12" ht="12.75">
      <c r="A211" s="2" t="s">
        <v>328</v>
      </c>
      <c r="B211" s="2" t="s">
        <v>270</v>
      </c>
      <c r="C211" s="2" t="s">
        <v>269</v>
      </c>
      <c r="D211" s="2" t="s">
        <v>331</v>
      </c>
      <c r="E211" s="3">
        <v>19323</v>
      </c>
      <c r="F211" s="2" t="s">
        <v>331</v>
      </c>
      <c r="G211" s="3">
        <v>17369</v>
      </c>
      <c r="H211" s="2" t="s">
        <v>331</v>
      </c>
      <c r="I211" s="3">
        <v>15615</v>
      </c>
      <c r="J211" s="2" t="s">
        <v>646</v>
      </c>
      <c r="K211" s="3">
        <v>0</v>
      </c>
      <c r="L211" s="2" t="s">
        <v>271</v>
      </c>
    </row>
    <row r="212" spans="1:12" ht="12.75">
      <c r="A212" s="2" t="s">
        <v>328</v>
      </c>
      <c r="B212" s="2" t="s">
        <v>308</v>
      </c>
      <c r="C212" s="2" t="s">
        <v>307</v>
      </c>
      <c r="D212" s="2" t="s">
        <v>331</v>
      </c>
      <c r="E212" s="3">
        <v>292391</v>
      </c>
      <c r="F212" s="2" t="s">
        <v>331</v>
      </c>
      <c r="G212" s="3">
        <v>315742</v>
      </c>
      <c r="H212" s="2" t="s">
        <v>813</v>
      </c>
      <c r="I212" s="3">
        <v>0</v>
      </c>
      <c r="J212" s="2" t="s">
        <v>646</v>
      </c>
      <c r="K212" s="3">
        <v>0</v>
      </c>
      <c r="L212" s="2" t="s">
        <v>309</v>
      </c>
    </row>
    <row r="213" spans="1:12" ht="25.5">
      <c r="A213" s="2" t="s">
        <v>328</v>
      </c>
      <c r="B213" s="2" t="s">
        <v>958</v>
      </c>
      <c r="C213" s="2" t="s">
        <v>957</v>
      </c>
      <c r="D213" s="2" t="s">
        <v>331</v>
      </c>
      <c r="E213" s="3">
        <v>3234</v>
      </c>
      <c r="F213" s="2" t="s">
        <v>331</v>
      </c>
      <c r="G213" s="3">
        <v>2419</v>
      </c>
      <c r="H213" s="2" t="s">
        <v>331</v>
      </c>
      <c r="I213" s="3">
        <v>2006</v>
      </c>
      <c r="J213" s="2" t="s">
        <v>646</v>
      </c>
      <c r="K213" s="3">
        <v>0</v>
      </c>
      <c r="L213" s="2" t="s">
        <v>959</v>
      </c>
    </row>
    <row r="214" spans="1:12" ht="25.5">
      <c r="A214" s="2" t="s">
        <v>328</v>
      </c>
      <c r="B214" s="2" t="s">
        <v>961</v>
      </c>
      <c r="C214" s="2" t="s">
        <v>960</v>
      </c>
      <c r="D214" s="2" t="s">
        <v>331</v>
      </c>
      <c r="E214" s="3">
        <v>4181</v>
      </c>
      <c r="F214" s="2" t="s">
        <v>331</v>
      </c>
      <c r="G214" s="3">
        <v>3875</v>
      </c>
      <c r="H214" s="2" t="s">
        <v>331</v>
      </c>
      <c r="I214" s="3">
        <v>3236</v>
      </c>
      <c r="J214" s="2" t="s">
        <v>646</v>
      </c>
      <c r="K214" s="3">
        <v>0</v>
      </c>
      <c r="L214" s="2" t="s">
        <v>962</v>
      </c>
    </row>
    <row r="215" spans="1:12" ht="25.5">
      <c r="A215" s="2" t="s">
        <v>328</v>
      </c>
      <c r="B215" s="2" t="s">
        <v>964</v>
      </c>
      <c r="C215" s="2" t="s">
        <v>963</v>
      </c>
      <c r="D215" s="2" t="s">
        <v>331</v>
      </c>
      <c r="E215" s="3">
        <v>752</v>
      </c>
      <c r="F215" s="2" t="s">
        <v>331</v>
      </c>
      <c r="G215" s="3">
        <v>677</v>
      </c>
      <c r="H215" s="2" t="s">
        <v>331</v>
      </c>
      <c r="I215" s="3">
        <v>732</v>
      </c>
      <c r="J215" s="2" t="s">
        <v>646</v>
      </c>
      <c r="K215" s="3">
        <v>0</v>
      </c>
      <c r="L215" s="2" t="s">
        <v>965</v>
      </c>
    </row>
    <row r="216" spans="1:12" ht="25.5">
      <c r="A216" s="2" t="s">
        <v>328</v>
      </c>
      <c r="B216" s="2" t="s">
        <v>967</v>
      </c>
      <c r="C216" s="2" t="s">
        <v>966</v>
      </c>
      <c r="D216" s="2" t="s">
        <v>331</v>
      </c>
      <c r="E216" s="3">
        <v>1901</v>
      </c>
      <c r="F216" s="2" t="s">
        <v>331</v>
      </c>
      <c r="G216" s="3">
        <v>1659</v>
      </c>
      <c r="H216" s="2" t="s">
        <v>331</v>
      </c>
      <c r="I216" s="3">
        <v>1308</v>
      </c>
      <c r="J216" s="2" t="s">
        <v>646</v>
      </c>
      <c r="K216" s="3">
        <v>0</v>
      </c>
      <c r="L216" s="2" t="s">
        <v>968</v>
      </c>
    </row>
    <row r="217" spans="1:12" ht="25.5">
      <c r="A217" s="2" t="s">
        <v>328</v>
      </c>
      <c r="B217" s="2" t="s">
        <v>970</v>
      </c>
      <c r="C217" s="2" t="s">
        <v>969</v>
      </c>
      <c r="D217" s="2" t="s">
        <v>331</v>
      </c>
      <c r="E217" s="3">
        <v>410</v>
      </c>
      <c r="F217" s="2" t="s">
        <v>331</v>
      </c>
      <c r="G217" s="3">
        <v>409</v>
      </c>
      <c r="H217" s="2" t="s">
        <v>331</v>
      </c>
      <c r="I217" s="3">
        <v>383</v>
      </c>
      <c r="J217" s="2" t="s">
        <v>646</v>
      </c>
      <c r="K217" s="3">
        <v>0</v>
      </c>
      <c r="L217" s="2" t="s">
        <v>971</v>
      </c>
    </row>
    <row r="218" spans="1:12" ht="25.5">
      <c r="A218" s="2" t="s">
        <v>328</v>
      </c>
      <c r="B218" s="2" t="s">
        <v>973</v>
      </c>
      <c r="C218" s="2" t="s">
        <v>972</v>
      </c>
      <c r="D218" s="2" t="s">
        <v>331</v>
      </c>
      <c r="E218" s="3">
        <v>1118</v>
      </c>
      <c r="F218" s="2" t="s">
        <v>331</v>
      </c>
      <c r="G218" s="3">
        <v>1087</v>
      </c>
      <c r="H218" s="2" t="s">
        <v>331</v>
      </c>
      <c r="I218" s="3">
        <v>813</v>
      </c>
      <c r="J218" s="2" t="s">
        <v>646</v>
      </c>
      <c r="K218" s="3">
        <v>0</v>
      </c>
      <c r="L218" s="2" t="s">
        <v>974</v>
      </c>
    </row>
    <row r="219" spans="1:12" ht="12.75">
      <c r="A219" s="2" t="s">
        <v>328</v>
      </c>
      <c r="B219" s="2" t="s">
        <v>976</v>
      </c>
      <c r="C219" s="2" t="s">
        <v>975</v>
      </c>
      <c r="D219" s="2" t="s">
        <v>331</v>
      </c>
      <c r="E219" s="3">
        <v>15186</v>
      </c>
      <c r="F219" s="2" t="s">
        <v>331</v>
      </c>
      <c r="G219" s="3">
        <v>14292</v>
      </c>
      <c r="H219" s="2" t="s">
        <v>331</v>
      </c>
      <c r="I219" s="3">
        <v>11964</v>
      </c>
      <c r="J219" s="2" t="s">
        <v>646</v>
      </c>
      <c r="K219" s="3">
        <v>0</v>
      </c>
      <c r="L219" s="2" t="s">
        <v>977</v>
      </c>
    </row>
    <row r="220" spans="1:12" ht="12.75">
      <c r="A220" s="2" t="s">
        <v>328</v>
      </c>
      <c r="B220" s="2" t="s">
        <v>979</v>
      </c>
      <c r="C220" s="2" t="s">
        <v>978</v>
      </c>
      <c r="D220" s="2" t="s">
        <v>331</v>
      </c>
      <c r="E220" s="3">
        <v>336584</v>
      </c>
      <c r="F220" s="2" t="s">
        <v>331</v>
      </c>
      <c r="G220" s="3">
        <v>345007</v>
      </c>
      <c r="H220" s="2" t="s">
        <v>813</v>
      </c>
      <c r="I220" s="3">
        <v>0</v>
      </c>
      <c r="J220" s="2" t="s">
        <v>646</v>
      </c>
      <c r="K220" s="3">
        <v>0</v>
      </c>
      <c r="L220" s="2" t="s">
        <v>980</v>
      </c>
    </row>
    <row r="221" spans="1:12" ht="25.5">
      <c r="A221" s="2" t="s">
        <v>328</v>
      </c>
      <c r="B221" s="2" t="s">
        <v>982</v>
      </c>
      <c r="C221" s="2" t="s">
        <v>981</v>
      </c>
      <c r="D221" s="2" t="s">
        <v>331</v>
      </c>
      <c r="E221" s="3">
        <v>4564</v>
      </c>
      <c r="F221" s="2" t="s">
        <v>331</v>
      </c>
      <c r="G221" s="3">
        <v>3581</v>
      </c>
      <c r="H221" s="2" t="s">
        <v>331</v>
      </c>
      <c r="I221" s="3">
        <v>2697</v>
      </c>
      <c r="J221" s="2" t="s">
        <v>646</v>
      </c>
      <c r="K221" s="3">
        <v>0</v>
      </c>
      <c r="L221" s="2" t="s">
        <v>983</v>
      </c>
    </row>
    <row r="222" spans="1:12" ht="25.5">
      <c r="A222" s="2" t="s">
        <v>328</v>
      </c>
      <c r="B222" s="2" t="s">
        <v>985</v>
      </c>
      <c r="C222" s="2" t="s">
        <v>984</v>
      </c>
      <c r="D222" s="2" t="s">
        <v>331</v>
      </c>
      <c r="E222" s="3">
        <v>40869</v>
      </c>
      <c r="F222" s="2" t="s">
        <v>331</v>
      </c>
      <c r="G222" s="3">
        <v>37258</v>
      </c>
      <c r="H222" s="2" t="s">
        <v>331</v>
      </c>
      <c r="I222" s="3">
        <v>38403</v>
      </c>
      <c r="J222" s="2" t="s">
        <v>646</v>
      </c>
      <c r="K222" s="3">
        <v>0</v>
      </c>
      <c r="L222" s="2" t="s">
        <v>986</v>
      </c>
    </row>
    <row r="223" spans="1:12" ht="25.5">
      <c r="A223" s="2" t="s">
        <v>328</v>
      </c>
      <c r="B223" s="2" t="s">
        <v>988</v>
      </c>
      <c r="C223" s="2" t="s">
        <v>987</v>
      </c>
      <c r="D223" s="2" t="s">
        <v>331</v>
      </c>
      <c r="E223" s="3">
        <v>16560</v>
      </c>
      <c r="F223" s="2" t="s">
        <v>331</v>
      </c>
      <c r="G223" s="3">
        <v>16762</v>
      </c>
      <c r="H223" s="2" t="s">
        <v>331</v>
      </c>
      <c r="I223" s="3">
        <v>20648</v>
      </c>
      <c r="J223" s="2" t="s">
        <v>646</v>
      </c>
      <c r="K223" s="3">
        <v>0</v>
      </c>
      <c r="L223" s="2" t="s">
        <v>989</v>
      </c>
    </row>
    <row r="224" spans="1:12" ht="25.5">
      <c r="A224" s="2" t="s">
        <v>328</v>
      </c>
      <c r="B224" s="2" t="s">
        <v>991</v>
      </c>
      <c r="C224" s="2" t="s">
        <v>990</v>
      </c>
      <c r="D224" s="2" t="s">
        <v>331</v>
      </c>
      <c r="E224" s="3">
        <v>9406</v>
      </c>
      <c r="F224" s="2" t="s">
        <v>331</v>
      </c>
      <c r="G224" s="3">
        <v>7368</v>
      </c>
      <c r="H224" s="2" t="s">
        <v>331</v>
      </c>
      <c r="I224" s="3">
        <v>6325</v>
      </c>
      <c r="J224" s="2" t="s">
        <v>646</v>
      </c>
      <c r="K224" s="3">
        <v>0</v>
      </c>
      <c r="L224" s="2" t="s">
        <v>992</v>
      </c>
    </row>
    <row r="225" spans="1:12" ht="25.5">
      <c r="A225" s="2" t="s">
        <v>328</v>
      </c>
      <c r="B225" s="2" t="s">
        <v>994</v>
      </c>
      <c r="C225" s="2" t="s">
        <v>993</v>
      </c>
      <c r="D225" s="2" t="s">
        <v>331</v>
      </c>
      <c r="E225" s="3">
        <v>6502</v>
      </c>
      <c r="F225" s="2" t="s">
        <v>331</v>
      </c>
      <c r="G225" s="3">
        <v>6134</v>
      </c>
      <c r="H225" s="2" t="s">
        <v>331</v>
      </c>
      <c r="I225" s="3">
        <v>5895</v>
      </c>
      <c r="J225" s="2" t="s">
        <v>646</v>
      </c>
      <c r="K225" s="3">
        <v>0</v>
      </c>
      <c r="L225" s="2" t="s">
        <v>995</v>
      </c>
    </row>
    <row r="226" spans="1:12" ht="25.5">
      <c r="A226" s="2" t="s">
        <v>328</v>
      </c>
      <c r="B226" s="2" t="s">
        <v>997</v>
      </c>
      <c r="C226" s="2" t="s">
        <v>996</v>
      </c>
      <c r="D226" s="2" t="s">
        <v>331</v>
      </c>
      <c r="E226" s="3">
        <v>8401</v>
      </c>
      <c r="F226" s="2" t="s">
        <v>331</v>
      </c>
      <c r="G226" s="3">
        <v>6994</v>
      </c>
      <c r="H226" s="2" t="s">
        <v>331</v>
      </c>
      <c r="I226" s="3">
        <v>5535</v>
      </c>
      <c r="J226" s="2" t="s">
        <v>646</v>
      </c>
      <c r="K226" s="3">
        <v>0</v>
      </c>
      <c r="L226" s="2" t="s">
        <v>998</v>
      </c>
    </row>
    <row r="227" spans="1:12" ht="12.75">
      <c r="A227" s="2" t="s">
        <v>328</v>
      </c>
      <c r="B227" s="2" t="s">
        <v>1000</v>
      </c>
      <c r="C227" s="2" t="s">
        <v>999</v>
      </c>
      <c r="D227" s="2" t="s">
        <v>331</v>
      </c>
      <c r="E227" s="3">
        <v>154111</v>
      </c>
      <c r="F227" s="2" t="s">
        <v>331</v>
      </c>
      <c r="G227" s="3">
        <v>134670</v>
      </c>
      <c r="H227" s="2" t="s">
        <v>331</v>
      </c>
      <c r="I227" s="3">
        <v>122313</v>
      </c>
      <c r="J227" s="2" t="s">
        <v>646</v>
      </c>
      <c r="K227" s="3">
        <v>0</v>
      </c>
      <c r="L227" s="2" t="s">
        <v>1001</v>
      </c>
    </row>
    <row r="228" spans="1:12" ht="12.75">
      <c r="A228" s="2" t="s">
        <v>328</v>
      </c>
      <c r="B228" s="2" t="s">
        <v>1003</v>
      </c>
      <c r="C228" s="2" t="s">
        <v>1002</v>
      </c>
      <c r="D228" s="2" t="s">
        <v>331</v>
      </c>
      <c r="E228" s="3">
        <v>1566619</v>
      </c>
      <c r="F228" s="2" t="s">
        <v>331</v>
      </c>
      <c r="G228" s="3">
        <v>1573725</v>
      </c>
      <c r="H228" s="2" t="s">
        <v>813</v>
      </c>
      <c r="I228" s="3">
        <v>0</v>
      </c>
      <c r="J228" s="2" t="s">
        <v>646</v>
      </c>
      <c r="K228" s="3">
        <v>0</v>
      </c>
      <c r="L228" s="2" t="s">
        <v>1004</v>
      </c>
    </row>
    <row r="229" spans="1:12" ht="25.5">
      <c r="A229" s="2" t="s">
        <v>328</v>
      </c>
      <c r="B229" s="2" t="s">
        <v>1006</v>
      </c>
      <c r="C229" s="2" t="s">
        <v>1005</v>
      </c>
      <c r="D229" s="2" t="s">
        <v>331</v>
      </c>
      <c r="E229" s="3">
        <v>24365</v>
      </c>
      <c r="F229" s="2" t="s">
        <v>331</v>
      </c>
      <c r="G229" s="3">
        <v>18187</v>
      </c>
      <c r="H229" s="2" t="s">
        <v>331</v>
      </c>
      <c r="I229" s="3">
        <v>15010</v>
      </c>
      <c r="J229" s="2" t="s">
        <v>646</v>
      </c>
      <c r="K229" s="3">
        <v>0</v>
      </c>
      <c r="L229" s="2" t="s">
        <v>1007</v>
      </c>
    </row>
    <row r="230" spans="1:12" ht="25.5">
      <c r="A230" s="2" t="s">
        <v>328</v>
      </c>
      <c r="B230" s="2" t="s">
        <v>1009</v>
      </c>
      <c r="C230" s="2" t="s">
        <v>1008</v>
      </c>
      <c r="D230" s="2" t="s">
        <v>331</v>
      </c>
      <c r="E230" s="3">
        <v>52021859</v>
      </c>
      <c r="F230" s="2" t="s">
        <v>331</v>
      </c>
      <c r="G230" s="3">
        <v>47878709</v>
      </c>
      <c r="H230" s="2" t="s">
        <v>331</v>
      </c>
      <c r="I230" s="3">
        <v>46557573</v>
      </c>
      <c r="J230" s="2" t="s">
        <v>646</v>
      </c>
      <c r="K230" s="3">
        <v>0</v>
      </c>
      <c r="L230" s="2" t="s">
        <v>1010</v>
      </c>
    </row>
    <row r="231" spans="1:12" ht="25.5">
      <c r="A231" s="2" t="s">
        <v>328</v>
      </c>
      <c r="B231" s="2" t="s">
        <v>1012</v>
      </c>
      <c r="C231" s="2" t="s">
        <v>1011</v>
      </c>
      <c r="D231" s="2" t="s">
        <v>331</v>
      </c>
      <c r="E231" s="3">
        <v>1499083</v>
      </c>
      <c r="F231" s="2" t="s">
        <v>331</v>
      </c>
      <c r="G231" s="3">
        <v>1380905</v>
      </c>
      <c r="H231" s="2" t="s">
        <v>331</v>
      </c>
      <c r="I231" s="3">
        <v>1668576</v>
      </c>
      <c r="J231" s="2" t="s">
        <v>646</v>
      </c>
      <c r="K231" s="3">
        <v>0</v>
      </c>
      <c r="L231" s="2" t="s">
        <v>1013</v>
      </c>
    </row>
    <row r="232" spans="1:12" ht="25.5">
      <c r="A232" s="2" t="s">
        <v>328</v>
      </c>
      <c r="B232" s="2" t="s">
        <v>1015</v>
      </c>
      <c r="C232" s="2" t="s">
        <v>1014</v>
      </c>
      <c r="D232" s="2" t="s">
        <v>331</v>
      </c>
      <c r="E232" s="3">
        <v>48043003</v>
      </c>
      <c r="F232" s="2" t="s">
        <v>331</v>
      </c>
      <c r="G232" s="3">
        <v>44108389</v>
      </c>
      <c r="H232" s="2" t="s">
        <v>331</v>
      </c>
      <c r="I232" s="3">
        <v>42909654</v>
      </c>
      <c r="J232" s="2" t="s">
        <v>646</v>
      </c>
      <c r="K232" s="3">
        <v>0</v>
      </c>
      <c r="L232" s="2" t="s">
        <v>1016</v>
      </c>
    </row>
    <row r="233" spans="1:12" ht="25.5">
      <c r="A233" s="2" t="s">
        <v>328</v>
      </c>
      <c r="B233" s="2" t="s">
        <v>1018</v>
      </c>
      <c r="C233" s="2" t="s">
        <v>1017</v>
      </c>
      <c r="D233" s="2" t="s">
        <v>331</v>
      </c>
      <c r="E233" s="3">
        <v>786248</v>
      </c>
      <c r="F233" s="2" t="s">
        <v>331</v>
      </c>
      <c r="G233" s="3">
        <v>566073</v>
      </c>
      <c r="H233" s="2" t="s">
        <v>331</v>
      </c>
      <c r="I233" s="3">
        <v>718179</v>
      </c>
      <c r="J233" s="2" t="s">
        <v>646</v>
      </c>
      <c r="K233" s="3">
        <v>0</v>
      </c>
      <c r="L233" s="2" t="s">
        <v>1019</v>
      </c>
    </row>
    <row r="234" spans="1:12" ht="25.5">
      <c r="A234" s="2" t="s">
        <v>328</v>
      </c>
      <c r="B234" s="2" t="s">
        <v>1021</v>
      </c>
      <c r="C234" s="2" t="s">
        <v>1020</v>
      </c>
      <c r="D234" s="2" t="s">
        <v>331</v>
      </c>
      <c r="E234" s="3">
        <v>1693525</v>
      </c>
      <c r="F234" s="2" t="s">
        <v>331</v>
      </c>
      <c r="G234" s="3">
        <v>1823342</v>
      </c>
      <c r="H234" s="2" t="s">
        <v>331</v>
      </c>
      <c r="I234" s="3">
        <v>1261164</v>
      </c>
      <c r="J234" s="2" t="s">
        <v>646</v>
      </c>
      <c r="K234" s="3">
        <v>0</v>
      </c>
      <c r="L234" s="2" t="s">
        <v>1022</v>
      </c>
    </row>
    <row r="235" spans="1:12" ht="12.75">
      <c r="A235" s="2" t="s">
        <v>328</v>
      </c>
      <c r="B235" s="2" t="s">
        <v>1024</v>
      </c>
      <c r="C235" s="2" t="s">
        <v>1023</v>
      </c>
      <c r="D235" s="2" t="s">
        <v>331</v>
      </c>
      <c r="E235" s="3">
        <v>35513951</v>
      </c>
      <c r="F235" s="2" t="s">
        <v>331</v>
      </c>
      <c r="G235" s="3">
        <v>32003964</v>
      </c>
      <c r="H235" s="2" t="s">
        <v>331</v>
      </c>
      <c r="I235" s="3">
        <v>28883068</v>
      </c>
      <c r="J235" s="2" t="s">
        <v>646</v>
      </c>
      <c r="K235" s="3">
        <v>0</v>
      </c>
      <c r="L235" s="2" t="s">
        <v>1025</v>
      </c>
    </row>
    <row r="236" spans="1:12" ht="12.75">
      <c r="A236" s="2" t="s">
        <v>328</v>
      </c>
      <c r="B236" s="2" t="s">
        <v>1027</v>
      </c>
      <c r="C236" s="2" t="s">
        <v>1026</v>
      </c>
      <c r="D236" s="2" t="s">
        <v>331</v>
      </c>
      <c r="E236" s="3">
        <v>518191319</v>
      </c>
      <c r="F236" s="2" t="s">
        <v>331</v>
      </c>
      <c r="G236" s="3">
        <v>508691194</v>
      </c>
      <c r="H236" s="2" t="s">
        <v>813</v>
      </c>
      <c r="I236" s="3">
        <v>0</v>
      </c>
      <c r="J236" s="2" t="s">
        <v>646</v>
      </c>
      <c r="K236" s="3">
        <v>0</v>
      </c>
      <c r="L236" s="2" t="s">
        <v>1028</v>
      </c>
    </row>
    <row r="237" spans="1:12" ht="25.5">
      <c r="A237" s="2" t="s">
        <v>328</v>
      </c>
      <c r="B237" s="2" t="s">
        <v>1030</v>
      </c>
      <c r="C237" s="2" t="s">
        <v>1029</v>
      </c>
      <c r="D237" s="2" t="s">
        <v>331</v>
      </c>
      <c r="E237" s="3">
        <v>10461612</v>
      </c>
      <c r="F237" s="2" t="s">
        <v>331</v>
      </c>
      <c r="G237" s="3">
        <v>6668784</v>
      </c>
      <c r="H237" s="2" t="s">
        <v>331</v>
      </c>
      <c r="I237" s="3">
        <v>4467647</v>
      </c>
      <c r="J237" s="2" t="s">
        <v>646</v>
      </c>
      <c r="K237" s="3">
        <v>0</v>
      </c>
      <c r="L237" s="2" t="s">
        <v>1031</v>
      </c>
    </row>
    <row r="238" spans="1:12" ht="25.5">
      <c r="A238" s="2" t="s">
        <v>328</v>
      </c>
      <c r="B238" s="2" t="s">
        <v>1033</v>
      </c>
      <c r="C238" s="2" t="s">
        <v>1032</v>
      </c>
      <c r="D238" s="2" t="s">
        <v>331</v>
      </c>
      <c r="E238" s="3">
        <v>18261</v>
      </c>
      <c r="F238" s="2" t="s">
        <v>331</v>
      </c>
      <c r="G238" s="3">
        <v>16822</v>
      </c>
      <c r="H238" s="2" t="s">
        <v>331</v>
      </c>
      <c r="I238" s="3">
        <v>16233</v>
      </c>
      <c r="J238" s="2" t="s">
        <v>646</v>
      </c>
      <c r="K238" s="3">
        <v>0</v>
      </c>
      <c r="L238" s="2" t="s">
        <v>1034</v>
      </c>
    </row>
    <row r="239" spans="1:12" ht="25.5">
      <c r="A239" s="2" t="s">
        <v>328</v>
      </c>
      <c r="B239" s="2" t="s">
        <v>1036</v>
      </c>
      <c r="C239" s="2" t="s">
        <v>1035</v>
      </c>
      <c r="D239" s="2" t="s">
        <v>331</v>
      </c>
      <c r="E239" s="3">
        <v>7259</v>
      </c>
      <c r="F239" s="2" t="s">
        <v>331</v>
      </c>
      <c r="G239" s="3">
        <v>7238</v>
      </c>
      <c r="H239" s="2" t="s">
        <v>331</v>
      </c>
      <c r="I239" s="3">
        <v>8000</v>
      </c>
      <c r="J239" s="2" t="s">
        <v>646</v>
      </c>
      <c r="K239" s="3">
        <v>0</v>
      </c>
      <c r="L239" s="2" t="s">
        <v>1037</v>
      </c>
    </row>
    <row r="240" spans="1:12" ht="25.5">
      <c r="A240" s="2" t="s">
        <v>328</v>
      </c>
      <c r="B240" s="2" t="s">
        <v>1039</v>
      </c>
      <c r="C240" s="2" t="s">
        <v>1038</v>
      </c>
      <c r="D240" s="2" t="s">
        <v>331</v>
      </c>
      <c r="E240" s="3">
        <v>4194</v>
      </c>
      <c r="F240" s="2" t="s">
        <v>331</v>
      </c>
      <c r="G240" s="3">
        <v>3307</v>
      </c>
      <c r="H240" s="2" t="s">
        <v>331</v>
      </c>
      <c r="I240" s="3">
        <v>2527</v>
      </c>
      <c r="J240" s="2" t="s">
        <v>646</v>
      </c>
      <c r="K240" s="3">
        <v>0</v>
      </c>
      <c r="L240" s="2" t="s">
        <v>1040</v>
      </c>
    </row>
    <row r="241" spans="1:12" ht="25.5">
      <c r="A241" s="2" t="s">
        <v>328</v>
      </c>
      <c r="B241" s="2" t="s">
        <v>1042</v>
      </c>
      <c r="C241" s="2" t="s">
        <v>1041</v>
      </c>
      <c r="D241" s="2" t="s">
        <v>331</v>
      </c>
      <c r="E241" s="3">
        <v>3353</v>
      </c>
      <c r="F241" s="2" t="s">
        <v>331</v>
      </c>
      <c r="G241" s="3">
        <v>3085</v>
      </c>
      <c r="H241" s="2" t="s">
        <v>331</v>
      </c>
      <c r="I241" s="3">
        <v>3244</v>
      </c>
      <c r="J241" s="2" t="s">
        <v>646</v>
      </c>
      <c r="K241" s="3">
        <v>0</v>
      </c>
      <c r="L241" s="2" t="s">
        <v>1043</v>
      </c>
    </row>
    <row r="242" spans="1:12" ht="25.5">
      <c r="A242" s="2" t="s">
        <v>328</v>
      </c>
      <c r="B242" s="2" t="s">
        <v>1045</v>
      </c>
      <c r="C242" s="2" t="s">
        <v>1044</v>
      </c>
      <c r="D242" s="2" t="s">
        <v>331</v>
      </c>
      <c r="E242" s="3">
        <v>3455</v>
      </c>
      <c r="F242" s="2" t="s">
        <v>331</v>
      </c>
      <c r="G242" s="3">
        <v>3192</v>
      </c>
      <c r="H242" s="2" t="s">
        <v>331</v>
      </c>
      <c r="I242" s="3">
        <v>2462</v>
      </c>
      <c r="J242" s="2" t="s">
        <v>646</v>
      </c>
      <c r="K242" s="3">
        <v>0</v>
      </c>
      <c r="L242" s="2" t="s">
        <v>1046</v>
      </c>
    </row>
    <row r="243" spans="1:12" ht="12.75">
      <c r="A243" s="2" t="s">
        <v>328</v>
      </c>
      <c r="B243" s="2" t="s">
        <v>1048</v>
      </c>
      <c r="C243" s="2" t="s">
        <v>1047</v>
      </c>
      <c r="D243" s="2" t="s">
        <v>331</v>
      </c>
      <c r="E243" s="3">
        <v>33442</v>
      </c>
      <c r="F243" s="2" t="s">
        <v>331</v>
      </c>
      <c r="G243" s="3">
        <v>32236</v>
      </c>
      <c r="H243" s="2" t="s">
        <v>331</v>
      </c>
      <c r="I243" s="3">
        <v>27296</v>
      </c>
      <c r="J243" s="2" t="s">
        <v>646</v>
      </c>
      <c r="K243" s="3">
        <v>0</v>
      </c>
      <c r="L243" s="2" t="s">
        <v>1049</v>
      </c>
    </row>
    <row r="244" spans="1:12" ht="12.75">
      <c r="A244" s="2" t="s">
        <v>328</v>
      </c>
      <c r="B244" s="2" t="s">
        <v>1051</v>
      </c>
      <c r="C244" s="2" t="s">
        <v>1050</v>
      </c>
      <c r="D244" s="2" t="s">
        <v>331</v>
      </c>
      <c r="E244" s="3">
        <v>731526</v>
      </c>
      <c r="F244" s="2" t="s">
        <v>331</v>
      </c>
      <c r="G244" s="3">
        <v>781328</v>
      </c>
      <c r="H244" s="2" t="s">
        <v>813</v>
      </c>
      <c r="I244" s="3">
        <v>0</v>
      </c>
      <c r="J244" s="2" t="s">
        <v>646</v>
      </c>
      <c r="K244" s="3">
        <v>0</v>
      </c>
      <c r="L244" s="2" t="s">
        <v>1052</v>
      </c>
    </row>
    <row r="245" spans="1:12" ht="25.5">
      <c r="A245" s="2" t="s">
        <v>328</v>
      </c>
      <c r="B245" s="2" t="s">
        <v>1054</v>
      </c>
      <c r="C245" s="2" t="s">
        <v>1053</v>
      </c>
      <c r="D245" s="2" t="s">
        <v>331</v>
      </c>
      <c r="E245" s="3">
        <v>10238</v>
      </c>
      <c r="F245" s="2" t="s">
        <v>331</v>
      </c>
      <c r="G245" s="3">
        <v>8023</v>
      </c>
      <c r="H245" s="2" t="s">
        <v>331</v>
      </c>
      <c r="I245" s="3">
        <v>6294</v>
      </c>
      <c r="J245" s="2" t="s">
        <v>646</v>
      </c>
      <c r="K245" s="3">
        <v>0</v>
      </c>
      <c r="L245" s="2" t="s">
        <v>1055</v>
      </c>
    </row>
    <row r="246" spans="1:12" ht="25.5">
      <c r="A246" s="2" t="s">
        <v>328</v>
      </c>
      <c r="B246" s="2" t="s">
        <v>1057</v>
      </c>
      <c r="C246" s="2" t="s">
        <v>1056</v>
      </c>
      <c r="D246" s="2" t="s">
        <v>331</v>
      </c>
      <c r="E246" s="3">
        <v>6716698</v>
      </c>
      <c r="F246" s="2" t="s">
        <v>331</v>
      </c>
      <c r="G246" s="3">
        <v>7362315</v>
      </c>
      <c r="H246" s="2" t="s">
        <v>331</v>
      </c>
      <c r="I246" s="3">
        <v>5417002</v>
      </c>
      <c r="J246" s="2" t="s">
        <v>646</v>
      </c>
      <c r="K246" s="3">
        <v>0</v>
      </c>
      <c r="L246" s="2" t="s">
        <v>1058</v>
      </c>
    </row>
    <row r="247" spans="1:12" ht="25.5">
      <c r="A247" s="2" t="s">
        <v>328</v>
      </c>
      <c r="B247" s="2" t="s">
        <v>1060</v>
      </c>
      <c r="C247" s="2" t="s">
        <v>1059</v>
      </c>
      <c r="D247" s="2" t="s">
        <v>331</v>
      </c>
      <c r="E247" s="3">
        <v>885785</v>
      </c>
      <c r="F247" s="2" t="s">
        <v>331</v>
      </c>
      <c r="G247" s="3">
        <v>929444</v>
      </c>
      <c r="H247" s="2" t="s">
        <v>331</v>
      </c>
      <c r="I247" s="3">
        <v>968320</v>
      </c>
      <c r="J247" s="2" t="s">
        <v>646</v>
      </c>
      <c r="K247" s="3">
        <v>0</v>
      </c>
      <c r="L247" s="2" t="s">
        <v>1061</v>
      </c>
    </row>
    <row r="248" spans="1:12" ht="25.5">
      <c r="A248" s="2" t="s">
        <v>328</v>
      </c>
      <c r="B248" s="2" t="s">
        <v>1063</v>
      </c>
      <c r="C248" s="2" t="s">
        <v>1062</v>
      </c>
      <c r="D248" s="2" t="s">
        <v>331</v>
      </c>
      <c r="E248" s="3">
        <v>3959742</v>
      </c>
      <c r="F248" s="2" t="s">
        <v>331</v>
      </c>
      <c r="G248" s="3">
        <v>4226722</v>
      </c>
      <c r="H248" s="2" t="s">
        <v>331</v>
      </c>
      <c r="I248" s="3">
        <v>2764504</v>
      </c>
      <c r="J248" s="2" t="s">
        <v>646</v>
      </c>
      <c r="K248" s="3">
        <v>0</v>
      </c>
      <c r="L248" s="2" t="s">
        <v>1064</v>
      </c>
    </row>
    <row r="249" spans="1:12" ht="25.5">
      <c r="A249" s="2" t="s">
        <v>328</v>
      </c>
      <c r="B249" s="2" t="s">
        <v>1066</v>
      </c>
      <c r="C249" s="2" t="s">
        <v>1065</v>
      </c>
      <c r="D249" s="2" t="s">
        <v>331</v>
      </c>
      <c r="E249" s="3">
        <v>544333</v>
      </c>
      <c r="F249" s="2" t="s">
        <v>331</v>
      </c>
      <c r="G249" s="3">
        <v>564592</v>
      </c>
      <c r="H249" s="2" t="s">
        <v>331</v>
      </c>
      <c r="I249" s="3">
        <v>552294</v>
      </c>
      <c r="J249" s="2" t="s">
        <v>646</v>
      </c>
      <c r="K249" s="3">
        <v>0</v>
      </c>
      <c r="L249" s="2" t="s">
        <v>1067</v>
      </c>
    </row>
    <row r="250" spans="1:12" ht="25.5">
      <c r="A250" s="2" t="s">
        <v>328</v>
      </c>
      <c r="B250" s="2" t="s">
        <v>1069</v>
      </c>
      <c r="C250" s="2" t="s">
        <v>1068</v>
      </c>
      <c r="D250" s="2" t="s">
        <v>331</v>
      </c>
      <c r="E250" s="3">
        <v>1326838</v>
      </c>
      <c r="F250" s="2" t="s">
        <v>331</v>
      </c>
      <c r="G250" s="3">
        <v>1641557</v>
      </c>
      <c r="H250" s="2" t="s">
        <v>331</v>
      </c>
      <c r="I250" s="3">
        <v>1131884</v>
      </c>
      <c r="J250" s="2" t="s">
        <v>646</v>
      </c>
      <c r="K250" s="3">
        <v>0</v>
      </c>
      <c r="L250" s="2" t="s">
        <v>1070</v>
      </c>
    </row>
    <row r="251" spans="1:12" ht="12.75">
      <c r="A251" s="2" t="s">
        <v>328</v>
      </c>
      <c r="B251" s="2" t="s">
        <v>1072</v>
      </c>
      <c r="C251" s="2" t="s">
        <v>1071</v>
      </c>
      <c r="D251" s="2" t="s">
        <v>331</v>
      </c>
      <c r="E251" s="3">
        <v>11951181</v>
      </c>
      <c r="F251" s="2" t="s">
        <v>331</v>
      </c>
      <c r="G251" s="3">
        <v>12903808</v>
      </c>
      <c r="H251" s="2" t="s">
        <v>331</v>
      </c>
      <c r="I251" s="3">
        <v>11007693</v>
      </c>
      <c r="J251" s="2" t="s">
        <v>646</v>
      </c>
      <c r="K251" s="3">
        <v>0</v>
      </c>
      <c r="L251" s="2" t="s">
        <v>1073</v>
      </c>
    </row>
    <row r="252" spans="1:12" ht="12.75">
      <c r="A252" s="2" t="s">
        <v>328</v>
      </c>
      <c r="B252" s="2" t="s">
        <v>1075</v>
      </c>
      <c r="C252" s="2" t="s">
        <v>1074</v>
      </c>
      <c r="D252" s="2" t="s">
        <v>331</v>
      </c>
      <c r="E252" s="3">
        <v>366138804</v>
      </c>
      <c r="F252" s="2" t="s">
        <v>331</v>
      </c>
      <c r="G252" s="3">
        <v>391932540</v>
      </c>
      <c r="H252" s="2" t="s">
        <v>813</v>
      </c>
      <c r="I252" s="3">
        <v>0</v>
      </c>
      <c r="J252" s="2" t="s">
        <v>646</v>
      </c>
      <c r="K252" s="3">
        <v>0</v>
      </c>
      <c r="L252" s="2" t="s">
        <v>1076</v>
      </c>
    </row>
    <row r="253" spans="1:12" ht="25.5">
      <c r="A253" s="2" t="s">
        <v>328</v>
      </c>
      <c r="B253" s="2" t="s">
        <v>1078</v>
      </c>
      <c r="C253" s="2" t="s">
        <v>1077</v>
      </c>
      <c r="D253" s="2" t="s">
        <v>331</v>
      </c>
      <c r="E253" s="3">
        <v>5944507</v>
      </c>
      <c r="F253" s="2" t="s">
        <v>331</v>
      </c>
      <c r="G253" s="3">
        <v>5725906</v>
      </c>
      <c r="H253" s="2" t="s">
        <v>331</v>
      </c>
      <c r="I253" s="3">
        <v>3873054</v>
      </c>
      <c r="J253" s="2" t="s">
        <v>646</v>
      </c>
      <c r="K253" s="3">
        <v>0</v>
      </c>
      <c r="L253" s="2" t="s">
        <v>1079</v>
      </c>
    </row>
    <row r="254" spans="1:12" ht="12.75">
      <c r="A254" s="2" t="s">
        <v>328</v>
      </c>
      <c r="B254" s="2" t="s">
        <v>1081</v>
      </c>
      <c r="C254" s="2" t="s">
        <v>1080</v>
      </c>
      <c r="D254" s="2" t="s">
        <v>331</v>
      </c>
      <c r="E254" s="3">
        <v>29397</v>
      </c>
      <c r="F254" s="2" t="s">
        <v>331</v>
      </c>
      <c r="G254" s="3">
        <v>26665</v>
      </c>
      <c r="H254" s="2" t="s">
        <v>331</v>
      </c>
      <c r="I254" s="3">
        <v>28407</v>
      </c>
      <c r="J254" s="2" t="s">
        <v>332</v>
      </c>
      <c r="K254" s="3">
        <v>33965</v>
      </c>
      <c r="L254" s="2" t="s">
        <v>1082</v>
      </c>
    </row>
    <row r="255" spans="1:12" ht="12.75">
      <c r="A255" s="2" t="s">
        <v>328</v>
      </c>
      <c r="B255" s="2" t="s">
        <v>1084</v>
      </c>
      <c r="C255" s="2" t="s">
        <v>1083</v>
      </c>
      <c r="D255" s="2" t="s">
        <v>331</v>
      </c>
      <c r="E255" s="3">
        <v>11192</v>
      </c>
      <c r="F255" s="2" t="s">
        <v>331</v>
      </c>
      <c r="G255" s="3">
        <v>11578</v>
      </c>
      <c r="H255" s="2" t="s">
        <v>331</v>
      </c>
      <c r="I255" s="3">
        <v>14954</v>
      </c>
      <c r="J255" s="2" t="s">
        <v>646</v>
      </c>
      <c r="K255" s="3">
        <v>0</v>
      </c>
      <c r="L255" s="2" t="s">
        <v>1085</v>
      </c>
    </row>
    <row r="256" spans="1:12" ht="25.5">
      <c r="A256" s="2" t="s">
        <v>328</v>
      </c>
      <c r="B256" s="2" t="s">
        <v>1087</v>
      </c>
      <c r="C256" s="2" t="s">
        <v>1086</v>
      </c>
      <c r="D256" s="2" t="s">
        <v>331</v>
      </c>
      <c r="E256" s="3">
        <v>6444</v>
      </c>
      <c r="F256" s="2" t="s">
        <v>331</v>
      </c>
      <c r="G256" s="3">
        <v>5039</v>
      </c>
      <c r="H256" s="2" t="s">
        <v>331</v>
      </c>
      <c r="I256" s="3">
        <v>4607</v>
      </c>
      <c r="J256" s="2" t="s">
        <v>646</v>
      </c>
      <c r="K256" s="3">
        <v>0</v>
      </c>
      <c r="L256" s="2" t="s">
        <v>1088</v>
      </c>
    </row>
    <row r="257" spans="1:12" ht="25.5">
      <c r="A257" s="2" t="s">
        <v>328</v>
      </c>
      <c r="B257" s="2" t="s">
        <v>1090</v>
      </c>
      <c r="C257" s="2" t="s">
        <v>1089</v>
      </c>
      <c r="D257" s="2" t="s">
        <v>331</v>
      </c>
      <c r="E257" s="3">
        <v>5378</v>
      </c>
      <c r="F257" s="2" t="s">
        <v>331</v>
      </c>
      <c r="G257" s="3">
        <v>5011</v>
      </c>
      <c r="H257" s="2" t="s">
        <v>331</v>
      </c>
      <c r="I257" s="3">
        <v>4656</v>
      </c>
      <c r="J257" s="2" t="s">
        <v>646</v>
      </c>
      <c r="K257" s="3">
        <v>0</v>
      </c>
      <c r="L257" s="2" t="s">
        <v>1091</v>
      </c>
    </row>
    <row r="258" spans="1:12" ht="25.5">
      <c r="A258" s="2" t="s">
        <v>328</v>
      </c>
      <c r="B258" s="2" t="s">
        <v>1093</v>
      </c>
      <c r="C258" s="2" t="s">
        <v>1092</v>
      </c>
      <c r="D258" s="2" t="s">
        <v>331</v>
      </c>
      <c r="E258" s="3">
        <v>6383</v>
      </c>
      <c r="F258" s="2" t="s">
        <v>331</v>
      </c>
      <c r="G258" s="3">
        <v>5037</v>
      </c>
      <c r="H258" s="2" t="s">
        <v>331</v>
      </c>
      <c r="I258" s="3">
        <v>4190</v>
      </c>
      <c r="J258" s="2" t="s">
        <v>646</v>
      </c>
      <c r="K258" s="3">
        <v>0</v>
      </c>
      <c r="L258" s="2" t="s">
        <v>1094</v>
      </c>
    </row>
    <row r="259" spans="1:12" ht="12.75">
      <c r="A259" s="2" t="s">
        <v>328</v>
      </c>
      <c r="B259" s="2" t="s">
        <v>1096</v>
      </c>
      <c r="C259" s="2" t="s">
        <v>1095</v>
      </c>
      <c r="D259" s="2" t="s">
        <v>331</v>
      </c>
      <c r="E259" s="3">
        <v>131660</v>
      </c>
      <c r="F259" s="2" t="s">
        <v>331</v>
      </c>
      <c r="G259" s="3">
        <v>112920</v>
      </c>
      <c r="H259" s="2" t="s">
        <v>331</v>
      </c>
      <c r="I259" s="3">
        <v>104345</v>
      </c>
      <c r="J259" s="2" t="s">
        <v>646</v>
      </c>
      <c r="K259" s="3">
        <v>0</v>
      </c>
      <c r="L259" s="2" t="s">
        <v>1097</v>
      </c>
    </row>
    <row r="260" spans="1:12" ht="12.75">
      <c r="A260" s="2" t="s">
        <v>328</v>
      </c>
      <c r="B260" s="2" t="s">
        <v>1099</v>
      </c>
      <c r="C260" s="2" t="s">
        <v>1098</v>
      </c>
      <c r="D260" s="2" t="s">
        <v>331</v>
      </c>
      <c r="E260" s="3">
        <v>1015231</v>
      </c>
      <c r="F260" s="2" t="s">
        <v>331</v>
      </c>
      <c r="G260" s="3">
        <v>998818</v>
      </c>
      <c r="H260" s="2" t="s">
        <v>813</v>
      </c>
      <c r="I260" s="3">
        <v>0</v>
      </c>
      <c r="J260" s="2" t="s">
        <v>646</v>
      </c>
      <c r="K260" s="3">
        <v>0</v>
      </c>
      <c r="L260" s="2" t="s">
        <v>1100</v>
      </c>
    </row>
    <row r="261" spans="1:12" ht="12.75">
      <c r="A261" s="2" t="s">
        <v>328</v>
      </c>
      <c r="B261" s="2" t="s">
        <v>1102</v>
      </c>
      <c r="C261" s="2" t="s">
        <v>1101</v>
      </c>
      <c r="D261" s="2" t="s">
        <v>331</v>
      </c>
      <c r="E261" s="3">
        <v>17479</v>
      </c>
      <c r="F261" s="2" t="s">
        <v>331</v>
      </c>
      <c r="G261" s="3">
        <v>12933</v>
      </c>
      <c r="H261" s="2" t="s">
        <v>331</v>
      </c>
      <c r="I261" s="3">
        <v>11182</v>
      </c>
      <c r="J261" s="2" t="s">
        <v>646</v>
      </c>
      <c r="K261" s="3">
        <v>0</v>
      </c>
      <c r="L261" s="2" t="s">
        <v>1103</v>
      </c>
    </row>
    <row r="262" spans="1:12" ht="12.75">
      <c r="A262" s="2" t="s">
        <v>328</v>
      </c>
      <c r="B262" s="2" t="s">
        <v>1105</v>
      </c>
      <c r="C262" s="2" t="s">
        <v>1104</v>
      </c>
      <c r="D262" s="2" t="s">
        <v>331</v>
      </c>
      <c r="E262" s="3">
        <v>46435092</v>
      </c>
      <c r="F262" s="2" t="s">
        <v>331</v>
      </c>
      <c r="G262" s="3">
        <v>44657705</v>
      </c>
      <c r="H262" s="2" t="s">
        <v>331</v>
      </c>
      <c r="I262" s="3">
        <v>43553565</v>
      </c>
      <c r="J262" s="2" t="s">
        <v>332</v>
      </c>
      <c r="K262" s="3">
        <v>42175419</v>
      </c>
      <c r="L262" s="2" t="s">
        <v>1106</v>
      </c>
    </row>
    <row r="263" spans="1:12" ht="12.75">
      <c r="A263" s="2" t="s">
        <v>328</v>
      </c>
      <c r="B263" s="2" t="s">
        <v>1108</v>
      </c>
      <c r="C263" s="2" t="s">
        <v>1107</v>
      </c>
      <c r="D263" s="2" t="s">
        <v>331</v>
      </c>
      <c r="E263" s="3">
        <v>1095093</v>
      </c>
      <c r="F263" s="2" t="s">
        <v>331</v>
      </c>
      <c r="G263" s="3">
        <v>973282</v>
      </c>
      <c r="H263" s="2" t="s">
        <v>331</v>
      </c>
      <c r="I263" s="3">
        <v>1207980</v>
      </c>
      <c r="J263" s="2" t="s">
        <v>646</v>
      </c>
      <c r="K263" s="3">
        <v>0</v>
      </c>
      <c r="L263" s="2" t="s">
        <v>1109</v>
      </c>
    </row>
    <row r="264" spans="1:12" ht="25.5">
      <c r="A264" s="2" t="s">
        <v>328</v>
      </c>
      <c r="B264" s="2" t="s">
        <v>1111</v>
      </c>
      <c r="C264" s="2" t="s">
        <v>1110</v>
      </c>
      <c r="D264" s="2" t="s">
        <v>331</v>
      </c>
      <c r="E264" s="3">
        <v>43612758</v>
      </c>
      <c r="F264" s="2" t="s">
        <v>331</v>
      </c>
      <c r="G264" s="3">
        <v>42188376</v>
      </c>
      <c r="H264" s="2" t="s">
        <v>331</v>
      </c>
      <c r="I264" s="3">
        <v>41202404</v>
      </c>
      <c r="J264" s="2" t="s">
        <v>646</v>
      </c>
      <c r="K264" s="3">
        <v>0</v>
      </c>
      <c r="L264" s="2" t="s">
        <v>1112</v>
      </c>
    </row>
    <row r="265" spans="1:12" ht="25.5">
      <c r="A265" s="2" t="s">
        <v>328</v>
      </c>
      <c r="B265" s="2" t="s">
        <v>1114</v>
      </c>
      <c r="C265" s="2" t="s">
        <v>1113</v>
      </c>
      <c r="D265" s="2" t="s">
        <v>331</v>
      </c>
      <c r="E265" s="3">
        <v>504089</v>
      </c>
      <c r="F265" s="2" t="s">
        <v>331</v>
      </c>
      <c r="G265" s="3">
        <v>385892</v>
      </c>
      <c r="H265" s="2" t="s">
        <v>331</v>
      </c>
      <c r="I265" s="3">
        <v>341642</v>
      </c>
      <c r="J265" s="2" t="s">
        <v>646</v>
      </c>
      <c r="K265" s="3">
        <v>0</v>
      </c>
      <c r="L265" s="2" t="s">
        <v>1115</v>
      </c>
    </row>
    <row r="266" spans="1:12" ht="25.5">
      <c r="A266" s="2" t="s">
        <v>328</v>
      </c>
      <c r="B266" s="2" t="s">
        <v>1117</v>
      </c>
      <c r="C266" s="2" t="s">
        <v>1116</v>
      </c>
      <c r="D266" s="2" t="s">
        <v>331</v>
      </c>
      <c r="E266" s="3">
        <v>1223152</v>
      </c>
      <c r="F266" s="2" t="s">
        <v>331</v>
      </c>
      <c r="G266" s="3">
        <v>1110155</v>
      </c>
      <c r="H266" s="2" t="s">
        <v>331</v>
      </c>
      <c r="I266" s="3">
        <v>801539</v>
      </c>
      <c r="J266" s="2" t="s">
        <v>646</v>
      </c>
      <c r="K266" s="3">
        <v>0</v>
      </c>
      <c r="L266" s="2" t="s">
        <v>1118</v>
      </c>
    </row>
    <row r="267" spans="1:12" ht="12.75">
      <c r="A267" s="2" t="s">
        <v>328</v>
      </c>
      <c r="B267" s="2" t="s">
        <v>1120</v>
      </c>
      <c r="C267" s="2" t="s">
        <v>1119</v>
      </c>
      <c r="D267" s="2" t="s">
        <v>331</v>
      </c>
      <c r="E267" s="3">
        <v>25821592</v>
      </c>
      <c r="F267" s="2" t="s">
        <v>331</v>
      </c>
      <c r="G267" s="3">
        <v>22382862</v>
      </c>
      <c r="H267" s="2" t="s">
        <v>331</v>
      </c>
      <c r="I267" s="3">
        <v>19843957</v>
      </c>
      <c r="J267" s="2" t="s">
        <v>646</v>
      </c>
      <c r="K267" s="3">
        <v>0</v>
      </c>
      <c r="L267" s="2" t="s">
        <v>1121</v>
      </c>
    </row>
    <row r="268" spans="1:12" ht="12.75">
      <c r="A268" s="2" t="s">
        <v>328</v>
      </c>
      <c r="B268" s="2" t="s">
        <v>1123</v>
      </c>
      <c r="C268" s="2" t="s">
        <v>1122</v>
      </c>
      <c r="D268" s="2" t="s">
        <v>331</v>
      </c>
      <c r="E268" s="3">
        <v>290222956</v>
      </c>
      <c r="F268" s="2" t="s">
        <v>331</v>
      </c>
      <c r="G268" s="3">
        <v>273859214</v>
      </c>
      <c r="H268" s="2" t="s">
        <v>813</v>
      </c>
      <c r="I268" s="3">
        <v>0</v>
      </c>
      <c r="J268" s="2" t="s">
        <v>646</v>
      </c>
      <c r="K268" s="3">
        <v>0</v>
      </c>
      <c r="L268" s="2" t="s">
        <v>1124</v>
      </c>
    </row>
    <row r="269" spans="1:12" ht="12.75">
      <c r="A269" s="2" t="s">
        <v>328</v>
      </c>
      <c r="B269" s="2" t="s">
        <v>1126</v>
      </c>
      <c r="C269" s="2" t="s">
        <v>1125</v>
      </c>
      <c r="D269" s="2" t="s">
        <v>331</v>
      </c>
      <c r="E269" s="3">
        <v>6977534</v>
      </c>
      <c r="F269" s="2" t="s">
        <v>331</v>
      </c>
      <c r="G269" s="3">
        <v>3964787</v>
      </c>
      <c r="H269" s="2" t="s">
        <v>331</v>
      </c>
      <c r="I269" s="3">
        <v>2745808</v>
      </c>
      <c r="J269" s="2" t="s">
        <v>646</v>
      </c>
      <c r="K269" s="3">
        <v>0</v>
      </c>
      <c r="L269" s="2" t="s">
        <v>1127</v>
      </c>
    </row>
    <row r="270" spans="1:12" ht="12.75">
      <c r="A270" s="2" t="s">
        <v>328</v>
      </c>
      <c r="B270" s="2" t="s">
        <v>1129</v>
      </c>
      <c r="C270" s="2" t="s">
        <v>1128</v>
      </c>
      <c r="D270" s="2" t="s">
        <v>331</v>
      </c>
      <c r="E270" s="3">
        <v>11472</v>
      </c>
      <c r="F270" s="2" t="s">
        <v>331</v>
      </c>
      <c r="G270" s="3">
        <v>10593</v>
      </c>
      <c r="H270" s="2" t="s">
        <v>331</v>
      </c>
      <c r="I270" s="3">
        <v>9996</v>
      </c>
      <c r="J270" s="2" t="s">
        <v>332</v>
      </c>
      <c r="K270" s="3">
        <v>13093</v>
      </c>
      <c r="L270" s="2" t="s">
        <v>1130</v>
      </c>
    </row>
    <row r="271" spans="1:12" ht="12.75">
      <c r="A271" s="2" t="s">
        <v>328</v>
      </c>
      <c r="B271" s="2" t="s">
        <v>1132</v>
      </c>
      <c r="C271" s="2" t="s">
        <v>1131</v>
      </c>
      <c r="D271" s="2" t="s">
        <v>331</v>
      </c>
      <c r="E271" s="3">
        <v>5368</v>
      </c>
      <c r="F271" s="2" t="s">
        <v>331</v>
      </c>
      <c r="G271" s="3">
        <v>5184</v>
      </c>
      <c r="H271" s="2" t="s">
        <v>331</v>
      </c>
      <c r="I271" s="3">
        <v>5694</v>
      </c>
      <c r="J271" s="2" t="s">
        <v>646</v>
      </c>
      <c r="K271" s="3">
        <v>0</v>
      </c>
      <c r="L271" s="2" t="s">
        <v>1133</v>
      </c>
    </row>
    <row r="272" spans="1:12" ht="25.5">
      <c r="A272" s="2" t="s">
        <v>328</v>
      </c>
      <c r="B272" s="2" t="s">
        <v>1135</v>
      </c>
      <c r="C272" s="2" t="s">
        <v>1134</v>
      </c>
      <c r="D272" s="2" t="s">
        <v>331</v>
      </c>
      <c r="E272" s="3">
        <v>2962</v>
      </c>
      <c r="F272" s="2" t="s">
        <v>331</v>
      </c>
      <c r="G272" s="3">
        <v>2329</v>
      </c>
      <c r="H272" s="2" t="s">
        <v>331</v>
      </c>
      <c r="I272" s="3">
        <v>1718</v>
      </c>
      <c r="J272" s="2" t="s">
        <v>646</v>
      </c>
      <c r="K272" s="3">
        <v>0</v>
      </c>
      <c r="L272" s="2" t="s">
        <v>1136</v>
      </c>
    </row>
    <row r="273" spans="1:12" ht="25.5">
      <c r="A273" s="2" t="s">
        <v>328</v>
      </c>
      <c r="B273" s="2" t="s">
        <v>1138</v>
      </c>
      <c r="C273" s="2" t="s">
        <v>1137</v>
      </c>
      <c r="D273" s="2" t="s">
        <v>331</v>
      </c>
      <c r="E273" s="3">
        <v>1124</v>
      </c>
      <c r="F273" s="2" t="s">
        <v>331</v>
      </c>
      <c r="G273" s="3">
        <v>1123</v>
      </c>
      <c r="H273" s="2" t="s">
        <v>331</v>
      </c>
      <c r="I273" s="3">
        <v>1239</v>
      </c>
      <c r="J273" s="2" t="s">
        <v>646</v>
      </c>
      <c r="K273" s="3">
        <v>0</v>
      </c>
      <c r="L273" s="2" t="s">
        <v>1139</v>
      </c>
    </row>
    <row r="274" spans="1:12" ht="25.5">
      <c r="A274" s="2" t="s">
        <v>328</v>
      </c>
      <c r="B274" s="2" t="s">
        <v>1141</v>
      </c>
      <c r="C274" s="2" t="s">
        <v>1140</v>
      </c>
      <c r="D274" s="2" t="s">
        <v>331</v>
      </c>
      <c r="E274" s="3">
        <v>2018</v>
      </c>
      <c r="F274" s="2" t="s">
        <v>331</v>
      </c>
      <c r="G274" s="3">
        <v>1957</v>
      </c>
      <c r="H274" s="2" t="s">
        <v>331</v>
      </c>
      <c r="I274" s="3">
        <v>1345</v>
      </c>
      <c r="J274" s="2" t="s">
        <v>646</v>
      </c>
      <c r="K274" s="3">
        <v>0</v>
      </c>
      <c r="L274" s="2" t="s">
        <v>1142</v>
      </c>
    </row>
    <row r="275" spans="1:12" ht="12.75">
      <c r="A275" s="2" t="s">
        <v>328</v>
      </c>
      <c r="B275" s="2" t="s">
        <v>1144</v>
      </c>
      <c r="C275" s="2" t="s">
        <v>1143</v>
      </c>
      <c r="D275" s="2" t="s">
        <v>331</v>
      </c>
      <c r="E275" s="3">
        <v>22451</v>
      </c>
      <c r="F275" s="2" t="s">
        <v>331</v>
      </c>
      <c r="G275" s="3">
        <v>21750</v>
      </c>
      <c r="H275" s="2" t="s">
        <v>331</v>
      </c>
      <c r="I275" s="3">
        <v>17968</v>
      </c>
      <c r="J275" s="2" t="s">
        <v>646</v>
      </c>
      <c r="K275" s="3">
        <v>0</v>
      </c>
      <c r="L275" s="2" t="s">
        <v>1145</v>
      </c>
    </row>
    <row r="276" spans="1:12" ht="12.75">
      <c r="A276" s="2" t="s">
        <v>328</v>
      </c>
      <c r="B276" s="2" t="s">
        <v>1147</v>
      </c>
      <c r="C276" s="2" t="s">
        <v>1146</v>
      </c>
      <c r="D276" s="2" t="s">
        <v>331</v>
      </c>
      <c r="E276" s="3">
        <v>551388</v>
      </c>
      <c r="F276" s="2" t="s">
        <v>331</v>
      </c>
      <c r="G276" s="3">
        <v>574907</v>
      </c>
      <c r="H276" s="2" t="s">
        <v>813</v>
      </c>
      <c r="I276" s="3">
        <v>0</v>
      </c>
      <c r="J276" s="2" t="s">
        <v>646</v>
      </c>
      <c r="K276" s="3">
        <v>0</v>
      </c>
      <c r="L276" s="2" t="s">
        <v>1148</v>
      </c>
    </row>
    <row r="277" spans="1:12" ht="12.75">
      <c r="A277" s="2" t="s">
        <v>328</v>
      </c>
      <c r="B277" s="2" t="s">
        <v>1150</v>
      </c>
      <c r="C277" s="2" t="s">
        <v>1149</v>
      </c>
      <c r="D277" s="2" t="s">
        <v>331</v>
      </c>
      <c r="E277" s="3">
        <v>6886</v>
      </c>
      <c r="F277" s="2" t="s">
        <v>331</v>
      </c>
      <c r="G277" s="3">
        <v>5254</v>
      </c>
      <c r="H277" s="2" t="s">
        <v>331</v>
      </c>
      <c r="I277" s="3">
        <v>3828</v>
      </c>
      <c r="J277" s="2" t="s">
        <v>646</v>
      </c>
      <c r="K277" s="3">
        <v>0</v>
      </c>
      <c r="L277" s="2" t="s">
        <v>1151</v>
      </c>
    </row>
    <row r="278" spans="1:12" ht="12.75">
      <c r="A278" s="2" t="s">
        <v>328</v>
      </c>
      <c r="B278" s="2" t="s">
        <v>1153</v>
      </c>
      <c r="C278" s="2" t="s">
        <v>1152</v>
      </c>
      <c r="D278" s="2" t="s">
        <v>331</v>
      </c>
      <c r="E278" s="3">
        <v>10110740</v>
      </c>
      <c r="F278" s="2" t="s">
        <v>331</v>
      </c>
      <c r="G278" s="3">
        <v>7840760</v>
      </c>
      <c r="H278" s="2" t="s">
        <v>331</v>
      </c>
      <c r="I278" s="3">
        <v>6375531</v>
      </c>
      <c r="J278" s="2" t="s">
        <v>332</v>
      </c>
      <c r="K278" s="3">
        <v>9350836</v>
      </c>
      <c r="L278" s="2" t="s">
        <v>1154</v>
      </c>
    </row>
    <row r="279" spans="1:12" ht="12.75">
      <c r="A279" s="2" t="s">
        <v>328</v>
      </c>
      <c r="B279" s="2" t="s">
        <v>1156</v>
      </c>
      <c r="C279" s="2" t="s">
        <v>1155</v>
      </c>
      <c r="D279" s="2" t="s">
        <v>331</v>
      </c>
      <c r="E279" s="3">
        <v>1068343</v>
      </c>
      <c r="F279" s="2" t="s">
        <v>331</v>
      </c>
      <c r="G279" s="3">
        <v>1087491</v>
      </c>
      <c r="H279" s="2" t="s">
        <v>331</v>
      </c>
      <c r="I279" s="3">
        <v>1143323</v>
      </c>
      <c r="J279" s="2" t="s">
        <v>646</v>
      </c>
      <c r="K279" s="3">
        <v>0</v>
      </c>
      <c r="L279" s="2" t="s">
        <v>1157</v>
      </c>
    </row>
    <row r="280" spans="1:12" ht="25.5">
      <c r="A280" s="2" t="s">
        <v>328</v>
      </c>
      <c r="B280" s="2" t="s">
        <v>1159</v>
      </c>
      <c r="C280" s="2" t="s">
        <v>1158</v>
      </c>
      <c r="D280" s="2" t="s">
        <v>331</v>
      </c>
      <c r="E280" s="3">
        <v>7236975</v>
      </c>
      <c r="F280" s="2" t="s">
        <v>331</v>
      </c>
      <c r="G280" s="3">
        <v>4476112</v>
      </c>
      <c r="H280" s="2" t="s">
        <v>331</v>
      </c>
      <c r="I280" s="3">
        <v>3410055</v>
      </c>
      <c r="J280" s="2" t="s">
        <v>646</v>
      </c>
      <c r="K280" s="3">
        <v>0</v>
      </c>
      <c r="L280" s="2" t="s">
        <v>1160</v>
      </c>
    </row>
    <row r="281" spans="1:12" ht="25.5">
      <c r="A281" s="2" t="s">
        <v>328</v>
      </c>
      <c r="B281" s="2" t="s">
        <v>1162</v>
      </c>
      <c r="C281" s="2" t="s">
        <v>1161</v>
      </c>
      <c r="D281" s="2" t="s">
        <v>331</v>
      </c>
      <c r="E281" s="3">
        <v>603889</v>
      </c>
      <c r="F281" s="2" t="s">
        <v>331</v>
      </c>
      <c r="G281" s="3">
        <v>433727</v>
      </c>
      <c r="H281" s="2" t="s">
        <v>331</v>
      </c>
      <c r="I281" s="3">
        <v>689970</v>
      </c>
      <c r="J281" s="2" t="s">
        <v>646</v>
      </c>
      <c r="K281" s="3">
        <v>0</v>
      </c>
      <c r="L281" s="2" t="s">
        <v>1163</v>
      </c>
    </row>
    <row r="282" spans="1:12" ht="25.5">
      <c r="A282" s="2" t="s">
        <v>328</v>
      </c>
      <c r="B282" s="2" t="s">
        <v>1165</v>
      </c>
      <c r="C282" s="2" t="s">
        <v>1164</v>
      </c>
      <c r="D282" s="2" t="s">
        <v>331</v>
      </c>
      <c r="E282" s="3">
        <v>1201533</v>
      </c>
      <c r="F282" s="2" t="s">
        <v>331</v>
      </c>
      <c r="G282" s="3">
        <v>1843430</v>
      </c>
      <c r="H282" s="2" t="s">
        <v>331</v>
      </c>
      <c r="I282" s="3">
        <v>1132183</v>
      </c>
      <c r="J282" s="2" t="s">
        <v>646</v>
      </c>
      <c r="K282" s="3">
        <v>0</v>
      </c>
      <c r="L282" s="2" t="s">
        <v>1166</v>
      </c>
    </row>
    <row r="283" spans="1:12" ht="12.75">
      <c r="A283" s="2" t="s">
        <v>328</v>
      </c>
      <c r="B283" s="2" t="s">
        <v>1168</v>
      </c>
      <c r="C283" s="2" t="s">
        <v>1167</v>
      </c>
      <c r="D283" s="2" t="s">
        <v>331</v>
      </c>
      <c r="E283" s="3">
        <v>17492063</v>
      </c>
      <c r="F283" s="2" t="s">
        <v>331</v>
      </c>
      <c r="G283" s="3">
        <v>18324877</v>
      </c>
      <c r="H283" s="2" t="s">
        <v>331</v>
      </c>
      <c r="I283" s="3">
        <v>16594843</v>
      </c>
      <c r="J283" s="2" t="s">
        <v>646</v>
      </c>
      <c r="K283" s="3">
        <v>0</v>
      </c>
      <c r="L283" s="2" t="s">
        <v>1169</v>
      </c>
    </row>
    <row r="284" spans="1:12" ht="12.75">
      <c r="A284" s="2" t="s">
        <v>328</v>
      </c>
      <c r="B284" s="2" t="s">
        <v>1171</v>
      </c>
      <c r="C284" s="2" t="s">
        <v>1170</v>
      </c>
      <c r="D284" s="2" t="s">
        <v>331</v>
      </c>
      <c r="E284" s="3">
        <v>490181281</v>
      </c>
      <c r="F284" s="2" t="s">
        <v>331</v>
      </c>
      <c r="G284" s="3">
        <v>508287135</v>
      </c>
      <c r="H284" s="2" t="s">
        <v>813</v>
      </c>
      <c r="I284" s="3">
        <v>0</v>
      </c>
      <c r="J284" s="2" t="s">
        <v>646</v>
      </c>
      <c r="K284" s="3">
        <v>0</v>
      </c>
      <c r="L284" s="2" t="s">
        <v>1172</v>
      </c>
    </row>
    <row r="285" spans="1:12" ht="12.75">
      <c r="A285" s="2" t="s">
        <v>328</v>
      </c>
      <c r="B285" s="2" t="s">
        <v>1174</v>
      </c>
      <c r="C285" s="2" t="s">
        <v>1173</v>
      </c>
      <c r="D285" s="2" t="s">
        <v>331</v>
      </c>
      <c r="E285" s="3">
        <v>7432855</v>
      </c>
      <c r="F285" s="2" t="s">
        <v>331</v>
      </c>
      <c r="G285" s="3">
        <v>6285987</v>
      </c>
      <c r="H285" s="2" t="s">
        <v>331</v>
      </c>
      <c r="I285" s="3">
        <v>3999069</v>
      </c>
      <c r="J285" s="2" t="s">
        <v>646</v>
      </c>
      <c r="K285" s="3">
        <v>0</v>
      </c>
      <c r="L285" s="2" t="s">
        <v>1175</v>
      </c>
    </row>
    <row r="286" spans="1:12" ht="12.75">
      <c r="A286" s="2" t="s">
        <v>328</v>
      </c>
      <c r="B286" s="2" t="s">
        <v>1177</v>
      </c>
      <c r="C286" s="2" t="s">
        <v>1176</v>
      </c>
      <c r="D286" s="2" t="s">
        <v>331</v>
      </c>
      <c r="E286" s="3">
        <v>6789</v>
      </c>
      <c r="F286" s="2" t="s">
        <v>331</v>
      </c>
      <c r="G286" s="3">
        <v>6229</v>
      </c>
      <c r="H286" s="2" t="s">
        <v>331</v>
      </c>
      <c r="I286" s="3">
        <v>6237</v>
      </c>
      <c r="J286" s="2" t="s">
        <v>332</v>
      </c>
      <c r="K286" s="3">
        <v>7309</v>
      </c>
      <c r="L286" s="2" t="s">
        <v>1178</v>
      </c>
    </row>
    <row r="287" spans="1:12" ht="12.75">
      <c r="A287" s="2" t="s">
        <v>328</v>
      </c>
      <c r="B287" s="2" t="s">
        <v>1180</v>
      </c>
      <c r="C287" s="2" t="s">
        <v>1179</v>
      </c>
      <c r="D287" s="2" t="s">
        <v>331</v>
      </c>
      <c r="E287" s="3">
        <v>1891</v>
      </c>
      <c r="F287" s="2" t="s">
        <v>331</v>
      </c>
      <c r="G287" s="3">
        <v>2054</v>
      </c>
      <c r="H287" s="2" t="s">
        <v>331</v>
      </c>
      <c r="I287" s="3">
        <v>2306</v>
      </c>
      <c r="J287" s="2" t="s">
        <v>646</v>
      </c>
      <c r="K287" s="3">
        <v>0</v>
      </c>
      <c r="L287" s="2" t="s">
        <v>1181</v>
      </c>
    </row>
    <row r="288" spans="1:12" ht="25.5">
      <c r="A288" s="2" t="s">
        <v>328</v>
      </c>
      <c r="B288" s="2" t="s">
        <v>1183</v>
      </c>
      <c r="C288" s="2" t="s">
        <v>1182</v>
      </c>
      <c r="D288" s="2" t="s">
        <v>331</v>
      </c>
      <c r="E288" s="3">
        <v>1232</v>
      </c>
      <c r="F288" s="2" t="s">
        <v>331</v>
      </c>
      <c r="G288" s="3">
        <v>978</v>
      </c>
      <c r="H288" s="2" t="s">
        <v>331</v>
      </c>
      <c r="I288" s="3">
        <v>809</v>
      </c>
      <c r="J288" s="2" t="s">
        <v>646</v>
      </c>
      <c r="K288" s="3">
        <v>0</v>
      </c>
      <c r="L288" s="2" t="s">
        <v>1184</v>
      </c>
    </row>
    <row r="289" spans="1:12" ht="25.5">
      <c r="A289" s="2" t="s">
        <v>328</v>
      </c>
      <c r="B289" s="2" t="s">
        <v>1186</v>
      </c>
      <c r="C289" s="2" t="s">
        <v>1185</v>
      </c>
      <c r="D289" s="2" t="s">
        <v>331</v>
      </c>
      <c r="E289" s="3">
        <v>2229</v>
      </c>
      <c r="F289" s="2" t="s">
        <v>331</v>
      </c>
      <c r="G289" s="3">
        <v>1962</v>
      </c>
      <c r="H289" s="2" t="s">
        <v>331</v>
      </c>
      <c r="I289" s="3">
        <v>2005</v>
      </c>
      <c r="J289" s="2" t="s">
        <v>646</v>
      </c>
      <c r="K289" s="3">
        <v>0</v>
      </c>
      <c r="L289" s="2" t="s">
        <v>1187</v>
      </c>
    </row>
    <row r="290" spans="1:12" ht="25.5">
      <c r="A290" s="2" t="s">
        <v>328</v>
      </c>
      <c r="B290" s="2" t="s">
        <v>1189</v>
      </c>
      <c r="C290" s="2" t="s">
        <v>1188</v>
      </c>
      <c r="D290" s="2" t="s">
        <v>331</v>
      </c>
      <c r="E290" s="3">
        <v>1437</v>
      </c>
      <c r="F290" s="2" t="s">
        <v>331</v>
      </c>
      <c r="G290" s="3">
        <v>1235</v>
      </c>
      <c r="H290" s="2" t="s">
        <v>331</v>
      </c>
      <c r="I290" s="3">
        <v>1117</v>
      </c>
      <c r="J290" s="2" t="s">
        <v>646</v>
      </c>
      <c r="K290" s="3">
        <v>0</v>
      </c>
      <c r="L290" s="2" t="s">
        <v>1190</v>
      </c>
    </row>
    <row r="291" spans="1:12" ht="12.75">
      <c r="A291" s="2" t="s">
        <v>328</v>
      </c>
      <c r="B291" s="2" t="s">
        <v>1192</v>
      </c>
      <c r="C291" s="2" t="s">
        <v>1191</v>
      </c>
      <c r="D291" s="2" t="s">
        <v>331</v>
      </c>
      <c r="E291" s="3">
        <v>10991</v>
      </c>
      <c r="F291" s="2" t="s">
        <v>331</v>
      </c>
      <c r="G291" s="3">
        <v>10486</v>
      </c>
      <c r="H291" s="2" t="s">
        <v>331</v>
      </c>
      <c r="I291" s="3">
        <v>9328</v>
      </c>
      <c r="J291" s="2" t="s">
        <v>646</v>
      </c>
      <c r="K291" s="3">
        <v>0</v>
      </c>
      <c r="L291" s="2" t="s">
        <v>1193</v>
      </c>
    </row>
    <row r="292" spans="1:12" ht="12.75">
      <c r="A292" s="2" t="s">
        <v>328</v>
      </c>
      <c r="B292" s="2" t="s">
        <v>1195</v>
      </c>
      <c r="C292" s="2" t="s">
        <v>1194</v>
      </c>
      <c r="D292" s="2" t="s">
        <v>331</v>
      </c>
      <c r="E292" s="3">
        <v>180138</v>
      </c>
      <c r="F292" s="2" t="s">
        <v>331</v>
      </c>
      <c r="G292" s="3">
        <v>206419</v>
      </c>
      <c r="H292" s="2" t="s">
        <v>813</v>
      </c>
      <c r="I292" s="3">
        <v>0</v>
      </c>
      <c r="J292" s="2" t="s">
        <v>646</v>
      </c>
      <c r="K292" s="3">
        <v>0</v>
      </c>
      <c r="L292" s="2" t="s">
        <v>1196</v>
      </c>
    </row>
    <row r="293" spans="1:12" ht="12.75">
      <c r="A293" s="2" t="s">
        <v>328</v>
      </c>
      <c r="B293" s="2" t="s">
        <v>1198</v>
      </c>
      <c r="C293" s="2" t="s">
        <v>1197</v>
      </c>
      <c r="D293" s="2" t="s">
        <v>331</v>
      </c>
      <c r="E293" s="3">
        <v>3352</v>
      </c>
      <c r="F293" s="2" t="s">
        <v>331</v>
      </c>
      <c r="G293" s="3">
        <v>2769</v>
      </c>
      <c r="H293" s="2" t="s">
        <v>331</v>
      </c>
      <c r="I293" s="3">
        <v>2466</v>
      </c>
      <c r="J293" s="2" t="s">
        <v>646</v>
      </c>
      <c r="K293" s="3">
        <v>0</v>
      </c>
      <c r="L293" s="2" t="s">
        <v>1199</v>
      </c>
    </row>
    <row r="294" spans="1:12" ht="12.75">
      <c r="A294" s="2" t="s">
        <v>328</v>
      </c>
      <c r="B294" s="2" t="s">
        <v>1201</v>
      </c>
      <c r="C294" s="2" t="s">
        <v>1200</v>
      </c>
      <c r="D294" s="2" t="s">
        <v>331</v>
      </c>
      <c r="E294" s="3">
        <v>2192725</v>
      </c>
      <c r="F294" s="2" t="s">
        <v>331</v>
      </c>
      <c r="G294" s="3">
        <v>2742559</v>
      </c>
      <c r="H294" s="2" t="s">
        <v>331</v>
      </c>
      <c r="I294" s="3">
        <v>2045479</v>
      </c>
      <c r="J294" s="2" t="s">
        <v>332</v>
      </c>
      <c r="K294" s="3">
        <v>1384370</v>
      </c>
      <c r="L294" s="2" t="s">
        <v>1202</v>
      </c>
    </row>
    <row r="295" spans="1:12" ht="12.75">
      <c r="A295" s="2" t="s">
        <v>328</v>
      </c>
      <c r="B295" s="2" t="s">
        <v>1204</v>
      </c>
      <c r="C295" s="2" t="s">
        <v>1203</v>
      </c>
      <c r="D295" s="2" t="s">
        <v>331</v>
      </c>
      <c r="E295" s="3">
        <v>221432</v>
      </c>
      <c r="F295" s="2" t="s">
        <v>331</v>
      </c>
      <c r="G295" s="3">
        <v>249576</v>
      </c>
      <c r="H295" s="2" t="s">
        <v>331</v>
      </c>
      <c r="I295" s="3">
        <v>285593</v>
      </c>
      <c r="J295" s="2" t="s">
        <v>646</v>
      </c>
      <c r="K295" s="3">
        <v>0</v>
      </c>
      <c r="L295" s="2" t="s">
        <v>1205</v>
      </c>
    </row>
    <row r="296" spans="1:12" ht="25.5">
      <c r="A296" s="2" t="s">
        <v>328</v>
      </c>
      <c r="B296" s="2" t="s">
        <v>1207</v>
      </c>
      <c r="C296" s="2" t="s">
        <v>1206</v>
      </c>
      <c r="D296" s="2" t="s">
        <v>331</v>
      </c>
      <c r="E296" s="3">
        <v>1153012</v>
      </c>
      <c r="F296" s="2" t="s">
        <v>331</v>
      </c>
      <c r="G296" s="3">
        <v>1670623</v>
      </c>
      <c r="H296" s="2" t="s">
        <v>331</v>
      </c>
      <c r="I296" s="3">
        <v>1061699</v>
      </c>
      <c r="J296" s="2" t="s">
        <v>646</v>
      </c>
      <c r="K296" s="3">
        <v>0</v>
      </c>
      <c r="L296" s="2" t="s">
        <v>1208</v>
      </c>
    </row>
    <row r="297" spans="1:12" ht="25.5">
      <c r="A297" s="2" t="s">
        <v>328</v>
      </c>
      <c r="B297" s="2" t="s">
        <v>1210</v>
      </c>
      <c r="C297" s="2" t="s">
        <v>1209</v>
      </c>
      <c r="D297" s="2" t="s">
        <v>331</v>
      </c>
      <c r="E297" s="3">
        <v>222603</v>
      </c>
      <c r="F297" s="2" t="s">
        <v>331</v>
      </c>
      <c r="G297" s="3">
        <v>311046</v>
      </c>
      <c r="H297" s="2" t="s">
        <v>331</v>
      </c>
      <c r="I297" s="3">
        <v>238861</v>
      </c>
      <c r="J297" s="2" t="s">
        <v>646</v>
      </c>
      <c r="K297" s="3">
        <v>0</v>
      </c>
      <c r="L297" s="2" t="s">
        <v>1211</v>
      </c>
    </row>
    <row r="298" spans="1:12" ht="25.5">
      <c r="A298" s="2" t="s">
        <v>328</v>
      </c>
      <c r="B298" s="2" t="s">
        <v>1213</v>
      </c>
      <c r="C298" s="2" t="s">
        <v>1212</v>
      </c>
      <c r="D298" s="2" t="s">
        <v>331</v>
      </c>
      <c r="E298" s="3">
        <v>595678</v>
      </c>
      <c r="F298" s="2" t="s">
        <v>331</v>
      </c>
      <c r="G298" s="3">
        <v>511314</v>
      </c>
      <c r="H298" s="2" t="s">
        <v>331</v>
      </c>
      <c r="I298" s="3">
        <v>459326</v>
      </c>
      <c r="J298" s="2" t="s">
        <v>646</v>
      </c>
      <c r="K298" s="3">
        <v>0</v>
      </c>
      <c r="L298" s="2" t="s">
        <v>1214</v>
      </c>
    </row>
    <row r="299" spans="1:12" ht="12.75">
      <c r="A299" s="2" t="s">
        <v>328</v>
      </c>
      <c r="B299" s="2" t="s">
        <v>1216</v>
      </c>
      <c r="C299" s="2" t="s">
        <v>1215</v>
      </c>
      <c r="D299" s="2" t="s">
        <v>331</v>
      </c>
      <c r="E299" s="3">
        <v>4151477</v>
      </c>
      <c r="F299" s="2" t="s">
        <v>331</v>
      </c>
      <c r="G299" s="3">
        <v>4200033</v>
      </c>
      <c r="H299" s="2" t="s">
        <v>331</v>
      </c>
      <c r="I299" s="3">
        <v>3451961</v>
      </c>
      <c r="J299" s="2" t="s">
        <v>646</v>
      </c>
      <c r="K299" s="3">
        <v>0</v>
      </c>
      <c r="L299" s="2" t="s">
        <v>1217</v>
      </c>
    </row>
    <row r="300" spans="1:12" ht="12.75">
      <c r="A300" s="2" t="s">
        <v>328</v>
      </c>
      <c r="B300" s="2" t="s">
        <v>1219</v>
      </c>
      <c r="C300" s="2" t="s">
        <v>1218</v>
      </c>
      <c r="D300" s="2" t="s">
        <v>331</v>
      </c>
      <c r="E300" s="3">
        <v>103925886</v>
      </c>
      <c r="F300" s="2" t="s">
        <v>331</v>
      </c>
      <c r="G300" s="3">
        <v>118477385</v>
      </c>
      <c r="H300" s="2" t="s">
        <v>813</v>
      </c>
      <c r="I300" s="3">
        <v>0</v>
      </c>
      <c r="J300" s="2" t="s">
        <v>646</v>
      </c>
      <c r="K300" s="3">
        <v>0</v>
      </c>
      <c r="L300" s="2" t="s">
        <v>1220</v>
      </c>
    </row>
    <row r="301" spans="1:12" ht="12.75">
      <c r="A301" s="2" t="s">
        <v>328</v>
      </c>
      <c r="B301" s="2" t="s">
        <v>1222</v>
      </c>
      <c r="C301" s="2" t="s">
        <v>1221</v>
      </c>
      <c r="D301" s="2" t="s">
        <v>331</v>
      </c>
      <c r="E301" s="3">
        <v>1995730</v>
      </c>
      <c r="F301" s="2" t="s">
        <v>331</v>
      </c>
      <c r="G301" s="3">
        <v>2143916</v>
      </c>
      <c r="H301" s="2" t="s">
        <v>331</v>
      </c>
      <c r="I301" s="3">
        <v>1595824</v>
      </c>
      <c r="J301" s="2" t="s">
        <v>646</v>
      </c>
      <c r="K301" s="3">
        <v>0</v>
      </c>
      <c r="L301" s="2" t="s">
        <v>1223</v>
      </c>
    </row>
    <row r="302" spans="1:12" ht="25.5">
      <c r="A302" s="2" t="s">
        <v>328</v>
      </c>
      <c r="B302" s="2" t="s">
        <v>1225</v>
      </c>
      <c r="C302" s="2" t="s">
        <v>1224</v>
      </c>
      <c r="D302" s="2" t="s">
        <v>331</v>
      </c>
      <c r="E302" s="3">
        <v>41512</v>
      </c>
      <c r="F302" s="2" t="s">
        <v>331</v>
      </c>
      <c r="G302" s="3">
        <v>37432</v>
      </c>
      <c r="H302" s="2" t="s">
        <v>331</v>
      </c>
      <c r="I302" s="3">
        <v>38903</v>
      </c>
      <c r="J302" s="2" t="s">
        <v>332</v>
      </c>
      <c r="K302" s="3">
        <v>47919</v>
      </c>
      <c r="L302" s="2" t="s">
        <v>1226</v>
      </c>
    </row>
    <row r="303" spans="1:12" ht="25.5">
      <c r="A303" s="2" t="s">
        <v>328</v>
      </c>
      <c r="B303" s="2" t="s">
        <v>1228</v>
      </c>
      <c r="C303" s="2" t="s">
        <v>1227</v>
      </c>
      <c r="D303" s="2" t="s">
        <v>331</v>
      </c>
      <c r="E303" s="3">
        <v>16858</v>
      </c>
      <c r="F303" s="2" t="s">
        <v>331</v>
      </c>
      <c r="G303" s="3">
        <v>17032</v>
      </c>
      <c r="H303" s="2" t="s">
        <v>331</v>
      </c>
      <c r="I303" s="3">
        <v>20981</v>
      </c>
      <c r="J303" s="2" t="s">
        <v>646</v>
      </c>
      <c r="K303" s="3">
        <v>0</v>
      </c>
      <c r="L303" s="2" t="s">
        <v>1229</v>
      </c>
    </row>
    <row r="304" spans="1:12" ht="25.5">
      <c r="A304" s="2" t="s">
        <v>328</v>
      </c>
      <c r="B304" s="2" t="s">
        <v>1231</v>
      </c>
      <c r="C304" s="2" t="s">
        <v>1230</v>
      </c>
      <c r="D304" s="2" t="s">
        <v>331</v>
      </c>
      <c r="E304" s="3">
        <v>9394</v>
      </c>
      <c r="F304" s="2" t="s">
        <v>331</v>
      </c>
      <c r="G304" s="3">
        <v>7229</v>
      </c>
      <c r="H304" s="2" t="s">
        <v>331</v>
      </c>
      <c r="I304" s="3">
        <v>6226</v>
      </c>
      <c r="J304" s="2" t="s">
        <v>646</v>
      </c>
      <c r="K304" s="3">
        <v>0</v>
      </c>
      <c r="L304" s="2" t="s">
        <v>1232</v>
      </c>
    </row>
    <row r="305" spans="1:12" ht="25.5">
      <c r="A305" s="2" t="s">
        <v>328</v>
      </c>
      <c r="B305" s="2" t="s">
        <v>1234</v>
      </c>
      <c r="C305" s="2" t="s">
        <v>1233</v>
      </c>
      <c r="D305" s="2" t="s">
        <v>331</v>
      </c>
      <c r="E305" s="3">
        <v>6736</v>
      </c>
      <c r="F305" s="2" t="s">
        <v>331</v>
      </c>
      <c r="G305" s="3">
        <v>6065</v>
      </c>
      <c r="H305" s="2" t="s">
        <v>331</v>
      </c>
      <c r="I305" s="3">
        <v>5954</v>
      </c>
      <c r="J305" s="2" t="s">
        <v>646</v>
      </c>
      <c r="K305" s="3">
        <v>0</v>
      </c>
      <c r="L305" s="2" t="s">
        <v>1235</v>
      </c>
    </row>
    <row r="306" spans="1:12" ht="12.75">
      <c r="A306" s="2" t="s">
        <v>328</v>
      </c>
      <c r="B306" s="2" t="s">
        <v>1237</v>
      </c>
      <c r="C306" s="2" t="s">
        <v>1236</v>
      </c>
      <c r="D306" s="2" t="s">
        <v>331</v>
      </c>
      <c r="E306" s="3">
        <v>8524</v>
      </c>
      <c r="F306" s="2" t="s">
        <v>331</v>
      </c>
      <c r="G306" s="3">
        <v>7106</v>
      </c>
      <c r="H306" s="2" t="s">
        <v>331</v>
      </c>
      <c r="I306" s="3">
        <v>5742</v>
      </c>
      <c r="J306" s="2" t="s">
        <v>646</v>
      </c>
      <c r="K306" s="3">
        <v>0</v>
      </c>
      <c r="L306" s="2" t="s">
        <v>1238</v>
      </c>
    </row>
    <row r="307" spans="1:12" ht="12.75">
      <c r="A307" s="2" t="s">
        <v>328</v>
      </c>
      <c r="B307" s="2" t="s">
        <v>1240</v>
      </c>
      <c r="C307" s="2" t="s">
        <v>1239</v>
      </c>
      <c r="D307" s="2" t="s">
        <v>331</v>
      </c>
      <c r="E307" s="3">
        <v>143115</v>
      </c>
      <c r="F307" s="2" t="s">
        <v>331</v>
      </c>
      <c r="G307" s="3">
        <v>125699</v>
      </c>
      <c r="H307" s="2" t="s">
        <v>331</v>
      </c>
      <c r="I307" s="3">
        <v>115300</v>
      </c>
      <c r="J307" s="2" t="s">
        <v>646</v>
      </c>
      <c r="K307" s="3">
        <v>0</v>
      </c>
      <c r="L307" s="2" t="s">
        <v>1241</v>
      </c>
    </row>
    <row r="308" spans="1:12" ht="12.75">
      <c r="A308" s="2" t="s">
        <v>328</v>
      </c>
      <c r="B308" s="2" t="s">
        <v>1243</v>
      </c>
      <c r="C308" s="2" t="s">
        <v>1242</v>
      </c>
      <c r="D308" s="2" t="s">
        <v>331</v>
      </c>
      <c r="E308" s="3">
        <v>1500309</v>
      </c>
      <c r="F308" s="2" t="s">
        <v>331</v>
      </c>
      <c r="G308" s="3">
        <v>1527792</v>
      </c>
      <c r="H308" s="2" t="s">
        <v>813</v>
      </c>
      <c r="I308" s="3">
        <v>0</v>
      </c>
      <c r="J308" s="2" t="s">
        <v>646</v>
      </c>
      <c r="K308" s="3">
        <v>0</v>
      </c>
      <c r="L308" s="2" t="s">
        <v>1244</v>
      </c>
    </row>
    <row r="309" spans="1:12" ht="25.5">
      <c r="A309" s="2" t="s">
        <v>328</v>
      </c>
      <c r="B309" s="2" t="s">
        <v>1246</v>
      </c>
      <c r="C309" s="2" t="s">
        <v>1245</v>
      </c>
      <c r="D309" s="2" t="s">
        <v>331</v>
      </c>
      <c r="E309" s="3">
        <v>23588</v>
      </c>
      <c r="F309" s="2" t="s">
        <v>331</v>
      </c>
      <c r="G309" s="3">
        <v>17786</v>
      </c>
      <c r="H309" s="2" t="s">
        <v>331</v>
      </c>
      <c r="I309" s="3">
        <v>15026</v>
      </c>
      <c r="J309" s="2" t="s">
        <v>646</v>
      </c>
      <c r="K309" s="3">
        <v>0</v>
      </c>
      <c r="L309" s="2" t="s">
        <v>1247</v>
      </c>
    </row>
    <row r="310" spans="1:12" ht="12.75">
      <c r="A310" s="2" t="s">
        <v>328</v>
      </c>
      <c r="B310" s="2" t="s">
        <v>1249</v>
      </c>
      <c r="C310" s="2" t="s">
        <v>1248</v>
      </c>
      <c r="D310" s="2" t="s">
        <v>331</v>
      </c>
      <c r="E310" s="3">
        <v>3458</v>
      </c>
      <c r="F310" s="2" t="s">
        <v>331</v>
      </c>
      <c r="G310" s="3">
        <v>3559</v>
      </c>
      <c r="H310" s="2" t="s">
        <v>331</v>
      </c>
      <c r="I310" s="3">
        <v>3546</v>
      </c>
      <c r="J310" s="2" t="s">
        <v>332</v>
      </c>
      <c r="K310" s="3">
        <v>4224</v>
      </c>
      <c r="L310" s="2" t="s">
        <v>1250</v>
      </c>
    </row>
    <row r="311" spans="1:12" ht="12.75">
      <c r="A311" s="2" t="s">
        <v>328</v>
      </c>
      <c r="B311" s="2" t="s">
        <v>1252</v>
      </c>
      <c r="C311" s="2" t="s">
        <v>1251</v>
      </c>
      <c r="D311" s="2" t="s">
        <v>331</v>
      </c>
      <c r="E311" s="3">
        <v>1156</v>
      </c>
      <c r="F311" s="2" t="s">
        <v>331</v>
      </c>
      <c r="G311" s="3">
        <v>1366</v>
      </c>
      <c r="H311" s="2" t="s">
        <v>331</v>
      </c>
      <c r="I311" s="3">
        <v>1508</v>
      </c>
      <c r="J311" s="2" t="s">
        <v>646</v>
      </c>
      <c r="K311" s="3">
        <v>0</v>
      </c>
      <c r="L311" s="2" t="s">
        <v>1253</v>
      </c>
    </row>
    <row r="312" spans="1:12" ht="12.75">
      <c r="A312" s="2" t="s">
        <v>328</v>
      </c>
      <c r="B312" s="2" t="s">
        <v>1255</v>
      </c>
      <c r="C312" s="2" t="s">
        <v>1254</v>
      </c>
      <c r="D312" s="2" t="s">
        <v>331</v>
      </c>
      <c r="E312" s="3">
        <v>614</v>
      </c>
      <c r="F312" s="2" t="s">
        <v>331</v>
      </c>
      <c r="G312" s="3">
        <v>528</v>
      </c>
      <c r="H312" s="2" t="s">
        <v>331</v>
      </c>
      <c r="I312" s="3">
        <v>432</v>
      </c>
      <c r="J312" s="2" t="s">
        <v>646</v>
      </c>
      <c r="K312" s="3">
        <v>0</v>
      </c>
      <c r="L312" s="2" t="s">
        <v>1256</v>
      </c>
    </row>
    <row r="313" spans="1:12" ht="25.5">
      <c r="A313" s="2" t="s">
        <v>328</v>
      </c>
      <c r="B313" s="2" t="s">
        <v>1258</v>
      </c>
      <c r="C313" s="2" t="s">
        <v>1257</v>
      </c>
      <c r="D313" s="2" t="s">
        <v>331</v>
      </c>
      <c r="E313" s="3">
        <v>885</v>
      </c>
      <c r="F313" s="2" t="s">
        <v>331</v>
      </c>
      <c r="G313" s="3">
        <v>937</v>
      </c>
      <c r="H313" s="2" t="s">
        <v>331</v>
      </c>
      <c r="I313" s="3">
        <v>968</v>
      </c>
      <c r="J313" s="2" t="s">
        <v>646</v>
      </c>
      <c r="K313" s="3">
        <v>0</v>
      </c>
      <c r="L313" s="2" t="s">
        <v>1259</v>
      </c>
    </row>
    <row r="314" spans="1:12" ht="12.75">
      <c r="A314" s="2" t="s">
        <v>328</v>
      </c>
      <c r="B314" s="2" t="s">
        <v>1261</v>
      </c>
      <c r="C314" s="2" t="s">
        <v>1260</v>
      </c>
      <c r="D314" s="2" t="s">
        <v>331</v>
      </c>
      <c r="E314" s="3">
        <v>803</v>
      </c>
      <c r="F314" s="2" t="s">
        <v>331</v>
      </c>
      <c r="G314" s="3">
        <v>728</v>
      </c>
      <c r="H314" s="2" t="s">
        <v>331</v>
      </c>
      <c r="I314" s="3">
        <v>638</v>
      </c>
      <c r="J314" s="2" t="s">
        <v>646</v>
      </c>
      <c r="K314" s="3">
        <v>0</v>
      </c>
      <c r="L314" s="2" t="s">
        <v>1262</v>
      </c>
    </row>
    <row r="315" spans="1:12" ht="12.75">
      <c r="A315" s="2" t="s">
        <v>328</v>
      </c>
      <c r="B315" s="2" t="s">
        <v>1264</v>
      </c>
      <c r="C315" s="2" t="s">
        <v>1263</v>
      </c>
      <c r="D315" s="2" t="s">
        <v>331</v>
      </c>
      <c r="E315" s="3">
        <v>12816</v>
      </c>
      <c r="F315" s="2" t="s">
        <v>331</v>
      </c>
      <c r="G315" s="3">
        <v>12680</v>
      </c>
      <c r="H315" s="2" t="s">
        <v>331</v>
      </c>
      <c r="I315" s="3">
        <v>11275</v>
      </c>
      <c r="J315" s="2" t="s">
        <v>646</v>
      </c>
      <c r="K315" s="3">
        <v>0</v>
      </c>
      <c r="L315" s="2" t="s">
        <v>1265</v>
      </c>
    </row>
    <row r="316" spans="1:12" ht="12.75">
      <c r="A316" s="2" t="s">
        <v>328</v>
      </c>
      <c r="B316" s="2" t="s">
        <v>1267</v>
      </c>
      <c r="C316" s="2" t="s">
        <v>1266</v>
      </c>
      <c r="D316" s="2" t="s">
        <v>331</v>
      </c>
      <c r="E316" s="3">
        <v>156646</v>
      </c>
      <c r="F316" s="2" t="s">
        <v>331</v>
      </c>
      <c r="G316" s="3">
        <v>174126</v>
      </c>
      <c r="H316" s="2" t="s">
        <v>813</v>
      </c>
      <c r="I316" s="3">
        <v>0</v>
      </c>
      <c r="J316" s="2" t="s">
        <v>646</v>
      </c>
      <c r="K316" s="3">
        <v>0</v>
      </c>
      <c r="L316" s="2" t="s">
        <v>1268</v>
      </c>
    </row>
    <row r="317" spans="1:12" ht="12.75">
      <c r="A317" s="2" t="s">
        <v>328</v>
      </c>
      <c r="B317" s="2" t="s">
        <v>1270</v>
      </c>
      <c r="C317" s="2" t="s">
        <v>1269</v>
      </c>
      <c r="D317" s="2" t="s">
        <v>331</v>
      </c>
      <c r="E317" s="3">
        <v>2487</v>
      </c>
      <c r="F317" s="2" t="s">
        <v>331</v>
      </c>
      <c r="G317" s="3">
        <v>2005</v>
      </c>
      <c r="H317" s="2" t="s">
        <v>331</v>
      </c>
      <c r="I317" s="3">
        <v>1602</v>
      </c>
      <c r="J317" s="2" t="s">
        <v>646</v>
      </c>
      <c r="K317" s="3">
        <v>0</v>
      </c>
      <c r="L317" s="2" t="s">
        <v>1271</v>
      </c>
    </row>
    <row r="318" spans="1:12" ht="25.5">
      <c r="A318" s="2" t="s">
        <v>328</v>
      </c>
      <c r="B318" s="2" t="s">
        <v>1273</v>
      </c>
      <c r="C318" s="2" t="s">
        <v>1272</v>
      </c>
      <c r="D318" s="2" t="s">
        <v>331</v>
      </c>
      <c r="E318" s="3">
        <v>1612</v>
      </c>
      <c r="F318" s="2" t="s">
        <v>331</v>
      </c>
      <c r="G318" s="3">
        <v>1407</v>
      </c>
      <c r="H318" s="2" t="s">
        <v>331</v>
      </c>
      <c r="I318" s="3">
        <v>1301</v>
      </c>
      <c r="J318" s="2" t="s">
        <v>332</v>
      </c>
      <c r="K318" s="3">
        <v>1168</v>
      </c>
      <c r="L318" s="2" t="s">
        <v>1274</v>
      </c>
    </row>
    <row r="319" spans="1:12" ht="25.5">
      <c r="A319" s="2" t="s">
        <v>328</v>
      </c>
      <c r="B319" s="2" t="s">
        <v>1276</v>
      </c>
      <c r="C319" s="2" t="s">
        <v>1275</v>
      </c>
      <c r="D319" s="2" t="s">
        <v>331</v>
      </c>
      <c r="E319" s="3">
        <v>203</v>
      </c>
      <c r="F319" s="2" t="s">
        <v>331</v>
      </c>
      <c r="G319" s="3">
        <v>148</v>
      </c>
      <c r="H319" s="2" t="s">
        <v>331</v>
      </c>
      <c r="I319" s="3">
        <v>211</v>
      </c>
      <c r="J319" s="2" t="s">
        <v>646</v>
      </c>
      <c r="K319" s="3">
        <v>0</v>
      </c>
      <c r="L319" s="2" t="s">
        <v>1277</v>
      </c>
    </row>
    <row r="320" spans="1:12" ht="25.5">
      <c r="A320" s="2" t="s">
        <v>328</v>
      </c>
      <c r="B320" s="2" t="s">
        <v>1279</v>
      </c>
      <c r="C320" s="2" t="s">
        <v>1278</v>
      </c>
      <c r="D320" s="2" t="s">
        <v>331</v>
      </c>
      <c r="E320" s="3">
        <v>155</v>
      </c>
      <c r="F320" s="2" t="s">
        <v>331</v>
      </c>
      <c r="G320" s="3">
        <v>112</v>
      </c>
      <c r="H320" s="2" t="s">
        <v>331</v>
      </c>
      <c r="I320" s="3">
        <v>90</v>
      </c>
      <c r="J320" s="2" t="s">
        <v>646</v>
      </c>
      <c r="K320" s="3">
        <v>0</v>
      </c>
      <c r="L320" s="2" t="s">
        <v>1280</v>
      </c>
    </row>
    <row r="321" spans="1:12" ht="25.5">
      <c r="A321" s="2" t="s">
        <v>328</v>
      </c>
      <c r="B321" s="2" t="s">
        <v>1282</v>
      </c>
      <c r="C321" s="2" t="s">
        <v>1281</v>
      </c>
      <c r="D321" s="2" t="s">
        <v>331</v>
      </c>
      <c r="E321" s="3">
        <v>899</v>
      </c>
      <c r="F321" s="2" t="s">
        <v>331</v>
      </c>
      <c r="G321" s="3">
        <v>877</v>
      </c>
      <c r="H321" s="2" t="s">
        <v>331</v>
      </c>
      <c r="I321" s="3">
        <v>814</v>
      </c>
      <c r="J321" s="2" t="s">
        <v>646</v>
      </c>
      <c r="K321" s="3">
        <v>0</v>
      </c>
      <c r="L321" s="2" t="s">
        <v>1283</v>
      </c>
    </row>
    <row r="322" spans="1:12" ht="25.5">
      <c r="A322" s="2" t="s">
        <v>328</v>
      </c>
      <c r="B322" s="2" t="s">
        <v>1285</v>
      </c>
      <c r="C322" s="2" t="s">
        <v>1284</v>
      </c>
      <c r="D322" s="2" t="s">
        <v>331</v>
      </c>
      <c r="E322" s="3">
        <v>355</v>
      </c>
      <c r="F322" s="2" t="s">
        <v>331</v>
      </c>
      <c r="G322" s="3">
        <v>270</v>
      </c>
      <c r="H322" s="2" t="s">
        <v>331</v>
      </c>
      <c r="I322" s="3">
        <v>186</v>
      </c>
      <c r="J322" s="2" t="s">
        <v>646</v>
      </c>
      <c r="K322" s="3">
        <v>0</v>
      </c>
      <c r="L322" s="2" t="s">
        <v>1286</v>
      </c>
    </row>
    <row r="323" spans="1:12" ht="12.75">
      <c r="A323" s="2" t="s">
        <v>328</v>
      </c>
      <c r="B323" s="2" t="s">
        <v>1288</v>
      </c>
      <c r="C323" s="2" t="s">
        <v>1287</v>
      </c>
      <c r="D323" s="2" t="s">
        <v>331</v>
      </c>
      <c r="E323" s="3">
        <v>5904</v>
      </c>
      <c r="F323" s="2" t="s">
        <v>331</v>
      </c>
      <c r="G323" s="3">
        <v>4290</v>
      </c>
      <c r="H323" s="2" t="s">
        <v>331</v>
      </c>
      <c r="I323" s="3">
        <v>3353</v>
      </c>
      <c r="J323" s="2" t="s">
        <v>646</v>
      </c>
      <c r="K323" s="3">
        <v>0</v>
      </c>
      <c r="L323" s="2" t="s">
        <v>1289</v>
      </c>
    </row>
    <row r="324" spans="1:12" ht="12.75">
      <c r="A324" s="2" t="s">
        <v>328</v>
      </c>
      <c r="B324" s="2" t="s">
        <v>1291</v>
      </c>
      <c r="C324" s="2" t="s">
        <v>1290</v>
      </c>
      <c r="D324" s="2" t="s">
        <v>331</v>
      </c>
      <c r="E324" s="3">
        <v>70199</v>
      </c>
      <c r="F324" s="2" t="s">
        <v>331</v>
      </c>
      <c r="G324" s="3">
        <v>60238</v>
      </c>
      <c r="H324" s="2" t="s">
        <v>813</v>
      </c>
      <c r="I324" s="3">
        <v>0</v>
      </c>
      <c r="J324" s="2" t="s">
        <v>646</v>
      </c>
      <c r="K324" s="3">
        <v>0</v>
      </c>
      <c r="L324" s="2" t="s">
        <v>1292</v>
      </c>
    </row>
    <row r="325" spans="1:12" ht="25.5">
      <c r="A325" s="2" t="s">
        <v>328</v>
      </c>
      <c r="B325" s="2" t="s">
        <v>1294</v>
      </c>
      <c r="C325" s="2" t="s">
        <v>1293</v>
      </c>
      <c r="D325" s="2" t="s">
        <v>331</v>
      </c>
      <c r="E325" s="3">
        <v>1161</v>
      </c>
      <c r="F325" s="2" t="s">
        <v>331</v>
      </c>
      <c r="G325" s="3">
        <v>807</v>
      </c>
      <c r="H325" s="2" t="s">
        <v>331</v>
      </c>
      <c r="I325" s="3">
        <v>600</v>
      </c>
      <c r="J325" s="2" t="s">
        <v>646</v>
      </c>
      <c r="K325" s="3">
        <v>0</v>
      </c>
      <c r="L325" s="2" t="s">
        <v>1295</v>
      </c>
    </row>
    <row r="326" spans="1:12" ht="25.5">
      <c r="A326" s="2" t="s">
        <v>328</v>
      </c>
      <c r="B326" s="2" t="s">
        <v>1297</v>
      </c>
      <c r="C326" s="2" t="s">
        <v>1296</v>
      </c>
      <c r="D326" s="2" t="s">
        <v>331</v>
      </c>
      <c r="E326" s="3">
        <v>305</v>
      </c>
      <c r="F326" s="2" t="s">
        <v>331</v>
      </c>
      <c r="G326" s="3">
        <v>261</v>
      </c>
      <c r="H326" s="2" t="s">
        <v>331</v>
      </c>
      <c r="I326" s="3">
        <v>159</v>
      </c>
      <c r="J326" s="2" t="s">
        <v>332</v>
      </c>
      <c r="K326" s="3">
        <v>219</v>
      </c>
      <c r="L326" s="2" t="s">
        <v>1298</v>
      </c>
    </row>
    <row r="327" spans="1:12" ht="25.5">
      <c r="A327" s="2" t="s">
        <v>328</v>
      </c>
      <c r="B327" s="2" t="s">
        <v>1300</v>
      </c>
      <c r="C327" s="2" t="s">
        <v>1299</v>
      </c>
      <c r="D327" s="2" t="s">
        <v>331</v>
      </c>
      <c r="E327" s="3">
        <v>59</v>
      </c>
      <c r="F327" s="2" t="s">
        <v>331</v>
      </c>
      <c r="G327" s="3">
        <v>62</v>
      </c>
      <c r="H327" s="2" t="s">
        <v>331</v>
      </c>
      <c r="I327" s="3">
        <v>29</v>
      </c>
      <c r="J327" s="2" t="s">
        <v>646</v>
      </c>
      <c r="K327" s="3">
        <v>0</v>
      </c>
      <c r="L327" s="2" t="s">
        <v>1301</v>
      </c>
    </row>
    <row r="328" spans="1:12" ht="25.5">
      <c r="A328" s="2" t="s">
        <v>328</v>
      </c>
      <c r="B328" s="2" t="s">
        <v>1303</v>
      </c>
      <c r="C328" s="2" t="s">
        <v>1302</v>
      </c>
      <c r="D328" s="2" t="s">
        <v>331</v>
      </c>
      <c r="E328" s="3">
        <v>30</v>
      </c>
      <c r="F328" s="2" t="s">
        <v>331</v>
      </c>
      <c r="G328" s="3">
        <v>20</v>
      </c>
      <c r="H328" s="2" t="s">
        <v>331</v>
      </c>
      <c r="I328" s="3">
        <v>11</v>
      </c>
      <c r="J328" s="2" t="s">
        <v>646</v>
      </c>
      <c r="K328" s="3">
        <v>0</v>
      </c>
      <c r="L328" s="2" t="s">
        <v>1304</v>
      </c>
    </row>
    <row r="329" spans="1:12" ht="25.5">
      <c r="A329" s="2" t="s">
        <v>328</v>
      </c>
      <c r="B329" s="2" t="s">
        <v>1306</v>
      </c>
      <c r="C329" s="2" t="s">
        <v>1305</v>
      </c>
      <c r="D329" s="2" t="s">
        <v>331</v>
      </c>
      <c r="E329" s="3">
        <v>137</v>
      </c>
      <c r="F329" s="2" t="s">
        <v>331</v>
      </c>
      <c r="G329" s="3">
        <v>119</v>
      </c>
      <c r="H329" s="2" t="s">
        <v>331</v>
      </c>
      <c r="I329" s="3">
        <v>89</v>
      </c>
      <c r="J329" s="2" t="s">
        <v>646</v>
      </c>
      <c r="K329" s="3">
        <v>0</v>
      </c>
      <c r="L329" s="2" t="s">
        <v>1307</v>
      </c>
    </row>
    <row r="330" spans="1:12" ht="25.5">
      <c r="A330" s="2" t="s">
        <v>328</v>
      </c>
      <c r="B330" s="2" t="s">
        <v>1309</v>
      </c>
      <c r="C330" s="2" t="s">
        <v>1308</v>
      </c>
      <c r="D330" s="2" t="s">
        <v>331</v>
      </c>
      <c r="E330" s="3">
        <v>79</v>
      </c>
      <c r="F330" s="2" t="s">
        <v>331</v>
      </c>
      <c r="G330" s="3">
        <v>60</v>
      </c>
      <c r="H330" s="2" t="s">
        <v>331</v>
      </c>
      <c r="I330" s="3">
        <v>30</v>
      </c>
      <c r="J330" s="2" t="s">
        <v>646</v>
      </c>
      <c r="K330" s="3">
        <v>0</v>
      </c>
      <c r="L330" s="2" t="s">
        <v>1310</v>
      </c>
    </row>
    <row r="331" spans="1:12" ht="12.75">
      <c r="A331" s="2" t="s">
        <v>328</v>
      </c>
      <c r="B331" s="2" t="s">
        <v>1312</v>
      </c>
      <c r="C331" s="2" t="s">
        <v>1311</v>
      </c>
      <c r="D331" s="2" t="s">
        <v>331</v>
      </c>
      <c r="E331" s="3">
        <v>662</v>
      </c>
      <c r="F331" s="2" t="s">
        <v>331</v>
      </c>
      <c r="G331" s="3">
        <v>561</v>
      </c>
      <c r="H331" s="2" t="s">
        <v>331</v>
      </c>
      <c r="I331" s="3">
        <v>317</v>
      </c>
      <c r="J331" s="2" t="s">
        <v>646</v>
      </c>
      <c r="K331" s="3">
        <v>0</v>
      </c>
      <c r="L331" s="2" t="s">
        <v>1313</v>
      </c>
    </row>
    <row r="332" spans="1:12" ht="12.75">
      <c r="A332" s="2" t="s">
        <v>328</v>
      </c>
      <c r="B332" s="2" t="s">
        <v>1315</v>
      </c>
      <c r="C332" s="2" t="s">
        <v>1314</v>
      </c>
      <c r="D332" s="2" t="s">
        <v>331</v>
      </c>
      <c r="E332" s="3">
        <v>7237</v>
      </c>
      <c r="F332" s="2" t="s">
        <v>331</v>
      </c>
      <c r="G332" s="3">
        <v>7478</v>
      </c>
      <c r="H332" s="2" t="s">
        <v>813</v>
      </c>
      <c r="I332" s="3">
        <v>0</v>
      </c>
      <c r="J332" s="2" t="s">
        <v>646</v>
      </c>
      <c r="K332" s="3">
        <v>0</v>
      </c>
      <c r="L332" s="2" t="s">
        <v>1316</v>
      </c>
    </row>
    <row r="333" spans="1:12" ht="25.5">
      <c r="A333" s="2" t="s">
        <v>328</v>
      </c>
      <c r="B333" s="2" t="s">
        <v>1318</v>
      </c>
      <c r="C333" s="2" t="s">
        <v>1317</v>
      </c>
      <c r="D333" s="2" t="s">
        <v>331</v>
      </c>
      <c r="E333" s="3">
        <v>245</v>
      </c>
      <c r="F333" s="2" t="s">
        <v>331</v>
      </c>
      <c r="G333" s="3">
        <v>188</v>
      </c>
      <c r="H333" s="2" t="s">
        <v>331</v>
      </c>
      <c r="I333" s="3">
        <v>111</v>
      </c>
      <c r="J333" s="2" t="s">
        <v>646</v>
      </c>
      <c r="K333" s="3">
        <v>0</v>
      </c>
      <c r="L333" s="2" t="s">
        <v>1319</v>
      </c>
    </row>
    <row r="334" spans="1:12" ht="25.5">
      <c r="A334" s="2" t="s">
        <v>328</v>
      </c>
      <c r="B334" s="2" t="s">
        <v>1321</v>
      </c>
      <c r="C334" s="2" t="s">
        <v>1320</v>
      </c>
      <c r="D334" s="2" t="s">
        <v>331</v>
      </c>
      <c r="E334" s="3">
        <v>771</v>
      </c>
      <c r="F334" s="2" t="s">
        <v>331</v>
      </c>
      <c r="G334" s="3">
        <v>828</v>
      </c>
      <c r="H334" s="2" t="s">
        <v>331</v>
      </c>
      <c r="I334" s="3">
        <v>731</v>
      </c>
      <c r="J334" s="2" t="s">
        <v>332</v>
      </c>
      <c r="K334" s="3">
        <v>837</v>
      </c>
      <c r="L334" s="2" t="s">
        <v>1322</v>
      </c>
    </row>
    <row r="335" spans="1:12" ht="25.5">
      <c r="A335" s="2" t="s">
        <v>328</v>
      </c>
      <c r="B335" s="2" t="s">
        <v>1324</v>
      </c>
      <c r="C335" s="2" t="s">
        <v>1323</v>
      </c>
      <c r="D335" s="2" t="s">
        <v>331</v>
      </c>
      <c r="E335" s="3">
        <v>175</v>
      </c>
      <c r="F335" s="2" t="s">
        <v>331</v>
      </c>
      <c r="G335" s="3">
        <v>208</v>
      </c>
      <c r="H335" s="2" t="s">
        <v>331</v>
      </c>
      <c r="I335" s="3">
        <v>225</v>
      </c>
      <c r="J335" s="2" t="s">
        <v>646</v>
      </c>
      <c r="K335" s="3">
        <v>0</v>
      </c>
      <c r="L335" s="2" t="s">
        <v>1325</v>
      </c>
    </row>
    <row r="336" spans="1:12" ht="25.5">
      <c r="A336" s="2" t="s">
        <v>328</v>
      </c>
      <c r="B336" s="2" t="s">
        <v>1327</v>
      </c>
      <c r="C336" s="2" t="s">
        <v>1326</v>
      </c>
      <c r="D336" s="2" t="s">
        <v>331</v>
      </c>
      <c r="E336" s="3">
        <v>445</v>
      </c>
      <c r="F336" s="2" t="s">
        <v>331</v>
      </c>
      <c r="G336" s="3">
        <v>457</v>
      </c>
      <c r="H336" s="2" t="s">
        <v>331</v>
      </c>
      <c r="I336" s="3">
        <v>375</v>
      </c>
      <c r="J336" s="2" t="s">
        <v>646</v>
      </c>
      <c r="K336" s="3">
        <v>0</v>
      </c>
      <c r="L336" s="2" t="s">
        <v>1328</v>
      </c>
    </row>
    <row r="337" spans="1:12" ht="25.5">
      <c r="A337" s="2" t="s">
        <v>328</v>
      </c>
      <c r="B337" s="2" t="s">
        <v>1330</v>
      </c>
      <c r="C337" s="2" t="s">
        <v>1329</v>
      </c>
      <c r="D337" s="2" t="s">
        <v>331</v>
      </c>
      <c r="E337" s="3">
        <v>74</v>
      </c>
      <c r="F337" s="2" t="s">
        <v>331</v>
      </c>
      <c r="G337" s="3">
        <v>98</v>
      </c>
      <c r="H337" s="2" t="s">
        <v>331</v>
      </c>
      <c r="I337" s="3">
        <v>75</v>
      </c>
      <c r="J337" s="2" t="s">
        <v>646</v>
      </c>
      <c r="K337" s="3">
        <v>0</v>
      </c>
      <c r="L337" s="2" t="s">
        <v>1331</v>
      </c>
    </row>
    <row r="338" spans="1:12" ht="25.5">
      <c r="A338" s="2" t="s">
        <v>328</v>
      </c>
      <c r="B338" s="2" t="s">
        <v>1333</v>
      </c>
      <c r="C338" s="2" t="s">
        <v>1332</v>
      </c>
      <c r="D338" s="2" t="s">
        <v>331</v>
      </c>
      <c r="E338" s="3">
        <v>77</v>
      </c>
      <c r="F338" s="2" t="s">
        <v>331</v>
      </c>
      <c r="G338" s="3">
        <v>65</v>
      </c>
      <c r="H338" s="2" t="s">
        <v>331</v>
      </c>
      <c r="I338" s="3">
        <v>56</v>
      </c>
      <c r="J338" s="2" t="s">
        <v>646</v>
      </c>
      <c r="K338" s="3">
        <v>0</v>
      </c>
      <c r="L338" s="2" t="s">
        <v>1334</v>
      </c>
    </row>
    <row r="339" spans="1:12" ht="25.5">
      <c r="A339" s="2" t="s">
        <v>328</v>
      </c>
      <c r="B339" s="2" t="s">
        <v>33</v>
      </c>
      <c r="C339" s="2" t="s">
        <v>32</v>
      </c>
      <c r="D339" s="2" t="s">
        <v>331</v>
      </c>
      <c r="E339" s="3">
        <v>2605</v>
      </c>
      <c r="F339" s="2" t="s">
        <v>331</v>
      </c>
      <c r="G339" s="3">
        <v>1926</v>
      </c>
      <c r="H339" s="2" t="s">
        <v>331</v>
      </c>
      <c r="I339" s="3">
        <v>1396</v>
      </c>
      <c r="J339" s="2" t="s">
        <v>646</v>
      </c>
      <c r="K339" s="3">
        <v>0</v>
      </c>
      <c r="L339" s="2" t="s">
        <v>34</v>
      </c>
    </row>
    <row r="340" spans="1:12" ht="25.5">
      <c r="A340" s="2" t="s">
        <v>328</v>
      </c>
      <c r="B340" s="2" t="s">
        <v>36</v>
      </c>
      <c r="C340" s="2" t="s">
        <v>35</v>
      </c>
      <c r="D340" s="2" t="s">
        <v>331</v>
      </c>
      <c r="E340" s="3">
        <v>12366</v>
      </c>
      <c r="F340" s="2" t="s">
        <v>331</v>
      </c>
      <c r="G340" s="3">
        <v>10510</v>
      </c>
      <c r="H340" s="2" t="s">
        <v>813</v>
      </c>
      <c r="I340" s="3">
        <v>0</v>
      </c>
      <c r="J340" s="2" t="s">
        <v>646</v>
      </c>
      <c r="K340" s="3">
        <v>0</v>
      </c>
      <c r="L340" s="2" t="s">
        <v>37</v>
      </c>
    </row>
    <row r="341" spans="1:12" ht="25.5">
      <c r="A341" s="2" t="s">
        <v>328</v>
      </c>
      <c r="B341" s="2" t="s">
        <v>39</v>
      </c>
      <c r="C341" s="2" t="s">
        <v>38</v>
      </c>
      <c r="D341" s="2" t="s">
        <v>331</v>
      </c>
      <c r="E341" s="3">
        <v>236</v>
      </c>
      <c r="F341" s="2" t="s">
        <v>331</v>
      </c>
      <c r="G341" s="3">
        <v>170</v>
      </c>
      <c r="H341" s="2" t="s">
        <v>331</v>
      </c>
      <c r="I341" s="3">
        <v>137</v>
      </c>
      <c r="J341" s="2" t="s">
        <v>646</v>
      </c>
      <c r="K341" s="3">
        <v>0</v>
      </c>
      <c r="L341" s="2" t="s">
        <v>40</v>
      </c>
    </row>
    <row r="342" spans="1:12" ht="12.75">
      <c r="A342" s="2" t="s">
        <v>328</v>
      </c>
      <c r="B342" s="2" t="s">
        <v>42</v>
      </c>
      <c r="C342" s="2" t="s">
        <v>41</v>
      </c>
      <c r="D342" s="2" t="s">
        <v>331</v>
      </c>
      <c r="E342" s="3">
        <v>47658</v>
      </c>
      <c r="F342" s="2" t="s">
        <v>331</v>
      </c>
      <c r="G342" s="3">
        <v>43487</v>
      </c>
      <c r="H342" s="2" t="s">
        <v>331</v>
      </c>
      <c r="I342" s="3">
        <v>44640</v>
      </c>
      <c r="J342" s="2" t="s">
        <v>332</v>
      </c>
      <c r="K342" s="3">
        <v>54367</v>
      </c>
      <c r="L342" s="2" t="s">
        <v>43</v>
      </c>
    </row>
    <row r="343" spans="1:12" ht="12.75">
      <c r="A343" s="2" t="s">
        <v>328</v>
      </c>
      <c r="B343" s="2" t="s">
        <v>45</v>
      </c>
      <c r="C343" s="2" t="s">
        <v>44</v>
      </c>
      <c r="D343" s="2" t="s">
        <v>331</v>
      </c>
      <c r="E343" s="3">
        <v>18451</v>
      </c>
      <c r="F343" s="2" t="s">
        <v>331</v>
      </c>
      <c r="G343" s="3">
        <v>18816</v>
      </c>
      <c r="H343" s="2" t="s">
        <v>331</v>
      </c>
      <c r="I343" s="3">
        <v>22954</v>
      </c>
      <c r="J343" s="2" t="s">
        <v>646</v>
      </c>
      <c r="K343" s="3">
        <v>0</v>
      </c>
      <c r="L343" s="2" t="s">
        <v>46</v>
      </c>
    </row>
    <row r="344" spans="1:12" ht="25.5">
      <c r="A344" s="2" t="s">
        <v>328</v>
      </c>
      <c r="B344" s="2" t="s">
        <v>48</v>
      </c>
      <c r="C344" s="2" t="s">
        <v>47</v>
      </c>
      <c r="D344" s="2" t="s">
        <v>331</v>
      </c>
      <c r="E344" s="3">
        <v>10638</v>
      </c>
      <c r="F344" s="2" t="s">
        <v>331</v>
      </c>
      <c r="G344" s="3">
        <v>8346</v>
      </c>
      <c r="H344" s="2" t="s">
        <v>331</v>
      </c>
      <c r="I344" s="3">
        <v>7134</v>
      </c>
      <c r="J344" s="2" t="s">
        <v>646</v>
      </c>
      <c r="K344" s="3">
        <v>0</v>
      </c>
      <c r="L344" s="2" t="s">
        <v>49</v>
      </c>
    </row>
    <row r="345" spans="1:12" ht="25.5">
      <c r="A345" s="2" t="s">
        <v>328</v>
      </c>
      <c r="B345" s="2" t="s">
        <v>51</v>
      </c>
      <c r="C345" s="2" t="s">
        <v>50</v>
      </c>
      <c r="D345" s="2" t="s">
        <v>331</v>
      </c>
      <c r="E345" s="3">
        <v>8731</v>
      </c>
      <c r="F345" s="2" t="s">
        <v>331</v>
      </c>
      <c r="G345" s="3">
        <v>8096</v>
      </c>
      <c r="H345" s="2" t="s">
        <v>331</v>
      </c>
      <c r="I345" s="3">
        <v>7900</v>
      </c>
      <c r="J345" s="2" t="s">
        <v>646</v>
      </c>
      <c r="K345" s="3">
        <v>0</v>
      </c>
      <c r="L345" s="2" t="s">
        <v>52</v>
      </c>
    </row>
    <row r="346" spans="1:12" ht="25.5">
      <c r="A346" s="2" t="s">
        <v>328</v>
      </c>
      <c r="B346" s="2" t="s">
        <v>54</v>
      </c>
      <c r="C346" s="2" t="s">
        <v>53</v>
      </c>
      <c r="D346" s="2" t="s">
        <v>331</v>
      </c>
      <c r="E346" s="3">
        <v>9838</v>
      </c>
      <c r="F346" s="2" t="s">
        <v>331</v>
      </c>
      <c r="G346" s="3">
        <v>8229</v>
      </c>
      <c r="H346" s="2" t="s">
        <v>331</v>
      </c>
      <c r="I346" s="3">
        <v>6652</v>
      </c>
      <c r="J346" s="2" t="s">
        <v>646</v>
      </c>
      <c r="K346" s="3">
        <v>0</v>
      </c>
      <c r="L346" s="2" t="s">
        <v>55</v>
      </c>
    </row>
    <row r="347" spans="1:12" ht="12.75">
      <c r="A347" s="2" t="s">
        <v>328</v>
      </c>
      <c r="B347" s="2" t="s">
        <v>57</v>
      </c>
      <c r="C347" s="2" t="s">
        <v>56</v>
      </c>
      <c r="D347" s="2" t="s">
        <v>331</v>
      </c>
      <c r="E347" s="3">
        <v>165102</v>
      </c>
      <c r="F347" s="2" t="s">
        <v>331</v>
      </c>
      <c r="G347" s="3">
        <v>145156</v>
      </c>
      <c r="H347" s="2" t="s">
        <v>331</v>
      </c>
      <c r="I347" s="3">
        <v>131641</v>
      </c>
      <c r="J347" s="2" t="s">
        <v>646</v>
      </c>
      <c r="K347" s="3">
        <v>0</v>
      </c>
      <c r="L347" s="2" t="s">
        <v>58</v>
      </c>
    </row>
    <row r="348" spans="1:12" ht="12.75">
      <c r="A348" s="2" t="s">
        <v>328</v>
      </c>
      <c r="B348" s="2" t="s">
        <v>60</v>
      </c>
      <c r="C348" s="2" t="s">
        <v>59</v>
      </c>
      <c r="D348" s="2" t="s">
        <v>331</v>
      </c>
      <c r="E348" s="3">
        <v>1746757</v>
      </c>
      <c r="F348" s="2" t="s">
        <v>331</v>
      </c>
      <c r="G348" s="3">
        <v>1780144</v>
      </c>
      <c r="H348" s="2" t="s">
        <v>813</v>
      </c>
      <c r="I348" s="3">
        <v>0</v>
      </c>
      <c r="J348" s="2" t="s">
        <v>646</v>
      </c>
      <c r="K348" s="3">
        <v>0</v>
      </c>
      <c r="L348" s="2" t="s">
        <v>61</v>
      </c>
    </row>
    <row r="349" spans="1:12" ht="12.75">
      <c r="A349" s="2" t="s">
        <v>328</v>
      </c>
      <c r="B349" s="2" t="s">
        <v>63</v>
      </c>
      <c r="C349" s="2" t="s">
        <v>62</v>
      </c>
      <c r="D349" s="2" t="s">
        <v>331</v>
      </c>
      <c r="E349" s="3">
        <v>27717</v>
      </c>
      <c r="F349" s="2" t="s">
        <v>331</v>
      </c>
      <c r="G349" s="3">
        <v>20956</v>
      </c>
      <c r="H349" s="2" t="s">
        <v>331</v>
      </c>
      <c r="I349" s="3">
        <v>17476</v>
      </c>
      <c r="J349" s="2" t="s">
        <v>646</v>
      </c>
      <c r="K349" s="3">
        <v>0</v>
      </c>
      <c r="L349" s="2" t="s">
        <v>64</v>
      </c>
    </row>
    <row r="350" spans="1:12" ht="12.75">
      <c r="A350" s="2" t="s">
        <v>328</v>
      </c>
      <c r="B350" s="2" t="s">
        <v>66</v>
      </c>
      <c r="C350" s="2" t="s">
        <v>65</v>
      </c>
      <c r="D350" s="2" t="s">
        <v>331</v>
      </c>
      <c r="E350" s="3">
        <v>4231325</v>
      </c>
      <c r="F350" s="2" t="s">
        <v>331</v>
      </c>
      <c r="G350" s="3">
        <v>3072767</v>
      </c>
      <c r="H350" s="2" t="s">
        <v>331</v>
      </c>
      <c r="I350" s="3">
        <v>2281232</v>
      </c>
      <c r="J350" s="2" t="s">
        <v>332</v>
      </c>
      <c r="K350" s="3">
        <v>2074950</v>
      </c>
      <c r="L350" s="2" t="s">
        <v>67</v>
      </c>
    </row>
    <row r="351" spans="1:12" ht="12.75">
      <c r="A351" s="2" t="s">
        <v>328</v>
      </c>
      <c r="B351" s="2" t="s">
        <v>69</v>
      </c>
      <c r="C351" s="2" t="s">
        <v>68</v>
      </c>
      <c r="D351" s="2" t="s">
        <v>331</v>
      </c>
      <c r="E351" s="3">
        <v>476509</v>
      </c>
      <c r="F351" s="2" t="s">
        <v>331</v>
      </c>
      <c r="G351" s="3">
        <v>365617</v>
      </c>
      <c r="H351" s="2" t="s">
        <v>331</v>
      </c>
      <c r="I351" s="3">
        <v>332444</v>
      </c>
      <c r="J351" s="2" t="s">
        <v>646</v>
      </c>
      <c r="K351" s="3">
        <v>0</v>
      </c>
      <c r="L351" s="2" t="s">
        <v>70</v>
      </c>
    </row>
    <row r="352" spans="1:12" ht="25.5">
      <c r="A352" s="2" t="s">
        <v>328</v>
      </c>
      <c r="B352" s="2" t="s">
        <v>72</v>
      </c>
      <c r="C352" s="2" t="s">
        <v>71</v>
      </c>
      <c r="D352" s="2" t="s">
        <v>331</v>
      </c>
      <c r="E352" s="3">
        <v>662374</v>
      </c>
      <c r="F352" s="2" t="s">
        <v>331</v>
      </c>
      <c r="G352" s="3">
        <v>411776</v>
      </c>
      <c r="H352" s="2" t="s">
        <v>331</v>
      </c>
      <c r="I352" s="3">
        <v>273498</v>
      </c>
      <c r="J352" s="2" t="s">
        <v>646</v>
      </c>
      <c r="K352" s="3">
        <v>0</v>
      </c>
      <c r="L352" s="2" t="s">
        <v>73</v>
      </c>
    </row>
    <row r="353" spans="1:12" ht="25.5">
      <c r="A353" s="2" t="s">
        <v>328</v>
      </c>
      <c r="B353" s="2" t="s">
        <v>75</v>
      </c>
      <c r="C353" s="2" t="s">
        <v>74</v>
      </c>
      <c r="D353" s="2" t="s">
        <v>331</v>
      </c>
      <c r="E353" s="3">
        <v>1822886</v>
      </c>
      <c r="F353" s="2" t="s">
        <v>331</v>
      </c>
      <c r="G353" s="3">
        <v>1555693</v>
      </c>
      <c r="H353" s="2" t="s">
        <v>331</v>
      </c>
      <c r="I353" s="3">
        <v>1341276</v>
      </c>
      <c r="J353" s="2" t="s">
        <v>646</v>
      </c>
      <c r="K353" s="3">
        <v>0</v>
      </c>
      <c r="L353" s="2" t="s">
        <v>76</v>
      </c>
    </row>
    <row r="354" spans="1:12" ht="25.5">
      <c r="A354" s="2" t="s">
        <v>328</v>
      </c>
      <c r="B354" s="2" t="s">
        <v>1373</v>
      </c>
      <c r="C354" s="2" t="s">
        <v>1372</v>
      </c>
      <c r="D354" s="2" t="s">
        <v>331</v>
      </c>
      <c r="E354" s="3">
        <v>1269556</v>
      </c>
      <c r="F354" s="2" t="s">
        <v>331</v>
      </c>
      <c r="G354" s="3">
        <v>739681</v>
      </c>
      <c r="H354" s="2" t="s">
        <v>331</v>
      </c>
      <c r="I354" s="3">
        <v>334014</v>
      </c>
      <c r="J354" s="2" t="s">
        <v>646</v>
      </c>
      <c r="K354" s="3">
        <v>0</v>
      </c>
      <c r="L354" s="2" t="s">
        <v>1374</v>
      </c>
    </row>
    <row r="355" spans="1:12" ht="12.75">
      <c r="A355" s="2" t="s">
        <v>328</v>
      </c>
      <c r="B355" s="2" t="s">
        <v>1376</v>
      </c>
      <c r="C355" s="2" t="s">
        <v>1375</v>
      </c>
      <c r="D355" s="2" t="s">
        <v>331</v>
      </c>
      <c r="E355" s="3">
        <v>6857306</v>
      </c>
      <c r="F355" s="2" t="s">
        <v>331</v>
      </c>
      <c r="G355" s="3">
        <v>5121266</v>
      </c>
      <c r="H355" s="2" t="s">
        <v>331</v>
      </c>
      <c r="I355" s="3">
        <v>3683183</v>
      </c>
      <c r="J355" s="2" t="s">
        <v>646</v>
      </c>
      <c r="K355" s="3">
        <v>0</v>
      </c>
      <c r="L355" s="2" t="s">
        <v>1377</v>
      </c>
    </row>
    <row r="356" spans="1:12" ht="12.75">
      <c r="A356" s="2" t="s">
        <v>328</v>
      </c>
      <c r="B356" s="2" t="s">
        <v>1379</v>
      </c>
      <c r="C356" s="2" t="s">
        <v>1378</v>
      </c>
      <c r="D356" s="2" t="s">
        <v>331</v>
      </c>
      <c r="E356" s="3">
        <v>190007343</v>
      </c>
      <c r="F356" s="2" t="s">
        <v>331</v>
      </c>
      <c r="G356" s="3">
        <v>157487068</v>
      </c>
      <c r="H356" s="2" t="s">
        <v>813</v>
      </c>
      <c r="I356" s="3">
        <v>0</v>
      </c>
      <c r="J356" s="2" t="s">
        <v>646</v>
      </c>
      <c r="K356" s="3">
        <v>0</v>
      </c>
      <c r="L356" s="2" t="s">
        <v>1380</v>
      </c>
    </row>
    <row r="357" spans="1:12" ht="12.75">
      <c r="A357" s="2" t="s">
        <v>328</v>
      </c>
      <c r="B357" s="2" t="s">
        <v>1382</v>
      </c>
      <c r="C357" s="2" t="s">
        <v>1381</v>
      </c>
      <c r="D357" s="2" t="s">
        <v>331</v>
      </c>
      <c r="E357" s="3">
        <v>3263067</v>
      </c>
      <c r="F357" s="2" t="s">
        <v>331</v>
      </c>
      <c r="G357" s="3">
        <v>2414128</v>
      </c>
      <c r="H357" s="2" t="s">
        <v>331</v>
      </c>
      <c r="I357" s="3">
        <v>1060544</v>
      </c>
      <c r="J357" s="2" t="s">
        <v>646</v>
      </c>
      <c r="K357" s="3">
        <v>0</v>
      </c>
      <c r="L357" s="2" t="s">
        <v>1383</v>
      </c>
    </row>
    <row r="358" spans="1:12" ht="25.5">
      <c r="A358" s="2" t="s">
        <v>328</v>
      </c>
      <c r="B358" s="2" t="s">
        <v>1385</v>
      </c>
      <c r="C358" s="2" t="s">
        <v>1384</v>
      </c>
      <c r="D358" s="2" t="s">
        <v>331</v>
      </c>
      <c r="E358" s="3">
        <v>22342</v>
      </c>
      <c r="F358" s="2" t="s">
        <v>331</v>
      </c>
      <c r="G358" s="3">
        <v>21900</v>
      </c>
      <c r="H358" s="2" t="s">
        <v>331</v>
      </c>
      <c r="I358" s="3">
        <v>22984</v>
      </c>
      <c r="J358" s="2" t="s">
        <v>646</v>
      </c>
      <c r="K358" s="3">
        <v>0</v>
      </c>
      <c r="L358" s="2" t="s">
        <v>1386</v>
      </c>
    </row>
    <row r="359" spans="1:12" ht="25.5">
      <c r="A359" s="2" t="s">
        <v>328</v>
      </c>
      <c r="B359" s="2" t="s">
        <v>1388</v>
      </c>
      <c r="C359" s="2" t="s">
        <v>1387</v>
      </c>
      <c r="D359" s="2" t="s">
        <v>331</v>
      </c>
      <c r="E359" s="3">
        <v>7275</v>
      </c>
      <c r="F359" s="2" t="s">
        <v>331</v>
      </c>
      <c r="G359" s="3">
        <v>8545</v>
      </c>
      <c r="H359" s="2" t="s">
        <v>331</v>
      </c>
      <c r="I359" s="3">
        <v>10549</v>
      </c>
      <c r="J359" s="2" t="s">
        <v>646</v>
      </c>
      <c r="K359" s="3">
        <v>0</v>
      </c>
      <c r="L359" s="2" t="s">
        <v>1389</v>
      </c>
    </row>
    <row r="360" spans="1:12" ht="25.5">
      <c r="A360" s="2" t="s">
        <v>328</v>
      </c>
      <c r="B360" s="2" t="s">
        <v>1391</v>
      </c>
      <c r="C360" s="2" t="s">
        <v>1390</v>
      </c>
      <c r="D360" s="2" t="s">
        <v>331</v>
      </c>
      <c r="E360" s="3">
        <v>3520</v>
      </c>
      <c r="F360" s="2" t="s">
        <v>331</v>
      </c>
      <c r="G360" s="3">
        <v>2939</v>
      </c>
      <c r="H360" s="2" t="s">
        <v>331</v>
      </c>
      <c r="I360" s="3">
        <v>2605</v>
      </c>
      <c r="J360" s="2" t="s">
        <v>646</v>
      </c>
      <c r="K360" s="3">
        <v>0</v>
      </c>
      <c r="L360" s="2" t="s">
        <v>1392</v>
      </c>
    </row>
    <row r="361" spans="1:12" ht="25.5">
      <c r="A361" s="2" t="s">
        <v>328</v>
      </c>
      <c r="B361" s="2" t="s">
        <v>1394</v>
      </c>
      <c r="C361" s="2" t="s">
        <v>1393</v>
      </c>
      <c r="D361" s="2" t="s">
        <v>331</v>
      </c>
      <c r="E361" s="3">
        <v>7047</v>
      </c>
      <c r="F361" s="2" t="s">
        <v>331</v>
      </c>
      <c r="G361" s="3">
        <v>6674</v>
      </c>
      <c r="H361" s="2" t="s">
        <v>331</v>
      </c>
      <c r="I361" s="3">
        <v>6679</v>
      </c>
      <c r="J361" s="2" t="s">
        <v>646</v>
      </c>
      <c r="K361" s="3">
        <v>0</v>
      </c>
      <c r="L361" s="2" t="s">
        <v>1395</v>
      </c>
    </row>
    <row r="362" spans="1:12" ht="25.5">
      <c r="A362" s="2" t="s">
        <v>328</v>
      </c>
      <c r="B362" s="2" t="s">
        <v>1397</v>
      </c>
      <c r="C362" s="2" t="s">
        <v>1396</v>
      </c>
      <c r="D362" s="2" t="s">
        <v>331</v>
      </c>
      <c r="E362" s="3">
        <v>4500</v>
      </c>
      <c r="F362" s="2" t="s">
        <v>331</v>
      </c>
      <c r="G362" s="3">
        <v>3742</v>
      </c>
      <c r="H362" s="2" t="s">
        <v>331</v>
      </c>
      <c r="I362" s="3">
        <v>3151</v>
      </c>
      <c r="J362" s="2" t="s">
        <v>646</v>
      </c>
      <c r="K362" s="3">
        <v>0</v>
      </c>
      <c r="L362" s="2" t="s">
        <v>1398</v>
      </c>
    </row>
    <row r="363" spans="1:12" ht="25.5">
      <c r="A363" s="2" t="s">
        <v>328</v>
      </c>
      <c r="B363" s="2" t="s">
        <v>1400</v>
      </c>
      <c r="C363" s="2" t="s">
        <v>1399</v>
      </c>
      <c r="D363" s="2" t="s">
        <v>331</v>
      </c>
      <c r="E363" s="3">
        <v>63255</v>
      </c>
      <c r="F363" s="2" t="s">
        <v>331</v>
      </c>
      <c r="G363" s="3">
        <v>62139</v>
      </c>
      <c r="H363" s="2" t="s">
        <v>331</v>
      </c>
      <c r="I363" s="3">
        <v>56473</v>
      </c>
      <c r="J363" s="2" t="s">
        <v>646</v>
      </c>
      <c r="K363" s="3">
        <v>0</v>
      </c>
      <c r="L363" s="2" t="s">
        <v>1401</v>
      </c>
    </row>
    <row r="364" spans="1:12" ht="25.5">
      <c r="A364" s="2" t="s">
        <v>328</v>
      </c>
      <c r="B364" s="2" t="s">
        <v>1403</v>
      </c>
      <c r="C364" s="2" t="s">
        <v>1402</v>
      </c>
      <c r="D364" s="2" t="s">
        <v>331</v>
      </c>
      <c r="E364" s="3">
        <v>973781</v>
      </c>
      <c r="F364" s="2" t="s">
        <v>331</v>
      </c>
      <c r="G364" s="3">
        <v>1042004</v>
      </c>
      <c r="H364" s="2" t="s">
        <v>813</v>
      </c>
      <c r="I364" s="3">
        <v>0</v>
      </c>
      <c r="J364" s="2" t="s">
        <v>646</v>
      </c>
      <c r="K364" s="3">
        <v>0</v>
      </c>
      <c r="L364" s="2" t="s">
        <v>1404</v>
      </c>
    </row>
    <row r="365" spans="1:12" ht="25.5">
      <c r="A365" s="2" t="s">
        <v>328</v>
      </c>
      <c r="B365" s="2" t="s">
        <v>1406</v>
      </c>
      <c r="C365" s="2" t="s">
        <v>1405</v>
      </c>
      <c r="D365" s="2" t="s">
        <v>331</v>
      </c>
      <c r="E365" s="3">
        <v>13176</v>
      </c>
      <c r="F365" s="2" t="s">
        <v>331</v>
      </c>
      <c r="G365" s="3">
        <v>9695</v>
      </c>
      <c r="H365" s="2" t="s">
        <v>331</v>
      </c>
      <c r="I365" s="3">
        <v>8040</v>
      </c>
      <c r="J365" s="2" t="s">
        <v>646</v>
      </c>
      <c r="K365" s="3">
        <v>0</v>
      </c>
      <c r="L365" s="2" t="s">
        <v>1407</v>
      </c>
    </row>
    <row r="366" spans="1:12" ht="25.5">
      <c r="A366" s="2" t="s">
        <v>328</v>
      </c>
      <c r="B366" s="2" t="s">
        <v>127</v>
      </c>
      <c r="C366" s="2" t="s">
        <v>126</v>
      </c>
      <c r="D366" s="2" t="s">
        <v>331</v>
      </c>
      <c r="E366" s="3">
        <v>2985962</v>
      </c>
      <c r="F366" s="2" t="s">
        <v>331</v>
      </c>
      <c r="G366" s="3">
        <v>2301716</v>
      </c>
      <c r="H366" s="2" t="s">
        <v>331</v>
      </c>
      <c r="I366" s="3">
        <v>1750846</v>
      </c>
      <c r="J366" s="2" t="s">
        <v>646</v>
      </c>
      <c r="K366" s="3">
        <v>0</v>
      </c>
      <c r="L366" s="2" t="s">
        <v>128</v>
      </c>
    </row>
    <row r="367" spans="1:12" ht="25.5">
      <c r="A367" s="2" t="s">
        <v>328</v>
      </c>
      <c r="B367" s="2" t="s">
        <v>130</v>
      </c>
      <c r="C367" s="2" t="s">
        <v>129</v>
      </c>
      <c r="D367" s="2" t="s">
        <v>331</v>
      </c>
      <c r="E367" s="3">
        <v>259857</v>
      </c>
      <c r="F367" s="2" t="s">
        <v>331</v>
      </c>
      <c r="G367" s="3">
        <v>208060</v>
      </c>
      <c r="H367" s="2" t="s">
        <v>331</v>
      </c>
      <c r="I367" s="3">
        <v>182371</v>
      </c>
      <c r="J367" s="2" t="s">
        <v>646</v>
      </c>
      <c r="K367" s="3">
        <v>0</v>
      </c>
      <c r="L367" s="2" t="s">
        <v>131</v>
      </c>
    </row>
    <row r="368" spans="1:12" ht="25.5">
      <c r="A368" s="2" t="s">
        <v>328</v>
      </c>
      <c r="B368" s="2" t="s">
        <v>133</v>
      </c>
      <c r="C368" s="2" t="s">
        <v>132</v>
      </c>
      <c r="D368" s="2" t="s">
        <v>331</v>
      </c>
      <c r="E368" s="3">
        <v>281356</v>
      </c>
      <c r="F368" s="2" t="s">
        <v>331</v>
      </c>
      <c r="G368" s="3">
        <v>167871</v>
      </c>
      <c r="H368" s="2" t="s">
        <v>331</v>
      </c>
      <c r="I368" s="3">
        <v>109821</v>
      </c>
      <c r="J368" s="2" t="s">
        <v>646</v>
      </c>
      <c r="K368" s="3">
        <v>0</v>
      </c>
      <c r="L368" s="2" t="s">
        <v>134</v>
      </c>
    </row>
    <row r="369" spans="1:12" ht="25.5">
      <c r="A369" s="2" t="s">
        <v>328</v>
      </c>
      <c r="B369" s="2" t="s">
        <v>136</v>
      </c>
      <c r="C369" s="2" t="s">
        <v>135</v>
      </c>
      <c r="D369" s="2" t="s">
        <v>331</v>
      </c>
      <c r="E369" s="3">
        <v>1628675</v>
      </c>
      <c r="F369" s="2" t="s">
        <v>331</v>
      </c>
      <c r="G369" s="3">
        <v>1419984</v>
      </c>
      <c r="H369" s="2" t="s">
        <v>331</v>
      </c>
      <c r="I369" s="3">
        <v>1222623</v>
      </c>
      <c r="J369" s="2" t="s">
        <v>646</v>
      </c>
      <c r="K369" s="3">
        <v>0</v>
      </c>
      <c r="L369" s="2" t="s">
        <v>137</v>
      </c>
    </row>
    <row r="370" spans="1:12" ht="25.5">
      <c r="A370" s="2" t="s">
        <v>328</v>
      </c>
      <c r="B370" s="2" t="s">
        <v>139</v>
      </c>
      <c r="C370" s="2" t="s">
        <v>138</v>
      </c>
      <c r="D370" s="2" t="s">
        <v>331</v>
      </c>
      <c r="E370" s="3">
        <v>816074</v>
      </c>
      <c r="F370" s="2" t="s">
        <v>331</v>
      </c>
      <c r="G370" s="3">
        <v>505801</v>
      </c>
      <c r="H370" s="2" t="s">
        <v>331</v>
      </c>
      <c r="I370" s="3">
        <v>236031</v>
      </c>
      <c r="J370" s="2" t="s">
        <v>646</v>
      </c>
      <c r="K370" s="3">
        <v>0</v>
      </c>
      <c r="L370" s="2" t="s">
        <v>140</v>
      </c>
    </row>
    <row r="371" spans="1:12" ht="25.5">
      <c r="A371" s="2" t="s">
        <v>328</v>
      </c>
      <c r="B371" s="2" t="s">
        <v>142</v>
      </c>
      <c r="C371" s="2" t="s">
        <v>141</v>
      </c>
      <c r="D371" s="2" t="s">
        <v>331</v>
      </c>
      <c r="E371" s="3">
        <v>2682355</v>
      </c>
      <c r="F371" s="2" t="s">
        <v>331</v>
      </c>
      <c r="G371" s="3">
        <v>1965851</v>
      </c>
      <c r="H371" s="2" t="s">
        <v>331</v>
      </c>
      <c r="I371" s="3">
        <v>1373575</v>
      </c>
      <c r="J371" s="2" t="s">
        <v>646</v>
      </c>
      <c r="K371" s="3">
        <v>0</v>
      </c>
      <c r="L371" s="2" t="s">
        <v>143</v>
      </c>
    </row>
    <row r="372" spans="1:12" ht="25.5">
      <c r="A372" s="2" t="s">
        <v>328</v>
      </c>
      <c r="B372" s="2" t="s">
        <v>145</v>
      </c>
      <c r="C372" s="2" t="s">
        <v>144</v>
      </c>
      <c r="D372" s="2" t="s">
        <v>331</v>
      </c>
      <c r="E372" s="3">
        <v>95373302</v>
      </c>
      <c r="F372" s="2" t="s">
        <v>331</v>
      </c>
      <c r="G372" s="3">
        <v>73262404</v>
      </c>
      <c r="H372" s="2" t="s">
        <v>813</v>
      </c>
      <c r="I372" s="3">
        <v>0</v>
      </c>
      <c r="J372" s="2" t="s">
        <v>646</v>
      </c>
      <c r="K372" s="3">
        <v>0</v>
      </c>
      <c r="L372" s="2" t="s">
        <v>146</v>
      </c>
    </row>
    <row r="373" spans="1:12" ht="25.5">
      <c r="A373" s="2" t="s">
        <v>328</v>
      </c>
      <c r="B373" s="2" t="s">
        <v>148</v>
      </c>
      <c r="C373" s="2" t="s">
        <v>147</v>
      </c>
      <c r="D373" s="2" t="s">
        <v>331</v>
      </c>
      <c r="E373" s="3">
        <v>2003639</v>
      </c>
      <c r="F373" s="2" t="s">
        <v>331</v>
      </c>
      <c r="G373" s="3">
        <v>1388363</v>
      </c>
      <c r="H373" s="2" t="s">
        <v>331</v>
      </c>
      <c r="I373" s="3">
        <v>732944</v>
      </c>
      <c r="J373" s="2" t="s">
        <v>646</v>
      </c>
      <c r="K373" s="3">
        <v>0</v>
      </c>
      <c r="L373" s="2" t="s">
        <v>149</v>
      </c>
    </row>
    <row r="374" spans="1:12" ht="25.5">
      <c r="A374" s="2" t="s">
        <v>328</v>
      </c>
      <c r="B374" s="2" t="s">
        <v>151</v>
      </c>
      <c r="C374" s="2" t="s">
        <v>150</v>
      </c>
      <c r="D374" s="2" t="s">
        <v>331</v>
      </c>
      <c r="E374" s="3">
        <v>26388</v>
      </c>
      <c r="F374" s="2" t="s">
        <v>331</v>
      </c>
      <c r="G374" s="3">
        <v>23697</v>
      </c>
      <c r="H374" s="2" t="s">
        <v>331</v>
      </c>
      <c r="I374" s="3">
        <v>25017</v>
      </c>
      <c r="J374" s="2" t="s">
        <v>646</v>
      </c>
      <c r="K374" s="3">
        <v>0</v>
      </c>
      <c r="L374" s="2" t="s">
        <v>152</v>
      </c>
    </row>
    <row r="375" spans="1:12" ht="25.5">
      <c r="A375" s="2" t="s">
        <v>328</v>
      </c>
      <c r="B375" s="2" t="s">
        <v>154</v>
      </c>
      <c r="C375" s="2" t="s">
        <v>153</v>
      </c>
      <c r="D375" s="2" t="s">
        <v>331</v>
      </c>
      <c r="E375" s="3">
        <v>12201</v>
      </c>
      <c r="F375" s="2" t="s">
        <v>331</v>
      </c>
      <c r="G375" s="3">
        <v>12095</v>
      </c>
      <c r="H375" s="2" t="s">
        <v>331</v>
      </c>
      <c r="I375" s="3">
        <v>15073</v>
      </c>
      <c r="J375" s="2" t="s">
        <v>646</v>
      </c>
      <c r="K375" s="3">
        <v>0</v>
      </c>
      <c r="L375" s="2" t="s">
        <v>155</v>
      </c>
    </row>
    <row r="376" spans="1:12" ht="25.5">
      <c r="A376" s="2" t="s">
        <v>328</v>
      </c>
      <c r="B376" s="2" t="s">
        <v>1448</v>
      </c>
      <c r="C376" s="2" t="s">
        <v>1447</v>
      </c>
      <c r="D376" s="2" t="s">
        <v>331</v>
      </c>
      <c r="E376" s="3">
        <v>7575</v>
      </c>
      <c r="F376" s="2" t="s">
        <v>331</v>
      </c>
      <c r="G376" s="3">
        <v>5974</v>
      </c>
      <c r="H376" s="2" t="s">
        <v>331</v>
      </c>
      <c r="I376" s="3">
        <v>5084</v>
      </c>
      <c r="J376" s="2" t="s">
        <v>646</v>
      </c>
      <c r="K376" s="3">
        <v>0</v>
      </c>
      <c r="L376" s="2" t="s">
        <v>1449</v>
      </c>
    </row>
    <row r="377" spans="1:12" ht="25.5">
      <c r="A377" s="2" t="s">
        <v>328</v>
      </c>
      <c r="B377" s="2" t="s">
        <v>1451</v>
      </c>
      <c r="C377" s="2" t="s">
        <v>1450</v>
      </c>
      <c r="D377" s="2" t="s">
        <v>331</v>
      </c>
      <c r="E377" s="3">
        <v>1389</v>
      </c>
      <c r="F377" s="2" t="s">
        <v>331</v>
      </c>
      <c r="G377" s="3">
        <v>1152</v>
      </c>
      <c r="H377" s="2" t="s">
        <v>331</v>
      </c>
      <c r="I377" s="3">
        <v>1188</v>
      </c>
      <c r="J377" s="2" t="s">
        <v>646</v>
      </c>
      <c r="K377" s="3">
        <v>0</v>
      </c>
      <c r="L377" s="2" t="s">
        <v>1452</v>
      </c>
    </row>
    <row r="378" spans="1:12" ht="25.5">
      <c r="A378" s="2" t="s">
        <v>328</v>
      </c>
      <c r="B378" s="2" t="s">
        <v>1454</v>
      </c>
      <c r="C378" s="2" t="s">
        <v>1453</v>
      </c>
      <c r="D378" s="2" t="s">
        <v>331</v>
      </c>
      <c r="E378" s="3">
        <v>5223</v>
      </c>
      <c r="F378" s="2" t="s">
        <v>331</v>
      </c>
      <c r="G378" s="3">
        <v>4476</v>
      </c>
      <c r="H378" s="2" t="s">
        <v>331</v>
      </c>
      <c r="I378" s="3">
        <v>3672</v>
      </c>
      <c r="J378" s="2" t="s">
        <v>646</v>
      </c>
      <c r="K378" s="3">
        <v>0</v>
      </c>
      <c r="L378" s="2" t="s">
        <v>1455</v>
      </c>
    </row>
    <row r="379" spans="1:12" ht="25.5">
      <c r="A379" s="2" t="s">
        <v>328</v>
      </c>
      <c r="B379" s="2" t="s">
        <v>1457</v>
      </c>
      <c r="C379" s="2" t="s">
        <v>1456</v>
      </c>
      <c r="D379" s="2" t="s">
        <v>331</v>
      </c>
      <c r="E379" s="3">
        <v>94755</v>
      </c>
      <c r="F379" s="2" t="s">
        <v>331</v>
      </c>
      <c r="G379" s="3">
        <v>90460</v>
      </c>
      <c r="H379" s="2" t="s">
        <v>331</v>
      </c>
      <c r="I379" s="3">
        <v>85967</v>
      </c>
      <c r="J379" s="2" t="s">
        <v>646</v>
      </c>
      <c r="K379" s="3">
        <v>0</v>
      </c>
      <c r="L379" s="2" t="s">
        <v>1458</v>
      </c>
    </row>
    <row r="380" spans="1:12" ht="25.5">
      <c r="A380" s="2" t="s">
        <v>328</v>
      </c>
      <c r="B380" s="2" t="s">
        <v>1460</v>
      </c>
      <c r="C380" s="2" t="s">
        <v>1459</v>
      </c>
      <c r="D380" s="2" t="s">
        <v>331</v>
      </c>
      <c r="E380" s="3">
        <v>1081299</v>
      </c>
      <c r="F380" s="2" t="s">
        <v>331</v>
      </c>
      <c r="G380" s="3">
        <v>1146328</v>
      </c>
      <c r="H380" s="2" t="s">
        <v>813</v>
      </c>
      <c r="I380" s="3">
        <v>0</v>
      </c>
      <c r="J380" s="2" t="s">
        <v>646</v>
      </c>
      <c r="K380" s="3">
        <v>0</v>
      </c>
      <c r="L380" s="2" t="s">
        <v>1461</v>
      </c>
    </row>
    <row r="381" spans="1:12" ht="25.5">
      <c r="A381" s="2" t="s">
        <v>328</v>
      </c>
      <c r="B381" s="2" t="s">
        <v>1463</v>
      </c>
      <c r="C381" s="2" t="s">
        <v>1462</v>
      </c>
      <c r="D381" s="2" t="s">
        <v>331</v>
      </c>
      <c r="E381" s="3">
        <v>16062</v>
      </c>
      <c r="F381" s="2" t="s">
        <v>331</v>
      </c>
      <c r="G381" s="3">
        <v>12123</v>
      </c>
      <c r="H381" s="2" t="s">
        <v>331</v>
      </c>
      <c r="I381" s="3">
        <v>10387</v>
      </c>
      <c r="J381" s="2" t="s">
        <v>646</v>
      </c>
      <c r="K381" s="3">
        <v>0</v>
      </c>
      <c r="L381" s="2" t="s">
        <v>1464</v>
      </c>
    </row>
    <row r="382" spans="1:12" ht="25.5">
      <c r="A382" s="2" t="s">
        <v>328</v>
      </c>
      <c r="B382" s="2" t="s">
        <v>1466</v>
      </c>
      <c r="C382" s="2" t="s">
        <v>1465</v>
      </c>
      <c r="D382" s="2" t="s">
        <v>331</v>
      </c>
      <c r="E382" s="3">
        <v>1245363</v>
      </c>
      <c r="F382" s="2" t="s">
        <v>331</v>
      </c>
      <c r="G382" s="3">
        <v>771052</v>
      </c>
      <c r="H382" s="2" t="s">
        <v>331</v>
      </c>
      <c r="I382" s="3">
        <v>530386</v>
      </c>
      <c r="J382" s="2" t="s">
        <v>646</v>
      </c>
      <c r="K382" s="3">
        <v>0</v>
      </c>
      <c r="L382" s="2" t="s">
        <v>1467</v>
      </c>
    </row>
    <row r="383" spans="1:12" ht="25.5">
      <c r="A383" s="2" t="s">
        <v>328</v>
      </c>
      <c r="B383" s="2" t="s">
        <v>1469</v>
      </c>
      <c r="C383" s="2" t="s">
        <v>1468</v>
      </c>
      <c r="D383" s="2" t="s">
        <v>331</v>
      </c>
      <c r="E383" s="3">
        <v>216652</v>
      </c>
      <c r="F383" s="2" t="s">
        <v>331</v>
      </c>
      <c r="G383" s="3">
        <v>157557</v>
      </c>
      <c r="H383" s="2" t="s">
        <v>331</v>
      </c>
      <c r="I383" s="3">
        <v>150073</v>
      </c>
      <c r="J383" s="2" t="s">
        <v>646</v>
      </c>
      <c r="K383" s="3">
        <v>0</v>
      </c>
      <c r="L383" s="2" t="s">
        <v>1470</v>
      </c>
    </row>
    <row r="384" spans="1:12" ht="25.5">
      <c r="A384" s="2" t="s">
        <v>328</v>
      </c>
      <c r="B384" s="2" t="s">
        <v>1472</v>
      </c>
      <c r="C384" s="2" t="s">
        <v>1471</v>
      </c>
      <c r="D384" s="2" t="s">
        <v>331</v>
      </c>
      <c r="E384" s="3">
        <v>381018</v>
      </c>
      <c r="F384" s="2" t="s">
        <v>331</v>
      </c>
      <c r="G384" s="3">
        <v>243906</v>
      </c>
      <c r="H384" s="2" t="s">
        <v>331</v>
      </c>
      <c r="I384" s="3">
        <v>163677</v>
      </c>
      <c r="J384" s="2" t="s">
        <v>646</v>
      </c>
      <c r="K384" s="3">
        <v>0</v>
      </c>
      <c r="L384" s="2" t="s">
        <v>1473</v>
      </c>
    </row>
    <row r="385" spans="1:12" ht="25.5">
      <c r="A385" s="2" t="s">
        <v>328</v>
      </c>
      <c r="B385" s="2" t="s">
        <v>1475</v>
      </c>
      <c r="C385" s="2" t="s">
        <v>1474</v>
      </c>
      <c r="D385" s="2" t="s">
        <v>331</v>
      </c>
      <c r="E385" s="3">
        <v>194211</v>
      </c>
      <c r="F385" s="2" t="s">
        <v>331</v>
      </c>
      <c r="G385" s="3">
        <v>135709</v>
      </c>
      <c r="H385" s="2" t="s">
        <v>331</v>
      </c>
      <c r="I385" s="3">
        <v>118653</v>
      </c>
      <c r="J385" s="2" t="s">
        <v>646</v>
      </c>
      <c r="K385" s="3">
        <v>0</v>
      </c>
      <c r="L385" s="2" t="s">
        <v>1476</v>
      </c>
    </row>
    <row r="386" spans="1:12" ht="25.5">
      <c r="A386" s="2" t="s">
        <v>328</v>
      </c>
      <c r="B386" s="2" t="s">
        <v>198</v>
      </c>
      <c r="C386" s="2" t="s">
        <v>1477</v>
      </c>
      <c r="D386" s="2" t="s">
        <v>331</v>
      </c>
      <c r="E386" s="3">
        <v>453482</v>
      </c>
      <c r="F386" s="2" t="s">
        <v>331</v>
      </c>
      <c r="G386" s="3">
        <v>233880</v>
      </c>
      <c r="H386" s="2" t="s">
        <v>331</v>
      </c>
      <c r="I386" s="3">
        <v>97983</v>
      </c>
      <c r="J386" s="2" t="s">
        <v>646</v>
      </c>
      <c r="K386" s="3">
        <v>0</v>
      </c>
      <c r="L386" s="2" t="s">
        <v>199</v>
      </c>
    </row>
    <row r="387" spans="1:12" ht="25.5">
      <c r="A387" s="2" t="s">
        <v>328</v>
      </c>
      <c r="B387" s="2" t="s">
        <v>201</v>
      </c>
      <c r="C387" s="2" t="s">
        <v>200</v>
      </c>
      <c r="D387" s="2" t="s">
        <v>331</v>
      </c>
      <c r="E387" s="3">
        <v>4174951</v>
      </c>
      <c r="F387" s="2" t="s">
        <v>331</v>
      </c>
      <c r="G387" s="3">
        <v>3155415</v>
      </c>
      <c r="H387" s="2" t="s">
        <v>331</v>
      </c>
      <c r="I387" s="3">
        <v>2309609</v>
      </c>
      <c r="J387" s="2" t="s">
        <v>646</v>
      </c>
      <c r="K387" s="3">
        <v>0</v>
      </c>
      <c r="L387" s="2" t="s">
        <v>202</v>
      </c>
    </row>
    <row r="388" spans="1:12" ht="25.5">
      <c r="A388" s="2" t="s">
        <v>328</v>
      </c>
      <c r="B388" s="2" t="s">
        <v>204</v>
      </c>
      <c r="C388" s="2" t="s">
        <v>203</v>
      </c>
      <c r="D388" s="2" t="s">
        <v>331</v>
      </c>
      <c r="E388" s="3">
        <v>94634041</v>
      </c>
      <c r="F388" s="2" t="s">
        <v>331</v>
      </c>
      <c r="G388" s="3">
        <v>84224663</v>
      </c>
      <c r="H388" s="2" t="s">
        <v>813</v>
      </c>
      <c r="I388" s="3">
        <v>0</v>
      </c>
      <c r="J388" s="2" t="s">
        <v>646</v>
      </c>
      <c r="K388" s="3">
        <v>0</v>
      </c>
      <c r="L388" s="2" t="s">
        <v>205</v>
      </c>
    </row>
    <row r="389" spans="1:12" ht="25.5">
      <c r="A389" s="2" t="s">
        <v>328</v>
      </c>
      <c r="B389" s="2" t="s">
        <v>207</v>
      </c>
      <c r="C389" s="2" t="s">
        <v>206</v>
      </c>
      <c r="D389" s="2" t="s">
        <v>331</v>
      </c>
      <c r="E389" s="3">
        <v>1259428</v>
      </c>
      <c r="F389" s="2" t="s">
        <v>331</v>
      </c>
      <c r="G389" s="3">
        <v>1025765</v>
      </c>
      <c r="H389" s="2" t="s">
        <v>331</v>
      </c>
      <c r="I389" s="3">
        <v>327600</v>
      </c>
      <c r="J389" s="2" t="s">
        <v>646</v>
      </c>
      <c r="K389" s="3">
        <v>0</v>
      </c>
      <c r="L389" s="2" t="s">
        <v>208</v>
      </c>
    </row>
    <row r="390" spans="1:12" ht="25.5">
      <c r="A390" s="2" t="s">
        <v>328</v>
      </c>
      <c r="B390" s="2" t="s">
        <v>210</v>
      </c>
      <c r="C390" s="2" t="s">
        <v>209</v>
      </c>
      <c r="D390" s="2" t="s">
        <v>331</v>
      </c>
      <c r="E390" s="3">
        <v>9048</v>
      </c>
      <c r="F390" s="2" t="s">
        <v>331</v>
      </c>
      <c r="G390" s="3">
        <v>7710</v>
      </c>
      <c r="H390" s="2" t="s">
        <v>813</v>
      </c>
      <c r="I390" s="3">
        <v>0</v>
      </c>
      <c r="J390" s="2" t="s">
        <v>646</v>
      </c>
      <c r="K390" s="3">
        <v>0</v>
      </c>
      <c r="L390" s="2" t="s">
        <v>211</v>
      </c>
    </row>
    <row r="391" spans="1:12" ht="25.5">
      <c r="A391" s="2" t="s">
        <v>328</v>
      </c>
      <c r="B391" s="2" t="s">
        <v>213</v>
      </c>
      <c r="C391" s="2" t="s">
        <v>212</v>
      </c>
      <c r="D391" s="2" t="s">
        <v>331</v>
      </c>
      <c r="E391" s="3">
        <v>3797</v>
      </c>
      <c r="F391" s="2" t="s">
        <v>331</v>
      </c>
      <c r="G391" s="3">
        <v>3565</v>
      </c>
      <c r="H391" s="2" t="s">
        <v>813</v>
      </c>
      <c r="I391" s="3">
        <v>0</v>
      </c>
      <c r="J391" s="2" t="s">
        <v>646</v>
      </c>
      <c r="K391" s="3">
        <v>0</v>
      </c>
      <c r="L391" s="2" t="s">
        <v>214</v>
      </c>
    </row>
    <row r="392" spans="1:12" ht="25.5">
      <c r="A392" s="2" t="s">
        <v>328</v>
      </c>
      <c r="B392" s="2" t="s">
        <v>216</v>
      </c>
      <c r="C392" s="2" t="s">
        <v>215</v>
      </c>
      <c r="D392" s="2" t="s">
        <v>331</v>
      </c>
      <c r="E392" s="3">
        <v>2158</v>
      </c>
      <c r="F392" s="2" t="s">
        <v>331</v>
      </c>
      <c r="G392" s="3">
        <v>1524</v>
      </c>
      <c r="H392" s="2" t="s">
        <v>813</v>
      </c>
      <c r="I392" s="3">
        <v>0</v>
      </c>
      <c r="J392" s="2" t="s">
        <v>646</v>
      </c>
      <c r="K392" s="3">
        <v>0</v>
      </c>
      <c r="L392" s="2" t="s">
        <v>217</v>
      </c>
    </row>
    <row r="393" spans="1:12" ht="25.5">
      <c r="A393" s="2" t="s">
        <v>328</v>
      </c>
      <c r="B393" s="2" t="s">
        <v>219</v>
      </c>
      <c r="C393" s="2" t="s">
        <v>218</v>
      </c>
      <c r="D393" s="2" t="s">
        <v>331</v>
      </c>
      <c r="E393" s="3">
        <v>971</v>
      </c>
      <c r="F393" s="2" t="s">
        <v>331</v>
      </c>
      <c r="G393" s="3">
        <v>948</v>
      </c>
      <c r="H393" s="2" t="s">
        <v>813</v>
      </c>
      <c r="I393" s="3">
        <v>0</v>
      </c>
      <c r="J393" s="2" t="s">
        <v>646</v>
      </c>
      <c r="K393" s="3">
        <v>0</v>
      </c>
      <c r="L393" s="2" t="s">
        <v>220</v>
      </c>
    </row>
    <row r="394" spans="1:12" ht="25.5">
      <c r="A394" s="2" t="s">
        <v>328</v>
      </c>
      <c r="B394" s="2" t="s">
        <v>222</v>
      </c>
      <c r="C394" s="2" t="s">
        <v>221</v>
      </c>
      <c r="D394" s="2" t="s">
        <v>331</v>
      </c>
      <c r="E394" s="3">
        <v>2122</v>
      </c>
      <c r="F394" s="2" t="s">
        <v>331</v>
      </c>
      <c r="G394" s="3">
        <v>1673</v>
      </c>
      <c r="H394" s="2" t="s">
        <v>813</v>
      </c>
      <c r="I394" s="3">
        <v>0</v>
      </c>
      <c r="J394" s="2" t="s">
        <v>646</v>
      </c>
      <c r="K394" s="3">
        <v>0</v>
      </c>
      <c r="L394" s="2" t="s">
        <v>223</v>
      </c>
    </row>
    <row r="395" spans="1:12" ht="25.5">
      <c r="A395" s="2" t="s">
        <v>328</v>
      </c>
      <c r="B395" s="2" t="s">
        <v>225</v>
      </c>
      <c r="C395" s="2" t="s">
        <v>224</v>
      </c>
      <c r="D395" s="2" t="s">
        <v>331</v>
      </c>
      <c r="E395" s="3">
        <v>42373</v>
      </c>
      <c r="F395" s="2" t="s">
        <v>331</v>
      </c>
      <c r="G395" s="3">
        <v>27539</v>
      </c>
      <c r="H395" s="2" t="s">
        <v>813</v>
      </c>
      <c r="I395" s="3">
        <v>0</v>
      </c>
      <c r="J395" s="2" t="s">
        <v>646</v>
      </c>
      <c r="K395" s="3">
        <v>0</v>
      </c>
      <c r="L395" s="2" t="s">
        <v>226</v>
      </c>
    </row>
    <row r="396" spans="1:12" ht="25.5">
      <c r="A396" s="2" t="s">
        <v>328</v>
      </c>
      <c r="B396" s="2" t="s">
        <v>228</v>
      </c>
      <c r="C396" s="2" t="s">
        <v>227</v>
      </c>
      <c r="D396" s="2" t="s">
        <v>331</v>
      </c>
      <c r="E396" s="3">
        <v>234875</v>
      </c>
      <c r="F396" s="2" t="s">
        <v>331</v>
      </c>
      <c r="G396" s="3">
        <v>185041</v>
      </c>
      <c r="H396" s="2" t="s">
        <v>813</v>
      </c>
      <c r="I396" s="3">
        <v>0</v>
      </c>
      <c r="J396" s="2" t="s">
        <v>646</v>
      </c>
      <c r="K396" s="3">
        <v>0</v>
      </c>
      <c r="L396" s="2" t="s">
        <v>229</v>
      </c>
    </row>
    <row r="397" spans="1:12" ht="25.5">
      <c r="A397" s="2" t="s">
        <v>328</v>
      </c>
      <c r="B397" s="2" t="s">
        <v>231</v>
      </c>
      <c r="C397" s="2" t="s">
        <v>230</v>
      </c>
      <c r="D397" s="2" t="s">
        <v>331</v>
      </c>
      <c r="E397" s="3">
        <v>5082</v>
      </c>
      <c r="F397" s="2" t="s">
        <v>331</v>
      </c>
      <c r="G397" s="3">
        <v>3854</v>
      </c>
      <c r="H397" s="2" t="s">
        <v>813</v>
      </c>
      <c r="I397" s="3">
        <v>0</v>
      </c>
      <c r="J397" s="2" t="s">
        <v>646</v>
      </c>
      <c r="K397" s="3">
        <v>0</v>
      </c>
      <c r="L397" s="2" t="s">
        <v>232</v>
      </c>
    </row>
    <row r="398" spans="1:12" ht="25.5">
      <c r="A398" s="2" t="s">
        <v>328</v>
      </c>
      <c r="B398" s="2" t="s">
        <v>1515</v>
      </c>
      <c r="C398" s="2" t="s">
        <v>1514</v>
      </c>
      <c r="D398" s="2" t="s">
        <v>331</v>
      </c>
      <c r="E398" s="3">
        <v>8288</v>
      </c>
      <c r="F398" s="2" t="s">
        <v>331</v>
      </c>
      <c r="G398" s="3">
        <v>7536</v>
      </c>
      <c r="H398" s="2" t="s">
        <v>813</v>
      </c>
      <c r="I398" s="3">
        <v>0</v>
      </c>
      <c r="J398" s="2" t="s">
        <v>646</v>
      </c>
      <c r="K398" s="3">
        <v>0</v>
      </c>
      <c r="L398" s="2" t="s">
        <v>1516</v>
      </c>
    </row>
    <row r="399" spans="1:12" ht="25.5">
      <c r="A399" s="2" t="s">
        <v>328</v>
      </c>
      <c r="B399" s="2" t="s">
        <v>1518</v>
      </c>
      <c r="C399" s="2" t="s">
        <v>1517</v>
      </c>
      <c r="D399" s="2" t="s">
        <v>331</v>
      </c>
      <c r="E399" s="3">
        <v>3972</v>
      </c>
      <c r="F399" s="2" t="s">
        <v>331</v>
      </c>
      <c r="G399" s="3">
        <v>4045</v>
      </c>
      <c r="H399" s="2" t="s">
        <v>813</v>
      </c>
      <c r="I399" s="3">
        <v>0</v>
      </c>
      <c r="J399" s="2" t="s">
        <v>646</v>
      </c>
      <c r="K399" s="3">
        <v>0</v>
      </c>
      <c r="L399" s="2" t="s">
        <v>1519</v>
      </c>
    </row>
    <row r="400" spans="1:12" ht="25.5">
      <c r="A400" s="2" t="s">
        <v>328</v>
      </c>
      <c r="B400" s="2" t="s">
        <v>1521</v>
      </c>
      <c r="C400" s="2" t="s">
        <v>1520</v>
      </c>
      <c r="D400" s="2" t="s">
        <v>331</v>
      </c>
      <c r="E400" s="3">
        <v>1835</v>
      </c>
      <c r="F400" s="2" t="s">
        <v>331</v>
      </c>
      <c r="G400" s="3">
        <v>1320</v>
      </c>
      <c r="H400" s="2" t="s">
        <v>813</v>
      </c>
      <c r="I400" s="3">
        <v>0</v>
      </c>
      <c r="J400" s="2" t="s">
        <v>646</v>
      </c>
      <c r="K400" s="3">
        <v>0</v>
      </c>
      <c r="L400" s="2" t="s">
        <v>1522</v>
      </c>
    </row>
    <row r="401" spans="1:12" ht="25.5">
      <c r="A401" s="2" t="s">
        <v>328</v>
      </c>
      <c r="B401" s="2" t="s">
        <v>1524</v>
      </c>
      <c r="C401" s="2" t="s">
        <v>1523</v>
      </c>
      <c r="D401" s="2" t="s">
        <v>331</v>
      </c>
      <c r="E401" s="3">
        <v>813</v>
      </c>
      <c r="F401" s="2" t="s">
        <v>331</v>
      </c>
      <c r="G401" s="3">
        <v>788</v>
      </c>
      <c r="H401" s="2" t="s">
        <v>813</v>
      </c>
      <c r="I401" s="3">
        <v>0</v>
      </c>
      <c r="J401" s="2" t="s">
        <v>646</v>
      </c>
      <c r="K401" s="3">
        <v>0</v>
      </c>
      <c r="L401" s="2" t="s">
        <v>1525</v>
      </c>
    </row>
    <row r="402" spans="1:12" ht="25.5">
      <c r="A402" s="2" t="s">
        <v>328</v>
      </c>
      <c r="B402" s="2" t="s">
        <v>1527</v>
      </c>
      <c r="C402" s="2" t="s">
        <v>1526</v>
      </c>
      <c r="D402" s="2" t="s">
        <v>331</v>
      </c>
      <c r="E402" s="3">
        <v>1668</v>
      </c>
      <c r="F402" s="2" t="s">
        <v>331</v>
      </c>
      <c r="G402" s="3">
        <v>1383</v>
      </c>
      <c r="H402" s="2" t="s">
        <v>813</v>
      </c>
      <c r="I402" s="3">
        <v>0</v>
      </c>
      <c r="J402" s="2" t="s">
        <v>646</v>
      </c>
      <c r="K402" s="3">
        <v>0</v>
      </c>
      <c r="L402" s="2" t="s">
        <v>1528</v>
      </c>
    </row>
    <row r="403" spans="1:12" ht="25.5">
      <c r="A403" s="2" t="s">
        <v>328</v>
      </c>
      <c r="B403" s="2" t="s">
        <v>1530</v>
      </c>
      <c r="C403" s="2" t="s">
        <v>1529</v>
      </c>
      <c r="D403" s="2" t="s">
        <v>331</v>
      </c>
      <c r="E403" s="3">
        <v>24661</v>
      </c>
      <c r="F403" s="2" t="s">
        <v>331</v>
      </c>
      <c r="G403" s="3">
        <v>22564</v>
      </c>
      <c r="H403" s="2" t="s">
        <v>813</v>
      </c>
      <c r="I403" s="3">
        <v>0</v>
      </c>
      <c r="J403" s="2" t="s">
        <v>646</v>
      </c>
      <c r="K403" s="3">
        <v>0</v>
      </c>
      <c r="L403" s="2" t="s">
        <v>1531</v>
      </c>
    </row>
    <row r="404" spans="1:12" ht="25.5">
      <c r="A404" s="2" t="s">
        <v>328</v>
      </c>
      <c r="B404" s="2" t="s">
        <v>1533</v>
      </c>
      <c r="C404" s="2" t="s">
        <v>1532</v>
      </c>
      <c r="D404" s="2" t="s">
        <v>331</v>
      </c>
      <c r="E404" s="3">
        <v>194605</v>
      </c>
      <c r="F404" s="2" t="s">
        <v>331</v>
      </c>
      <c r="G404" s="3">
        <v>187623</v>
      </c>
      <c r="H404" s="2" t="s">
        <v>813</v>
      </c>
      <c r="I404" s="3">
        <v>0</v>
      </c>
      <c r="J404" s="2" t="s">
        <v>646</v>
      </c>
      <c r="K404" s="3">
        <v>0</v>
      </c>
      <c r="L404" s="2" t="s">
        <v>1534</v>
      </c>
    </row>
    <row r="405" spans="1:12" ht="25.5">
      <c r="A405" s="2" t="s">
        <v>328</v>
      </c>
      <c r="B405" s="2" t="s">
        <v>1536</v>
      </c>
      <c r="C405" s="2" t="s">
        <v>1535</v>
      </c>
      <c r="D405" s="2" t="s">
        <v>331</v>
      </c>
      <c r="E405" s="3">
        <v>4113</v>
      </c>
      <c r="F405" s="2" t="s">
        <v>331</v>
      </c>
      <c r="G405" s="3">
        <v>3098</v>
      </c>
      <c r="H405" s="2" t="s">
        <v>813</v>
      </c>
      <c r="I405" s="3">
        <v>0</v>
      </c>
      <c r="J405" s="2" t="s">
        <v>646</v>
      </c>
      <c r="K405" s="3">
        <v>0</v>
      </c>
      <c r="L405" s="2" t="s">
        <v>1537</v>
      </c>
    </row>
    <row r="406" spans="1:12" ht="25.5">
      <c r="A406" s="2" t="s">
        <v>328</v>
      </c>
      <c r="B406" s="2" t="s">
        <v>1539</v>
      </c>
      <c r="C406" s="2" t="s">
        <v>1538</v>
      </c>
      <c r="D406" s="2" t="s">
        <v>331</v>
      </c>
      <c r="E406" s="3">
        <v>13874</v>
      </c>
      <c r="F406" s="2" t="s">
        <v>331</v>
      </c>
      <c r="G406" s="3">
        <v>12989</v>
      </c>
      <c r="H406" s="2" t="s">
        <v>331</v>
      </c>
      <c r="I406" s="3">
        <v>13672</v>
      </c>
      <c r="J406" s="2" t="s">
        <v>646</v>
      </c>
      <c r="K406" s="3">
        <v>0</v>
      </c>
      <c r="L406" s="2" t="s">
        <v>1540</v>
      </c>
    </row>
    <row r="407" spans="1:12" ht="25.5">
      <c r="A407" s="2" t="s">
        <v>328</v>
      </c>
      <c r="B407" s="2" t="s">
        <v>1542</v>
      </c>
      <c r="C407" s="2" t="s">
        <v>1541</v>
      </c>
      <c r="D407" s="2" t="s">
        <v>331</v>
      </c>
      <c r="E407" s="3">
        <v>6381</v>
      </c>
      <c r="F407" s="2" t="s">
        <v>331</v>
      </c>
      <c r="G407" s="3">
        <v>6639</v>
      </c>
      <c r="H407" s="2" t="s">
        <v>331</v>
      </c>
      <c r="I407" s="3">
        <v>7866</v>
      </c>
      <c r="J407" s="2" t="s">
        <v>646</v>
      </c>
      <c r="K407" s="3">
        <v>0</v>
      </c>
      <c r="L407" s="2" t="s">
        <v>1543</v>
      </c>
    </row>
    <row r="408" spans="1:12" ht="25.5">
      <c r="A408" s="2" t="s">
        <v>328</v>
      </c>
      <c r="B408" s="2" t="s">
        <v>1545</v>
      </c>
      <c r="C408" s="2" t="s">
        <v>1544</v>
      </c>
      <c r="D408" s="2" t="s">
        <v>331</v>
      </c>
      <c r="E408" s="3">
        <v>3102</v>
      </c>
      <c r="F408" s="2" t="s">
        <v>331</v>
      </c>
      <c r="G408" s="3">
        <v>2525</v>
      </c>
      <c r="H408" s="2" t="s">
        <v>331</v>
      </c>
      <c r="I408" s="3">
        <v>2171</v>
      </c>
      <c r="J408" s="2" t="s">
        <v>646</v>
      </c>
      <c r="K408" s="3">
        <v>0</v>
      </c>
      <c r="L408" s="2" t="s">
        <v>1546</v>
      </c>
    </row>
    <row r="409" spans="1:12" ht="25.5">
      <c r="A409" s="2" t="s">
        <v>328</v>
      </c>
      <c r="B409" s="2" t="s">
        <v>1548</v>
      </c>
      <c r="C409" s="2" t="s">
        <v>1547</v>
      </c>
      <c r="D409" s="2" t="s">
        <v>331</v>
      </c>
      <c r="E409" s="3">
        <v>1766</v>
      </c>
      <c r="F409" s="2" t="s">
        <v>331</v>
      </c>
      <c r="G409" s="3">
        <v>1580</v>
      </c>
      <c r="H409" s="2" t="s">
        <v>331</v>
      </c>
      <c r="I409" s="3">
        <v>1669</v>
      </c>
      <c r="J409" s="2" t="s">
        <v>646</v>
      </c>
      <c r="K409" s="3">
        <v>0</v>
      </c>
      <c r="L409" s="2" t="s">
        <v>272</v>
      </c>
    </row>
    <row r="410" spans="1:12" ht="25.5">
      <c r="A410" s="2" t="s">
        <v>328</v>
      </c>
      <c r="B410" s="2" t="s">
        <v>274</v>
      </c>
      <c r="C410" s="2" t="s">
        <v>273</v>
      </c>
      <c r="D410" s="2" t="s">
        <v>331</v>
      </c>
      <c r="E410" s="3">
        <v>2625</v>
      </c>
      <c r="F410" s="2" t="s">
        <v>331</v>
      </c>
      <c r="G410" s="3">
        <v>2245</v>
      </c>
      <c r="H410" s="2" t="s">
        <v>331</v>
      </c>
      <c r="I410" s="3">
        <v>1966</v>
      </c>
      <c r="J410" s="2" t="s">
        <v>646</v>
      </c>
      <c r="K410" s="3">
        <v>0</v>
      </c>
      <c r="L410" s="2" t="s">
        <v>275</v>
      </c>
    </row>
    <row r="411" spans="1:12" ht="25.5">
      <c r="A411" s="2" t="s">
        <v>328</v>
      </c>
      <c r="B411" s="2" t="s">
        <v>277</v>
      </c>
      <c r="C411" s="2" t="s">
        <v>276</v>
      </c>
      <c r="D411" s="2" t="s">
        <v>331</v>
      </c>
      <c r="E411" s="3">
        <v>46000</v>
      </c>
      <c r="F411" s="2" t="s">
        <v>331</v>
      </c>
      <c r="G411" s="3">
        <v>44761</v>
      </c>
      <c r="H411" s="2" t="s">
        <v>331</v>
      </c>
      <c r="I411" s="3">
        <v>41456</v>
      </c>
      <c r="J411" s="2" t="s">
        <v>646</v>
      </c>
      <c r="K411" s="3">
        <v>0</v>
      </c>
      <c r="L411" s="2" t="s">
        <v>278</v>
      </c>
    </row>
    <row r="412" spans="1:12" ht="25.5">
      <c r="A412" s="2" t="s">
        <v>328</v>
      </c>
      <c r="B412" s="2" t="s">
        <v>280</v>
      </c>
      <c r="C412" s="2" t="s">
        <v>279</v>
      </c>
      <c r="D412" s="2" t="s">
        <v>331</v>
      </c>
      <c r="E412" s="3">
        <v>420452</v>
      </c>
      <c r="F412" s="2" t="s">
        <v>331</v>
      </c>
      <c r="G412" s="3">
        <v>438989</v>
      </c>
      <c r="H412" s="2" t="s">
        <v>813</v>
      </c>
      <c r="I412" s="3">
        <v>0</v>
      </c>
      <c r="J412" s="2" t="s">
        <v>646</v>
      </c>
      <c r="K412" s="3">
        <v>0</v>
      </c>
      <c r="L412" s="2" t="s">
        <v>281</v>
      </c>
    </row>
    <row r="413" spans="1:12" ht="25.5">
      <c r="A413" s="2" t="s">
        <v>328</v>
      </c>
      <c r="B413" s="2" t="s">
        <v>283</v>
      </c>
      <c r="C413" s="2" t="s">
        <v>282</v>
      </c>
      <c r="D413" s="2" t="s">
        <v>331</v>
      </c>
      <c r="E413" s="3">
        <v>7151</v>
      </c>
      <c r="F413" s="2" t="s">
        <v>331</v>
      </c>
      <c r="G413" s="3">
        <v>5567</v>
      </c>
      <c r="H413" s="2" t="s">
        <v>331</v>
      </c>
      <c r="I413" s="3">
        <v>4978</v>
      </c>
      <c r="J413" s="2" t="s">
        <v>646</v>
      </c>
      <c r="K413" s="3">
        <v>0</v>
      </c>
      <c r="L413" s="2" t="s">
        <v>284</v>
      </c>
    </row>
    <row r="414" spans="1:12" ht="25.5">
      <c r="A414" s="2" t="s">
        <v>328</v>
      </c>
      <c r="B414" s="2" t="s">
        <v>286</v>
      </c>
      <c r="C414" s="2" t="s">
        <v>285</v>
      </c>
      <c r="D414" s="2" t="s">
        <v>331</v>
      </c>
      <c r="E414" s="3">
        <v>4865</v>
      </c>
      <c r="F414" s="2" t="s">
        <v>331</v>
      </c>
      <c r="G414" s="3">
        <v>4559</v>
      </c>
      <c r="H414" s="2" t="s">
        <v>331</v>
      </c>
      <c r="I414" s="3">
        <v>4300</v>
      </c>
      <c r="J414" s="2" t="s">
        <v>646</v>
      </c>
      <c r="K414" s="3">
        <v>0</v>
      </c>
      <c r="L414" s="2" t="s">
        <v>287</v>
      </c>
    </row>
    <row r="415" spans="1:12" ht="25.5">
      <c r="A415" s="2" t="s">
        <v>328</v>
      </c>
      <c r="B415" s="2" t="s">
        <v>289</v>
      </c>
      <c r="C415" s="2" t="s">
        <v>288</v>
      </c>
      <c r="D415" s="2" t="s">
        <v>331</v>
      </c>
      <c r="E415" s="3">
        <v>1797</v>
      </c>
      <c r="F415" s="2" t="s">
        <v>331</v>
      </c>
      <c r="G415" s="3">
        <v>1898</v>
      </c>
      <c r="H415" s="2" t="s">
        <v>331</v>
      </c>
      <c r="I415" s="3">
        <v>1943</v>
      </c>
      <c r="J415" s="2" t="s">
        <v>646</v>
      </c>
      <c r="K415" s="3">
        <v>0</v>
      </c>
      <c r="L415" s="2" t="s">
        <v>290</v>
      </c>
    </row>
    <row r="416" spans="1:12" ht="25.5">
      <c r="A416" s="2" t="s">
        <v>328</v>
      </c>
      <c r="B416" s="2" t="s">
        <v>292</v>
      </c>
      <c r="C416" s="2" t="s">
        <v>291</v>
      </c>
      <c r="D416" s="2" t="s">
        <v>331</v>
      </c>
      <c r="E416" s="3">
        <v>1172</v>
      </c>
      <c r="F416" s="2" t="s">
        <v>331</v>
      </c>
      <c r="G416" s="3">
        <v>930</v>
      </c>
      <c r="H416" s="2" t="s">
        <v>331</v>
      </c>
      <c r="I416" s="3">
        <v>759</v>
      </c>
      <c r="J416" s="2" t="s">
        <v>646</v>
      </c>
      <c r="K416" s="3">
        <v>0</v>
      </c>
      <c r="L416" s="2" t="s">
        <v>293</v>
      </c>
    </row>
    <row r="417" spans="1:12" ht="25.5">
      <c r="A417" s="2" t="s">
        <v>328</v>
      </c>
      <c r="B417" s="2" t="s">
        <v>295</v>
      </c>
      <c r="C417" s="2" t="s">
        <v>294</v>
      </c>
      <c r="D417" s="2" t="s">
        <v>331</v>
      </c>
      <c r="E417" s="3">
        <v>984</v>
      </c>
      <c r="F417" s="2" t="s">
        <v>331</v>
      </c>
      <c r="G417" s="3">
        <v>864</v>
      </c>
      <c r="H417" s="2" t="s">
        <v>331</v>
      </c>
      <c r="I417" s="3">
        <v>940</v>
      </c>
      <c r="J417" s="2" t="s">
        <v>646</v>
      </c>
      <c r="K417" s="3">
        <v>0</v>
      </c>
      <c r="L417" s="2" t="s">
        <v>296</v>
      </c>
    </row>
    <row r="418" spans="1:12" ht="25.5">
      <c r="A418" s="2" t="s">
        <v>328</v>
      </c>
      <c r="B418" s="2" t="s">
        <v>298</v>
      </c>
      <c r="C418" s="2" t="s">
        <v>297</v>
      </c>
      <c r="D418" s="2" t="s">
        <v>331</v>
      </c>
      <c r="E418" s="3">
        <v>912</v>
      </c>
      <c r="F418" s="2" t="s">
        <v>331</v>
      </c>
      <c r="G418" s="3">
        <v>867</v>
      </c>
      <c r="H418" s="2" t="s">
        <v>331</v>
      </c>
      <c r="I418" s="3">
        <v>658</v>
      </c>
      <c r="J418" s="2" t="s">
        <v>646</v>
      </c>
      <c r="K418" s="3">
        <v>0</v>
      </c>
      <c r="L418" s="2" t="s">
        <v>299</v>
      </c>
    </row>
    <row r="419" spans="1:12" ht="25.5">
      <c r="A419" s="2" t="s">
        <v>328</v>
      </c>
      <c r="B419" s="2" t="s">
        <v>301</v>
      </c>
      <c r="C419" s="2" t="s">
        <v>300</v>
      </c>
      <c r="D419" s="2" t="s">
        <v>331</v>
      </c>
      <c r="E419" s="3">
        <v>17412</v>
      </c>
      <c r="F419" s="2" t="s">
        <v>331</v>
      </c>
      <c r="G419" s="3">
        <v>16952</v>
      </c>
      <c r="H419" s="2" t="s">
        <v>331</v>
      </c>
      <c r="I419" s="3">
        <v>14847</v>
      </c>
      <c r="J419" s="2" t="s">
        <v>646</v>
      </c>
      <c r="K419" s="3">
        <v>0</v>
      </c>
      <c r="L419" s="2" t="s">
        <v>302</v>
      </c>
    </row>
    <row r="420" spans="1:12" ht="25.5">
      <c r="A420" s="2" t="s">
        <v>328</v>
      </c>
      <c r="B420" s="2" t="s">
        <v>304</v>
      </c>
      <c r="C420" s="2" t="s">
        <v>303</v>
      </c>
      <c r="D420" s="2" t="s">
        <v>331</v>
      </c>
      <c r="E420" s="3">
        <v>194708</v>
      </c>
      <c r="F420" s="2" t="s">
        <v>331</v>
      </c>
      <c r="G420" s="3">
        <v>215115</v>
      </c>
      <c r="H420" s="2" t="s">
        <v>813</v>
      </c>
      <c r="I420" s="3">
        <v>0</v>
      </c>
      <c r="J420" s="2" t="s">
        <v>646</v>
      </c>
      <c r="K420" s="3">
        <v>0</v>
      </c>
      <c r="L420" s="2" t="s">
        <v>305</v>
      </c>
    </row>
    <row r="421" spans="1:12" ht="25.5">
      <c r="A421" s="2" t="s">
        <v>328</v>
      </c>
      <c r="B421" s="2" t="s">
        <v>311</v>
      </c>
      <c r="C421" s="2" t="s">
        <v>310</v>
      </c>
      <c r="D421" s="2" t="s">
        <v>331</v>
      </c>
      <c r="E421" s="3">
        <v>2739</v>
      </c>
      <c r="F421" s="2" t="s">
        <v>331</v>
      </c>
      <c r="G421" s="3">
        <v>2164</v>
      </c>
      <c r="H421" s="2" t="s">
        <v>331</v>
      </c>
      <c r="I421" s="3">
        <v>1828</v>
      </c>
      <c r="J421" s="2" t="s">
        <v>646</v>
      </c>
      <c r="K421" s="3">
        <v>0</v>
      </c>
      <c r="L421" s="2" t="s">
        <v>312</v>
      </c>
    </row>
    <row r="422" spans="1:12" ht="25.5">
      <c r="A422" s="2" t="s">
        <v>328</v>
      </c>
      <c r="B422" s="2" t="s">
        <v>314</v>
      </c>
      <c r="C422" s="2" t="s">
        <v>313</v>
      </c>
      <c r="D422" s="2" t="s">
        <v>331</v>
      </c>
      <c r="E422" s="3">
        <v>1280</v>
      </c>
      <c r="F422" s="2" t="s">
        <v>331</v>
      </c>
      <c r="G422" s="3">
        <v>1198</v>
      </c>
      <c r="H422" s="2" t="s">
        <v>331</v>
      </c>
      <c r="I422" s="3">
        <v>1166</v>
      </c>
      <c r="J422" s="2" t="s">
        <v>646</v>
      </c>
      <c r="K422" s="3">
        <v>0</v>
      </c>
      <c r="L422" s="2" t="s">
        <v>315</v>
      </c>
    </row>
    <row r="423" spans="1:12" ht="25.5">
      <c r="A423" s="2" t="s">
        <v>328</v>
      </c>
      <c r="B423" s="2" t="s">
        <v>1595</v>
      </c>
      <c r="C423" s="2" t="s">
        <v>1594</v>
      </c>
      <c r="D423" s="2" t="s">
        <v>331</v>
      </c>
      <c r="E423" s="3">
        <v>400</v>
      </c>
      <c r="F423" s="2" t="s">
        <v>331</v>
      </c>
      <c r="G423" s="3">
        <v>433</v>
      </c>
      <c r="H423" s="2" t="s">
        <v>331</v>
      </c>
      <c r="I423" s="3">
        <v>469</v>
      </c>
      <c r="J423" s="2" t="s">
        <v>646</v>
      </c>
      <c r="K423" s="3">
        <v>0</v>
      </c>
      <c r="L423" s="2" t="s">
        <v>1596</v>
      </c>
    </row>
    <row r="424" spans="1:12" ht="25.5">
      <c r="A424" s="2" t="s">
        <v>328</v>
      </c>
      <c r="B424" s="2" t="s">
        <v>1598</v>
      </c>
      <c r="C424" s="2" t="s">
        <v>1597</v>
      </c>
      <c r="D424" s="2" t="s">
        <v>331</v>
      </c>
      <c r="E424" s="3">
        <v>318</v>
      </c>
      <c r="F424" s="2" t="s">
        <v>331</v>
      </c>
      <c r="G424" s="3">
        <v>252</v>
      </c>
      <c r="H424" s="2" t="s">
        <v>331</v>
      </c>
      <c r="I424" s="3">
        <v>197</v>
      </c>
      <c r="J424" s="2" t="s">
        <v>646</v>
      </c>
      <c r="K424" s="3">
        <v>0</v>
      </c>
      <c r="L424" s="2" t="s">
        <v>1599</v>
      </c>
    </row>
    <row r="425" spans="1:12" ht="25.5">
      <c r="A425" s="2" t="s">
        <v>328</v>
      </c>
      <c r="B425" s="2" t="s">
        <v>1601</v>
      </c>
      <c r="C425" s="2" t="s">
        <v>1600</v>
      </c>
      <c r="D425" s="2" t="s">
        <v>331</v>
      </c>
      <c r="E425" s="3">
        <v>305</v>
      </c>
      <c r="F425" s="2" t="s">
        <v>331</v>
      </c>
      <c r="G425" s="3">
        <v>275</v>
      </c>
      <c r="H425" s="2" t="s">
        <v>331</v>
      </c>
      <c r="I425" s="3">
        <v>325</v>
      </c>
      <c r="J425" s="2" t="s">
        <v>646</v>
      </c>
      <c r="K425" s="3">
        <v>0</v>
      </c>
      <c r="L425" s="2" t="s">
        <v>1602</v>
      </c>
    </row>
    <row r="426" spans="1:12" ht="25.5">
      <c r="A426" s="2" t="s">
        <v>328</v>
      </c>
      <c r="B426" s="2" t="s">
        <v>1604</v>
      </c>
      <c r="C426" s="2" t="s">
        <v>1603</v>
      </c>
      <c r="D426" s="2" t="s">
        <v>331</v>
      </c>
      <c r="E426" s="3">
        <v>257</v>
      </c>
      <c r="F426" s="2" t="s">
        <v>331</v>
      </c>
      <c r="G426" s="3">
        <v>238</v>
      </c>
      <c r="H426" s="2" t="s">
        <v>331</v>
      </c>
      <c r="I426" s="3">
        <v>175</v>
      </c>
      <c r="J426" s="2" t="s">
        <v>646</v>
      </c>
      <c r="K426" s="3">
        <v>0</v>
      </c>
      <c r="L426" s="2" t="s">
        <v>1605</v>
      </c>
    </row>
    <row r="427" spans="1:12" ht="25.5">
      <c r="A427" s="2" t="s">
        <v>328</v>
      </c>
      <c r="B427" s="2" t="s">
        <v>1607</v>
      </c>
      <c r="C427" s="2" t="s">
        <v>1606</v>
      </c>
      <c r="D427" s="2" t="s">
        <v>331</v>
      </c>
      <c r="E427" s="3">
        <v>4512</v>
      </c>
      <c r="F427" s="2" t="s">
        <v>331</v>
      </c>
      <c r="G427" s="3">
        <v>4534</v>
      </c>
      <c r="H427" s="2" t="s">
        <v>331</v>
      </c>
      <c r="I427" s="3">
        <v>3899</v>
      </c>
      <c r="J427" s="2" t="s">
        <v>646</v>
      </c>
      <c r="K427" s="3">
        <v>0</v>
      </c>
      <c r="L427" s="2" t="s">
        <v>1608</v>
      </c>
    </row>
    <row r="428" spans="1:12" ht="25.5">
      <c r="A428" s="2" t="s">
        <v>328</v>
      </c>
      <c r="B428" s="2" t="s">
        <v>1610</v>
      </c>
      <c r="C428" s="2" t="s">
        <v>1609</v>
      </c>
      <c r="D428" s="2" t="s">
        <v>331</v>
      </c>
      <c r="E428" s="3">
        <v>57408</v>
      </c>
      <c r="F428" s="2" t="s">
        <v>331</v>
      </c>
      <c r="G428" s="3">
        <v>65203</v>
      </c>
      <c r="H428" s="2" t="s">
        <v>813</v>
      </c>
      <c r="I428" s="3">
        <v>0</v>
      </c>
      <c r="J428" s="2" t="s">
        <v>646</v>
      </c>
      <c r="K428" s="3">
        <v>0</v>
      </c>
      <c r="L428" s="2" t="s">
        <v>1611</v>
      </c>
    </row>
    <row r="429" spans="1:12" ht="25.5">
      <c r="A429" s="2" t="s">
        <v>328</v>
      </c>
      <c r="B429" s="2" t="s">
        <v>1613</v>
      </c>
      <c r="C429" s="2" t="s">
        <v>1612</v>
      </c>
      <c r="D429" s="2" t="s">
        <v>331</v>
      </c>
      <c r="E429" s="3">
        <v>739</v>
      </c>
      <c r="F429" s="2" t="s">
        <v>331</v>
      </c>
      <c r="G429" s="3">
        <v>609</v>
      </c>
      <c r="H429" s="2" t="s">
        <v>331</v>
      </c>
      <c r="I429" s="3">
        <v>479</v>
      </c>
      <c r="J429" s="2" t="s">
        <v>646</v>
      </c>
      <c r="K429" s="3">
        <v>0</v>
      </c>
      <c r="L429" s="2" t="s">
        <v>1614</v>
      </c>
    </row>
    <row r="430" spans="1:12" ht="25.5">
      <c r="A430" s="2" t="s">
        <v>328</v>
      </c>
      <c r="B430" s="2" t="s">
        <v>1616</v>
      </c>
      <c r="C430" s="2" t="s">
        <v>1615</v>
      </c>
      <c r="D430" s="2" t="s">
        <v>331</v>
      </c>
      <c r="E430" s="3">
        <v>10303</v>
      </c>
      <c r="F430" s="2" t="s">
        <v>331</v>
      </c>
      <c r="G430" s="3">
        <v>9495</v>
      </c>
      <c r="H430" s="2" t="s">
        <v>331</v>
      </c>
      <c r="I430" s="3">
        <v>8279</v>
      </c>
      <c r="J430" s="2" t="s">
        <v>646</v>
      </c>
      <c r="K430" s="3">
        <v>0</v>
      </c>
      <c r="L430" s="2" t="s">
        <v>1617</v>
      </c>
    </row>
    <row r="431" spans="1:12" ht="25.5">
      <c r="A431" s="2" t="s">
        <v>328</v>
      </c>
      <c r="B431" s="2" t="s">
        <v>1619</v>
      </c>
      <c r="C431" s="2" t="s">
        <v>1618</v>
      </c>
      <c r="D431" s="2" t="s">
        <v>331</v>
      </c>
      <c r="E431" s="3">
        <v>2104</v>
      </c>
      <c r="F431" s="2" t="s">
        <v>331</v>
      </c>
      <c r="G431" s="3">
        <v>2236</v>
      </c>
      <c r="H431" s="2" t="s">
        <v>331</v>
      </c>
      <c r="I431" s="3">
        <v>2014</v>
      </c>
      <c r="J431" s="2" t="s">
        <v>646</v>
      </c>
      <c r="K431" s="3">
        <v>0</v>
      </c>
      <c r="L431" s="2" t="s">
        <v>1620</v>
      </c>
    </row>
    <row r="432" spans="1:12" ht="25.5">
      <c r="A432" s="2" t="s">
        <v>328</v>
      </c>
      <c r="B432" s="2" t="s">
        <v>1622</v>
      </c>
      <c r="C432" s="2" t="s">
        <v>1621</v>
      </c>
      <c r="D432" s="2" t="s">
        <v>331</v>
      </c>
      <c r="E432" s="3">
        <v>2053</v>
      </c>
      <c r="F432" s="2" t="s">
        <v>331</v>
      </c>
      <c r="G432" s="3">
        <v>1795</v>
      </c>
      <c r="H432" s="2" t="s">
        <v>331</v>
      </c>
      <c r="I432" s="3">
        <v>1333</v>
      </c>
      <c r="J432" s="2" t="s">
        <v>646</v>
      </c>
      <c r="K432" s="3">
        <v>0</v>
      </c>
      <c r="L432" s="2" t="s">
        <v>1623</v>
      </c>
    </row>
    <row r="433" spans="1:12" ht="25.5">
      <c r="A433" s="2" t="s">
        <v>328</v>
      </c>
      <c r="B433" s="2" t="s">
        <v>1625</v>
      </c>
      <c r="C433" s="2" t="s">
        <v>1624</v>
      </c>
      <c r="D433" s="2" t="s">
        <v>331</v>
      </c>
      <c r="E433" s="3">
        <v>3892</v>
      </c>
      <c r="F433" s="2" t="s">
        <v>331</v>
      </c>
      <c r="G433" s="3">
        <v>3641</v>
      </c>
      <c r="H433" s="2" t="s">
        <v>331</v>
      </c>
      <c r="I433" s="3">
        <v>3583</v>
      </c>
      <c r="J433" s="2" t="s">
        <v>646</v>
      </c>
      <c r="K433" s="3">
        <v>0</v>
      </c>
      <c r="L433" s="2" t="s">
        <v>1626</v>
      </c>
    </row>
    <row r="434" spans="1:12" ht="25.5">
      <c r="A434" s="2" t="s">
        <v>328</v>
      </c>
      <c r="B434" s="2" t="s">
        <v>1628</v>
      </c>
      <c r="C434" s="2" t="s">
        <v>1627</v>
      </c>
      <c r="D434" s="2" t="s">
        <v>331</v>
      </c>
      <c r="E434" s="3">
        <v>2254</v>
      </c>
      <c r="F434" s="2" t="s">
        <v>331</v>
      </c>
      <c r="G434" s="3">
        <v>1823</v>
      </c>
      <c r="H434" s="2" t="s">
        <v>331</v>
      </c>
      <c r="I434" s="3">
        <v>1349</v>
      </c>
      <c r="J434" s="2" t="s">
        <v>646</v>
      </c>
      <c r="K434" s="3">
        <v>0</v>
      </c>
      <c r="L434" s="2" t="s">
        <v>1629</v>
      </c>
    </row>
    <row r="435" spans="1:12" ht="25.5">
      <c r="A435" s="2" t="s">
        <v>328</v>
      </c>
      <c r="B435" s="2" t="s">
        <v>1631</v>
      </c>
      <c r="C435" s="2" t="s">
        <v>1630</v>
      </c>
      <c r="D435" s="2" t="s">
        <v>331</v>
      </c>
      <c r="E435" s="3">
        <v>30144</v>
      </c>
      <c r="F435" s="2" t="s">
        <v>331</v>
      </c>
      <c r="G435" s="3">
        <v>28806</v>
      </c>
      <c r="H435" s="2" t="s">
        <v>331</v>
      </c>
      <c r="I435" s="3">
        <v>23556</v>
      </c>
      <c r="J435" s="2" t="s">
        <v>646</v>
      </c>
      <c r="K435" s="3">
        <v>0</v>
      </c>
      <c r="L435" s="2" t="s">
        <v>1632</v>
      </c>
    </row>
    <row r="436" spans="1:12" ht="25.5">
      <c r="A436" s="2" t="s">
        <v>328</v>
      </c>
      <c r="B436" s="2" t="s">
        <v>1634</v>
      </c>
      <c r="C436" s="2" t="s">
        <v>1633</v>
      </c>
      <c r="D436" s="2" t="s">
        <v>331</v>
      </c>
      <c r="E436" s="3">
        <v>644709</v>
      </c>
      <c r="F436" s="2" t="s">
        <v>331</v>
      </c>
      <c r="G436" s="3">
        <v>688173</v>
      </c>
      <c r="H436" s="2" t="s">
        <v>813</v>
      </c>
      <c r="I436" s="3">
        <v>0</v>
      </c>
      <c r="J436" s="2" t="s">
        <v>646</v>
      </c>
      <c r="K436" s="3">
        <v>0</v>
      </c>
      <c r="L436" s="2" t="s">
        <v>1635</v>
      </c>
    </row>
    <row r="437" spans="1:12" ht="25.5">
      <c r="A437" s="2" t="s">
        <v>328</v>
      </c>
      <c r="B437" s="2" t="s">
        <v>1637</v>
      </c>
      <c r="C437" s="2" t="s">
        <v>1636</v>
      </c>
      <c r="D437" s="2" t="s">
        <v>331</v>
      </c>
      <c r="E437" s="3">
        <v>7893</v>
      </c>
      <c r="F437" s="2" t="s">
        <v>331</v>
      </c>
      <c r="G437" s="3">
        <v>5664</v>
      </c>
      <c r="H437" s="2" t="s">
        <v>331</v>
      </c>
      <c r="I437" s="3">
        <v>3966</v>
      </c>
      <c r="J437" s="2" t="s">
        <v>646</v>
      </c>
      <c r="K437" s="3">
        <v>0</v>
      </c>
      <c r="L437" s="2" t="s">
        <v>1638</v>
      </c>
    </row>
    <row r="438" spans="1:12" ht="25.5">
      <c r="A438" s="2" t="s">
        <v>328</v>
      </c>
      <c r="B438" s="2" t="s">
        <v>1640</v>
      </c>
      <c r="C438" s="2" t="s">
        <v>1639</v>
      </c>
      <c r="D438" s="2" t="s">
        <v>331</v>
      </c>
      <c r="E438" s="3">
        <v>4540</v>
      </c>
      <c r="F438" s="2" t="s">
        <v>813</v>
      </c>
      <c r="G438" s="3">
        <v>0</v>
      </c>
      <c r="H438" s="2" t="s">
        <v>813</v>
      </c>
      <c r="I438" s="3">
        <v>0</v>
      </c>
      <c r="J438" s="2" t="s">
        <v>646</v>
      </c>
      <c r="K438" s="3">
        <v>0</v>
      </c>
      <c r="L438" s="2" t="s">
        <v>1641</v>
      </c>
    </row>
    <row r="439" spans="1:12" ht="25.5">
      <c r="A439" s="2" t="s">
        <v>328</v>
      </c>
      <c r="B439" s="2" t="s">
        <v>1643</v>
      </c>
      <c r="C439" s="2" t="s">
        <v>1642</v>
      </c>
      <c r="D439" s="2" t="s">
        <v>331</v>
      </c>
      <c r="E439" s="3">
        <v>2728</v>
      </c>
      <c r="F439" s="2" t="s">
        <v>813</v>
      </c>
      <c r="G439" s="3">
        <v>0</v>
      </c>
      <c r="H439" s="2" t="s">
        <v>813</v>
      </c>
      <c r="I439" s="3">
        <v>0</v>
      </c>
      <c r="J439" s="2" t="s">
        <v>646</v>
      </c>
      <c r="K439" s="3">
        <v>0</v>
      </c>
      <c r="L439" s="2" t="s">
        <v>1644</v>
      </c>
    </row>
    <row r="440" spans="1:12" ht="25.5">
      <c r="A440" s="2" t="s">
        <v>328</v>
      </c>
      <c r="B440" s="2" t="s">
        <v>1646</v>
      </c>
      <c r="C440" s="2" t="s">
        <v>1645</v>
      </c>
      <c r="D440" s="2" t="s">
        <v>331</v>
      </c>
      <c r="E440" s="3">
        <v>991</v>
      </c>
      <c r="F440" s="2" t="s">
        <v>813</v>
      </c>
      <c r="G440" s="3">
        <v>0</v>
      </c>
      <c r="H440" s="2" t="s">
        <v>813</v>
      </c>
      <c r="I440" s="3">
        <v>0</v>
      </c>
      <c r="J440" s="2" t="s">
        <v>646</v>
      </c>
      <c r="K440" s="3">
        <v>0</v>
      </c>
      <c r="L440" s="2" t="s">
        <v>1647</v>
      </c>
    </row>
    <row r="441" spans="1:12" ht="25.5">
      <c r="A441" s="2" t="s">
        <v>328</v>
      </c>
      <c r="B441" s="2" t="s">
        <v>1649</v>
      </c>
      <c r="C441" s="2" t="s">
        <v>1648</v>
      </c>
      <c r="D441" s="2" t="s">
        <v>331</v>
      </c>
      <c r="E441" s="3">
        <v>296</v>
      </c>
      <c r="F441" s="2" t="s">
        <v>813</v>
      </c>
      <c r="G441" s="3">
        <v>0</v>
      </c>
      <c r="H441" s="2" t="s">
        <v>813</v>
      </c>
      <c r="I441" s="3">
        <v>0</v>
      </c>
      <c r="J441" s="2" t="s">
        <v>646</v>
      </c>
      <c r="K441" s="3">
        <v>0</v>
      </c>
      <c r="L441" s="2" t="s">
        <v>1650</v>
      </c>
    </row>
    <row r="442" spans="1:12" ht="25.5">
      <c r="A442" s="2" t="s">
        <v>328</v>
      </c>
      <c r="B442" s="2" t="s">
        <v>1652</v>
      </c>
      <c r="C442" s="2" t="s">
        <v>1651</v>
      </c>
      <c r="D442" s="2" t="s">
        <v>331</v>
      </c>
      <c r="E442" s="3">
        <v>525</v>
      </c>
      <c r="F442" s="2" t="s">
        <v>813</v>
      </c>
      <c r="G442" s="3">
        <v>0</v>
      </c>
      <c r="H442" s="2" t="s">
        <v>813</v>
      </c>
      <c r="I442" s="3">
        <v>0</v>
      </c>
      <c r="J442" s="2" t="s">
        <v>646</v>
      </c>
      <c r="K442" s="3">
        <v>0</v>
      </c>
      <c r="L442" s="2" t="s">
        <v>1653</v>
      </c>
    </row>
    <row r="443" spans="1:12" ht="12.75">
      <c r="A443" s="2" t="s">
        <v>328</v>
      </c>
      <c r="B443" s="2" t="s">
        <v>1655</v>
      </c>
      <c r="C443" s="2" t="s">
        <v>1654</v>
      </c>
      <c r="D443" s="2" t="s">
        <v>331</v>
      </c>
      <c r="E443" s="3">
        <v>27678</v>
      </c>
      <c r="F443" s="2" t="s">
        <v>813</v>
      </c>
      <c r="G443" s="3">
        <v>0</v>
      </c>
      <c r="H443" s="2" t="s">
        <v>813</v>
      </c>
      <c r="I443" s="3">
        <v>0</v>
      </c>
      <c r="J443" s="2" t="s">
        <v>646</v>
      </c>
      <c r="K443" s="3">
        <v>0</v>
      </c>
      <c r="L443" s="2" t="s">
        <v>1656</v>
      </c>
    </row>
    <row r="444" spans="1:12" ht="12.75">
      <c r="A444" s="2" t="s">
        <v>328</v>
      </c>
      <c r="B444" s="2" t="s">
        <v>1658</v>
      </c>
      <c r="C444" s="2" t="s">
        <v>1657</v>
      </c>
      <c r="D444" s="2" t="s">
        <v>331</v>
      </c>
      <c r="E444" s="3">
        <v>435199</v>
      </c>
      <c r="F444" s="2" t="s">
        <v>813</v>
      </c>
      <c r="G444" s="3">
        <v>0</v>
      </c>
      <c r="H444" s="2" t="s">
        <v>813</v>
      </c>
      <c r="I444" s="3">
        <v>0</v>
      </c>
      <c r="J444" s="2" t="s">
        <v>646</v>
      </c>
      <c r="K444" s="3">
        <v>0</v>
      </c>
      <c r="L444" s="2" t="s">
        <v>1659</v>
      </c>
    </row>
    <row r="445" spans="1:12" ht="25.5">
      <c r="A445" s="2" t="s">
        <v>328</v>
      </c>
      <c r="B445" s="2" t="s">
        <v>1661</v>
      </c>
      <c r="C445" s="2" t="s">
        <v>1660</v>
      </c>
      <c r="D445" s="2" t="s">
        <v>331</v>
      </c>
      <c r="E445" s="3">
        <v>2547</v>
      </c>
      <c r="F445" s="2" t="s">
        <v>813</v>
      </c>
      <c r="G445" s="3">
        <v>0</v>
      </c>
      <c r="H445" s="2" t="s">
        <v>813</v>
      </c>
      <c r="I445" s="3">
        <v>0</v>
      </c>
      <c r="J445" s="2" t="s">
        <v>646</v>
      </c>
      <c r="K445" s="3">
        <v>0</v>
      </c>
      <c r="L445" s="2" t="s">
        <v>1662</v>
      </c>
    </row>
    <row r="446" spans="1:12" ht="25.5">
      <c r="A446" s="2" t="s">
        <v>328</v>
      </c>
      <c r="B446" s="2" t="s">
        <v>1664</v>
      </c>
      <c r="C446" s="2" t="s">
        <v>1663</v>
      </c>
      <c r="D446" s="2" t="s">
        <v>331</v>
      </c>
      <c r="E446" s="3">
        <v>2817</v>
      </c>
      <c r="F446" s="2" t="s">
        <v>813</v>
      </c>
      <c r="G446" s="3">
        <v>0</v>
      </c>
      <c r="H446" s="2" t="s">
        <v>813</v>
      </c>
      <c r="I446" s="3">
        <v>0</v>
      </c>
      <c r="J446" s="2" t="s">
        <v>646</v>
      </c>
      <c r="K446" s="3">
        <v>0</v>
      </c>
      <c r="L446" s="2" t="s">
        <v>1665</v>
      </c>
    </row>
    <row r="447" spans="1:12" ht="25.5">
      <c r="A447" s="2" t="s">
        <v>328</v>
      </c>
      <c r="B447" s="2" t="s">
        <v>1667</v>
      </c>
      <c r="C447" s="2" t="s">
        <v>1666</v>
      </c>
      <c r="D447" s="2" t="s">
        <v>331</v>
      </c>
      <c r="E447" s="3">
        <v>767</v>
      </c>
      <c r="F447" s="2" t="s">
        <v>813</v>
      </c>
      <c r="G447" s="3">
        <v>0</v>
      </c>
      <c r="H447" s="2" t="s">
        <v>813</v>
      </c>
      <c r="I447" s="3">
        <v>0</v>
      </c>
      <c r="J447" s="2" t="s">
        <v>646</v>
      </c>
      <c r="K447" s="3">
        <v>0</v>
      </c>
      <c r="L447" s="2" t="s">
        <v>1668</v>
      </c>
    </row>
    <row r="448" spans="1:12" ht="25.5">
      <c r="A448" s="2" t="s">
        <v>328</v>
      </c>
      <c r="B448" s="2" t="s">
        <v>1670</v>
      </c>
      <c r="C448" s="2" t="s">
        <v>1669</v>
      </c>
      <c r="D448" s="2" t="s">
        <v>331</v>
      </c>
      <c r="E448" s="3">
        <v>149</v>
      </c>
      <c r="F448" s="2" t="s">
        <v>813</v>
      </c>
      <c r="G448" s="3">
        <v>0</v>
      </c>
      <c r="H448" s="2" t="s">
        <v>813</v>
      </c>
      <c r="I448" s="3">
        <v>0</v>
      </c>
      <c r="J448" s="2" t="s">
        <v>646</v>
      </c>
      <c r="K448" s="3">
        <v>0</v>
      </c>
      <c r="L448" s="2" t="s">
        <v>1671</v>
      </c>
    </row>
    <row r="449" spans="1:12" ht="25.5">
      <c r="A449" s="2" t="s">
        <v>328</v>
      </c>
      <c r="B449" s="2" t="s">
        <v>1673</v>
      </c>
      <c r="C449" s="2" t="s">
        <v>1672</v>
      </c>
      <c r="D449" s="2" t="s">
        <v>331</v>
      </c>
      <c r="E449" s="3">
        <v>1386</v>
      </c>
      <c r="F449" s="2" t="s">
        <v>813</v>
      </c>
      <c r="G449" s="3">
        <v>0</v>
      </c>
      <c r="H449" s="2" t="s">
        <v>813</v>
      </c>
      <c r="I449" s="3">
        <v>0</v>
      </c>
      <c r="J449" s="2" t="s">
        <v>646</v>
      </c>
      <c r="K449" s="3">
        <v>0</v>
      </c>
      <c r="L449" s="2" t="s">
        <v>1674</v>
      </c>
    </row>
    <row r="450" spans="1:12" ht="25.5">
      <c r="A450" s="2" t="s">
        <v>328</v>
      </c>
      <c r="B450" s="2" t="s">
        <v>1676</v>
      </c>
      <c r="C450" s="2" t="s">
        <v>1675</v>
      </c>
      <c r="D450" s="2" t="s">
        <v>331</v>
      </c>
      <c r="E450" s="3">
        <v>515</v>
      </c>
      <c r="F450" s="2" t="s">
        <v>813</v>
      </c>
      <c r="G450" s="3">
        <v>0</v>
      </c>
      <c r="H450" s="2" t="s">
        <v>813</v>
      </c>
      <c r="I450" s="3">
        <v>0</v>
      </c>
      <c r="J450" s="2" t="s">
        <v>646</v>
      </c>
      <c r="K450" s="3">
        <v>0</v>
      </c>
      <c r="L450" s="2" t="s">
        <v>1677</v>
      </c>
    </row>
    <row r="451" spans="1:12" ht="12.75">
      <c r="A451" s="2" t="s">
        <v>328</v>
      </c>
      <c r="B451" s="2" t="s">
        <v>1679</v>
      </c>
      <c r="C451" s="2" t="s">
        <v>1678</v>
      </c>
      <c r="D451" s="2" t="s">
        <v>331</v>
      </c>
      <c r="E451" s="3">
        <v>2622</v>
      </c>
      <c r="F451" s="2" t="s">
        <v>813</v>
      </c>
      <c r="G451" s="3">
        <v>0</v>
      </c>
      <c r="H451" s="2" t="s">
        <v>813</v>
      </c>
      <c r="I451" s="3">
        <v>0</v>
      </c>
      <c r="J451" s="2" t="s">
        <v>646</v>
      </c>
      <c r="K451" s="3">
        <v>0</v>
      </c>
      <c r="L451" s="2" t="s">
        <v>1680</v>
      </c>
    </row>
    <row r="452" spans="1:12" ht="12.75">
      <c r="A452" s="2" t="s">
        <v>328</v>
      </c>
      <c r="B452" s="2" t="s">
        <v>1682</v>
      </c>
      <c r="C452" s="2" t="s">
        <v>1681</v>
      </c>
      <c r="D452" s="2" t="s">
        <v>331</v>
      </c>
      <c r="E452" s="3">
        <v>28408</v>
      </c>
      <c r="F452" s="2" t="s">
        <v>813</v>
      </c>
      <c r="G452" s="3">
        <v>0</v>
      </c>
      <c r="H452" s="2" t="s">
        <v>813</v>
      </c>
      <c r="I452" s="3">
        <v>0</v>
      </c>
      <c r="J452" s="2" t="s">
        <v>646</v>
      </c>
      <c r="K452" s="3">
        <v>0</v>
      </c>
      <c r="L452" s="2" t="s">
        <v>1683</v>
      </c>
    </row>
    <row r="453" spans="1:12" ht="25.5">
      <c r="A453" s="2" t="s">
        <v>328</v>
      </c>
      <c r="B453" s="2" t="s">
        <v>1685</v>
      </c>
      <c r="C453" s="2" t="s">
        <v>1684</v>
      </c>
      <c r="D453" s="2" t="s">
        <v>331</v>
      </c>
      <c r="E453" s="3">
        <v>1017</v>
      </c>
      <c r="F453" s="2" t="s">
        <v>813</v>
      </c>
      <c r="G453" s="3">
        <v>0</v>
      </c>
      <c r="H453" s="2" t="s">
        <v>813</v>
      </c>
      <c r="I453" s="3">
        <v>0</v>
      </c>
      <c r="J453" s="2" t="s">
        <v>646</v>
      </c>
      <c r="K453" s="3">
        <v>0</v>
      </c>
      <c r="L453" s="2" t="s">
        <v>1686</v>
      </c>
    </row>
    <row r="454" spans="1:12" ht="25.5">
      <c r="A454" s="2" t="s">
        <v>328</v>
      </c>
      <c r="B454" s="2" t="s">
        <v>1688</v>
      </c>
      <c r="C454" s="19" t="s">
        <v>1687</v>
      </c>
      <c r="D454" s="2" t="s">
        <v>331</v>
      </c>
      <c r="E454" s="3">
        <v>6119</v>
      </c>
      <c r="F454" s="2" t="s">
        <v>813</v>
      </c>
      <c r="G454" s="3">
        <v>0</v>
      </c>
      <c r="H454" s="2" t="s">
        <v>813</v>
      </c>
      <c r="I454" s="3">
        <v>0</v>
      </c>
      <c r="J454" s="2" t="s">
        <v>646</v>
      </c>
      <c r="K454" s="3">
        <v>0</v>
      </c>
      <c r="L454" s="2" t="s">
        <v>1689</v>
      </c>
    </row>
    <row r="455" spans="1:12" ht="25.5">
      <c r="A455" s="2" t="s">
        <v>328</v>
      </c>
      <c r="B455" s="2" t="s">
        <v>1691</v>
      </c>
      <c r="C455" s="2" t="s">
        <v>1690</v>
      </c>
      <c r="D455" s="2" t="s">
        <v>331</v>
      </c>
      <c r="E455" s="3">
        <v>358</v>
      </c>
      <c r="F455" s="2" t="s">
        <v>813</v>
      </c>
      <c r="G455" s="3">
        <v>0</v>
      </c>
      <c r="H455" s="2" t="s">
        <v>813</v>
      </c>
      <c r="I455" s="3">
        <v>0</v>
      </c>
      <c r="J455" s="2" t="s">
        <v>646</v>
      </c>
      <c r="K455" s="3">
        <v>0</v>
      </c>
      <c r="L455" s="2" t="s">
        <v>1692</v>
      </c>
    </row>
    <row r="456" spans="1:12" ht="25.5">
      <c r="A456" s="2" t="s">
        <v>328</v>
      </c>
      <c r="B456" s="2" t="s">
        <v>1694</v>
      </c>
      <c r="C456" s="2" t="s">
        <v>1693</v>
      </c>
      <c r="D456" s="2" t="s">
        <v>331</v>
      </c>
      <c r="E456" s="3">
        <v>357</v>
      </c>
      <c r="F456" s="2" t="s">
        <v>813</v>
      </c>
      <c r="G456" s="3">
        <v>0</v>
      </c>
      <c r="H456" s="2" t="s">
        <v>813</v>
      </c>
      <c r="I456" s="3">
        <v>0</v>
      </c>
      <c r="J456" s="2" t="s">
        <v>646</v>
      </c>
      <c r="K456" s="3">
        <v>0</v>
      </c>
      <c r="L456" s="2" t="s">
        <v>1695</v>
      </c>
    </row>
    <row r="457" spans="1:12" ht="25.5">
      <c r="A457" s="2" t="s">
        <v>328</v>
      </c>
      <c r="B457" s="2" t="s">
        <v>1697</v>
      </c>
      <c r="C457" s="2" t="s">
        <v>1696</v>
      </c>
      <c r="D457" s="2" t="s">
        <v>331</v>
      </c>
      <c r="E457" s="3">
        <v>3500</v>
      </c>
      <c r="F457" s="2" t="s">
        <v>813</v>
      </c>
      <c r="G457" s="3">
        <v>0</v>
      </c>
      <c r="H457" s="2" t="s">
        <v>813</v>
      </c>
      <c r="I457" s="3">
        <v>0</v>
      </c>
      <c r="J457" s="2" t="s">
        <v>646</v>
      </c>
      <c r="K457" s="3">
        <v>0</v>
      </c>
      <c r="L457" s="2" t="s">
        <v>1698</v>
      </c>
    </row>
    <row r="458" spans="1:12" ht="25.5">
      <c r="A458" s="2" t="s">
        <v>328</v>
      </c>
      <c r="B458" s="2" t="s">
        <v>1700</v>
      </c>
      <c r="C458" s="2" t="s">
        <v>1699</v>
      </c>
      <c r="D458" s="2" t="s">
        <v>331</v>
      </c>
      <c r="E458" s="3">
        <v>1904</v>
      </c>
      <c r="F458" s="2" t="s">
        <v>813</v>
      </c>
      <c r="G458" s="3">
        <v>0</v>
      </c>
      <c r="H458" s="2" t="s">
        <v>813</v>
      </c>
      <c r="I458" s="3">
        <v>0</v>
      </c>
      <c r="J458" s="2" t="s">
        <v>646</v>
      </c>
      <c r="K458" s="3">
        <v>0</v>
      </c>
      <c r="L458" s="2" t="s">
        <v>1701</v>
      </c>
    </row>
    <row r="459" spans="1:12" ht="12.75">
      <c r="A459" s="2" t="s">
        <v>328</v>
      </c>
      <c r="B459" s="2" t="s">
        <v>1703</v>
      </c>
      <c r="C459" s="2" t="s">
        <v>1702</v>
      </c>
      <c r="D459" s="2" t="s">
        <v>331</v>
      </c>
      <c r="E459" s="3">
        <v>8953</v>
      </c>
      <c r="F459" s="2" t="s">
        <v>813</v>
      </c>
      <c r="G459" s="3">
        <v>0</v>
      </c>
      <c r="H459" s="2" t="s">
        <v>813</v>
      </c>
      <c r="I459" s="3">
        <v>0</v>
      </c>
      <c r="J459" s="2" t="s">
        <v>646</v>
      </c>
      <c r="K459" s="3">
        <v>0</v>
      </c>
      <c r="L459" s="2" t="s">
        <v>1704</v>
      </c>
    </row>
    <row r="460" spans="1:12" ht="12.75">
      <c r="A460" s="2" t="s">
        <v>328</v>
      </c>
      <c r="B460" s="2" t="s">
        <v>1706</v>
      </c>
      <c r="C460" s="2" t="s">
        <v>1705</v>
      </c>
      <c r="D460" s="2" t="s">
        <v>331</v>
      </c>
      <c r="E460" s="3">
        <v>73003</v>
      </c>
      <c r="F460" s="2" t="s">
        <v>813</v>
      </c>
      <c r="G460" s="3">
        <v>0</v>
      </c>
      <c r="H460" s="2" t="s">
        <v>813</v>
      </c>
      <c r="I460" s="3">
        <v>0</v>
      </c>
      <c r="J460" s="2" t="s">
        <v>646</v>
      </c>
      <c r="K460" s="3">
        <v>0</v>
      </c>
      <c r="L460" s="2" t="s">
        <v>1707</v>
      </c>
    </row>
    <row r="461" spans="1:12" ht="25.5">
      <c r="A461" s="2" t="s">
        <v>328</v>
      </c>
      <c r="B461" s="2" t="s">
        <v>1709</v>
      </c>
      <c r="C461" s="2" t="s">
        <v>1708</v>
      </c>
      <c r="D461" s="2" t="s">
        <v>331</v>
      </c>
      <c r="E461" s="3">
        <v>3859</v>
      </c>
      <c r="F461" s="2" t="s">
        <v>813</v>
      </c>
      <c r="G461" s="3">
        <v>0</v>
      </c>
      <c r="H461" s="2" t="s">
        <v>813</v>
      </c>
      <c r="I461" s="3">
        <v>0</v>
      </c>
      <c r="J461" s="2" t="s">
        <v>646</v>
      </c>
      <c r="K461" s="3">
        <v>0</v>
      </c>
      <c r="L461" s="2" t="s">
        <v>1710</v>
      </c>
    </row>
    <row r="462" spans="1:12" ht="25.5">
      <c r="A462" s="2" t="s">
        <v>328</v>
      </c>
      <c r="B462" s="2" t="s">
        <v>1712</v>
      </c>
      <c r="C462" s="19" t="s">
        <v>1711</v>
      </c>
      <c r="D462" s="2" t="s">
        <v>331</v>
      </c>
      <c r="E462" s="3">
        <v>2397</v>
      </c>
      <c r="F462" s="2" t="s">
        <v>813</v>
      </c>
      <c r="G462" s="3">
        <v>0</v>
      </c>
      <c r="H462" s="2" t="s">
        <v>813</v>
      </c>
      <c r="I462" s="3">
        <v>0</v>
      </c>
      <c r="J462" s="2" t="s">
        <v>646</v>
      </c>
      <c r="K462" s="3">
        <v>0</v>
      </c>
      <c r="L462" s="2" t="s">
        <v>1713</v>
      </c>
    </row>
    <row r="463" spans="1:12" ht="25.5">
      <c r="A463" s="2" t="s">
        <v>328</v>
      </c>
      <c r="B463" s="2" t="s">
        <v>1715</v>
      </c>
      <c r="C463" s="2" t="s">
        <v>1714</v>
      </c>
      <c r="D463" s="2" t="s">
        <v>331</v>
      </c>
      <c r="E463" s="3">
        <v>170</v>
      </c>
      <c r="F463" s="2" t="s">
        <v>813</v>
      </c>
      <c r="G463" s="3">
        <v>0</v>
      </c>
      <c r="H463" s="2" t="s">
        <v>813</v>
      </c>
      <c r="I463" s="3">
        <v>0</v>
      </c>
      <c r="J463" s="2" t="s">
        <v>646</v>
      </c>
      <c r="K463" s="3">
        <v>0</v>
      </c>
      <c r="L463" s="2" t="s">
        <v>1716</v>
      </c>
    </row>
    <row r="464" spans="1:12" ht="25.5">
      <c r="A464" s="2" t="s">
        <v>328</v>
      </c>
      <c r="B464" s="2" t="s">
        <v>1718</v>
      </c>
      <c r="C464" s="2" t="s">
        <v>1717</v>
      </c>
      <c r="D464" s="2" t="s">
        <v>331</v>
      </c>
      <c r="E464" s="3">
        <v>183</v>
      </c>
      <c r="F464" s="2" t="s">
        <v>813</v>
      </c>
      <c r="G464" s="3">
        <v>0</v>
      </c>
      <c r="H464" s="2" t="s">
        <v>813</v>
      </c>
      <c r="I464" s="3">
        <v>0</v>
      </c>
      <c r="J464" s="2" t="s">
        <v>646</v>
      </c>
      <c r="K464" s="3">
        <v>0</v>
      </c>
      <c r="L464" s="2" t="s">
        <v>1719</v>
      </c>
    </row>
    <row r="465" spans="1:12" ht="25.5">
      <c r="A465" s="2" t="s">
        <v>328</v>
      </c>
      <c r="B465" s="2" t="s">
        <v>1721</v>
      </c>
      <c r="C465" s="2" t="s">
        <v>1720</v>
      </c>
      <c r="D465" s="2" t="s">
        <v>331</v>
      </c>
      <c r="E465" s="3">
        <v>1640</v>
      </c>
      <c r="F465" s="2" t="s">
        <v>813</v>
      </c>
      <c r="G465" s="3">
        <v>0</v>
      </c>
      <c r="H465" s="2" t="s">
        <v>813</v>
      </c>
      <c r="I465" s="3">
        <v>0</v>
      </c>
      <c r="J465" s="2" t="s">
        <v>646</v>
      </c>
      <c r="K465" s="3">
        <v>0</v>
      </c>
      <c r="L465" s="2" t="s">
        <v>1722</v>
      </c>
    </row>
    <row r="466" spans="1:12" ht="25.5">
      <c r="A466" s="2" t="s">
        <v>328</v>
      </c>
      <c r="B466" s="2" t="s">
        <v>1724</v>
      </c>
      <c r="C466" s="2" t="s">
        <v>1723</v>
      </c>
      <c r="D466" s="2" t="s">
        <v>331</v>
      </c>
      <c r="E466" s="3">
        <v>404</v>
      </c>
      <c r="F466" s="2" t="s">
        <v>813</v>
      </c>
      <c r="G466" s="3">
        <v>0</v>
      </c>
      <c r="H466" s="2" t="s">
        <v>813</v>
      </c>
      <c r="I466" s="3">
        <v>0</v>
      </c>
      <c r="J466" s="2" t="s">
        <v>646</v>
      </c>
      <c r="K466" s="3">
        <v>0</v>
      </c>
      <c r="L466" s="2" t="s">
        <v>1725</v>
      </c>
    </row>
    <row r="467" spans="1:12" ht="25.5">
      <c r="A467" s="2" t="s">
        <v>328</v>
      </c>
      <c r="B467" s="2" t="s">
        <v>1727</v>
      </c>
      <c r="C467" s="2" t="s">
        <v>1726</v>
      </c>
      <c r="D467" s="2" t="s">
        <v>331</v>
      </c>
      <c r="E467" s="3">
        <v>8256</v>
      </c>
      <c r="F467" s="2" t="s">
        <v>813</v>
      </c>
      <c r="G467" s="3">
        <v>0</v>
      </c>
      <c r="H467" s="2" t="s">
        <v>813</v>
      </c>
      <c r="I467" s="3">
        <v>0</v>
      </c>
      <c r="J467" s="2" t="s">
        <v>646</v>
      </c>
      <c r="K467" s="3">
        <v>0</v>
      </c>
      <c r="L467" s="2" t="s">
        <v>1728</v>
      </c>
    </row>
    <row r="468" spans="1:12" ht="25.5">
      <c r="A468" s="2" t="s">
        <v>328</v>
      </c>
      <c r="B468" s="2" t="s">
        <v>1730</v>
      </c>
      <c r="C468" s="2" t="s">
        <v>1729</v>
      </c>
      <c r="D468" s="2" t="s">
        <v>331</v>
      </c>
      <c r="E468" s="3">
        <v>48936</v>
      </c>
      <c r="F468" s="2" t="s">
        <v>813</v>
      </c>
      <c r="G468" s="3">
        <v>0</v>
      </c>
      <c r="H468" s="2" t="s">
        <v>813</v>
      </c>
      <c r="I468" s="3">
        <v>0</v>
      </c>
      <c r="J468" s="2" t="s">
        <v>646</v>
      </c>
      <c r="K468" s="3">
        <v>0</v>
      </c>
      <c r="L468" s="2" t="s">
        <v>1731</v>
      </c>
    </row>
    <row r="469" spans="1:12" ht="25.5">
      <c r="A469" s="2" t="s">
        <v>328</v>
      </c>
      <c r="B469" s="2" t="s">
        <v>1733</v>
      </c>
      <c r="C469" s="2" t="s">
        <v>1732</v>
      </c>
      <c r="D469" s="2" t="s">
        <v>331</v>
      </c>
      <c r="E469" s="3">
        <v>1216</v>
      </c>
      <c r="F469" s="2" t="s">
        <v>813</v>
      </c>
      <c r="G469" s="3">
        <v>0</v>
      </c>
      <c r="H469" s="2" t="s">
        <v>813</v>
      </c>
      <c r="I469" s="3">
        <v>0</v>
      </c>
      <c r="J469" s="2" t="s">
        <v>646</v>
      </c>
      <c r="K469" s="3">
        <v>0</v>
      </c>
      <c r="L469" s="2" t="s">
        <v>1734</v>
      </c>
    </row>
    <row r="470" spans="1:12" ht="25.5">
      <c r="A470" s="2" t="s">
        <v>328</v>
      </c>
      <c r="B470" s="2" t="s">
        <v>1736</v>
      </c>
      <c r="C470" s="19" t="s">
        <v>1735</v>
      </c>
      <c r="D470" s="2" t="s">
        <v>331</v>
      </c>
      <c r="E470" s="3">
        <v>6048</v>
      </c>
      <c r="F470" s="2" t="s">
        <v>813</v>
      </c>
      <c r="G470" s="3">
        <v>0</v>
      </c>
      <c r="H470" s="2" t="s">
        <v>813</v>
      </c>
      <c r="I470" s="3">
        <v>0</v>
      </c>
      <c r="J470" s="2" t="s">
        <v>646</v>
      </c>
      <c r="K470" s="3">
        <v>0</v>
      </c>
      <c r="L470" s="2" t="s">
        <v>1737</v>
      </c>
    </row>
    <row r="471" spans="1:12" ht="25.5">
      <c r="A471" s="2" t="s">
        <v>328</v>
      </c>
      <c r="B471" s="2" t="s">
        <v>1739</v>
      </c>
      <c r="C471" s="2" t="s">
        <v>1738</v>
      </c>
      <c r="D471" s="2" t="s">
        <v>331</v>
      </c>
      <c r="E471" s="3">
        <v>2925</v>
      </c>
      <c r="F471" s="2" t="s">
        <v>813</v>
      </c>
      <c r="G471" s="3">
        <v>0</v>
      </c>
      <c r="H471" s="2" t="s">
        <v>813</v>
      </c>
      <c r="I471" s="3">
        <v>0</v>
      </c>
      <c r="J471" s="2" t="s">
        <v>646</v>
      </c>
      <c r="K471" s="3">
        <v>0</v>
      </c>
      <c r="L471" s="2" t="s">
        <v>1740</v>
      </c>
    </row>
    <row r="472" spans="1:12" ht="25.5">
      <c r="A472" s="2" t="s">
        <v>328</v>
      </c>
      <c r="B472" s="2" t="s">
        <v>1742</v>
      </c>
      <c r="C472" s="2" t="s">
        <v>1741</v>
      </c>
      <c r="D472" s="2" t="s">
        <v>331</v>
      </c>
      <c r="E472" s="3">
        <v>1284</v>
      </c>
      <c r="F472" s="2" t="s">
        <v>813</v>
      </c>
      <c r="G472" s="3">
        <v>0</v>
      </c>
      <c r="H472" s="2" t="s">
        <v>813</v>
      </c>
      <c r="I472" s="3">
        <v>0</v>
      </c>
      <c r="J472" s="2" t="s">
        <v>646</v>
      </c>
      <c r="K472" s="3">
        <v>0</v>
      </c>
      <c r="L472" s="2" t="s">
        <v>1743</v>
      </c>
    </row>
    <row r="473" spans="1:12" ht="25.5">
      <c r="A473" s="2" t="s">
        <v>328</v>
      </c>
      <c r="B473" s="2" t="s">
        <v>1745</v>
      </c>
      <c r="C473" s="2" t="s">
        <v>1744</v>
      </c>
      <c r="D473" s="2" t="s">
        <v>331</v>
      </c>
      <c r="E473" s="3">
        <v>603</v>
      </c>
      <c r="F473" s="2" t="s">
        <v>813</v>
      </c>
      <c r="G473" s="3">
        <v>0</v>
      </c>
      <c r="H473" s="2" t="s">
        <v>813</v>
      </c>
      <c r="I473" s="3">
        <v>0</v>
      </c>
      <c r="J473" s="2" t="s">
        <v>646</v>
      </c>
      <c r="K473" s="3">
        <v>0</v>
      </c>
      <c r="L473" s="2" t="s">
        <v>1746</v>
      </c>
    </row>
    <row r="474" spans="1:12" ht="25.5">
      <c r="A474" s="2" t="s">
        <v>328</v>
      </c>
      <c r="B474" s="2" t="s">
        <v>1748</v>
      </c>
      <c r="C474" s="2" t="s">
        <v>1747</v>
      </c>
      <c r="D474" s="2" t="s">
        <v>331</v>
      </c>
      <c r="E474" s="3">
        <v>1236</v>
      </c>
      <c r="F474" s="2" t="s">
        <v>813</v>
      </c>
      <c r="G474" s="3">
        <v>0</v>
      </c>
      <c r="H474" s="2" t="s">
        <v>813</v>
      </c>
      <c r="I474" s="3">
        <v>0</v>
      </c>
      <c r="J474" s="2" t="s">
        <v>646</v>
      </c>
      <c r="K474" s="3">
        <v>0</v>
      </c>
      <c r="L474" s="2" t="s">
        <v>1749</v>
      </c>
    </row>
    <row r="475" spans="1:12" ht="12.75">
      <c r="A475" s="2" t="s">
        <v>328</v>
      </c>
      <c r="B475" s="2" t="s">
        <v>1751</v>
      </c>
      <c r="C475" s="2" t="s">
        <v>1750</v>
      </c>
      <c r="D475" s="2" t="s">
        <v>331</v>
      </c>
      <c r="E475" s="3">
        <v>20334</v>
      </c>
      <c r="F475" s="2" t="s">
        <v>813</v>
      </c>
      <c r="G475" s="3">
        <v>0</v>
      </c>
      <c r="H475" s="2" t="s">
        <v>813</v>
      </c>
      <c r="I475" s="3">
        <v>0</v>
      </c>
      <c r="J475" s="2" t="s">
        <v>646</v>
      </c>
      <c r="K475" s="3">
        <v>0</v>
      </c>
      <c r="L475" s="2" t="s">
        <v>1752</v>
      </c>
    </row>
    <row r="476" spans="1:12" ht="12.75">
      <c r="A476" s="2" t="s">
        <v>328</v>
      </c>
      <c r="B476" s="2" t="s">
        <v>1754</v>
      </c>
      <c r="C476" s="2" t="s">
        <v>1753</v>
      </c>
      <c r="D476" s="2" t="s">
        <v>331</v>
      </c>
      <c r="E476" s="3">
        <v>248983</v>
      </c>
      <c r="F476" s="2" t="s">
        <v>813</v>
      </c>
      <c r="G476" s="3">
        <v>0</v>
      </c>
      <c r="H476" s="2" t="s">
        <v>813</v>
      </c>
      <c r="I476" s="3">
        <v>0</v>
      </c>
      <c r="J476" s="2" t="s">
        <v>646</v>
      </c>
      <c r="K476" s="3">
        <v>0</v>
      </c>
      <c r="L476" s="2" t="s">
        <v>1755</v>
      </c>
    </row>
    <row r="477" spans="1:12" ht="25.5">
      <c r="A477" s="2" t="s">
        <v>328</v>
      </c>
      <c r="B477" s="2" t="s">
        <v>1757</v>
      </c>
      <c r="C477" s="2" t="s">
        <v>1756</v>
      </c>
      <c r="D477" s="2" t="s">
        <v>331</v>
      </c>
      <c r="E477" s="3">
        <v>3758</v>
      </c>
      <c r="F477" s="2" t="s">
        <v>813</v>
      </c>
      <c r="G477" s="3">
        <v>0</v>
      </c>
      <c r="H477" s="2" t="s">
        <v>813</v>
      </c>
      <c r="I477" s="3">
        <v>0</v>
      </c>
      <c r="J477" s="2" t="s">
        <v>646</v>
      </c>
      <c r="K477" s="3">
        <v>0</v>
      </c>
      <c r="L477" s="2" t="s">
        <v>1758</v>
      </c>
    </row>
    <row r="478" spans="1:12" ht="25.5">
      <c r="A478" s="2" t="s">
        <v>328</v>
      </c>
      <c r="B478" s="2" t="s">
        <v>1760</v>
      </c>
      <c r="C478" s="2" t="s">
        <v>1759</v>
      </c>
      <c r="D478" s="2" t="s">
        <v>331</v>
      </c>
      <c r="E478" s="3">
        <v>1554</v>
      </c>
      <c r="F478" s="2" t="s">
        <v>813</v>
      </c>
      <c r="G478" s="3">
        <v>0</v>
      </c>
      <c r="H478" s="2" t="s">
        <v>813</v>
      </c>
      <c r="I478" s="3">
        <v>0</v>
      </c>
      <c r="J478" s="2" t="s">
        <v>646</v>
      </c>
      <c r="K478" s="3">
        <v>0</v>
      </c>
      <c r="L478" s="2" t="s">
        <v>1761</v>
      </c>
    </row>
    <row r="479" spans="1:12" ht="25.5">
      <c r="A479" s="2" t="s">
        <v>328</v>
      </c>
      <c r="B479" s="2" t="s">
        <v>1763</v>
      </c>
      <c r="C479" s="2" t="s">
        <v>1762</v>
      </c>
      <c r="D479" s="2" t="s">
        <v>331</v>
      </c>
      <c r="E479" s="3">
        <v>1330</v>
      </c>
      <c r="F479" s="2" t="s">
        <v>813</v>
      </c>
      <c r="G479" s="3">
        <v>0</v>
      </c>
      <c r="H479" s="2" t="s">
        <v>813</v>
      </c>
      <c r="I479" s="3">
        <v>0</v>
      </c>
      <c r="J479" s="2" t="s">
        <v>646</v>
      </c>
      <c r="K479" s="3">
        <v>0</v>
      </c>
      <c r="L479" s="2" t="s">
        <v>1764</v>
      </c>
    </row>
    <row r="480" spans="1:12" ht="25.5">
      <c r="A480" s="2" t="s">
        <v>328</v>
      </c>
      <c r="B480" s="2" t="s">
        <v>1766</v>
      </c>
      <c r="C480" s="2" t="s">
        <v>1765</v>
      </c>
      <c r="D480" s="2" t="s">
        <v>331</v>
      </c>
      <c r="E480" s="3">
        <v>192</v>
      </c>
      <c r="F480" s="2" t="s">
        <v>813</v>
      </c>
      <c r="G480" s="3">
        <v>0</v>
      </c>
      <c r="H480" s="2" t="s">
        <v>813</v>
      </c>
      <c r="I480" s="3">
        <v>0</v>
      </c>
      <c r="J480" s="2" t="s">
        <v>646</v>
      </c>
      <c r="K480" s="3">
        <v>0</v>
      </c>
      <c r="L480" s="2" t="s">
        <v>1767</v>
      </c>
    </row>
    <row r="481" spans="1:12" ht="25.5">
      <c r="A481" s="2" t="s">
        <v>328</v>
      </c>
      <c r="B481" s="2" t="s">
        <v>1769</v>
      </c>
      <c r="C481" s="2" t="s">
        <v>1768</v>
      </c>
      <c r="D481" s="2" t="s">
        <v>331</v>
      </c>
      <c r="E481" s="3">
        <v>11</v>
      </c>
      <c r="F481" s="2" t="s">
        <v>813</v>
      </c>
      <c r="G481" s="3">
        <v>0</v>
      </c>
      <c r="H481" s="2" t="s">
        <v>813</v>
      </c>
      <c r="I481" s="3">
        <v>0</v>
      </c>
      <c r="J481" s="2" t="s">
        <v>646</v>
      </c>
      <c r="K481" s="3">
        <v>0</v>
      </c>
      <c r="L481" s="2" t="s">
        <v>1770</v>
      </c>
    </row>
    <row r="482" spans="1:12" ht="25.5">
      <c r="A482" s="2" t="s">
        <v>328</v>
      </c>
      <c r="B482" s="2" t="s">
        <v>1772</v>
      </c>
      <c r="C482" s="2" t="s">
        <v>1771</v>
      </c>
      <c r="D482" s="2" t="s">
        <v>331</v>
      </c>
      <c r="E482" s="3">
        <v>21</v>
      </c>
      <c r="F482" s="2" t="s">
        <v>813</v>
      </c>
      <c r="G482" s="3">
        <v>0</v>
      </c>
      <c r="H482" s="2" t="s">
        <v>813</v>
      </c>
      <c r="I482" s="3">
        <v>0</v>
      </c>
      <c r="J482" s="2" t="s">
        <v>646</v>
      </c>
      <c r="K482" s="3">
        <v>0</v>
      </c>
      <c r="L482" s="2" t="s">
        <v>1773</v>
      </c>
    </row>
    <row r="483" spans="1:12" ht="12.75">
      <c r="A483" s="2" t="s">
        <v>328</v>
      </c>
      <c r="B483" s="2" t="s">
        <v>1775</v>
      </c>
      <c r="C483" s="2" t="s">
        <v>1774</v>
      </c>
      <c r="D483" s="2" t="s">
        <v>331</v>
      </c>
      <c r="E483" s="3">
        <v>5282</v>
      </c>
      <c r="F483" s="2" t="s">
        <v>813</v>
      </c>
      <c r="G483" s="3">
        <v>0</v>
      </c>
      <c r="H483" s="2" t="s">
        <v>813</v>
      </c>
      <c r="I483" s="3">
        <v>0</v>
      </c>
      <c r="J483" s="2" t="s">
        <v>646</v>
      </c>
      <c r="K483" s="3">
        <v>0</v>
      </c>
      <c r="L483" s="2" t="s">
        <v>1776</v>
      </c>
    </row>
    <row r="484" spans="1:12" ht="12.75">
      <c r="A484" s="2" t="s">
        <v>328</v>
      </c>
      <c r="B484" s="2" t="s">
        <v>1778</v>
      </c>
      <c r="C484" s="2" t="s">
        <v>1777</v>
      </c>
      <c r="D484" s="2" t="s">
        <v>331</v>
      </c>
      <c r="E484" s="3">
        <v>60473</v>
      </c>
      <c r="F484" s="2" t="s">
        <v>813</v>
      </c>
      <c r="G484" s="3">
        <v>0</v>
      </c>
      <c r="H484" s="2" t="s">
        <v>813</v>
      </c>
      <c r="I484" s="3">
        <v>0</v>
      </c>
      <c r="J484" s="2" t="s">
        <v>646</v>
      </c>
      <c r="K484" s="3">
        <v>0</v>
      </c>
      <c r="L484" s="2" t="s">
        <v>1779</v>
      </c>
    </row>
    <row r="485" spans="1:12" ht="25.5">
      <c r="A485" s="2" t="s">
        <v>328</v>
      </c>
      <c r="B485" s="2" t="s">
        <v>1781</v>
      </c>
      <c r="C485" s="2" t="s">
        <v>1780</v>
      </c>
      <c r="D485" s="2" t="s">
        <v>331</v>
      </c>
      <c r="E485" s="3">
        <v>405</v>
      </c>
      <c r="F485" s="2" t="s">
        <v>813</v>
      </c>
      <c r="G485" s="3">
        <v>0</v>
      </c>
      <c r="H485" s="2" t="s">
        <v>813</v>
      </c>
      <c r="I485" s="3">
        <v>0</v>
      </c>
      <c r="J485" s="2" t="s">
        <v>646</v>
      </c>
      <c r="K485" s="3">
        <v>0</v>
      </c>
      <c r="L485" s="2" t="s">
        <v>1782</v>
      </c>
    </row>
    <row r="486" spans="1:12" ht="12.75">
      <c r="A486" s="2" t="s">
        <v>328</v>
      </c>
      <c r="B486" s="2" t="s">
        <v>1784</v>
      </c>
      <c r="C486" s="2" t="s">
        <v>1783</v>
      </c>
      <c r="D486" s="2" t="s">
        <v>331</v>
      </c>
      <c r="E486" s="3">
        <v>641</v>
      </c>
      <c r="F486" s="2" t="s">
        <v>813</v>
      </c>
      <c r="G486" s="3">
        <v>0</v>
      </c>
      <c r="H486" s="2" t="s">
        <v>813</v>
      </c>
      <c r="I486" s="3">
        <v>0</v>
      </c>
      <c r="J486" s="2" t="s">
        <v>646</v>
      </c>
      <c r="K486" s="3">
        <v>0</v>
      </c>
      <c r="L486" s="2" t="s">
        <v>1785</v>
      </c>
    </row>
    <row r="487" spans="1:12" ht="25.5">
      <c r="A487" s="2" t="s">
        <v>328</v>
      </c>
      <c r="B487" s="2" t="s">
        <v>1787</v>
      </c>
      <c r="C487" s="2" t="s">
        <v>1786</v>
      </c>
      <c r="D487" s="2" t="s">
        <v>331</v>
      </c>
      <c r="E487" s="3">
        <v>358</v>
      </c>
      <c r="F487" s="2" t="s">
        <v>813</v>
      </c>
      <c r="G487" s="3">
        <v>0</v>
      </c>
      <c r="H487" s="2" t="s">
        <v>813</v>
      </c>
      <c r="I487" s="3">
        <v>0</v>
      </c>
      <c r="J487" s="2" t="s">
        <v>646</v>
      </c>
      <c r="K487" s="3">
        <v>0</v>
      </c>
      <c r="L487" s="2" t="s">
        <v>1788</v>
      </c>
    </row>
    <row r="488" spans="1:12" ht="25.5">
      <c r="A488" s="2" t="s">
        <v>328</v>
      </c>
      <c r="B488" s="2" t="s">
        <v>1790</v>
      </c>
      <c r="C488" s="2" t="s">
        <v>1789</v>
      </c>
      <c r="D488" s="2" t="s">
        <v>331</v>
      </c>
      <c r="E488" s="3">
        <v>35</v>
      </c>
      <c r="F488" s="2" t="s">
        <v>813</v>
      </c>
      <c r="G488" s="3">
        <v>0</v>
      </c>
      <c r="H488" s="2" t="s">
        <v>813</v>
      </c>
      <c r="I488" s="3">
        <v>0</v>
      </c>
      <c r="J488" s="2" t="s">
        <v>646</v>
      </c>
      <c r="K488" s="3">
        <v>0</v>
      </c>
      <c r="L488" s="2" t="s">
        <v>1791</v>
      </c>
    </row>
    <row r="489" spans="1:12" ht="25.5">
      <c r="A489" s="2" t="s">
        <v>328</v>
      </c>
      <c r="B489" s="2" t="s">
        <v>1793</v>
      </c>
      <c r="C489" s="2" t="s">
        <v>1792</v>
      </c>
      <c r="D489" s="2" t="s">
        <v>331</v>
      </c>
      <c r="E489" s="3">
        <v>20</v>
      </c>
      <c r="F489" s="2" t="s">
        <v>813</v>
      </c>
      <c r="G489" s="3">
        <v>0</v>
      </c>
      <c r="H489" s="2" t="s">
        <v>813</v>
      </c>
      <c r="I489" s="3">
        <v>0</v>
      </c>
      <c r="J489" s="2" t="s">
        <v>646</v>
      </c>
      <c r="K489" s="3">
        <v>0</v>
      </c>
      <c r="L489" s="2" t="s">
        <v>1794</v>
      </c>
    </row>
    <row r="490" spans="1:12" ht="25.5">
      <c r="A490" s="2" t="s">
        <v>328</v>
      </c>
      <c r="B490" s="2" t="s">
        <v>1796</v>
      </c>
      <c r="C490" s="2" t="s">
        <v>1795</v>
      </c>
      <c r="D490" s="2" t="s">
        <v>331</v>
      </c>
      <c r="E490" s="3">
        <v>228</v>
      </c>
      <c r="F490" s="2" t="s">
        <v>813</v>
      </c>
      <c r="G490" s="3">
        <v>0</v>
      </c>
      <c r="H490" s="2" t="s">
        <v>813</v>
      </c>
      <c r="I490" s="3">
        <v>0</v>
      </c>
      <c r="J490" s="2" t="s">
        <v>646</v>
      </c>
      <c r="K490" s="3">
        <v>0</v>
      </c>
      <c r="L490" s="2" t="s">
        <v>1797</v>
      </c>
    </row>
    <row r="491" spans="1:12" ht="12.75">
      <c r="A491" s="2" t="s">
        <v>328</v>
      </c>
      <c r="B491" s="2" t="s">
        <v>1799</v>
      </c>
      <c r="C491" s="2" t="s">
        <v>1798</v>
      </c>
      <c r="D491" s="2" t="s">
        <v>331</v>
      </c>
      <c r="E491" s="3">
        <v>747</v>
      </c>
      <c r="F491" s="2" t="s">
        <v>813</v>
      </c>
      <c r="G491" s="3">
        <v>0</v>
      </c>
      <c r="H491" s="2" t="s">
        <v>813</v>
      </c>
      <c r="I491" s="3">
        <v>0</v>
      </c>
      <c r="J491" s="2" t="s">
        <v>646</v>
      </c>
      <c r="K491" s="3">
        <v>0</v>
      </c>
      <c r="L491" s="2" t="s">
        <v>1800</v>
      </c>
    </row>
    <row r="492" spans="1:12" ht="12.75">
      <c r="A492" s="2" t="s">
        <v>328</v>
      </c>
      <c r="B492" s="2" t="s">
        <v>1802</v>
      </c>
      <c r="C492" s="2" t="s">
        <v>1801</v>
      </c>
      <c r="D492" s="2" t="s">
        <v>331</v>
      </c>
      <c r="E492" s="3">
        <v>18247</v>
      </c>
      <c r="F492" s="2" t="s">
        <v>813</v>
      </c>
      <c r="G492" s="3">
        <v>0</v>
      </c>
      <c r="H492" s="2" t="s">
        <v>813</v>
      </c>
      <c r="I492" s="3">
        <v>0</v>
      </c>
      <c r="J492" s="2" t="s">
        <v>646</v>
      </c>
      <c r="K492" s="3">
        <v>0</v>
      </c>
      <c r="L492" s="2" t="s">
        <v>1803</v>
      </c>
    </row>
    <row r="493" spans="1:12" ht="25.5">
      <c r="A493" s="2" t="s">
        <v>328</v>
      </c>
      <c r="B493" s="2" t="s">
        <v>1805</v>
      </c>
      <c r="C493" s="2" t="s">
        <v>1804</v>
      </c>
      <c r="D493" s="2" t="s">
        <v>331</v>
      </c>
      <c r="E493" s="3">
        <v>524</v>
      </c>
      <c r="F493" s="2" t="s">
        <v>813</v>
      </c>
      <c r="G493" s="3">
        <v>0</v>
      </c>
      <c r="H493" s="2" t="s">
        <v>813</v>
      </c>
      <c r="I493" s="3">
        <v>0</v>
      </c>
      <c r="J493" s="2" t="s">
        <v>646</v>
      </c>
      <c r="K493" s="3">
        <v>0</v>
      </c>
      <c r="L493" s="2" t="s">
        <v>1806</v>
      </c>
    </row>
    <row r="494" spans="1:12" ht="25.5">
      <c r="A494" s="2" t="s">
        <v>328</v>
      </c>
      <c r="B494" s="2" t="s">
        <v>1808</v>
      </c>
      <c r="C494" s="2" t="s">
        <v>1807</v>
      </c>
      <c r="D494" s="2" t="s">
        <v>331</v>
      </c>
      <c r="E494" s="3">
        <v>3853</v>
      </c>
      <c r="F494" s="2" t="s">
        <v>813</v>
      </c>
      <c r="G494" s="3">
        <v>0</v>
      </c>
      <c r="H494" s="2" t="s">
        <v>813</v>
      </c>
      <c r="I494" s="3">
        <v>0</v>
      </c>
      <c r="J494" s="2" t="s">
        <v>646</v>
      </c>
      <c r="K494" s="3">
        <v>0</v>
      </c>
      <c r="L494" s="2" t="s">
        <v>1809</v>
      </c>
    </row>
    <row r="495" spans="1:12" ht="25.5">
      <c r="A495" s="2" t="s">
        <v>328</v>
      </c>
      <c r="B495" s="2" t="s">
        <v>1811</v>
      </c>
      <c r="C495" s="2" t="s">
        <v>1810</v>
      </c>
      <c r="D495" s="2" t="s">
        <v>331</v>
      </c>
      <c r="E495" s="3">
        <v>1237</v>
      </c>
      <c r="F495" s="2" t="s">
        <v>813</v>
      </c>
      <c r="G495" s="3">
        <v>0</v>
      </c>
      <c r="H495" s="2" t="s">
        <v>813</v>
      </c>
      <c r="I495" s="3">
        <v>0</v>
      </c>
      <c r="J495" s="2" t="s">
        <v>646</v>
      </c>
      <c r="K495" s="3">
        <v>0</v>
      </c>
      <c r="L495" s="2" t="s">
        <v>1812</v>
      </c>
    </row>
    <row r="496" spans="1:12" ht="38.25">
      <c r="A496" s="2" t="s">
        <v>328</v>
      </c>
      <c r="B496" s="2" t="s">
        <v>1814</v>
      </c>
      <c r="C496" s="2" t="s">
        <v>1813</v>
      </c>
      <c r="D496" s="2" t="s">
        <v>331</v>
      </c>
      <c r="E496" s="3">
        <v>1057</v>
      </c>
      <c r="F496" s="2" t="s">
        <v>813</v>
      </c>
      <c r="G496" s="3">
        <v>0</v>
      </c>
      <c r="H496" s="2" t="s">
        <v>813</v>
      </c>
      <c r="I496" s="3">
        <v>0</v>
      </c>
      <c r="J496" s="2" t="s">
        <v>646</v>
      </c>
      <c r="K496" s="3">
        <v>0</v>
      </c>
      <c r="L496" s="2" t="s">
        <v>1815</v>
      </c>
    </row>
    <row r="497" spans="1:12" ht="38.25">
      <c r="A497" s="2" t="s">
        <v>328</v>
      </c>
      <c r="B497" s="2" t="s">
        <v>1817</v>
      </c>
      <c r="C497" s="2" t="s">
        <v>1816</v>
      </c>
      <c r="D497" s="2" t="s">
        <v>331</v>
      </c>
      <c r="E497" s="3">
        <v>572</v>
      </c>
      <c r="F497" s="2" t="s">
        <v>813</v>
      </c>
      <c r="G497" s="3">
        <v>0</v>
      </c>
      <c r="H497" s="2" t="s">
        <v>813</v>
      </c>
      <c r="I497" s="3">
        <v>0</v>
      </c>
      <c r="J497" s="2" t="s">
        <v>646</v>
      </c>
      <c r="K497" s="3">
        <v>0</v>
      </c>
      <c r="L497" s="2" t="s">
        <v>1818</v>
      </c>
    </row>
    <row r="498" spans="1:12" ht="38.25">
      <c r="A498" s="2" t="s">
        <v>328</v>
      </c>
      <c r="B498" s="2" t="s">
        <v>1820</v>
      </c>
      <c r="C498" s="2" t="s">
        <v>1819</v>
      </c>
      <c r="D498" s="2" t="s">
        <v>331</v>
      </c>
      <c r="E498" s="3">
        <v>987</v>
      </c>
      <c r="F498" s="2" t="s">
        <v>813</v>
      </c>
      <c r="G498" s="3">
        <v>0</v>
      </c>
      <c r="H498" s="2" t="s">
        <v>813</v>
      </c>
      <c r="I498" s="3">
        <v>0</v>
      </c>
      <c r="J498" s="2" t="s">
        <v>646</v>
      </c>
      <c r="K498" s="3">
        <v>0</v>
      </c>
      <c r="L498" s="2" t="s">
        <v>1821</v>
      </c>
    </row>
    <row r="499" spans="1:12" ht="25.5">
      <c r="A499" s="2" t="s">
        <v>328</v>
      </c>
      <c r="B499" s="2" t="s">
        <v>1823</v>
      </c>
      <c r="C499" s="2" t="s">
        <v>1822</v>
      </c>
      <c r="D499" s="2" t="s">
        <v>331</v>
      </c>
      <c r="E499" s="3">
        <v>14305</v>
      </c>
      <c r="F499" s="2" t="s">
        <v>813</v>
      </c>
      <c r="G499" s="3">
        <v>0</v>
      </c>
      <c r="H499" s="2" t="s">
        <v>813</v>
      </c>
      <c r="I499" s="3">
        <v>0</v>
      </c>
      <c r="J499" s="2" t="s">
        <v>646</v>
      </c>
      <c r="K499" s="3">
        <v>0</v>
      </c>
      <c r="L499" s="2" t="s">
        <v>1824</v>
      </c>
    </row>
    <row r="500" spans="1:12" ht="25.5">
      <c r="A500" s="2" t="s">
        <v>328</v>
      </c>
      <c r="B500" s="2" t="s">
        <v>1826</v>
      </c>
      <c r="C500" s="2" t="s">
        <v>1825</v>
      </c>
      <c r="D500" s="2" t="s">
        <v>331</v>
      </c>
      <c r="E500" s="3">
        <v>170263</v>
      </c>
      <c r="F500" s="2" t="s">
        <v>813</v>
      </c>
      <c r="G500" s="3">
        <v>0</v>
      </c>
      <c r="H500" s="2" t="s">
        <v>813</v>
      </c>
      <c r="I500" s="3">
        <v>0</v>
      </c>
      <c r="J500" s="2" t="s">
        <v>646</v>
      </c>
      <c r="K500" s="3">
        <v>0</v>
      </c>
      <c r="L500" s="2" t="s">
        <v>1827</v>
      </c>
    </row>
    <row r="501" spans="1:12" ht="25.5">
      <c r="A501" s="2" t="s">
        <v>328</v>
      </c>
      <c r="B501" s="2" t="s">
        <v>1829</v>
      </c>
      <c r="C501" s="2" t="s">
        <v>1828</v>
      </c>
      <c r="D501" s="2" t="s">
        <v>331</v>
      </c>
      <c r="E501" s="3">
        <v>2829</v>
      </c>
      <c r="F501" s="2" t="s">
        <v>813</v>
      </c>
      <c r="G501" s="3">
        <v>0</v>
      </c>
      <c r="H501" s="2" t="s">
        <v>813</v>
      </c>
      <c r="I501" s="3">
        <v>0</v>
      </c>
      <c r="J501" s="2" t="s">
        <v>646</v>
      </c>
      <c r="K501" s="3">
        <v>0</v>
      </c>
      <c r="L501" s="2" t="s">
        <v>1830</v>
      </c>
    </row>
    <row r="502" spans="1:12" ht="25.5">
      <c r="A502" s="2" t="s">
        <v>328</v>
      </c>
      <c r="B502" s="2" t="s">
        <v>1832</v>
      </c>
      <c r="C502" s="2" t="s">
        <v>1831</v>
      </c>
      <c r="D502" s="2" t="s">
        <v>331</v>
      </c>
      <c r="E502" s="3">
        <v>19434</v>
      </c>
      <c r="F502" s="2" t="s">
        <v>813</v>
      </c>
      <c r="G502" s="3">
        <v>0</v>
      </c>
      <c r="H502" s="2" t="s">
        <v>813</v>
      </c>
      <c r="I502" s="3">
        <v>0</v>
      </c>
      <c r="J502" s="2" t="s">
        <v>646</v>
      </c>
      <c r="K502" s="3">
        <v>0</v>
      </c>
      <c r="L502" s="2" t="s">
        <v>1833</v>
      </c>
    </row>
    <row r="503" spans="1:12" ht="25.5">
      <c r="A503" s="2" t="s">
        <v>328</v>
      </c>
      <c r="B503" s="2" t="s">
        <v>1835</v>
      </c>
      <c r="C503" s="2" t="s">
        <v>1834</v>
      </c>
      <c r="D503" s="2" t="s">
        <v>331</v>
      </c>
      <c r="E503" s="3">
        <v>8966</v>
      </c>
      <c r="F503" s="2" t="s">
        <v>813</v>
      </c>
      <c r="G503" s="3">
        <v>0</v>
      </c>
      <c r="H503" s="2" t="s">
        <v>813</v>
      </c>
      <c r="I503" s="3">
        <v>0</v>
      </c>
      <c r="J503" s="2" t="s">
        <v>646</v>
      </c>
      <c r="K503" s="3">
        <v>0</v>
      </c>
      <c r="L503" s="2" t="s">
        <v>1836</v>
      </c>
    </row>
    <row r="504" spans="1:12" ht="25.5">
      <c r="A504" s="2" t="s">
        <v>328</v>
      </c>
      <c r="B504" s="2" t="s">
        <v>1838</v>
      </c>
      <c r="C504" s="2" t="s">
        <v>1837</v>
      </c>
      <c r="D504" s="2" t="s">
        <v>331</v>
      </c>
      <c r="E504" s="3">
        <v>5786</v>
      </c>
      <c r="F504" s="2" t="s">
        <v>813</v>
      </c>
      <c r="G504" s="3">
        <v>0</v>
      </c>
      <c r="H504" s="2" t="s">
        <v>813</v>
      </c>
      <c r="I504" s="3">
        <v>0</v>
      </c>
      <c r="J504" s="2" t="s">
        <v>646</v>
      </c>
      <c r="K504" s="3">
        <v>0</v>
      </c>
      <c r="L504" s="2" t="s">
        <v>1839</v>
      </c>
    </row>
    <row r="505" spans="1:12" ht="25.5">
      <c r="A505" s="2" t="s">
        <v>328</v>
      </c>
      <c r="B505" s="2" t="s">
        <v>1841</v>
      </c>
      <c r="C505" s="2" t="s">
        <v>1840</v>
      </c>
      <c r="D505" s="2" t="s">
        <v>331</v>
      </c>
      <c r="E505" s="3">
        <v>662</v>
      </c>
      <c r="F505" s="2" t="s">
        <v>813</v>
      </c>
      <c r="G505" s="3">
        <v>0</v>
      </c>
      <c r="H505" s="2" t="s">
        <v>813</v>
      </c>
      <c r="I505" s="3">
        <v>0</v>
      </c>
      <c r="J505" s="2" t="s">
        <v>646</v>
      </c>
      <c r="K505" s="3">
        <v>0</v>
      </c>
      <c r="L505" s="2" t="s">
        <v>1842</v>
      </c>
    </row>
    <row r="506" spans="1:12" ht="25.5">
      <c r="A506" s="2" t="s">
        <v>328</v>
      </c>
      <c r="B506" s="2" t="s">
        <v>1844</v>
      </c>
      <c r="C506" s="2" t="s">
        <v>1843</v>
      </c>
      <c r="D506" s="2" t="s">
        <v>331</v>
      </c>
      <c r="E506" s="3">
        <v>4020</v>
      </c>
      <c r="F506" s="2" t="s">
        <v>813</v>
      </c>
      <c r="G506" s="3">
        <v>0</v>
      </c>
      <c r="H506" s="2" t="s">
        <v>813</v>
      </c>
      <c r="I506" s="3">
        <v>0</v>
      </c>
      <c r="J506" s="2" t="s">
        <v>646</v>
      </c>
      <c r="K506" s="3">
        <v>0</v>
      </c>
      <c r="L506" s="2" t="s">
        <v>1845</v>
      </c>
    </row>
    <row r="507" spans="1:12" ht="12.75">
      <c r="A507" s="2" t="s">
        <v>328</v>
      </c>
      <c r="B507" s="2" t="s">
        <v>1847</v>
      </c>
      <c r="C507" s="2" t="s">
        <v>1846</v>
      </c>
      <c r="D507" s="2" t="s">
        <v>331</v>
      </c>
      <c r="E507" s="3">
        <v>55196</v>
      </c>
      <c r="F507" s="2" t="s">
        <v>813</v>
      </c>
      <c r="G507" s="3">
        <v>0</v>
      </c>
      <c r="H507" s="2" t="s">
        <v>813</v>
      </c>
      <c r="I507" s="3">
        <v>0</v>
      </c>
      <c r="J507" s="2" t="s">
        <v>646</v>
      </c>
      <c r="K507" s="3">
        <v>0</v>
      </c>
      <c r="L507" s="2" t="s">
        <v>1848</v>
      </c>
    </row>
    <row r="508" spans="1:12" ht="12.75">
      <c r="A508" s="2" t="s">
        <v>328</v>
      </c>
      <c r="B508" s="2" t="s">
        <v>1850</v>
      </c>
      <c r="C508" s="2" t="s">
        <v>1849</v>
      </c>
      <c r="D508" s="2" t="s">
        <v>331</v>
      </c>
      <c r="E508" s="3">
        <v>600985</v>
      </c>
      <c r="F508" s="2" t="s">
        <v>813</v>
      </c>
      <c r="G508" s="3">
        <v>0</v>
      </c>
      <c r="H508" s="2" t="s">
        <v>813</v>
      </c>
      <c r="I508" s="3">
        <v>0</v>
      </c>
      <c r="J508" s="2" t="s">
        <v>646</v>
      </c>
      <c r="K508" s="3">
        <v>0</v>
      </c>
      <c r="L508" s="2" t="s">
        <v>1851</v>
      </c>
    </row>
    <row r="509" spans="1:12" ht="25.5">
      <c r="A509" s="2" t="s">
        <v>328</v>
      </c>
      <c r="B509" s="2" t="s">
        <v>1853</v>
      </c>
      <c r="C509" s="2" t="s">
        <v>1852</v>
      </c>
      <c r="D509" s="2" t="s">
        <v>331</v>
      </c>
      <c r="E509" s="3">
        <v>11227</v>
      </c>
      <c r="F509" s="2" t="s">
        <v>813</v>
      </c>
      <c r="G509" s="3">
        <v>0</v>
      </c>
      <c r="H509" s="2" t="s">
        <v>813</v>
      </c>
      <c r="I509" s="3">
        <v>0</v>
      </c>
      <c r="J509" s="2" t="s">
        <v>646</v>
      </c>
      <c r="K509" s="3">
        <v>0</v>
      </c>
      <c r="L509" s="2" t="s">
        <v>1854</v>
      </c>
    </row>
    <row r="510" spans="1:12" ht="25.5">
      <c r="A510" s="2" t="s">
        <v>328</v>
      </c>
      <c r="B510" s="2" t="s">
        <v>1856</v>
      </c>
      <c r="C510" s="2" t="s">
        <v>1855</v>
      </c>
      <c r="D510" s="2" t="s">
        <v>331</v>
      </c>
      <c r="E510" s="3">
        <v>625</v>
      </c>
      <c r="F510" s="2" t="s">
        <v>813</v>
      </c>
      <c r="G510" s="3">
        <v>0</v>
      </c>
      <c r="H510" s="2" t="s">
        <v>813</v>
      </c>
      <c r="I510" s="3">
        <v>0</v>
      </c>
      <c r="J510" s="2" t="s">
        <v>646</v>
      </c>
      <c r="K510" s="3">
        <v>0</v>
      </c>
      <c r="L510" s="2" t="s">
        <v>1857</v>
      </c>
    </row>
    <row r="511" spans="1:12" ht="25.5">
      <c r="A511" s="2" t="s">
        <v>328</v>
      </c>
      <c r="B511" s="2" t="s">
        <v>1859</v>
      </c>
      <c r="C511" s="2" t="s">
        <v>1858</v>
      </c>
      <c r="D511" s="2" t="s">
        <v>331</v>
      </c>
      <c r="E511" s="3">
        <v>292</v>
      </c>
      <c r="F511" s="2" t="s">
        <v>813</v>
      </c>
      <c r="G511" s="3">
        <v>0</v>
      </c>
      <c r="H511" s="2" t="s">
        <v>813</v>
      </c>
      <c r="I511" s="3">
        <v>0</v>
      </c>
      <c r="J511" s="2" t="s">
        <v>646</v>
      </c>
      <c r="K511" s="3">
        <v>0</v>
      </c>
      <c r="L511" s="2" t="s">
        <v>1860</v>
      </c>
    </row>
    <row r="512" spans="1:12" ht="25.5">
      <c r="A512" s="2" t="s">
        <v>328</v>
      </c>
      <c r="B512" s="2" t="s">
        <v>1862</v>
      </c>
      <c r="C512" s="2" t="s">
        <v>1861</v>
      </c>
      <c r="D512" s="2" t="s">
        <v>331</v>
      </c>
      <c r="E512" s="3">
        <v>165</v>
      </c>
      <c r="F512" s="2" t="s">
        <v>813</v>
      </c>
      <c r="G512" s="3">
        <v>0</v>
      </c>
      <c r="H512" s="2" t="s">
        <v>813</v>
      </c>
      <c r="I512" s="3">
        <v>0</v>
      </c>
      <c r="J512" s="2" t="s">
        <v>646</v>
      </c>
      <c r="K512" s="3">
        <v>0</v>
      </c>
      <c r="L512" s="2" t="s">
        <v>1863</v>
      </c>
    </row>
    <row r="513" spans="1:12" ht="25.5">
      <c r="A513" s="2" t="s">
        <v>328</v>
      </c>
      <c r="B513" s="2" t="s">
        <v>1865</v>
      </c>
      <c r="C513" s="2" t="s">
        <v>1864</v>
      </c>
      <c r="D513" s="2" t="s">
        <v>331</v>
      </c>
      <c r="E513" s="3">
        <v>46</v>
      </c>
      <c r="F513" s="2" t="s">
        <v>813</v>
      </c>
      <c r="G513" s="3">
        <v>0</v>
      </c>
      <c r="H513" s="2" t="s">
        <v>813</v>
      </c>
      <c r="I513" s="3">
        <v>0</v>
      </c>
      <c r="J513" s="2" t="s">
        <v>646</v>
      </c>
      <c r="K513" s="3">
        <v>0</v>
      </c>
      <c r="L513" s="2" t="s">
        <v>1866</v>
      </c>
    </row>
    <row r="514" spans="1:12" ht="25.5">
      <c r="A514" s="2" t="s">
        <v>328</v>
      </c>
      <c r="B514" s="2" t="s">
        <v>1868</v>
      </c>
      <c r="C514" s="2" t="s">
        <v>1867</v>
      </c>
      <c r="D514" s="2" t="s">
        <v>331</v>
      </c>
      <c r="E514" s="3">
        <v>122</v>
      </c>
      <c r="F514" s="2" t="s">
        <v>813</v>
      </c>
      <c r="G514" s="3">
        <v>0</v>
      </c>
      <c r="H514" s="2" t="s">
        <v>813</v>
      </c>
      <c r="I514" s="3">
        <v>0</v>
      </c>
      <c r="J514" s="2" t="s">
        <v>646</v>
      </c>
      <c r="K514" s="3">
        <v>0</v>
      </c>
      <c r="L514" s="2" t="s">
        <v>1869</v>
      </c>
    </row>
    <row r="515" spans="1:12" ht="12.75">
      <c r="A515" s="2" t="s">
        <v>328</v>
      </c>
      <c r="B515" s="2" t="s">
        <v>1871</v>
      </c>
      <c r="C515" s="2" t="s">
        <v>1870</v>
      </c>
      <c r="D515" s="2" t="s">
        <v>331</v>
      </c>
      <c r="E515" s="3">
        <v>2649</v>
      </c>
      <c r="F515" s="2" t="s">
        <v>813</v>
      </c>
      <c r="G515" s="3">
        <v>0</v>
      </c>
      <c r="H515" s="2" t="s">
        <v>813</v>
      </c>
      <c r="I515" s="3">
        <v>0</v>
      </c>
      <c r="J515" s="2" t="s">
        <v>646</v>
      </c>
      <c r="K515" s="3">
        <v>0</v>
      </c>
      <c r="L515" s="2" t="s">
        <v>1872</v>
      </c>
    </row>
    <row r="516" spans="1:12" ht="12.75">
      <c r="A516" s="2" t="s">
        <v>328</v>
      </c>
      <c r="B516" s="2" t="s">
        <v>1874</v>
      </c>
      <c r="C516" s="2" t="s">
        <v>1873</v>
      </c>
      <c r="D516" s="2" t="s">
        <v>331</v>
      </c>
      <c r="E516" s="3">
        <v>40820</v>
      </c>
      <c r="F516" s="2" t="s">
        <v>813</v>
      </c>
      <c r="G516" s="3">
        <v>0</v>
      </c>
      <c r="H516" s="2" t="s">
        <v>813</v>
      </c>
      <c r="I516" s="3">
        <v>0</v>
      </c>
      <c r="J516" s="2" t="s">
        <v>646</v>
      </c>
      <c r="K516" s="3">
        <v>0</v>
      </c>
      <c r="L516" s="2" t="s">
        <v>1875</v>
      </c>
    </row>
    <row r="517" spans="1:12" ht="25.5">
      <c r="A517" s="2" t="s">
        <v>328</v>
      </c>
      <c r="B517" s="2" t="s">
        <v>1877</v>
      </c>
      <c r="C517" s="2" t="s">
        <v>1876</v>
      </c>
      <c r="D517" s="2" t="s">
        <v>331</v>
      </c>
      <c r="E517" s="3">
        <v>428</v>
      </c>
      <c r="F517" s="2" t="s">
        <v>813</v>
      </c>
      <c r="G517" s="3">
        <v>0</v>
      </c>
      <c r="H517" s="2" t="s">
        <v>813</v>
      </c>
      <c r="I517" s="3">
        <v>0</v>
      </c>
      <c r="J517" s="2" t="s">
        <v>646</v>
      </c>
      <c r="K517" s="3">
        <v>0</v>
      </c>
      <c r="L517" s="2" t="s">
        <v>1878</v>
      </c>
    </row>
    <row r="518" spans="1:12" ht="25.5">
      <c r="A518" s="2" t="s">
        <v>328</v>
      </c>
      <c r="B518" s="2" t="s">
        <v>1880</v>
      </c>
      <c r="C518" s="2" t="s">
        <v>1879</v>
      </c>
      <c r="D518" s="2" t="s">
        <v>331</v>
      </c>
      <c r="E518" s="3">
        <v>341</v>
      </c>
      <c r="F518" s="2" t="s">
        <v>813</v>
      </c>
      <c r="G518" s="3">
        <v>0</v>
      </c>
      <c r="H518" s="2" t="s">
        <v>813</v>
      </c>
      <c r="I518" s="3">
        <v>0</v>
      </c>
      <c r="J518" s="2" t="s">
        <v>646</v>
      </c>
      <c r="K518" s="3">
        <v>0</v>
      </c>
      <c r="L518" s="2" t="s">
        <v>1881</v>
      </c>
    </row>
    <row r="519" spans="1:12" ht="25.5">
      <c r="A519" s="2" t="s">
        <v>328</v>
      </c>
      <c r="B519" s="2" t="s">
        <v>1883</v>
      </c>
      <c r="C519" s="2" t="s">
        <v>1882</v>
      </c>
      <c r="D519" s="2" t="s">
        <v>331</v>
      </c>
      <c r="E519" s="3">
        <v>112</v>
      </c>
      <c r="F519" s="2" t="s">
        <v>813</v>
      </c>
      <c r="G519" s="3">
        <v>0</v>
      </c>
      <c r="H519" s="2" t="s">
        <v>813</v>
      </c>
      <c r="I519" s="3">
        <v>0</v>
      </c>
      <c r="J519" s="2" t="s">
        <v>646</v>
      </c>
      <c r="K519" s="3">
        <v>0</v>
      </c>
      <c r="L519" s="2" t="s">
        <v>1884</v>
      </c>
    </row>
    <row r="520" spans="1:12" ht="25.5">
      <c r="A520" s="2" t="s">
        <v>328</v>
      </c>
      <c r="B520" s="2" t="s">
        <v>1886</v>
      </c>
      <c r="C520" s="2" t="s">
        <v>1885</v>
      </c>
      <c r="D520" s="2" t="s">
        <v>331</v>
      </c>
      <c r="E520" s="3">
        <v>107</v>
      </c>
      <c r="F520" s="2" t="s">
        <v>813</v>
      </c>
      <c r="G520" s="3">
        <v>0</v>
      </c>
      <c r="H520" s="2" t="s">
        <v>813</v>
      </c>
      <c r="I520" s="3">
        <v>0</v>
      </c>
      <c r="J520" s="2" t="s">
        <v>646</v>
      </c>
      <c r="K520" s="3">
        <v>0</v>
      </c>
      <c r="L520" s="2" t="s">
        <v>1887</v>
      </c>
    </row>
    <row r="521" spans="1:12" ht="25.5">
      <c r="A521" s="2" t="s">
        <v>328</v>
      </c>
      <c r="B521" s="2" t="s">
        <v>1889</v>
      </c>
      <c r="C521" s="2" t="s">
        <v>1888</v>
      </c>
      <c r="D521" s="2" t="s">
        <v>331</v>
      </c>
      <c r="E521" s="3">
        <v>25</v>
      </c>
      <c r="F521" s="2" t="s">
        <v>813</v>
      </c>
      <c r="G521" s="3">
        <v>0</v>
      </c>
      <c r="H521" s="2" t="s">
        <v>813</v>
      </c>
      <c r="I521" s="3">
        <v>0</v>
      </c>
      <c r="J521" s="2" t="s">
        <v>646</v>
      </c>
      <c r="K521" s="3">
        <v>0</v>
      </c>
      <c r="L521" s="2" t="s">
        <v>1890</v>
      </c>
    </row>
    <row r="522" spans="1:12" ht="25.5">
      <c r="A522" s="2" t="s">
        <v>328</v>
      </c>
      <c r="B522" s="2" t="s">
        <v>1892</v>
      </c>
      <c r="C522" s="2" t="s">
        <v>1891</v>
      </c>
      <c r="D522" s="2" t="s">
        <v>331</v>
      </c>
      <c r="E522" s="3">
        <v>97</v>
      </c>
      <c r="F522" s="2" t="s">
        <v>813</v>
      </c>
      <c r="G522" s="3">
        <v>0</v>
      </c>
      <c r="H522" s="2" t="s">
        <v>813</v>
      </c>
      <c r="I522" s="3">
        <v>0</v>
      </c>
      <c r="J522" s="2" t="s">
        <v>646</v>
      </c>
      <c r="K522" s="3">
        <v>0</v>
      </c>
      <c r="L522" s="2" t="s">
        <v>1893</v>
      </c>
    </row>
    <row r="523" spans="1:12" ht="12.75">
      <c r="A523" s="2" t="s">
        <v>328</v>
      </c>
      <c r="B523" s="2" t="s">
        <v>1895</v>
      </c>
      <c r="C523" s="2" t="s">
        <v>1894</v>
      </c>
      <c r="D523" s="2" t="s">
        <v>331</v>
      </c>
      <c r="E523" s="3">
        <v>3249</v>
      </c>
      <c r="F523" s="2" t="s">
        <v>813</v>
      </c>
      <c r="G523" s="3">
        <v>0</v>
      </c>
      <c r="H523" s="2" t="s">
        <v>813</v>
      </c>
      <c r="I523" s="3">
        <v>0</v>
      </c>
      <c r="J523" s="2" t="s">
        <v>646</v>
      </c>
      <c r="K523" s="3">
        <v>0</v>
      </c>
      <c r="L523" s="2" t="s">
        <v>1896</v>
      </c>
    </row>
    <row r="524" spans="1:12" ht="12.75">
      <c r="A524" s="2" t="s">
        <v>328</v>
      </c>
      <c r="B524" s="2" t="s">
        <v>1898</v>
      </c>
      <c r="C524" s="2" t="s">
        <v>1897</v>
      </c>
      <c r="D524" s="2" t="s">
        <v>331</v>
      </c>
      <c r="E524" s="3">
        <v>82773</v>
      </c>
      <c r="F524" s="2" t="s">
        <v>813</v>
      </c>
      <c r="G524" s="3">
        <v>0</v>
      </c>
      <c r="H524" s="2" t="s">
        <v>813</v>
      </c>
      <c r="I524" s="3">
        <v>0</v>
      </c>
      <c r="J524" s="2" t="s">
        <v>646</v>
      </c>
      <c r="K524" s="3">
        <v>0</v>
      </c>
      <c r="L524" s="2" t="s">
        <v>1899</v>
      </c>
    </row>
    <row r="525" spans="1:12" ht="25.5">
      <c r="A525" s="2" t="s">
        <v>328</v>
      </c>
      <c r="B525" s="2" t="s">
        <v>1901</v>
      </c>
      <c r="C525" s="2" t="s">
        <v>1900</v>
      </c>
      <c r="D525" s="2" t="s">
        <v>331</v>
      </c>
      <c r="E525" s="3">
        <v>637</v>
      </c>
      <c r="F525" s="2" t="s">
        <v>813</v>
      </c>
      <c r="G525" s="3">
        <v>0</v>
      </c>
      <c r="H525" s="2" t="s">
        <v>813</v>
      </c>
      <c r="I525" s="3">
        <v>0</v>
      </c>
      <c r="J525" s="2" t="s">
        <v>646</v>
      </c>
      <c r="K525" s="3">
        <v>0</v>
      </c>
      <c r="L525" s="2" t="s">
        <v>1902</v>
      </c>
    </row>
    <row r="526" spans="1:12" ht="25.5">
      <c r="A526" s="2" t="s">
        <v>328</v>
      </c>
      <c r="B526" s="2" t="s">
        <v>1904</v>
      </c>
      <c r="C526" s="2" t="s">
        <v>1903</v>
      </c>
      <c r="D526" s="2" t="s">
        <v>331</v>
      </c>
      <c r="E526" s="3">
        <v>1685</v>
      </c>
      <c r="F526" s="2" t="s">
        <v>813</v>
      </c>
      <c r="G526" s="3">
        <v>0</v>
      </c>
      <c r="H526" s="2" t="s">
        <v>813</v>
      </c>
      <c r="I526" s="3">
        <v>0</v>
      </c>
      <c r="J526" s="2" t="s">
        <v>646</v>
      </c>
      <c r="K526" s="3">
        <v>0</v>
      </c>
      <c r="L526" s="2" t="s">
        <v>1905</v>
      </c>
    </row>
    <row r="527" spans="1:12" ht="25.5">
      <c r="A527" s="2" t="s">
        <v>328</v>
      </c>
      <c r="B527" s="2" t="s">
        <v>1907</v>
      </c>
      <c r="C527" s="2" t="s">
        <v>1906</v>
      </c>
      <c r="D527" s="2" t="s">
        <v>331</v>
      </c>
      <c r="E527" s="3">
        <v>1213</v>
      </c>
      <c r="F527" s="2" t="s">
        <v>813</v>
      </c>
      <c r="G527" s="3">
        <v>0</v>
      </c>
      <c r="H527" s="2" t="s">
        <v>813</v>
      </c>
      <c r="I527" s="3">
        <v>0</v>
      </c>
      <c r="J527" s="2" t="s">
        <v>646</v>
      </c>
      <c r="K527" s="3">
        <v>0</v>
      </c>
      <c r="L527" s="2" t="s">
        <v>1908</v>
      </c>
    </row>
    <row r="528" spans="1:12" ht="25.5">
      <c r="A528" s="2" t="s">
        <v>328</v>
      </c>
      <c r="B528" s="2" t="s">
        <v>1910</v>
      </c>
      <c r="C528" s="2" t="s">
        <v>1909</v>
      </c>
      <c r="D528" s="2" t="s">
        <v>331</v>
      </c>
      <c r="E528" s="3">
        <v>192</v>
      </c>
      <c r="F528" s="2" t="s">
        <v>813</v>
      </c>
      <c r="G528" s="3">
        <v>0</v>
      </c>
      <c r="H528" s="2" t="s">
        <v>813</v>
      </c>
      <c r="I528" s="3">
        <v>0</v>
      </c>
      <c r="J528" s="2" t="s">
        <v>646</v>
      </c>
      <c r="K528" s="3">
        <v>0</v>
      </c>
      <c r="L528" s="2" t="s">
        <v>1911</v>
      </c>
    </row>
    <row r="529" spans="1:12" ht="25.5">
      <c r="A529" s="2" t="s">
        <v>328</v>
      </c>
      <c r="B529" s="2" t="s">
        <v>1913</v>
      </c>
      <c r="C529" s="2" t="s">
        <v>1912</v>
      </c>
      <c r="D529" s="2" t="s">
        <v>331</v>
      </c>
      <c r="E529" s="3">
        <v>137</v>
      </c>
      <c r="F529" s="2" t="s">
        <v>813</v>
      </c>
      <c r="G529" s="3">
        <v>0</v>
      </c>
      <c r="H529" s="2" t="s">
        <v>813</v>
      </c>
      <c r="I529" s="3">
        <v>0</v>
      </c>
      <c r="J529" s="2" t="s">
        <v>646</v>
      </c>
      <c r="K529" s="3">
        <v>0</v>
      </c>
      <c r="L529" s="2" t="s">
        <v>1914</v>
      </c>
    </row>
    <row r="530" spans="1:12" ht="25.5">
      <c r="A530" s="2" t="s">
        <v>328</v>
      </c>
      <c r="B530" s="2" t="s">
        <v>1916</v>
      </c>
      <c r="C530" s="2" t="s">
        <v>1915</v>
      </c>
      <c r="D530" s="2" t="s">
        <v>331</v>
      </c>
      <c r="E530" s="3">
        <v>143</v>
      </c>
      <c r="F530" s="2" t="s">
        <v>813</v>
      </c>
      <c r="G530" s="3">
        <v>0</v>
      </c>
      <c r="H530" s="2" t="s">
        <v>813</v>
      </c>
      <c r="I530" s="3">
        <v>0</v>
      </c>
      <c r="J530" s="2" t="s">
        <v>646</v>
      </c>
      <c r="K530" s="3">
        <v>0</v>
      </c>
      <c r="L530" s="2" t="s">
        <v>1917</v>
      </c>
    </row>
    <row r="531" spans="1:12" ht="12.75">
      <c r="A531" s="2" t="s">
        <v>328</v>
      </c>
      <c r="B531" s="2" t="s">
        <v>1919</v>
      </c>
      <c r="C531" s="2" t="s">
        <v>1918</v>
      </c>
      <c r="D531" s="2" t="s">
        <v>331</v>
      </c>
      <c r="E531" s="3">
        <v>2066</v>
      </c>
      <c r="F531" s="2" t="s">
        <v>813</v>
      </c>
      <c r="G531" s="3">
        <v>0</v>
      </c>
      <c r="H531" s="2" t="s">
        <v>813</v>
      </c>
      <c r="I531" s="3">
        <v>0</v>
      </c>
      <c r="J531" s="2" t="s">
        <v>646</v>
      </c>
      <c r="K531" s="3">
        <v>0</v>
      </c>
      <c r="L531" s="2" t="s">
        <v>1920</v>
      </c>
    </row>
    <row r="532" spans="1:12" ht="12.75">
      <c r="A532" s="2" t="s">
        <v>328</v>
      </c>
      <c r="B532" s="2" t="s">
        <v>1922</v>
      </c>
      <c r="C532" s="2" t="s">
        <v>1921</v>
      </c>
      <c r="D532" s="2" t="s">
        <v>331</v>
      </c>
      <c r="E532" s="3">
        <v>44287</v>
      </c>
      <c r="F532" s="2" t="s">
        <v>813</v>
      </c>
      <c r="G532" s="3">
        <v>0</v>
      </c>
      <c r="H532" s="2" t="s">
        <v>813</v>
      </c>
      <c r="I532" s="3">
        <v>0</v>
      </c>
      <c r="J532" s="2" t="s">
        <v>646</v>
      </c>
      <c r="K532" s="3">
        <v>0</v>
      </c>
      <c r="L532" s="2" t="s">
        <v>1923</v>
      </c>
    </row>
    <row r="533" spans="1:12" ht="25.5">
      <c r="A533" s="2" t="s">
        <v>328</v>
      </c>
      <c r="B533" s="2" t="s">
        <v>1925</v>
      </c>
      <c r="C533" s="2" t="s">
        <v>1924</v>
      </c>
      <c r="D533" s="2" t="s">
        <v>331</v>
      </c>
      <c r="E533" s="3">
        <v>445</v>
      </c>
      <c r="F533" s="2" t="s">
        <v>813</v>
      </c>
      <c r="G533" s="3">
        <v>0</v>
      </c>
      <c r="H533" s="2" t="s">
        <v>813</v>
      </c>
      <c r="I533" s="3">
        <v>0</v>
      </c>
      <c r="J533" s="2" t="s">
        <v>646</v>
      </c>
      <c r="K533" s="3">
        <v>0</v>
      </c>
      <c r="L533" s="2" t="s">
        <v>1926</v>
      </c>
    </row>
    <row r="534" spans="1:12" ht="25.5">
      <c r="A534" s="2" t="s">
        <v>328</v>
      </c>
      <c r="B534" s="2" t="s">
        <v>690</v>
      </c>
      <c r="C534" s="2" t="s">
        <v>1927</v>
      </c>
      <c r="D534" s="2" t="s">
        <v>331</v>
      </c>
      <c r="E534" s="3">
        <v>738</v>
      </c>
      <c r="F534" s="2" t="s">
        <v>813</v>
      </c>
      <c r="G534" s="3">
        <v>0</v>
      </c>
      <c r="H534" s="2" t="s">
        <v>813</v>
      </c>
      <c r="I534" s="3">
        <v>0</v>
      </c>
      <c r="J534" s="2" t="s">
        <v>646</v>
      </c>
      <c r="K534" s="3">
        <v>0</v>
      </c>
      <c r="L534" s="2" t="s">
        <v>691</v>
      </c>
    </row>
    <row r="535" spans="1:12" ht="25.5">
      <c r="A535" s="2" t="s">
        <v>328</v>
      </c>
      <c r="B535" s="2" t="s">
        <v>693</v>
      </c>
      <c r="C535" s="2" t="s">
        <v>692</v>
      </c>
      <c r="D535" s="2" t="s">
        <v>331</v>
      </c>
      <c r="E535" s="3">
        <v>221</v>
      </c>
      <c r="F535" s="2" t="s">
        <v>813</v>
      </c>
      <c r="G535" s="3">
        <v>0</v>
      </c>
      <c r="H535" s="2" t="s">
        <v>813</v>
      </c>
      <c r="I535" s="3">
        <v>0</v>
      </c>
      <c r="J535" s="2" t="s">
        <v>646</v>
      </c>
      <c r="K535" s="3">
        <v>0</v>
      </c>
      <c r="L535" s="2" t="s">
        <v>694</v>
      </c>
    </row>
    <row r="536" spans="1:12" ht="25.5">
      <c r="A536" s="2" t="s">
        <v>328</v>
      </c>
      <c r="B536" s="2" t="s">
        <v>696</v>
      </c>
      <c r="C536" s="2" t="s">
        <v>695</v>
      </c>
      <c r="D536" s="2" t="s">
        <v>331</v>
      </c>
      <c r="E536" s="3">
        <v>205</v>
      </c>
      <c r="F536" s="2" t="s">
        <v>813</v>
      </c>
      <c r="G536" s="3">
        <v>0</v>
      </c>
      <c r="H536" s="2" t="s">
        <v>813</v>
      </c>
      <c r="I536" s="3">
        <v>0</v>
      </c>
      <c r="J536" s="2" t="s">
        <v>646</v>
      </c>
      <c r="K536" s="3">
        <v>0</v>
      </c>
      <c r="L536" s="2" t="s">
        <v>697</v>
      </c>
    </row>
    <row r="537" spans="1:12" ht="25.5">
      <c r="A537" s="2" t="s">
        <v>328</v>
      </c>
      <c r="B537" s="2" t="s">
        <v>699</v>
      </c>
      <c r="C537" s="2" t="s">
        <v>698</v>
      </c>
      <c r="D537" s="2" t="s">
        <v>331</v>
      </c>
      <c r="E537" s="3">
        <v>181</v>
      </c>
      <c r="F537" s="2" t="s">
        <v>813</v>
      </c>
      <c r="G537" s="3">
        <v>0</v>
      </c>
      <c r="H537" s="2" t="s">
        <v>813</v>
      </c>
      <c r="I537" s="3">
        <v>0</v>
      </c>
      <c r="J537" s="2" t="s">
        <v>646</v>
      </c>
      <c r="K537" s="3">
        <v>0</v>
      </c>
      <c r="L537" s="2" t="s">
        <v>700</v>
      </c>
    </row>
    <row r="538" spans="1:12" ht="25.5">
      <c r="A538" s="2" t="s">
        <v>328</v>
      </c>
      <c r="B538" s="2" t="s">
        <v>702</v>
      </c>
      <c r="C538" s="2" t="s">
        <v>701</v>
      </c>
      <c r="D538" s="2" t="s">
        <v>331</v>
      </c>
      <c r="E538" s="3">
        <v>131</v>
      </c>
      <c r="F538" s="2" t="s">
        <v>813</v>
      </c>
      <c r="G538" s="3">
        <v>0</v>
      </c>
      <c r="H538" s="2" t="s">
        <v>813</v>
      </c>
      <c r="I538" s="3">
        <v>0</v>
      </c>
      <c r="J538" s="2" t="s">
        <v>646</v>
      </c>
      <c r="K538" s="3">
        <v>0</v>
      </c>
      <c r="L538" s="2" t="s">
        <v>703</v>
      </c>
    </row>
    <row r="539" spans="1:12" ht="12.75">
      <c r="A539" s="2" t="s">
        <v>328</v>
      </c>
      <c r="B539" s="2" t="s">
        <v>705</v>
      </c>
      <c r="C539" s="2" t="s">
        <v>704</v>
      </c>
      <c r="D539" s="2" t="s">
        <v>331</v>
      </c>
      <c r="E539" s="3">
        <v>4674</v>
      </c>
      <c r="F539" s="2" t="s">
        <v>813</v>
      </c>
      <c r="G539" s="3">
        <v>0</v>
      </c>
      <c r="H539" s="2" t="s">
        <v>813</v>
      </c>
      <c r="I539" s="3">
        <v>0</v>
      </c>
      <c r="J539" s="2" t="s">
        <v>646</v>
      </c>
      <c r="K539" s="3">
        <v>0</v>
      </c>
      <c r="L539" s="2" t="s">
        <v>706</v>
      </c>
    </row>
    <row r="540" spans="1:12" ht="12.75">
      <c r="A540" s="2" t="s">
        <v>328</v>
      </c>
      <c r="B540" s="2" t="s">
        <v>708</v>
      </c>
      <c r="C540" s="2" t="s">
        <v>707</v>
      </c>
      <c r="D540" s="2" t="s">
        <v>331</v>
      </c>
      <c r="E540" s="3">
        <v>32270</v>
      </c>
      <c r="F540" s="2" t="s">
        <v>813</v>
      </c>
      <c r="G540" s="3">
        <v>0</v>
      </c>
      <c r="H540" s="2" t="s">
        <v>813</v>
      </c>
      <c r="I540" s="3">
        <v>0</v>
      </c>
      <c r="J540" s="2" t="s">
        <v>646</v>
      </c>
      <c r="K540" s="3">
        <v>0</v>
      </c>
      <c r="L540" s="2" t="s">
        <v>709</v>
      </c>
    </row>
    <row r="541" spans="1:12" ht="25.5">
      <c r="A541" s="2" t="s">
        <v>328</v>
      </c>
      <c r="B541" s="2" t="s">
        <v>711</v>
      </c>
      <c r="C541" s="2" t="s">
        <v>710</v>
      </c>
      <c r="D541" s="2" t="s">
        <v>331</v>
      </c>
      <c r="E541" s="3">
        <v>411</v>
      </c>
      <c r="F541" s="2" t="s">
        <v>813</v>
      </c>
      <c r="G541" s="3">
        <v>0</v>
      </c>
      <c r="H541" s="2" t="s">
        <v>813</v>
      </c>
      <c r="I541" s="3">
        <v>0</v>
      </c>
      <c r="J541" s="2" t="s">
        <v>646</v>
      </c>
      <c r="K541" s="3">
        <v>0</v>
      </c>
      <c r="L541" s="2" t="s">
        <v>712</v>
      </c>
    </row>
    <row r="542" spans="1:12" ht="25.5">
      <c r="A542" s="2" t="s">
        <v>328</v>
      </c>
      <c r="B542" s="2" t="s">
        <v>714</v>
      </c>
      <c r="C542" s="2" t="s">
        <v>713</v>
      </c>
      <c r="D542" s="2" t="s">
        <v>331</v>
      </c>
      <c r="E542" s="3">
        <v>688</v>
      </c>
      <c r="F542" s="2" t="s">
        <v>813</v>
      </c>
      <c r="G542" s="3">
        <v>0</v>
      </c>
      <c r="H542" s="2" t="s">
        <v>813</v>
      </c>
      <c r="I542" s="3">
        <v>0</v>
      </c>
      <c r="J542" s="2" t="s">
        <v>646</v>
      </c>
      <c r="K542" s="3">
        <v>0</v>
      </c>
      <c r="L542" s="2" t="s">
        <v>715</v>
      </c>
    </row>
    <row r="543" spans="1:12" ht="25.5">
      <c r="A543" s="2" t="s">
        <v>328</v>
      </c>
      <c r="B543" s="2" t="s">
        <v>717</v>
      </c>
      <c r="C543" s="2" t="s">
        <v>716</v>
      </c>
      <c r="D543" s="2" t="s">
        <v>331</v>
      </c>
      <c r="E543" s="3">
        <v>111</v>
      </c>
      <c r="F543" s="2" t="s">
        <v>813</v>
      </c>
      <c r="G543" s="3">
        <v>0</v>
      </c>
      <c r="H543" s="2" t="s">
        <v>813</v>
      </c>
      <c r="I543" s="3">
        <v>0</v>
      </c>
      <c r="J543" s="2" t="s">
        <v>646</v>
      </c>
      <c r="K543" s="3">
        <v>0</v>
      </c>
      <c r="L543" s="2" t="s">
        <v>718</v>
      </c>
    </row>
    <row r="544" spans="1:12" ht="25.5">
      <c r="A544" s="2" t="s">
        <v>328</v>
      </c>
      <c r="B544" s="2" t="s">
        <v>720</v>
      </c>
      <c r="C544" s="2" t="s">
        <v>719</v>
      </c>
      <c r="D544" s="2" t="s">
        <v>331</v>
      </c>
      <c r="E544" s="3">
        <v>265</v>
      </c>
      <c r="F544" s="2" t="s">
        <v>813</v>
      </c>
      <c r="G544" s="3">
        <v>0</v>
      </c>
      <c r="H544" s="2" t="s">
        <v>813</v>
      </c>
      <c r="I544" s="3">
        <v>0</v>
      </c>
      <c r="J544" s="2" t="s">
        <v>646</v>
      </c>
      <c r="K544" s="3">
        <v>0</v>
      </c>
      <c r="L544" s="2" t="s">
        <v>721</v>
      </c>
    </row>
    <row r="545" spans="1:12" ht="25.5">
      <c r="A545" s="2" t="s">
        <v>328</v>
      </c>
      <c r="B545" s="2" t="s">
        <v>723</v>
      </c>
      <c r="C545" s="2" t="s">
        <v>722</v>
      </c>
      <c r="D545" s="2" t="s">
        <v>331</v>
      </c>
      <c r="E545" s="3">
        <v>58</v>
      </c>
      <c r="F545" s="2" t="s">
        <v>813</v>
      </c>
      <c r="G545" s="3">
        <v>0</v>
      </c>
      <c r="H545" s="2" t="s">
        <v>813</v>
      </c>
      <c r="I545" s="3">
        <v>0</v>
      </c>
      <c r="J545" s="2" t="s">
        <v>646</v>
      </c>
      <c r="K545" s="3">
        <v>0</v>
      </c>
      <c r="L545" s="2" t="s">
        <v>724</v>
      </c>
    </row>
    <row r="546" spans="1:12" ht="25.5">
      <c r="A546" s="2" t="s">
        <v>328</v>
      </c>
      <c r="B546" s="2" t="s">
        <v>726</v>
      </c>
      <c r="C546" s="2" t="s">
        <v>725</v>
      </c>
      <c r="D546" s="2" t="s">
        <v>331</v>
      </c>
      <c r="E546" s="3">
        <v>254</v>
      </c>
      <c r="F546" s="2" t="s">
        <v>813</v>
      </c>
      <c r="G546" s="3">
        <v>0</v>
      </c>
      <c r="H546" s="2" t="s">
        <v>813</v>
      </c>
      <c r="I546" s="3">
        <v>0</v>
      </c>
      <c r="J546" s="2" t="s">
        <v>646</v>
      </c>
      <c r="K546" s="3">
        <v>0</v>
      </c>
      <c r="L546" s="2" t="s">
        <v>727</v>
      </c>
    </row>
    <row r="547" spans="1:12" ht="12.75">
      <c r="A547" s="2" t="s">
        <v>328</v>
      </c>
      <c r="B547" s="2" t="s">
        <v>729</v>
      </c>
      <c r="C547" s="2" t="s">
        <v>728</v>
      </c>
      <c r="D547" s="2" t="s">
        <v>331</v>
      </c>
      <c r="E547" s="3">
        <v>5330</v>
      </c>
      <c r="F547" s="2" t="s">
        <v>813</v>
      </c>
      <c r="G547" s="3">
        <v>0</v>
      </c>
      <c r="H547" s="2" t="s">
        <v>813</v>
      </c>
      <c r="I547" s="3">
        <v>0</v>
      </c>
      <c r="J547" s="2" t="s">
        <v>646</v>
      </c>
      <c r="K547" s="3">
        <v>0</v>
      </c>
      <c r="L547" s="2" t="s">
        <v>1967</v>
      </c>
    </row>
    <row r="548" spans="1:12" ht="12.75">
      <c r="A548" s="2" t="s">
        <v>328</v>
      </c>
      <c r="B548" s="2" t="s">
        <v>1969</v>
      </c>
      <c r="C548" s="2" t="s">
        <v>1968</v>
      </c>
      <c r="D548" s="2" t="s">
        <v>331</v>
      </c>
      <c r="E548" s="3">
        <v>24608</v>
      </c>
      <c r="F548" s="2" t="s">
        <v>813</v>
      </c>
      <c r="G548" s="3">
        <v>0</v>
      </c>
      <c r="H548" s="2" t="s">
        <v>813</v>
      </c>
      <c r="I548" s="3">
        <v>0</v>
      </c>
      <c r="J548" s="2" t="s">
        <v>646</v>
      </c>
      <c r="K548" s="3">
        <v>0</v>
      </c>
      <c r="L548" s="2" t="s">
        <v>1970</v>
      </c>
    </row>
    <row r="549" spans="1:12" ht="25.5">
      <c r="A549" s="2" t="s">
        <v>328</v>
      </c>
      <c r="B549" s="2" t="s">
        <v>1972</v>
      </c>
      <c r="C549" s="2" t="s">
        <v>1971</v>
      </c>
      <c r="D549" s="2" t="s">
        <v>331</v>
      </c>
      <c r="E549" s="3">
        <v>622</v>
      </c>
      <c r="F549" s="2" t="s">
        <v>813</v>
      </c>
      <c r="G549" s="3">
        <v>0</v>
      </c>
      <c r="H549" s="2" t="s">
        <v>813</v>
      </c>
      <c r="I549" s="3">
        <v>0</v>
      </c>
      <c r="J549" s="2" t="s">
        <v>646</v>
      </c>
      <c r="K549" s="3">
        <v>0</v>
      </c>
      <c r="L549" s="2" t="s">
        <v>1973</v>
      </c>
    </row>
    <row r="550" spans="1:12" ht="25.5">
      <c r="A550" s="2" t="s">
        <v>328</v>
      </c>
      <c r="B550" s="2" t="s">
        <v>1975</v>
      </c>
      <c r="C550" s="2" t="s">
        <v>1974</v>
      </c>
      <c r="D550" s="2" t="s">
        <v>331</v>
      </c>
      <c r="E550" s="3">
        <v>2226</v>
      </c>
      <c r="F550" s="2" t="s">
        <v>813</v>
      </c>
      <c r="G550" s="3">
        <v>0</v>
      </c>
      <c r="H550" s="2" t="s">
        <v>813</v>
      </c>
      <c r="I550" s="3">
        <v>0</v>
      </c>
      <c r="J550" s="2" t="s">
        <v>646</v>
      </c>
      <c r="K550" s="3">
        <v>0</v>
      </c>
      <c r="L550" s="2" t="s">
        <v>1976</v>
      </c>
    </row>
    <row r="551" spans="1:12" ht="25.5">
      <c r="A551" s="2" t="s">
        <v>328</v>
      </c>
      <c r="B551" s="2" t="s">
        <v>1978</v>
      </c>
      <c r="C551" s="2" t="s">
        <v>1977</v>
      </c>
      <c r="D551" s="2" t="s">
        <v>331</v>
      </c>
      <c r="E551" s="3">
        <v>588</v>
      </c>
      <c r="F551" s="2" t="s">
        <v>813</v>
      </c>
      <c r="G551" s="3">
        <v>0</v>
      </c>
      <c r="H551" s="2" t="s">
        <v>813</v>
      </c>
      <c r="I551" s="3">
        <v>0</v>
      </c>
      <c r="J551" s="2" t="s">
        <v>646</v>
      </c>
      <c r="K551" s="3">
        <v>0</v>
      </c>
      <c r="L551" s="2" t="s">
        <v>1979</v>
      </c>
    </row>
    <row r="552" spans="1:12" ht="25.5">
      <c r="A552" s="2" t="s">
        <v>328</v>
      </c>
      <c r="B552" s="2" t="s">
        <v>1981</v>
      </c>
      <c r="C552" s="2" t="s">
        <v>1980</v>
      </c>
      <c r="D552" s="2" t="s">
        <v>331</v>
      </c>
      <c r="E552" s="3">
        <v>954</v>
      </c>
      <c r="F552" s="2" t="s">
        <v>813</v>
      </c>
      <c r="G552" s="3">
        <v>0</v>
      </c>
      <c r="H552" s="2" t="s">
        <v>813</v>
      </c>
      <c r="I552" s="3">
        <v>0</v>
      </c>
      <c r="J552" s="2" t="s">
        <v>646</v>
      </c>
      <c r="K552" s="3">
        <v>0</v>
      </c>
      <c r="L552" s="2" t="s">
        <v>1982</v>
      </c>
    </row>
    <row r="553" spans="1:12" ht="25.5">
      <c r="A553" s="2" t="s">
        <v>328</v>
      </c>
      <c r="B553" s="2" t="s">
        <v>1984</v>
      </c>
      <c r="C553" s="2" t="s">
        <v>1983</v>
      </c>
      <c r="D553" s="2" t="s">
        <v>331</v>
      </c>
      <c r="E553" s="3">
        <v>197</v>
      </c>
      <c r="F553" s="2" t="s">
        <v>813</v>
      </c>
      <c r="G553" s="3">
        <v>0</v>
      </c>
      <c r="H553" s="2" t="s">
        <v>813</v>
      </c>
      <c r="I553" s="3">
        <v>0</v>
      </c>
      <c r="J553" s="2" t="s">
        <v>646</v>
      </c>
      <c r="K553" s="3">
        <v>0</v>
      </c>
      <c r="L553" s="2" t="s">
        <v>1985</v>
      </c>
    </row>
    <row r="554" spans="1:12" ht="25.5">
      <c r="A554" s="2" t="s">
        <v>328</v>
      </c>
      <c r="B554" s="2" t="s">
        <v>1987</v>
      </c>
      <c r="C554" s="2" t="s">
        <v>1986</v>
      </c>
      <c r="D554" s="2" t="s">
        <v>331</v>
      </c>
      <c r="E554" s="3">
        <v>487</v>
      </c>
      <c r="F554" s="2" t="s">
        <v>813</v>
      </c>
      <c r="G554" s="3">
        <v>0</v>
      </c>
      <c r="H554" s="2" t="s">
        <v>813</v>
      </c>
      <c r="I554" s="3">
        <v>0</v>
      </c>
      <c r="J554" s="2" t="s">
        <v>646</v>
      </c>
      <c r="K554" s="3">
        <v>0</v>
      </c>
      <c r="L554" s="2" t="s">
        <v>1988</v>
      </c>
    </row>
    <row r="555" spans="1:12" ht="25.5">
      <c r="A555" s="2" t="s">
        <v>328</v>
      </c>
      <c r="B555" s="2" t="s">
        <v>1990</v>
      </c>
      <c r="C555" s="2" t="s">
        <v>1989</v>
      </c>
      <c r="D555" s="2" t="s">
        <v>331</v>
      </c>
      <c r="E555" s="3">
        <v>24095</v>
      </c>
      <c r="F555" s="2" t="s">
        <v>813</v>
      </c>
      <c r="G555" s="3">
        <v>0</v>
      </c>
      <c r="H555" s="2" t="s">
        <v>813</v>
      </c>
      <c r="I555" s="3">
        <v>0</v>
      </c>
      <c r="J555" s="2" t="s">
        <v>646</v>
      </c>
      <c r="K555" s="3">
        <v>0</v>
      </c>
      <c r="L555" s="2" t="s">
        <v>1991</v>
      </c>
    </row>
    <row r="556" spans="1:12" ht="25.5">
      <c r="A556" s="2" t="s">
        <v>328</v>
      </c>
      <c r="B556" s="2" t="s">
        <v>1993</v>
      </c>
      <c r="C556" s="2" t="s">
        <v>1992</v>
      </c>
      <c r="D556" s="2" t="s">
        <v>331</v>
      </c>
      <c r="E556" s="3">
        <v>86485</v>
      </c>
      <c r="F556" s="2" t="s">
        <v>813</v>
      </c>
      <c r="G556" s="3">
        <v>0</v>
      </c>
      <c r="H556" s="2" t="s">
        <v>813</v>
      </c>
      <c r="I556" s="3">
        <v>0</v>
      </c>
      <c r="J556" s="2" t="s">
        <v>646</v>
      </c>
      <c r="K556" s="3">
        <v>0</v>
      </c>
      <c r="L556" s="2" t="s">
        <v>1994</v>
      </c>
    </row>
    <row r="557" spans="1:12" ht="25.5">
      <c r="A557" s="2" t="s">
        <v>328</v>
      </c>
      <c r="B557" s="2" t="s">
        <v>1996</v>
      </c>
      <c r="C557" s="2" t="s">
        <v>1995</v>
      </c>
      <c r="D557" s="2" t="s">
        <v>331</v>
      </c>
      <c r="E557" s="3">
        <v>1550</v>
      </c>
      <c r="F557" s="2" t="s">
        <v>813</v>
      </c>
      <c r="G557" s="3">
        <v>0</v>
      </c>
      <c r="H557" s="2" t="s">
        <v>813</v>
      </c>
      <c r="I557" s="3">
        <v>0</v>
      </c>
      <c r="J557" s="2" t="s">
        <v>646</v>
      </c>
      <c r="K557" s="3">
        <v>0</v>
      </c>
      <c r="L557" s="2" t="s">
        <v>1997</v>
      </c>
    </row>
    <row r="558" spans="1:12" ht="25.5">
      <c r="A558" s="2" t="s">
        <v>328</v>
      </c>
      <c r="B558" s="2" t="s">
        <v>1999</v>
      </c>
      <c r="C558" s="2" t="s">
        <v>1998</v>
      </c>
      <c r="D558" s="2" t="s">
        <v>331</v>
      </c>
      <c r="E558" s="3">
        <v>27999</v>
      </c>
      <c r="F558" s="2" t="s">
        <v>331</v>
      </c>
      <c r="G558" s="3">
        <v>25614</v>
      </c>
      <c r="H558" s="2" t="s">
        <v>331</v>
      </c>
      <c r="I558" s="3">
        <v>26412</v>
      </c>
      <c r="J558" s="2" t="s">
        <v>332</v>
      </c>
      <c r="K558" s="3">
        <v>31597</v>
      </c>
      <c r="L558" s="2" t="s">
        <v>2000</v>
      </c>
    </row>
    <row r="559" spans="1:12" ht="25.5">
      <c r="A559" s="2" t="s">
        <v>328</v>
      </c>
      <c r="B559" s="2" t="s">
        <v>2002</v>
      </c>
      <c r="C559" s="2" t="s">
        <v>2001</v>
      </c>
      <c r="D559" s="2" t="s">
        <v>331</v>
      </c>
      <c r="E559" s="3">
        <v>10317</v>
      </c>
      <c r="F559" s="2" t="s">
        <v>331</v>
      </c>
      <c r="G559" s="3">
        <v>10477</v>
      </c>
      <c r="H559" s="2" t="s">
        <v>331</v>
      </c>
      <c r="I559" s="3">
        <v>13255</v>
      </c>
      <c r="J559" s="2" t="s">
        <v>646</v>
      </c>
      <c r="K559" s="3">
        <v>0</v>
      </c>
      <c r="L559" s="2" t="s">
        <v>761</v>
      </c>
    </row>
    <row r="560" spans="1:12" ht="25.5">
      <c r="A560" s="2" t="s">
        <v>328</v>
      </c>
      <c r="B560" s="2" t="s">
        <v>763</v>
      </c>
      <c r="C560" s="2" t="s">
        <v>762</v>
      </c>
      <c r="D560" s="2" t="s">
        <v>331</v>
      </c>
      <c r="E560" s="3">
        <v>7713</v>
      </c>
      <c r="F560" s="2" t="s">
        <v>331</v>
      </c>
      <c r="G560" s="3">
        <v>6020</v>
      </c>
      <c r="H560" s="2" t="s">
        <v>331</v>
      </c>
      <c r="I560" s="3">
        <v>5033</v>
      </c>
      <c r="J560" s="2" t="s">
        <v>646</v>
      </c>
      <c r="K560" s="3">
        <v>0</v>
      </c>
      <c r="L560" s="2" t="s">
        <v>764</v>
      </c>
    </row>
    <row r="561" spans="1:12" ht="25.5">
      <c r="A561" s="2" t="s">
        <v>328</v>
      </c>
      <c r="B561" s="2" t="s">
        <v>766</v>
      </c>
      <c r="C561" s="2" t="s">
        <v>765</v>
      </c>
      <c r="D561" s="2" t="s">
        <v>331</v>
      </c>
      <c r="E561" s="3">
        <v>4558</v>
      </c>
      <c r="F561" s="2" t="s">
        <v>331</v>
      </c>
      <c r="G561" s="3">
        <v>4463</v>
      </c>
      <c r="H561" s="2" t="s">
        <v>331</v>
      </c>
      <c r="I561" s="3">
        <v>4510</v>
      </c>
      <c r="J561" s="2" t="s">
        <v>646</v>
      </c>
      <c r="K561" s="3">
        <v>0</v>
      </c>
      <c r="L561" s="2" t="s">
        <v>767</v>
      </c>
    </row>
    <row r="562" spans="1:12" ht="25.5">
      <c r="A562" s="2" t="s">
        <v>328</v>
      </c>
      <c r="B562" s="2" t="s">
        <v>769</v>
      </c>
      <c r="C562" s="2" t="s">
        <v>768</v>
      </c>
      <c r="D562" s="2" t="s">
        <v>331</v>
      </c>
      <c r="E562" s="3">
        <v>5411</v>
      </c>
      <c r="F562" s="2" t="s">
        <v>331</v>
      </c>
      <c r="G562" s="3">
        <v>4654</v>
      </c>
      <c r="H562" s="2" t="s">
        <v>331</v>
      </c>
      <c r="I562" s="3">
        <v>3614</v>
      </c>
      <c r="J562" s="2" t="s">
        <v>646</v>
      </c>
      <c r="K562" s="3">
        <v>0</v>
      </c>
      <c r="L562" s="2" t="s">
        <v>770</v>
      </c>
    </row>
    <row r="563" spans="1:12" ht="25.5">
      <c r="A563" s="2" t="s">
        <v>328</v>
      </c>
      <c r="B563" s="2" t="s">
        <v>772</v>
      </c>
      <c r="C563" s="2" t="s">
        <v>771</v>
      </c>
      <c r="D563" s="2" t="s">
        <v>331</v>
      </c>
      <c r="E563" s="3">
        <v>118743</v>
      </c>
      <c r="F563" s="2" t="s">
        <v>331</v>
      </c>
      <c r="G563" s="3">
        <v>107147</v>
      </c>
      <c r="H563" s="2" t="s">
        <v>331</v>
      </c>
      <c r="I563" s="3">
        <v>96800</v>
      </c>
      <c r="J563" s="2" t="s">
        <v>646</v>
      </c>
      <c r="K563" s="3">
        <v>0</v>
      </c>
      <c r="L563" s="2" t="s">
        <v>773</v>
      </c>
    </row>
    <row r="564" spans="1:12" ht="25.5">
      <c r="A564" s="2" t="s">
        <v>328</v>
      </c>
      <c r="B564" s="2" t="s">
        <v>775</v>
      </c>
      <c r="C564" s="2" t="s">
        <v>774</v>
      </c>
      <c r="D564" s="2" t="s">
        <v>331</v>
      </c>
      <c r="E564" s="3">
        <v>1243023</v>
      </c>
      <c r="F564" s="2" t="s">
        <v>331</v>
      </c>
      <c r="G564" s="3">
        <v>1271554</v>
      </c>
      <c r="H564" s="2" t="s">
        <v>813</v>
      </c>
      <c r="I564" s="3">
        <v>0</v>
      </c>
      <c r="J564" s="2" t="s">
        <v>646</v>
      </c>
      <c r="K564" s="3">
        <v>0</v>
      </c>
      <c r="L564" s="2" t="s">
        <v>776</v>
      </c>
    </row>
    <row r="565" spans="1:12" ht="25.5">
      <c r="A565" s="2" t="s">
        <v>328</v>
      </c>
      <c r="B565" s="2" t="s">
        <v>778</v>
      </c>
      <c r="C565" s="2" t="s">
        <v>777</v>
      </c>
      <c r="D565" s="2" t="s">
        <v>331</v>
      </c>
      <c r="E565" s="3">
        <v>17526</v>
      </c>
      <c r="F565" s="2" t="s">
        <v>331</v>
      </c>
      <c r="G565" s="3">
        <v>12875</v>
      </c>
      <c r="H565" s="2" t="s">
        <v>331</v>
      </c>
      <c r="I565" s="3">
        <v>10381</v>
      </c>
      <c r="J565" s="2" t="s">
        <v>646</v>
      </c>
      <c r="K565" s="3">
        <v>0</v>
      </c>
      <c r="L565" s="2" t="s">
        <v>779</v>
      </c>
    </row>
    <row r="566" spans="1:12" ht="25.5">
      <c r="A566" s="2" t="s">
        <v>328</v>
      </c>
      <c r="B566" s="2" t="s">
        <v>781</v>
      </c>
      <c r="C566" s="2" t="s">
        <v>780</v>
      </c>
      <c r="D566" s="2" t="s">
        <v>331</v>
      </c>
      <c r="E566" s="3">
        <v>15313</v>
      </c>
      <c r="F566" s="2" t="s">
        <v>331</v>
      </c>
      <c r="G566" s="3">
        <v>13617</v>
      </c>
      <c r="H566" s="2" t="s">
        <v>331</v>
      </c>
      <c r="I566" s="3">
        <v>13382</v>
      </c>
      <c r="J566" s="2" t="s">
        <v>332</v>
      </c>
      <c r="K566" s="3">
        <v>14132</v>
      </c>
      <c r="L566" s="2" t="s">
        <v>782</v>
      </c>
    </row>
    <row r="567" spans="1:12" ht="25.5">
      <c r="A567" s="2" t="s">
        <v>328</v>
      </c>
      <c r="B567" s="2" t="s">
        <v>784</v>
      </c>
      <c r="C567" s="2" t="s">
        <v>783</v>
      </c>
      <c r="D567" s="2" t="s">
        <v>331</v>
      </c>
      <c r="E567" s="3">
        <v>6065</v>
      </c>
      <c r="F567" s="2" t="s">
        <v>331</v>
      </c>
      <c r="G567" s="3">
        <v>5733</v>
      </c>
      <c r="H567" s="2" t="s">
        <v>331</v>
      </c>
      <c r="I567" s="3">
        <v>6468</v>
      </c>
      <c r="J567" s="2" t="s">
        <v>646</v>
      </c>
      <c r="K567" s="3">
        <v>0</v>
      </c>
      <c r="L567" s="2" t="s">
        <v>785</v>
      </c>
    </row>
    <row r="568" spans="1:12" ht="25.5">
      <c r="A568" s="2" t="s">
        <v>328</v>
      </c>
      <c r="B568" s="2" t="s">
        <v>787</v>
      </c>
      <c r="C568" s="2" t="s">
        <v>786</v>
      </c>
      <c r="D568" s="2" t="s">
        <v>331</v>
      </c>
      <c r="E568" s="3">
        <v>2081</v>
      </c>
      <c r="F568" s="2" t="s">
        <v>331</v>
      </c>
      <c r="G568" s="3">
        <v>1636</v>
      </c>
      <c r="H568" s="2" t="s">
        <v>331</v>
      </c>
      <c r="I568" s="3">
        <v>1452</v>
      </c>
      <c r="J568" s="2" t="s">
        <v>646</v>
      </c>
      <c r="K568" s="3">
        <v>0</v>
      </c>
      <c r="L568" s="2" t="s">
        <v>788</v>
      </c>
    </row>
    <row r="569" spans="1:12" ht="25.5">
      <c r="A569" s="2" t="s">
        <v>328</v>
      </c>
      <c r="B569" s="2" t="s">
        <v>790</v>
      </c>
      <c r="C569" s="2" t="s">
        <v>789</v>
      </c>
      <c r="D569" s="2" t="s">
        <v>331</v>
      </c>
      <c r="E569" s="3">
        <v>3339</v>
      </c>
      <c r="F569" s="2" t="s">
        <v>331</v>
      </c>
      <c r="G569" s="3">
        <v>3029</v>
      </c>
      <c r="H569" s="2" t="s">
        <v>331</v>
      </c>
      <c r="I569" s="3">
        <v>2794</v>
      </c>
      <c r="J569" s="2" t="s">
        <v>646</v>
      </c>
      <c r="K569" s="3">
        <v>0</v>
      </c>
      <c r="L569" s="2" t="s">
        <v>791</v>
      </c>
    </row>
    <row r="570" spans="1:12" ht="25.5">
      <c r="A570" s="2" t="s">
        <v>328</v>
      </c>
      <c r="B570" s="2" t="s">
        <v>793</v>
      </c>
      <c r="C570" s="2" t="s">
        <v>792</v>
      </c>
      <c r="D570" s="2" t="s">
        <v>331</v>
      </c>
      <c r="E570" s="3">
        <v>3828</v>
      </c>
      <c r="F570" s="2" t="s">
        <v>331</v>
      </c>
      <c r="G570" s="3">
        <v>3219</v>
      </c>
      <c r="H570" s="2" t="s">
        <v>331</v>
      </c>
      <c r="I570" s="3">
        <v>2668</v>
      </c>
      <c r="J570" s="2" t="s">
        <v>646</v>
      </c>
      <c r="K570" s="3">
        <v>0</v>
      </c>
      <c r="L570" s="2" t="s">
        <v>2055</v>
      </c>
    </row>
    <row r="571" spans="1:12" ht="25.5">
      <c r="A571" s="2" t="s">
        <v>328</v>
      </c>
      <c r="B571" s="2" t="s">
        <v>2057</v>
      </c>
      <c r="C571" s="2" t="s">
        <v>2056</v>
      </c>
      <c r="D571" s="2" t="s">
        <v>331</v>
      </c>
      <c r="E571" s="3">
        <v>34903</v>
      </c>
      <c r="F571" s="2" t="s">
        <v>331</v>
      </c>
      <c r="G571" s="3">
        <v>28323</v>
      </c>
      <c r="H571" s="2" t="s">
        <v>331</v>
      </c>
      <c r="I571" s="3">
        <v>24880</v>
      </c>
      <c r="J571" s="2" t="s">
        <v>646</v>
      </c>
      <c r="K571" s="3">
        <v>0</v>
      </c>
      <c r="L571" s="2" t="s">
        <v>2058</v>
      </c>
    </row>
    <row r="572" spans="1:12" ht="25.5">
      <c r="A572" s="2" t="s">
        <v>328</v>
      </c>
      <c r="B572" s="2" t="s">
        <v>2060</v>
      </c>
      <c r="C572" s="2" t="s">
        <v>2059</v>
      </c>
      <c r="D572" s="2" t="s">
        <v>331</v>
      </c>
      <c r="E572" s="3">
        <v>377651</v>
      </c>
      <c r="F572" s="2" t="s">
        <v>331</v>
      </c>
      <c r="G572" s="3">
        <v>380237</v>
      </c>
      <c r="H572" s="2" t="s">
        <v>813</v>
      </c>
      <c r="I572" s="3">
        <v>0</v>
      </c>
      <c r="J572" s="2" t="s">
        <v>646</v>
      </c>
      <c r="K572" s="3">
        <v>0</v>
      </c>
      <c r="L572" s="2" t="s">
        <v>2061</v>
      </c>
    </row>
    <row r="573" spans="1:12" ht="25.5">
      <c r="A573" s="2" t="s">
        <v>328</v>
      </c>
      <c r="B573" s="2" t="s">
        <v>2063</v>
      </c>
      <c r="C573" s="2" t="s">
        <v>2062</v>
      </c>
      <c r="D573" s="2" t="s">
        <v>331</v>
      </c>
      <c r="E573" s="3">
        <v>9406</v>
      </c>
      <c r="F573" s="2" t="s">
        <v>331</v>
      </c>
      <c r="G573" s="3">
        <v>7765</v>
      </c>
      <c r="H573" s="2" t="s">
        <v>331</v>
      </c>
      <c r="I573" s="3">
        <v>6663</v>
      </c>
      <c r="J573" s="2" t="s">
        <v>646</v>
      </c>
      <c r="K573" s="3">
        <v>0</v>
      </c>
      <c r="L573" s="2" t="s">
        <v>2064</v>
      </c>
    </row>
    <row r="574" spans="1:12" ht="25.5">
      <c r="A574" s="2" t="s">
        <v>328</v>
      </c>
      <c r="B574" s="2" t="s">
        <v>2066</v>
      </c>
      <c r="C574" s="2" t="s">
        <v>2065</v>
      </c>
      <c r="D574" s="2" t="s">
        <v>331</v>
      </c>
      <c r="E574" s="3">
        <v>4346</v>
      </c>
      <c r="F574" s="2" t="s">
        <v>331</v>
      </c>
      <c r="G574" s="3">
        <v>4256</v>
      </c>
      <c r="H574" s="2" t="s">
        <v>331</v>
      </c>
      <c r="I574" s="3">
        <v>4846</v>
      </c>
      <c r="J574" s="2" t="s">
        <v>332</v>
      </c>
      <c r="K574" s="3">
        <v>8638</v>
      </c>
      <c r="L574" s="2" t="s">
        <v>2067</v>
      </c>
    </row>
    <row r="575" spans="1:12" ht="25.5">
      <c r="A575" s="2" t="s">
        <v>328</v>
      </c>
      <c r="B575" s="2" t="s">
        <v>2069</v>
      </c>
      <c r="C575" s="2" t="s">
        <v>2068</v>
      </c>
      <c r="D575" s="2" t="s">
        <v>331</v>
      </c>
      <c r="E575" s="3">
        <v>2069</v>
      </c>
      <c r="F575" s="2" t="s">
        <v>331</v>
      </c>
      <c r="G575" s="3">
        <v>2606</v>
      </c>
      <c r="H575" s="2" t="s">
        <v>331</v>
      </c>
      <c r="I575" s="3">
        <v>3231</v>
      </c>
      <c r="J575" s="2" t="s">
        <v>646</v>
      </c>
      <c r="K575" s="3">
        <v>0</v>
      </c>
      <c r="L575" s="2" t="s">
        <v>2070</v>
      </c>
    </row>
    <row r="576" spans="1:12" ht="25.5">
      <c r="A576" s="2" t="s">
        <v>328</v>
      </c>
      <c r="B576" s="2" t="s">
        <v>2072</v>
      </c>
      <c r="C576" s="2" t="s">
        <v>2071</v>
      </c>
      <c r="D576" s="2" t="s">
        <v>331</v>
      </c>
      <c r="E576" s="3">
        <v>844</v>
      </c>
      <c r="F576" s="2" t="s">
        <v>331</v>
      </c>
      <c r="G576" s="3">
        <v>690</v>
      </c>
      <c r="H576" s="2" t="s">
        <v>331</v>
      </c>
      <c r="I576" s="3">
        <v>649</v>
      </c>
      <c r="J576" s="2" t="s">
        <v>646</v>
      </c>
      <c r="K576" s="3">
        <v>0</v>
      </c>
      <c r="L576" s="2" t="s">
        <v>2073</v>
      </c>
    </row>
    <row r="577" spans="1:12" ht="25.5">
      <c r="A577" s="2" t="s">
        <v>328</v>
      </c>
      <c r="B577" s="2" t="s">
        <v>2075</v>
      </c>
      <c r="C577" s="2" t="s">
        <v>2074</v>
      </c>
      <c r="D577" s="2" t="s">
        <v>331</v>
      </c>
      <c r="E577" s="3">
        <v>834</v>
      </c>
      <c r="F577" s="2" t="s">
        <v>331</v>
      </c>
      <c r="G577" s="3">
        <v>604</v>
      </c>
      <c r="H577" s="2" t="s">
        <v>331</v>
      </c>
      <c r="I577" s="3">
        <v>596</v>
      </c>
      <c r="J577" s="2" t="s">
        <v>646</v>
      </c>
      <c r="K577" s="3">
        <v>0</v>
      </c>
      <c r="L577" s="2" t="s">
        <v>2076</v>
      </c>
    </row>
    <row r="578" spans="1:12" ht="25.5">
      <c r="A578" s="2" t="s">
        <v>328</v>
      </c>
      <c r="B578" s="2" t="s">
        <v>2078</v>
      </c>
      <c r="C578" s="2" t="s">
        <v>2077</v>
      </c>
      <c r="D578" s="2" t="s">
        <v>331</v>
      </c>
      <c r="E578" s="3">
        <v>599</v>
      </c>
      <c r="F578" s="2" t="s">
        <v>331</v>
      </c>
      <c r="G578" s="3">
        <v>356</v>
      </c>
      <c r="H578" s="2" t="s">
        <v>331</v>
      </c>
      <c r="I578" s="3">
        <v>370</v>
      </c>
      <c r="J578" s="2" t="s">
        <v>646</v>
      </c>
      <c r="K578" s="3">
        <v>0</v>
      </c>
      <c r="L578" s="2" t="s">
        <v>2079</v>
      </c>
    </row>
    <row r="579" spans="1:12" ht="25.5">
      <c r="A579" s="2" t="s">
        <v>328</v>
      </c>
      <c r="B579" s="2" t="s">
        <v>2081</v>
      </c>
      <c r="C579" s="2" t="s">
        <v>2080</v>
      </c>
      <c r="D579" s="2" t="s">
        <v>331</v>
      </c>
      <c r="E579" s="3">
        <v>11456</v>
      </c>
      <c r="F579" s="2" t="s">
        <v>331</v>
      </c>
      <c r="G579" s="3">
        <v>9686</v>
      </c>
      <c r="H579" s="2" t="s">
        <v>331</v>
      </c>
      <c r="I579" s="3">
        <v>9961</v>
      </c>
      <c r="J579" s="2" t="s">
        <v>646</v>
      </c>
      <c r="K579" s="3">
        <v>0</v>
      </c>
      <c r="L579" s="2" t="s">
        <v>2082</v>
      </c>
    </row>
    <row r="580" spans="1:12" ht="12.75">
      <c r="A580" s="2" t="s">
        <v>328</v>
      </c>
      <c r="B580" s="2" t="s">
        <v>2084</v>
      </c>
      <c r="C580" s="2" t="s">
        <v>2083</v>
      </c>
      <c r="D580" s="2" t="s">
        <v>331</v>
      </c>
      <c r="E580" s="3">
        <v>126083</v>
      </c>
      <c r="F580" s="2" t="s">
        <v>331</v>
      </c>
      <c r="G580" s="3">
        <v>128353</v>
      </c>
      <c r="H580" s="2" t="s">
        <v>813</v>
      </c>
      <c r="I580" s="3">
        <v>0</v>
      </c>
      <c r="J580" s="2" t="s">
        <v>646</v>
      </c>
      <c r="K580" s="3">
        <v>0</v>
      </c>
      <c r="L580" s="2" t="s">
        <v>2085</v>
      </c>
    </row>
    <row r="581" spans="1:12" ht="25.5">
      <c r="A581" s="2" t="s">
        <v>328</v>
      </c>
      <c r="B581" s="2" t="s">
        <v>2087</v>
      </c>
      <c r="C581" s="2" t="s">
        <v>2086</v>
      </c>
      <c r="D581" s="2" t="s">
        <v>331</v>
      </c>
      <c r="E581" s="3">
        <v>785</v>
      </c>
      <c r="F581" s="2" t="s">
        <v>331</v>
      </c>
      <c r="G581" s="3">
        <v>316</v>
      </c>
      <c r="H581" s="2" t="s">
        <v>331</v>
      </c>
      <c r="I581" s="3">
        <v>432</v>
      </c>
      <c r="J581" s="2" t="s">
        <v>646</v>
      </c>
      <c r="K581" s="3">
        <v>0</v>
      </c>
      <c r="L581" s="2" t="s">
        <v>2088</v>
      </c>
    </row>
    <row r="582" spans="1:12" ht="25.5">
      <c r="A582" s="2" t="s">
        <v>328</v>
      </c>
      <c r="B582" s="2" t="s">
        <v>2090</v>
      </c>
      <c r="C582" s="2" t="s">
        <v>2089</v>
      </c>
      <c r="D582" s="2" t="s">
        <v>331</v>
      </c>
      <c r="E582" s="3">
        <v>21584</v>
      </c>
      <c r="F582" s="2" t="s">
        <v>331</v>
      </c>
      <c r="G582" s="3">
        <v>20897</v>
      </c>
      <c r="H582" s="2" t="s">
        <v>331</v>
      </c>
      <c r="I582" s="3">
        <v>21376</v>
      </c>
      <c r="J582" s="2" t="s">
        <v>332</v>
      </c>
      <c r="K582" s="3">
        <v>26387</v>
      </c>
      <c r="L582" s="2" t="s">
        <v>2091</v>
      </c>
    </row>
    <row r="583" spans="1:12" ht="25.5">
      <c r="A583" s="2" t="s">
        <v>328</v>
      </c>
      <c r="B583" s="2" t="s">
        <v>836</v>
      </c>
      <c r="C583" s="2" t="s">
        <v>835</v>
      </c>
      <c r="D583" s="2" t="s">
        <v>331</v>
      </c>
      <c r="E583" s="3">
        <v>7790</v>
      </c>
      <c r="F583" s="2" t="s">
        <v>331</v>
      </c>
      <c r="G583" s="3">
        <v>8284</v>
      </c>
      <c r="H583" s="2" t="s">
        <v>331</v>
      </c>
      <c r="I583" s="3">
        <v>10071</v>
      </c>
      <c r="J583" s="2" t="s">
        <v>646</v>
      </c>
      <c r="K583" s="3">
        <v>0</v>
      </c>
      <c r="L583" s="2" t="s">
        <v>837</v>
      </c>
    </row>
    <row r="584" spans="1:12" ht="25.5">
      <c r="A584" s="2" t="s">
        <v>328</v>
      </c>
      <c r="B584" s="2" t="s">
        <v>839</v>
      </c>
      <c r="C584" s="2" t="s">
        <v>838</v>
      </c>
      <c r="D584" s="2" t="s">
        <v>331</v>
      </c>
      <c r="E584" s="3">
        <v>4281</v>
      </c>
      <c r="F584" s="2" t="s">
        <v>331</v>
      </c>
      <c r="G584" s="3">
        <v>3833</v>
      </c>
      <c r="H584" s="2" t="s">
        <v>331</v>
      </c>
      <c r="I584" s="3">
        <v>3103</v>
      </c>
      <c r="J584" s="2" t="s">
        <v>646</v>
      </c>
      <c r="K584" s="3">
        <v>0</v>
      </c>
      <c r="L584" s="2" t="s">
        <v>840</v>
      </c>
    </row>
    <row r="585" spans="1:12" ht="25.5">
      <c r="A585" s="2" t="s">
        <v>328</v>
      </c>
      <c r="B585" s="2" t="s">
        <v>842</v>
      </c>
      <c r="C585" s="2" t="s">
        <v>841</v>
      </c>
      <c r="D585" s="2" t="s">
        <v>331</v>
      </c>
      <c r="E585" s="3">
        <v>5253</v>
      </c>
      <c r="F585" s="2" t="s">
        <v>331</v>
      </c>
      <c r="G585" s="3">
        <v>5023</v>
      </c>
      <c r="H585" s="2" t="s">
        <v>331</v>
      </c>
      <c r="I585" s="3">
        <v>5265</v>
      </c>
      <c r="J585" s="2" t="s">
        <v>646</v>
      </c>
      <c r="K585" s="3">
        <v>0</v>
      </c>
      <c r="L585" s="2" t="s">
        <v>843</v>
      </c>
    </row>
    <row r="586" spans="1:12" ht="25.5">
      <c r="A586" s="2" t="s">
        <v>328</v>
      </c>
      <c r="B586" s="2" t="s">
        <v>845</v>
      </c>
      <c r="C586" s="2" t="s">
        <v>844</v>
      </c>
      <c r="D586" s="2" t="s">
        <v>331</v>
      </c>
      <c r="E586" s="3">
        <v>4260</v>
      </c>
      <c r="F586" s="2" t="s">
        <v>331</v>
      </c>
      <c r="G586" s="3">
        <v>3757</v>
      </c>
      <c r="H586" s="2" t="s">
        <v>331</v>
      </c>
      <c r="I586" s="3">
        <v>2937</v>
      </c>
      <c r="J586" s="2" t="s">
        <v>646</v>
      </c>
      <c r="K586" s="3">
        <v>0</v>
      </c>
      <c r="L586" s="2" t="s">
        <v>846</v>
      </c>
    </row>
    <row r="587" spans="1:12" ht="12.75">
      <c r="A587" s="2" t="s">
        <v>328</v>
      </c>
      <c r="B587" s="2" t="s">
        <v>848</v>
      </c>
      <c r="C587" s="2" t="s">
        <v>847</v>
      </c>
      <c r="D587" s="2" t="s">
        <v>331</v>
      </c>
      <c r="E587" s="3">
        <v>75166</v>
      </c>
      <c r="F587" s="2" t="s">
        <v>331</v>
      </c>
      <c r="G587" s="3">
        <v>73444</v>
      </c>
      <c r="H587" s="2" t="s">
        <v>331</v>
      </c>
      <c r="I587" s="3">
        <v>67488</v>
      </c>
      <c r="J587" s="2" t="s">
        <v>646</v>
      </c>
      <c r="K587" s="3">
        <v>0</v>
      </c>
      <c r="L587" s="2" t="s">
        <v>849</v>
      </c>
    </row>
    <row r="588" spans="1:12" ht="12.75">
      <c r="A588" s="2" t="s">
        <v>328</v>
      </c>
      <c r="B588" s="2" t="s">
        <v>851</v>
      </c>
      <c r="C588" s="2" t="s">
        <v>850</v>
      </c>
      <c r="D588" s="2" t="s">
        <v>331</v>
      </c>
      <c r="E588" s="3">
        <v>886394</v>
      </c>
      <c r="F588" s="2" t="s">
        <v>331</v>
      </c>
      <c r="G588" s="3">
        <v>979706</v>
      </c>
      <c r="H588" s="2" t="s">
        <v>813</v>
      </c>
      <c r="I588" s="3">
        <v>0</v>
      </c>
      <c r="J588" s="2" t="s">
        <v>646</v>
      </c>
      <c r="K588" s="3">
        <v>0</v>
      </c>
      <c r="L588" s="2" t="s">
        <v>852</v>
      </c>
    </row>
    <row r="589" spans="1:12" ht="25.5">
      <c r="A589" s="2" t="s">
        <v>328</v>
      </c>
      <c r="B589" s="2" t="s">
        <v>854</v>
      </c>
      <c r="C589" s="2" t="s">
        <v>853</v>
      </c>
      <c r="D589" s="2" t="s">
        <v>331</v>
      </c>
      <c r="E589" s="3">
        <v>13561</v>
      </c>
      <c r="F589" s="2" t="s">
        <v>331</v>
      </c>
      <c r="G589" s="3">
        <v>10414</v>
      </c>
      <c r="H589" s="2" t="s">
        <v>331</v>
      </c>
      <c r="I589" s="3">
        <v>7998</v>
      </c>
      <c r="J589" s="2" t="s">
        <v>646</v>
      </c>
      <c r="K589" s="3">
        <v>0</v>
      </c>
      <c r="L589" s="2" t="s">
        <v>855</v>
      </c>
    </row>
    <row r="590" spans="1:12" ht="25.5">
      <c r="A590" s="2" t="s">
        <v>328</v>
      </c>
      <c r="B590" s="2" t="s">
        <v>857</v>
      </c>
      <c r="C590" s="2" t="s">
        <v>856</v>
      </c>
      <c r="D590" s="2" t="s">
        <v>331</v>
      </c>
      <c r="E590" s="3">
        <v>26074</v>
      </c>
      <c r="F590" s="2" t="s">
        <v>331</v>
      </c>
      <c r="G590" s="3">
        <v>22590</v>
      </c>
      <c r="H590" s="2" t="s">
        <v>331</v>
      </c>
      <c r="I590" s="3">
        <v>23264</v>
      </c>
      <c r="J590" s="2" t="s">
        <v>332</v>
      </c>
      <c r="K590" s="3">
        <v>27980</v>
      </c>
      <c r="L590" s="2" t="s">
        <v>858</v>
      </c>
    </row>
    <row r="591" spans="1:12" ht="25.5">
      <c r="A591" s="2" t="s">
        <v>328</v>
      </c>
      <c r="B591" s="2" t="s">
        <v>860</v>
      </c>
      <c r="C591" s="2" t="s">
        <v>859</v>
      </c>
      <c r="D591" s="2" t="s">
        <v>331</v>
      </c>
      <c r="E591" s="3">
        <v>10661</v>
      </c>
      <c r="F591" s="2" t="s">
        <v>331</v>
      </c>
      <c r="G591" s="3">
        <v>10532</v>
      </c>
      <c r="H591" s="2" t="s">
        <v>331</v>
      </c>
      <c r="I591" s="3">
        <v>12883</v>
      </c>
      <c r="J591" s="2" t="s">
        <v>646</v>
      </c>
      <c r="K591" s="3">
        <v>0</v>
      </c>
      <c r="L591" s="2" t="s">
        <v>861</v>
      </c>
    </row>
    <row r="592" spans="1:12" ht="25.5">
      <c r="A592" s="2" t="s">
        <v>328</v>
      </c>
      <c r="B592" s="2" t="s">
        <v>863</v>
      </c>
      <c r="C592" s="2" t="s">
        <v>862</v>
      </c>
      <c r="D592" s="2" t="s">
        <v>331</v>
      </c>
      <c r="E592" s="3">
        <v>6357</v>
      </c>
      <c r="F592" s="2" t="s">
        <v>331</v>
      </c>
      <c r="G592" s="3">
        <v>4513</v>
      </c>
      <c r="H592" s="2" t="s">
        <v>331</v>
      </c>
      <c r="I592" s="3">
        <v>4031</v>
      </c>
      <c r="J592" s="2" t="s">
        <v>646</v>
      </c>
      <c r="K592" s="3">
        <v>0</v>
      </c>
      <c r="L592" s="2" t="s">
        <v>864</v>
      </c>
    </row>
    <row r="593" spans="1:12" ht="25.5">
      <c r="A593" s="2" t="s">
        <v>328</v>
      </c>
      <c r="B593" s="2" t="s">
        <v>866</v>
      </c>
      <c r="C593" s="2" t="s">
        <v>865</v>
      </c>
      <c r="D593" s="2" t="s">
        <v>331</v>
      </c>
      <c r="E593" s="3">
        <v>3478</v>
      </c>
      <c r="F593" s="2" t="s">
        <v>331</v>
      </c>
      <c r="G593" s="3">
        <v>3073</v>
      </c>
      <c r="H593" s="2" t="s">
        <v>331</v>
      </c>
      <c r="I593" s="3">
        <v>2635</v>
      </c>
      <c r="J593" s="2" t="s">
        <v>646</v>
      </c>
      <c r="K593" s="3">
        <v>0</v>
      </c>
      <c r="L593" s="2" t="s">
        <v>867</v>
      </c>
    </row>
    <row r="594" spans="1:12" ht="25.5">
      <c r="A594" s="2" t="s">
        <v>328</v>
      </c>
      <c r="B594" s="2" t="s">
        <v>869</v>
      </c>
      <c r="C594" s="2" t="s">
        <v>868</v>
      </c>
      <c r="D594" s="2" t="s">
        <v>331</v>
      </c>
      <c r="E594" s="3">
        <v>5578</v>
      </c>
      <c r="F594" s="2" t="s">
        <v>331</v>
      </c>
      <c r="G594" s="3">
        <v>4472</v>
      </c>
      <c r="H594" s="2" t="s">
        <v>331</v>
      </c>
      <c r="I594" s="3">
        <v>3715</v>
      </c>
      <c r="J594" s="2" t="s">
        <v>646</v>
      </c>
      <c r="K594" s="3">
        <v>0</v>
      </c>
      <c r="L594" s="2" t="s">
        <v>870</v>
      </c>
    </row>
    <row r="595" spans="1:12" ht="12.75">
      <c r="A595" s="2" t="s">
        <v>328</v>
      </c>
      <c r="B595" s="2" t="s">
        <v>872</v>
      </c>
      <c r="C595" s="2" t="s">
        <v>871</v>
      </c>
      <c r="D595" s="2" t="s">
        <v>331</v>
      </c>
      <c r="E595" s="3">
        <v>89936</v>
      </c>
      <c r="F595" s="2" t="s">
        <v>331</v>
      </c>
      <c r="G595" s="3">
        <v>71712</v>
      </c>
      <c r="H595" s="2" t="s">
        <v>331</v>
      </c>
      <c r="I595" s="3">
        <v>64153</v>
      </c>
      <c r="J595" s="2" t="s">
        <v>646</v>
      </c>
      <c r="K595" s="3">
        <v>0</v>
      </c>
      <c r="L595" s="2" t="s">
        <v>2127</v>
      </c>
    </row>
    <row r="596" spans="1:12" ht="12.75">
      <c r="A596" s="2" t="s">
        <v>328</v>
      </c>
      <c r="B596" s="2" t="s">
        <v>2129</v>
      </c>
      <c r="C596" s="2" t="s">
        <v>2128</v>
      </c>
      <c r="D596" s="2" t="s">
        <v>331</v>
      </c>
      <c r="E596" s="3">
        <v>860363</v>
      </c>
      <c r="F596" s="2" t="s">
        <v>331</v>
      </c>
      <c r="G596" s="3">
        <v>800438</v>
      </c>
      <c r="H596" s="2" t="s">
        <v>813</v>
      </c>
      <c r="I596" s="3">
        <v>0</v>
      </c>
      <c r="J596" s="2" t="s">
        <v>646</v>
      </c>
      <c r="K596" s="3">
        <v>0</v>
      </c>
      <c r="L596" s="2" t="s">
        <v>2130</v>
      </c>
    </row>
    <row r="597" spans="1:12" ht="25.5">
      <c r="A597" s="2" t="s">
        <v>328</v>
      </c>
      <c r="B597" s="2" t="s">
        <v>2132</v>
      </c>
      <c r="C597" s="2" t="s">
        <v>2131</v>
      </c>
      <c r="D597" s="2" t="s">
        <v>331</v>
      </c>
      <c r="E597" s="3">
        <v>14156</v>
      </c>
      <c r="F597" s="2" t="s">
        <v>331</v>
      </c>
      <c r="G597" s="3">
        <v>10542</v>
      </c>
      <c r="H597" s="2" t="s">
        <v>331</v>
      </c>
      <c r="I597" s="3">
        <v>9478</v>
      </c>
      <c r="J597" s="2" t="s">
        <v>646</v>
      </c>
      <c r="K597" s="3">
        <v>0</v>
      </c>
      <c r="L597" s="2" t="s">
        <v>2133</v>
      </c>
    </row>
    <row r="598" spans="1:12" ht="25.5">
      <c r="A598" s="2" t="s">
        <v>328</v>
      </c>
      <c r="B598" s="2" t="s">
        <v>2135</v>
      </c>
      <c r="C598" s="2" t="s">
        <v>2134</v>
      </c>
      <c r="D598" s="2" t="s">
        <v>331</v>
      </c>
      <c r="E598" s="3">
        <v>16521</v>
      </c>
      <c r="F598" s="2" t="s">
        <v>331</v>
      </c>
      <c r="G598" s="3">
        <v>15989</v>
      </c>
      <c r="H598" s="2" t="s">
        <v>331</v>
      </c>
      <c r="I598" s="3">
        <v>16329</v>
      </c>
      <c r="J598" s="2" t="s">
        <v>332</v>
      </c>
      <c r="K598" s="3">
        <v>19077</v>
      </c>
      <c r="L598" s="2" t="s">
        <v>2136</v>
      </c>
    </row>
    <row r="599" spans="1:12" ht="25.5">
      <c r="A599" s="2" t="s">
        <v>328</v>
      </c>
      <c r="B599" s="2" t="s">
        <v>2138</v>
      </c>
      <c r="C599" s="2" t="s">
        <v>2137</v>
      </c>
      <c r="D599" s="2" t="s">
        <v>331</v>
      </c>
      <c r="E599" s="3">
        <v>6635</v>
      </c>
      <c r="F599" s="2" t="s">
        <v>331</v>
      </c>
      <c r="G599" s="3">
        <v>6947</v>
      </c>
      <c r="H599" s="2" t="s">
        <v>331</v>
      </c>
      <c r="I599" s="3">
        <v>8668</v>
      </c>
      <c r="J599" s="2" t="s">
        <v>646</v>
      </c>
      <c r="K599" s="3">
        <v>0</v>
      </c>
      <c r="L599" s="2" t="s">
        <v>2139</v>
      </c>
    </row>
    <row r="600" spans="1:12" ht="25.5">
      <c r="A600" s="2" t="s">
        <v>328</v>
      </c>
      <c r="B600" s="2" t="s">
        <v>2141</v>
      </c>
      <c r="C600" s="2" t="s">
        <v>2140</v>
      </c>
      <c r="D600" s="2" t="s">
        <v>331</v>
      </c>
      <c r="E600" s="3">
        <v>3109</v>
      </c>
      <c r="F600" s="2" t="s">
        <v>331</v>
      </c>
      <c r="G600" s="3">
        <v>2723</v>
      </c>
      <c r="H600" s="2" t="s">
        <v>331</v>
      </c>
      <c r="I600" s="3">
        <v>2189</v>
      </c>
      <c r="J600" s="2" t="s">
        <v>646</v>
      </c>
      <c r="K600" s="3">
        <v>0</v>
      </c>
      <c r="L600" s="2" t="s">
        <v>2142</v>
      </c>
    </row>
    <row r="601" spans="1:12" ht="25.5">
      <c r="A601" s="2" t="s">
        <v>328</v>
      </c>
      <c r="B601" s="2" t="s">
        <v>2144</v>
      </c>
      <c r="C601" s="2" t="s">
        <v>2143</v>
      </c>
      <c r="D601" s="2" t="s">
        <v>331</v>
      </c>
      <c r="E601" s="3">
        <v>3840</v>
      </c>
      <c r="F601" s="2" t="s">
        <v>331</v>
      </c>
      <c r="G601" s="3">
        <v>3678</v>
      </c>
      <c r="H601" s="2" t="s">
        <v>331</v>
      </c>
      <c r="I601" s="3">
        <v>3542</v>
      </c>
      <c r="J601" s="2" t="s">
        <v>646</v>
      </c>
      <c r="K601" s="3">
        <v>0</v>
      </c>
      <c r="L601" s="2" t="s">
        <v>2145</v>
      </c>
    </row>
    <row r="602" spans="1:12" ht="25.5">
      <c r="A602" s="2" t="s">
        <v>328</v>
      </c>
      <c r="B602" s="2" t="s">
        <v>2147</v>
      </c>
      <c r="C602" s="2" t="s">
        <v>2146</v>
      </c>
      <c r="D602" s="2" t="s">
        <v>331</v>
      </c>
      <c r="E602" s="3">
        <v>2937</v>
      </c>
      <c r="F602" s="2" t="s">
        <v>331</v>
      </c>
      <c r="G602" s="3">
        <v>2641</v>
      </c>
      <c r="H602" s="2" t="s">
        <v>331</v>
      </c>
      <c r="I602" s="3">
        <v>1930</v>
      </c>
      <c r="J602" s="2" t="s">
        <v>646</v>
      </c>
      <c r="K602" s="3">
        <v>0</v>
      </c>
      <c r="L602" s="2" t="s">
        <v>2148</v>
      </c>
    </row>
    <row r="603" spans="1:12" ht="12.75">
      <c r="A603" s="2" t="s">
        <v>328</v>
      </c>
      <c r="B603" s="2" t="s">
        <v>2150</v>
      </c>
      <c r="C603" s="2" t="s">
        <v>2149</v>
      </c>
      <c r="D603" s="2" t="s">
        <v>331</v>
      </c>
      <c r="E603" s="3">
        <v>77069</v>
      </c>
      <c r="F603" s="2" t="s">
        <v>331</v>
      </c>
      <c r="G603" s="3">
        <v>70696</v>
      </c>
      <c r="H603" s="2" t="s">
        <v>331</v>
      </c>
      <c r="I603" s="3">
        <v>64308</v>
      </c>
      <c r="J603" s="2" t="s">
        <v>646</v>
      </c>
      <c r="K603" s="3">
        <v>0</v>
      </c>
      <c r="L603" s="2" t="s">
        <v>2151</v>
      </c>
    </row>
    <row r="604" spans="1:12" ht="12.75">
      <c r="A604" s="2" t="s">
        <v>328</v>
      </c>
      <c r="B604" s="2" t="s">
        <v>2153</v>
      </c>
      <c r="C604" s="2" t="s">
        <v>2152</v>
      </c>
      <c r="D604" s="2" t="s">
        <v>331</v>
      </c>
      <c r="E604" s="3">
        <v>678185</v>
      </c>
      <c r="F604" s="2" t="s">
        <v>331</v>
      </c>
      <c r="G604" s="3">
        <v>731185</v>
      </c>
      <c r="H604" s="2" t="s">
        <v>813</v>
      </c>
      <c r="I604" s="3">
        <v>0</v>
      </c>
      <c r="J604" s="2" t="s">
        <v>646</v>
      </c>
      <c r="K604" s="3">
        <v>0</v>
      </c>
      <c r="L604" s="2" t="s">
        <v>2154</v>
      </c>
    </row>
    <row r="605" spans="1:12" ht="25.5">
      <c r="A605" s="2" t="s">
        <v>328</v>
      </c>
      <c r="B605" s="2" t="s">
        <v>2156</v>
      </c>
      <c r="C605" s="2" t="s">
        <v>2155</v>
      </c>
      <c r="D605" s="2" t="s">
        <v>331</v>
      </c>
      <c r="E605" s="3">
        <v>10483</v>
      </c>
      <c r="F605" s="2" t="s">
        <v>331</v>
      </c>
      <c r="G605" s="3">
        <v>7883</v>
      </c>
      <c r="H605" s="2" t="s">
        <v>331</v>
      </c>
      <c r="I605" s="3">
        <v>5616</v>
      </c>
      <c r="J605" s="2" t="s">
        <v>646</v>
      </c>
      <c r="K605" s="3">
        <v>0</v>
      </c>
      <c r="L605" s="2" t="s">
        <v>2157</v>
      </c>
    </row>
    <row r="606" spans="1:12" ht="25.5">
      <c r="A606" s="2" t="s">
        <v>328</v>
      </c>
      <c r="B606" s="2" t="s">
        <v>2159</v>
      </c>
      <c r="C606" s="2" t="s">
        <v>2158</v>
      </c>
      <c r="D606" s="2" t="s">
        <v>331</v>
      </c>
      <c r="E606" s="3">
        <v>27789</v>
      </c>
      <c r="F606" s="2" t="s">
        <v>331</v>
      </c>
      <c r="G606" s="3">
        <v>23821</v>
      </c>
      <c r="H606" s="2" t="s">
        <v>331</v>
      </c>
      <c r="I606" s="3">
        <v>25002</v>
      </c>
      <c r="J606" s="2" t="s">
        <v>332</v>
      </c>
      <c r="K606" s="3">
        <v>29487</v>
      </c>
      <c r="L606" s="2" t="s">
        <v>2160</v>
      </c>
    </row>
    <row r="607" spans="1:12" ht="25.5">
      <c r="A607" s="2" t="s">
        <v>328</v>
      </c>
      <c r="B607" s="2" t="s">
        <v>2162</v>
      </c>
      <c r="C607" s="2" t="s">
        <v>2161</v>
      </c>
      <c r="D607" s="2" t="s">
        <v>331</v>
      </c>
      <c r="E607" s="3">
        <v>10295</v>
      </c>
      <c r="F607" s="2" t="s">
        <v>331</v>
      </c>
      <c r="G607" s="3">
        <v>9773</v>
      </c>
      <c r="H607" s="2" t="s">
        <v>331</v>
      </c>
      <c r="I607" s="3">
        <v>12333</v>
      </c>
      <c r="J607" s="2" t="s">
        <v>646</v>
      </c>
      <c r="K607" s="3">
        <v>0</v>
      </c>
      <c r="L607" s="2" t="s">
        <v>2163</v>
      </c>
    </row>
    <row r="608" spans="1:12" ht="25.5">
      <c r="A608" s="2" t="s">
        <v>328</v>
      </c>
      <c r="B608" s="2" t="s">
        <v>2165</v>
      </c>
      <c r="C608" s="2" t="s">
        <v>2164</v>
      </c>
      <c r="D608" s="2" t="s">
        <v>331</v>
      </c>
      <c r="E608" s="3">
        <v>6970</v>
      </c>
      <c r="F608" s="2" t="s">
        <v>331</v>
      </c>
      <c r="G608" s="3">
        <v>5069</v>
      </c>
      <c r="H608" s="2" t="s">
        <v>331</v>
      </c>
      <c r="I608" s="3">
        <v>4505</v>
      </c>
      <c r="J608" s="2" t="s">
        <v>646</v>
      </c>
      <c r="K608" s="3">
        <v>0</v>
      </c>
      <c r="L608" s="2" t="s">
        <v>2166</v>
      </c>
    </row>
    <row r="609" spans="1:12" ht="25.5">
      <c r="A609" s="2" t="s">
        <v>328</v>
      </c>
      <c r="B609" s="2" t="s">
        <v>915</v>
      </c>
      <c r="C609" s="2" t="s">
        <v>914</v>
      </c>
      <c r="D609" s="2" t="s">
        <v>331</v>
      </c>
      <c r="E609" s="3">
        <v>4114</v>
      </c>
      <c r="F609" s="2" t="s">
        <v>331</v>
      </c>
      <c r="G609" s="3">
        <v>3788</v>
      </c>
      <c r="H609" s="2" t="s">
        <v>331</v>
      </c>
      <c r="I609" s="3">
        <v>3722</v>
      </c>
      <c r="J609" s="2" t="s">
        <v>646</v>
      </c>
      <c r="K609" s="3">
        <v>0</v>
      </c>
      <c r="L609" s="2" t="s">
        <v>916</v>
      </c>
    </row>
    <row r="610" spans="1:12" ht="25.5">
      <c r="A610" s="2" t="s">
        <v>328</v>
      </c>
      <c r="B610" s="2" t="s">
        <v>918</v>
      </c>
      <c r="C610" s="2" t="s">
        <v>917</v>
      </c>
      <c r="D610" s="2" t="s">
        <v>331</v>
      </c>
      <c r="E610" s="3">
        <v>6410</v>
      </c>
      <c r="F610" s="2" t="s">
        <v>331</v>
      </c>
      <c r="G610" s="3">
        <v>5191</v>
      </c>
      <c r="H610" s="2" t="s">
        <v>331</v>
      </c>
      <c r="I610" s="3">
        <v>4442</v>
      </c>
      <c r="J610" s="2" t="s">
        <v>646</v>
      </c>
      <c r="K610" s="3">
        <v>0</v>
      </c>
      <c r="L610" s="2" t="s">
        <v>919</v>
      </c>
    </row>
    <row r="611" spans="1:12" ht="12.75">
      <c r="A611" s="2" t="s">
        <v>328</v>
      </c>
      <c r="B611" s="2" t="s">
        <v>921</v>
      </c>
      <c r="C611" s="2" t="s">
        <v>920</v>
      </c>
      <c r="D611" s="2" t="s">
        <v>331</v>
      </c>
      <c r="E611" s="3">
        <v>78047</v>
      </c>
      <c r="F611" s="2" t="s">
        <v>331</v>
      </c>
      <c r="G611" s="3">
        <v>63673</v>
      </c>
      <c r="H611" s="2" t="s">
        <v>331</v>
      </c>
      <c r="I611" s="3">
        <v>58187</v>
      </c>
      <c r="J611" s="2" t="s">
        <v>646</v>
      </c>
      <c r="K611" s="3">
        <v>0</v>
      </c>
      <c r="L611" s="2" t="s">
        <v>922</v>
      </c>
    </row>
    <row r="612" spans="1:12" ht="12.75">
      <c r="A612" s="2" t="s">
        <v>328</v>
      </c>
      <c r="B612" s="2" t="s">
        <v>924</v>
      </c>
      <c r="C612" s="2" t="s">
        <v>923</v>
      </c>
      <c r="D612" s="2" t="s">
        <v>331</v>
      </c>
      <c r="E612" s="3">
        <v>964111</v>
      </c>
      <c r="F612" s="2" t="s">
        <v>331</v>
      </c>
      <c r="G612" s="3">
        <v>929100</v>
      </c>
      <c r="H612" s="2" t="s">
        <v>813</v>
      </c>
      <c r="I612" s="3">
        <v>0</v>
      </c>
      <c r="J612" s="2" t="s">
        <v>646</v>
      </c>
      <c r="K612" s="3">
        <v>0</v>
      </c>
      <c r="L612" s="2" t="s">
        <v>925</v>
      </c>
    </row>
    <row r="613" spans="1:12" ht="25.5">
      <c r="A613" s="2" t="s">
        <v>328</v>
      </c>
      <c r="B613" s="2" t="s">
        <v>927</v>
      </c>
      <c r="C613" s="2" t="s">
        <v>926</v>
      </c>
      <c r="D613" s="2" t="s">
        <v>331</v>
      </c>
      <c r="E613" s="3">
        <v>16128</v>
      </c>
      <c r="F613" s="2" t="s">
        <v>331</v>
      </c>
      <c r="G613" s="3">
        <v>12195</v>
      </c>
      <c r="H613" s="2" t="s">
        <v>331</v>
      </c>
      <c r="I613" s="3">
        <v>11080</v>
      </c>
      <c r="J613" s="2" t="s">
        <v>646</v>
      </c>
      <c r="K613" s="3">
        <v>0</v>
      </c>
      <c r="L613" s="2" t="s">
        <v>928</v>
      </c>
    </row>
    <row r="614" spans="1:12" ht="25.5">
      <c r="A614" s="2" t="s">
        <v>328</v>
      </c>
      <c r="B614" s="2" t="s">
        <v>930</v>
      </c>
      <c r="C614" s="2" t="s">
        <v>929</v>
      </c>
      <c r="D614" s="2" t="s">
        <v>331</v>
      </c>
      <c r="E614" s="3">
        <v>4969</v>
      </c>
      <c r="F614" s="2" t="s">
        <v>331</v>
      </c>
      <c r="G614" s="3">
        <v>4395</v>
      </c>
      <c r="H614" s="2" t="s">
        <v>331</v>
      </c>
      <c r="I614" s="3">
        <v>5073</v>
      </c>
      <c r="J614" s="2" t="s">
        <v>332</v>
      </c>
      <c r="K614" s="3">
        <v>5785</v>
      </c>
      <c r="L614" s="2" t="s">
        <v>931</v>
      </c>
    </row>
    <row r="615" spans="1:12" ht="25.5">
      <c r="A615" s="2" t="s">
        <v>328</v>
      </c>
      <c r="B615" s="2" t="s">
        <v>933</v>
      </c>
      <c r="C615" s="2" t="s">
        <v>932</v>
      </c>
      <c r="D615" s="2" t="s">
        <v>331</v>
      </c>
      <c r="E615" s="3">
        <v>1776</v>
      </c>
      <c r="F615" s="2" t="s">
        <v>331</v>
      </c>
      <c r="G615" s="3">
        <v>1653</v>
      </c>
      <c r="H615" s="2" t="s">
        <v>331</v>
      </c>
      <c r="I615" s="3">
        <v>2426</v>
      </c>
      <c r="J615" s="2" t="s">
        <v>646</v>
      </c>
      <c r="K615" s="3">
        <v>0</v>
      </c>
      <c r="L615" s="2" t="s">
        <v>934</v>
      </c>
    </row>
    <row r="616" spans="1:12" ht="25.5">
      <c r="A616" s="2" t="s">
        <v>328</v>
      </c>
      <c r="B616" s="2" t="s">
        <v>936</v>
      </c>
      <c r="C616" s="2" t="s">
        <v>935</v>
      </c>
      <c r="D616" s="2" t="s">
        <v>331</v>
      </c>
      <c r="E616" s="3">
        <v>861</v>
      </c>
      <c r="F616" s="2" t="s">
        <v>331</v>
      </c>
      <c r="G616" s="3">
        <v>697</v>
      </c>
      <c r="H616" s="2" t="s">
        <v>331</v>
      </c>
      <c r="I616" s="3">
        <v>704</v>
      </c>
      <c r="J616" s="2" t="s">
        <v>646</v>
      </c>
      <c r="K616" s="3">
        <v>0</v>
      </c>
      <c r="L616" s="2" t="s">
        <v>937</v>
      </c>
    </row>
    <row r="617" spans="1:12" ht="25.5">
      <c r="A617" s="2" t="s">
        <v>328</v>
      </c>
      <c r="B617" s="2" t="s">
        <v>939</v>
      </c>
      <c r="C617" s="2" t="s">
        <v>938</v>
      </c>
      <c r="D617" s="2" t="s">
        <v>331</v>
      </c>
      <c r="E617" s="3">
        <v>996</v>
      </c>
      <c r="F617" s="2" t="s">
        <v>331</v>
      </c>
      <c r="G617" s="3">
        <v>943</v>
      </c>
      <c r="H617" s="2" t="s">
        <v>331</v>
      </c>
      <c r="I617" s="3">
        <v>912</v>
      </c>
      <c r="J617" s="2" t="s">
        <v>646</v>
      </c>
      <c r="K617" s="3">
        <v>0</v>
      </c>
      <c r="L617" s="2" t="s">
        <v>940</v>
      </c>
    </row>
    <row r="618" spans="1:12" ht="25.5">
      <c r="A618" s="2" t="s">
        <v>328</v>
      </c>
      <c r="B618" s="2" t="s">
        <v>942</v>
      </c>
      <c r="C618" s="2" t="s">
        <v>941</v>
      </c>
      <c r="D618" s="2" t="s">
        <v>331</v>
      </c>
      <c r="E618" s="3">
        <v>1336</v>
      </c>
      <c r="F618" s="2" t="s">
        <v>331</v>
      </c>
      <c r="G618" s="3">
        <v>1102</v>
      </c>
      <c r="H618" s="2" t="s">
        <v>331</v>
      </c>
      <c r="I618" s="3">
        <v>1031</v>
      </c>
      <c r="J618" s="2" t="s">
        <v>646</v>
      </c>
      <c r="K618" s="3">
        <v>0</v>
      </c>
      <c r="L618" s="2" t="s">
        <v>943</v>
      </c>
    </row>
    <row r="619" spans="1:12" ht="25.5">
      <c r="A619" s="2" t="s">
        <v>328</v>
      </c>
      <c r="B619" s="2" t="s">
        <v>945</v>
      </c>
      <c r="C619" s="2" t="s">
        <v>944</v>
      </c>
      <c r="D619" s="2" t="s">
        <v>331</v>
      </c>
      <c r="E619" s="3">
        <v>12366</v>
      </c>
      <c r="F619" s="2" t="s">
        <v>331</v>
      </c>
      <c r="G619" s="3">
        <v>10680</v>
      </c>
      <c r="H619" s="2" t="s">
        <v>331</v>
      </c>
      <c r="I619" s="3">
        <v>10405</v>
      </c>
      <c r="J619" s="2" t="s">
        <v>646</v>
      </c>
      <c r="K619" s="3">
        <v>0</v>
      </c>
      <c r="L619" s="2" t="s">
        <v>946</v>
      </c>
    </row>
    <row r="620" spans="1:12" ht="25.5">
      <c r="A620" s="2" t="s">
        <v>328</v>
      </c>
      <c r="B620" s="2" t="s">
        <v>952</v>
      </c>
      <c r="C620" s="2" t="s">
        <v>951</v>
      </c>
      <c r="D620" s="2" t="s">
        <v>331</v>
      </c>
      <c r="E620" s="3">
        <v>152591</v>
      </c>
      <c r="F620" s="2" t="s">
        <v>331</v>
      </c>
      <c r="G620" s="3">
        <v>154500</v>
      </c>
      <c r="H620" s="2" t="s">
        <v>813</v>
      </c>
      <c r="I620" s="3">
        <v>0</v>
      </c>
      <c r="J620" s="2" t="s">
        <v>646</v>
      </c>
      <c r="K620" s="3">
        <v>0</v>
      </c>
      <c r="L620" s="2" t="s">
        <v>953</v>
      </c>
    </row>
    <row r="621" spans="1:12" ht="25.5">
      <c r="A621" s="2" t="s">
        <v>328</v>
      </c>
      <c r="B621" s="2" t="s">
        <v>955</v>
      </c>
      <c r="C621" s="2" t="s">
        <v>954</v>
      </c>
      <c r="D621" s="2" t="s">
        <v>331</v>
      </c>
      <c r="E621" s="3">
        <v>3298</v>
      </c>
      <c r="F621" s="2" t="s">
        <v>331</v>
      </c>
      <c r="G621" s="3">
        <v>2567</v>
      </c>
      <c r="H621" s="2" t="s">
        <v>331</v>
      </c>
      <c r="I621" s="3">
        <v>2308</v>
      </c>
      <c r="J621" s="2" t="s">
        <v>646</v>
      </c>
      <c r="K621" s="3">
        <v>0</v>
      </c>
      <c r="L621" s="2" t="s">
        <v>956</v>
      </c>
    </row>
    <row r="622" spans="1:12" ht="25.5">
      <c r="A622" s="2" t="s">
        <v>328</v>
      </c>
      <c r="B622" s="2" t="s">
        <v>2237</v>
      </c>
      <c r="C622" s="2" t="s">
        <v>2236</v>
      </c>
      <c r="D622" s="2" t="s">
        <v>331</v>
      </c>
      <c r="E622" s="3">
        <v>5328</v>
      </c>
      <c r="F622" s="2" t="s">
        <v>331</v>
      </c>
      <c r="G622" s="3">
        <v>4747</v>
      </c>
      <c r="H622" s="2" t="s">
        <v>331</v>
      </c>
      <c r="I622" s="3">
        <v>4896</v>
      </c>
      <c r="J622" s="2" t="s">
        <v>332</v>
      </c>
      <c r="K622" s="3">
        <v>5946</v>
      </c>
      <c r="L622" s="2" t="s">
        <v>2238</v>
      </c>
    </row>
    <row r="623" spans="1:12" ht="25.5">
      <c r="A623" s="2" t="s">
        <v>328</v>
      </c>
      <c r="B623" s="2" t="s">
        <v>2240</v>
      </c>
      <c r="C623" s="2" t="s">
        <v>2239</v>
      </c>
      <c r="D623" s="2" t="s">
        <v>331</v>
      </c>
      <c r="E623" s="3">
        <v>1978</v>
      </c>
      <c r="F623" s="2" t="s">
        <v>331</v>
      </c>
      <c r="G623" s="3">
        <v>1834</v>
      </c>
      <c r="H623" s="2" t="s">
        <v>331</v>
      </c>
      <c r="I623" s="3">
        <v>2348</v>
      </c>
      <c r="J623" s="2" t="s">
        <v>646</v>
      </c>
      <c r="K623" s="3">
        <v>0</v>
      </c>
      <c r="L623" s="2" t="s">
        <v>2241</v>
      </c>
    </row>
    <row r="624" spans="1:12" ht="25.5">
      <c r="A624" s="2" t="s">
        <v>328</v>
      </c>
      <c r="B624" s="2" t="s">
        <v>2243</v>
      </c>
      <c r="C624" s="2" t="s">
        <v>2242</v>
      </c>
      <c r="D624" s="2" t="s">
        <v>331</v>
      </c>
      <c r="E624" s="3">
        <v>1305</v>
      </c>
      <c r="F624" s="2" t="s">
        <v>331</v>
      </c>
      <c r="G624" s="3">
        <v>971</v>
      </c>
      <c r="H624" s="2" t="s">
        <v>331</v>
      </c>
      <c r="I624" s="3">
        <v>880</v>
      </c>
      <c r="J624" s="2" t="s">
        <v>646</v>
      </c>
      <c r="K624" s="3">
        <v>0</v>
      </c>
      <c r="L624" s="2" t="s">
        <v>2244</v>
      </c>
    </row>
    <row r="625" spans="1:12" ht="25.5">
      <c r="A625" s="2" t="s">
        <v>328</v>
      </c>
      <c r="B625" s="2" t="s">
        <v>2246</v>
      </c>
      <c r="C625" s="2" t="s">
        <v>2245</v>
      </c>
      <c r="D625" s="2" t="s">
        <v>331</v>
      </c>
      <c r="E625" s="3">
        <v>902</v>
      </c>
      <c r="F625" s="2" t="s">
        <v>331</v>
      </c>
      <c r="G625" s="3">
        <v>902</v>
      </c>
      <c r="H625" s="2" t="s">
        <v>331</v>
      </c>
      <c r="I625" s="3">
        <v>800</v>
      </c>
      <c r="J625" s="2" t="s">
        <v>646</v>
      </c>
      <c r="K625" s="3">
        <v>0</v>
      </c>
      <c r="L625" s="2" t="s">
        <v>2247</v>
      </c>
    </row>
    <row r="626" spans="1:12" ht="25.5">
      <c r="A626" s="2" t="s">
        <v>328</v>
      </c>
      <c r="B626" s="2" t="s">
        <v>2249</v>
      </c>
      <c r="C626" s="2" t="s">
        <v>2248</v>
      </c>
      <c r="D626" s="2" t="s">
        <v>331</v>
      </c>
      <c r="E626" s="3">
        <v>1143</v>
      </c>
      <c r="F626" s="2" t="s">
        <v>331</v>
      </c>
      <c r="G626" s="3">
        <v>1040</v>
      </c>
      <c r="H626" s="2" t="s">
        <v>331</v>
      </c>
      <c r="I626" s="3">
        <v>868</v>
      </c>
      <c r="J626" s="2" t="s">
        <v>646</v>
      </c>
      <c r="K626" s="3">
        <v>0</v>
      </c>
      <c r="L626" s="2" t="s">
        <v>2250</v>
      </c>
    </row>
    <row r="627" spans="1:12" ht="25.5">
      <c r="A627" s="2" t="s">
        <v>328</v>
      </c>
      <c r="B627" s="2" t="s">
        <v>2252</v>
      </c>
      <c r="C627" s="2" t="s">
        <v>2251</v>
      </c>
      <c r="D627" s="2" t="s">
        <v>331</v>
      </c>
      <c r="E627" s="3">
        <v>15688</v>
      </c>
      <c r="F627" s="2" t="s">
        <v>331</v>
      </c>
      <c r="G627" s="3">
        <v>13533</v>
      </c>
      <c r="H627" s="2" t="s">
        <v>331</v>
      </c>
      <c r="I627" s="3">
        <v>11748</v>
      </c>
      <c r="J627" s="2" t="s">
        <v>646</v>
      </c>
      <c r="K627" s="3">
        <v>0</v>
      </c>
      <c r="L627" s="2" t="s">
        <v>2253</v>
      </c>
    </row>
    <row r="628" spans="1:12" ht="25.5">
      <c r="A628" s="2" t="s">
        <v>328</v>
      </c>
      <c r="B628" s="2" t="s">
        <v>2255</v>
      </c>
      <c r="C628" s="2" t="s">
        <v>2254</v>
      </c>
      <c r="D628" s="2" t="s">
        <v>331</v>
      </c>
      <c r="E628" s="3">
        <v>152234</v>
      </c>
      <c r="F628" s="2" t="s">
        <v>331</v>
      </c>
      <c r="G628" s="3">
        <v>148490</v>
      </c>
      <c r="H628" s="2" t="s">
        <v>813</v>
      </c>
      <c r="I628" s="3">
        <v>0</v>
      </c>
      <c r="J628" s="2" t="s">
        <v>646</v>
      </c>
      <c r="K628" s="3">
        <v>0</v>
      </c>
      <c r="L628" s="2" t="s">
        <v>2256</v>
      </c>
    </row>
    <row r="629" spans="1:12" ht="25.5">
      <c r="A629" s="2" t="s">
        <v>328</v>
      </c>
      <c r="B629" s="2" t="s">
        <v>2258</v>
      </c>
      <c r="C629" s="2" t="s">
        <v>2257</v>
      </c>
      <c r="D629" s="2" t="s">
        <v>331</v>
      </c>
      <c r="E629" s="3">
        <v>2856</v>
      </c>
      <c r="F629" s="2" t="s">
        <v>331</v>
      </c>
      <c r="G629" s="3">
        <v>2285</v>
      </c>
      <c r="H629" s="2" t="s">
        <v>331</v>
      </c>
      <c r="I629" s="3">
        <v>2149</v>
      </c>
      <c r="J629" s="2" t="s">
        <v>646</v>
      </c>
      <c r="K629" s="3">
        <v>0</v>
      </c>
      <c r="L629" s="2" t="s">
        <v>2259</v>
      </c>
    </row>
    <row r="630" spans="1:12" ht="25.5">
      <c r="A630" s="2" t="s">
        <v>328</v>
      </c>
      <c r="B630" s="2" t="s">
        <v>2261</v>
      </c>
      <c r="C630" s="2" t="s">
        <v>2260</v>
      </c>
      <c r="D630" s="2" t="s">
        <v>331</v>
      </c>
      <c r="E630" s="3">
        <v>17492</v>
      </c>
      <c r="F630" s="2" t="s">
        <v>331</v>
      </c>
      <c r="G630" s="3">
        <v>14679</v>
      </c>
      <c r="H630" s="2" t="s">
        <v>331</v>
      </c>
      <c r="I630" s="3">
        <v>15033</v>
      </c>
      <c r="J630" s="2" t="s">
        <v>332</v>
      </c>
      <c r="K630" s="3">
        <v>17756</v>
      </c>
      <c r="L630" s="2" t="s">
        <v>2262</v>
      </c>
    </row>
    <row r="631" spans="1:12" ht="25.5">
      <c r="A631" s="2" t="s">
        <v>328</v>
      </c>
      <c r="B631" s="2" t="s">
        <v>2264</v>
      </c>
      <c r="C631" s="2" t="s">
        <v>2263</v>
      </c>
      <c r="D631" s="2" t="s">
        <v>331</v>
      </c>
      <c r="E631" s="3">
        <v>6541</v>
      </c>
      <c r="F631" s="2" t="s">
        <v>331</v>
      </c>
      <c r="G631" s="3">
        <v>6286</v>
      </c>
      <c r="H631" s="2" t="s">
        <v>331</v>
      </c>
      <c r="I631" s="3">
        <v>7559</v>
      </c>
      <c r="J631" s="2" t="s">
        <v>646</v>
      </c>
      <c r="K631" s="3">
        <v>0</v>
      </c>
      <c r="L631" s="2" t="s">
        <v>2265</v>
      </c>
    </row>
    <row r="632" spans="1:12" ht="25.5">
      <c r="A632" s="2" t="s">
        <v>328</v>
      </c>
      <c r="B632" s="2" t="s">
        <v>2267</v>
      </c>
      <c r="C632" s="2" t="s">
        <v>2266</v>
      </c>
      <c r="D632" s="2" t="s">
        <v>331</v>
      </c>
      <c r="E632" s="3">
        <v>4804</v>
      </c>
      <c r="F632" s="2" t="s">
        <v>331</v>
      </c>
      <c r="G632" s="3">
        <v>3401</v>
      </c>
      <c r="H632" s="2" t="s">
        <v>331</v>
      </c>
      <c r="I632" s="3">
        <v>2921</v>
      </c>
      <c r="J632" s="2" t="s">
        <v>646</v>
      </c>
      <c r="K632" s="3">
        <v>0</v>
      </c>
      <c r="L632" s="2" t="s">
        <v>2268</v>
      </c>
    </row>
    <row r="633" spans="1:12" ht="25.5">
      <c r="A633" s="2" t="s">
        <v>328</v>
      </c>
      <c r="B633" s="2" t="s">
        <v>2270</v>
      </c>
      <c r="C633" s="2" t="s">
        <v>2269</v>
      </c>
      <c r="D633" s="2" t="s">
        <v>331</v>
      </c>
      <c r="E633" s="3">
        <v>2216</v>
      </c>
      <c r="F633" s="2" t="s">
        <v>331</v>
      </c>
      <c r="G633" s="3">
        <v>1943</v>
      </c>
      <c r="H633" s="2" t="s">
        <v>331</v>
      </c>
      <c r="I633" s="3">
        <v>2010</v>
      </c>
      <c r="J633" s="2" t="s">
        <v>646</v>
      </c>
      <c r="K633" s="3">
        <v>0</v>
      </c>
      <c r="L633" s="2" t="s">
        <v>2271</v>
      </c>
    </row>
    <row r="634" spans="1:12" ht="25.5">
      <c r="A634" s="2" t="s">
        <v>328</v>
      </c>
      <c r="B634" s="2" t="s">
        <v>2273</v>
      </c>
      <c r="C634" s="2" t="s">
        <v>2272</v>
      </c>
      <c r="D634" s="2" t="s">
        <v>331</v>
      </c>
      <c r="E634" s="3">
        <v>3931</v>
      </c>
      <c r="F634" s="2" t="s">
        <v>331</v>
      </c>
      <c r="G634" s="3">
        <v>3049</v>
      </c>
      <c r="H634" s="2" t="s">
        <v>331</v>
      </c>
      <c r="I634" s="3">
        <v>2543</v>
      </c>
      <c r="J634" s="2" t="s">
        <v>646</v>
      </c>
      <c r="K634" s="3">
        <v>0</v>
      </c>
      <c r="L634" s="2" t="s">
        <v>2274</v>
      </c>
    </row>
    <row r="635" spans="1:12" ht="25.5">
      <c r="A635" s="2" t="s">
        <v>328</v>
      </c>
      <c r="B635" s="2" t="s">
        <v>2276</v>
      </c>
      <c r="C635" s="2" t="s">
        <v>2275</v>
      </c>
      <c r="D635" s="2" t="s">
        <v>331</v>
      </c>
      <c r="E635" s="3">
        <v>49993</v>
      </c>
      <c r="F635" s="2" t="s">
        <v>331</v>
      </c>
      <c r="G635" s="3">
        <v>39460</v>
      </c>
      <c r="H635" s="2" t="s">
        <v>331</v>
      </c>
      <c r="I635" s="3">
        <v>36034</v>
      </c>
      <c r="J635" s="2" t="s">
        <v>646</v>
      </c>
      <c r="K635" s="3">
        <v>0</v>
      </c>
      <c r="L635" s="2" t="s">
        <v>2277</v>
      </c>
    </row>
    <row r="636" spans="1:12" ht="25.5">
      <c r="A636" s="2" t="s">
        <v>328</v>
      </c>
      <c r="B636" s="2" t="s">
        <v>2279</v>
      </c>
      <c r="C636" s="2" t="s">
        <v>2278</v>
      </c>
      <c r="D636" s="2" t="s">
        <v>331</v>
      </c>
      <c r="E636" s="3">
        <v>659286</v>
      </c>
      <c r="F636" s="2" t="s">
        <v>331</v>
      </c>
      <c r="G636" s="3">
        <v>626110</v>
      </c>
      <c r="H636" s="2" t="s">
        <v>813</v>
      </c>
      <c r="I636" s="3">
        <v>0</v>
      </c>
      <c r="J636" s="2" t="s">
        <v>646</v>
      </c>
      <c r="K636" s="3">
        <v>0</v>
      </c>
      <c r="L636" s="2" t="s">
        <v>2280</v>
      </c>
    </row>
    <row r="637" spans="1:12" ht="25.5">
      <c r="A637" s="2" t="s">
        <v>328</v>
      </c>
      <c r="B637" s="2" t="s">
        <v>2282</v>
      </c>
      <c r="C637" s="2" t="s">
        <v>2281</v>
      </c>
      <c r="D637" s="2" t="s">
        <v>331</v>
      </c>
      <c r="E637" s="3">
        <v>9974</v>
      </c>
      <c r="F637" s="2" t="s">
        <v>331</v>
      </c>
      <c r="G637" s="3">
        <v>7343</v>
      </c>
      <c r="H637" s="2" t="s">
        <v>331</v>
      </c>
      <c r="I637" s="3">
        <v>6623</v>
      </c>
      <c r="J637" s="2" t="s">
        <v>646</v>
      </c>
      <c r="K637" s="3">
        <v>0</v>
      </c>
      <c r="L637" s="2" t="s">
        <v>2283</v>
      </c>
    </row>
    <row r="638" spans="1:12" ht="25.5">
      <c r="A638" s="2" t="s">
        <v>328</v>
      </c>
      <c r="B638" s="2" t="s">
        <v>2285</v>
      </c>
      <c r="C638" s="2" t="s">
        <v>2284</v>
      </c>
      <c r="D638" s="2" t="s">
        <v>331</v>
      </c>
      <c r="E638" s="3">
        <v>3348</v>
      </c>
      <c r="F638" s="2" t="s">
        <v>331</v>
      </c>
      <c r="G638" s="3">
        <v>3677</v>
      </c>
      <c r="H638" s="2" t="s">
        <v>331</v>
      </c>
      <c r="I638" s="3">
        <v>3309</v>
      </c>
      <c r="J638" s="2" t="s">
        <v>332</v>
      </c>
      <c r="K638" s="3">
        <v>5803</v>
      </c>
      <c r="L638" s="2" t="s">
        <v>2286</v>
      </c>
    </row>
    <row r="639" spans="1:12" ht="25.5">
      <c r="A639" s="2" t="s">
        <v>328</v>
      </c>
      <c r="B639" s="2" t="s">
        <v>2288</v>
      </c>
      <c r="C639" s="2" t="s">
        <v>2287</v>
      </c>
      <c r="D639" s="2" t="s">
        <v>331</v>
      </c>
      <c r="E639" s="3">
        <v>1521</v>
      </c>
      <c r="F639" s="2" t="s">
        <v>331</v>
      </c>
      <c r="G639" s="3">
        <v>2096</v>
      </c>
      <c r="H639" s="2" t="s">
        <v>331</v>
      </c>
      <c r="I639" s="3">
        <v>1953</v>
      </c>
      <c r="J639" s="2" t="s">
        <v>646</v>
      </c>
      <c r="K639" s="3">
        <v>0</v>
      </c>
      <c r="L639" s="2" t="s">
        <v>2289</v>
      </c>
    </row>
    <row r="640" spans="1:12" ht="25.5">
      <c r="A640" s="2" t="s">
        <v>328</v>
      </c>
      <c r="B640" s="2" t="s">
        <v>2291</v>
      </c>
      <c r="C640" s="2" t="s">
        <v>2290</v>
      </c>
      <c r="D640" s="2" t="s">
        <v>331</v>
      </c>
      <c r="E640" s="3">
        <v>559</v>
      </c>
      <c r="F640" s="2" t="s">
        <v>331</v>
      </c>
      <c r="G640" s="3">
        <v>554</v>
      </c>
      <c r="H640" s="2" t="s">
        <v>331</v>
      </c>
      <c r="I640" s="3">
        <v>440</v>
      </c>
      <c r="J640" s="2" t="s">
        <v>646</v>
      </c>
      <c r="K640" s="3">
        <v>0</v>
      </c>
      <c r="L640" s="2" t="s">
        <v>2292</v>
      </c>
    </row>
    <row r="641" spans="1:12" ht="25.5">
      <c r="A641" s="2" t="s">
        <v>328</v>
      </c>
      <c r="B641" s="2" t="s">
        <v>2294</v>
      </c>
      <c r="C641" s="2" t="s">
        <v>2293</v>
      </c>
      <c r="D641" s="2" t="s">
        <v>331</v>
      </c>
      <c r="E641" s="3">
        <v>777</v>
      </c>
      <c r="F641" s="2" t="s">
        <v>331</v>
      </c>
      <c r="G641" s="3">
        <v>630</v>
      </c>
      <c r="H641" s="2" t="s">
        <v>331</v>
      </c>
      <c r="I641" s="3">
        <v>636</v>
      </c>
      <c r="J641" s="2" t="s">
        <v>646</v>
      </c>
      <c r="K641" s="3">
        <v>0</v>
      </c>
      <c r="L641" s="2" t="s">
        <v>2295</v>
      </c>
    </row>
    <row r="642" spans="1:12" ht="25.5">
      <c r="A642" s="2" t="s">
        <v>328</v>
      </c>
      <c r="B642" s="2" t="s">
        <v>2297</v>
      </c>
      <c r="C642" s="2" t="s">
        <v>2296</v>
      </c>
      <c r="D642" s="2" t="s">
        <v>331</v>
      </c>
      <c r="E642" s="3">
        <v>491</v>
      </c>
      <c r="F642" s="2" t="s">
        <v>331</v>
      </c>
      <c r="G642" s="3">
        <v>397</v>
      </c>
      <c r="H642" s="2" t="s">
        <v>331</v>
      </c>
      <c r="I642" s="3">
        <v>280</v>
      </c>
      <c r="J642" s="2" t="s">
        <v>646</v>
      </c>
      <c r="K642" s="3">
        <v>0</v>
      </c>
      <c r="L642" s="2" t="s">
        <v>2298</v>
      </c>
    </row>
    <row r="643" spans="1:12" ht="25.5">
      <c r="A643" s="2" t="s">
        <v>328</v>
      </c>
      <c r="B643" s="2" t="s">
        <v>2300</v>
      </c>
      <c r="C643" s="2" t="s">
        <v>2299</v>
      </c>
      <c r="D643" s="2" t="s">
        <v>331</v>
      </c>
      <c r="E643" s="3">
        <v>9986</v>
      </c>
      <c r="F643" s="2" t="s">
        <v>331</v>
      </c>
      <c r="G643" s="3">
        <v>10787</v>
      </c>
      <c r="H643" s="2" t="s">
        <v>331</v>
      </c>
      <c r="I643" s="3">
        <v>9146</v>
      </c>
      <c r="J643" s="2" t="s">
        <v>646</v>
      </c>
      <c r="K643" s="3">
        <v>0</v>
      </c>
      <c r="L643" s="2" t="s">
        <v>2301</v>
      </c>
    </row>
    <row r="644" spans="1:12" ht="25.5">
      <c r="A644" s="2" t="s">
        <v>328</v>
      </c>
      <c r="B644" s="2" t="s">
        <v>2303</v>
      </c>
      <c r="C644" s="2" t="s">
        <v>2302</v>
      </c>
      <c r="D644" s="2" t="s">
        <v>331</v>
      </c>
      <c r="E644" s="3">
        <v>104461</v>
      </c>
      <c r="F644" s="2" t="s">
        <v>331</v>
      </c>
      <c r="G644" s="3">
        <v>119859</v>
      </c>
      <c r="H644" s="2" t="s">
        <v>813</v>
      </c>
      <c r="I644" s="3">
        <v>0</v>
      </c>
      <c r="J644" s="2" t="s">
        <v>646</v>
      </c>
      <c r="K644" s="3">
        <v>0</v>
      </c>
      <c r="L644" s="2" t="s">
        <v>2304</v>
      </c>
    </row>
    <row r="645" spans="1:12" ht="25.5">
      <c r="A645" s="2" t="s">
        <v>328</v>
      </c>
      <c r="B645" s="2" t="s">
        <v>2306</v>
      </c>
      <c r="C645" s="2" t="s">
        <v>2305</v>
      </c>
      <c r="D645" s="2" t="s">
        <v>331</v>
      </c>
      <c r="E645" s="3">
        <v>1106</v>
      </c>
      <c r="F645" s="2" t="s">
        <v>331</v>
      </c>
      <c r="G645" s="3">
        <v>878</v>
      </c>
      <c r="H645" s="2" t="s">
        <v>331</v>
      </c>
      <c r="I645" s="3">
        <v>780</v>
      </c>
      <c r="J645" s="2" t="s">
        <v>646</v>
      </c>
      <c r="K645" s="3">
        <v>0</v>
      </c>
      <c r="L645" s="2" t="s">
        <v>2307</v>
      </c>
    </row>
    <row r="646" spans="1:12" ht="25.5">
      <c r="A646" s="2" t="s">
        <v>328</v>
      </c>
      <c r="B646" s="2" t="s">
        <v>2309</v>
      </c>
      <c r="C646" s="2" t="s">
        <v>2308</v>
      </c>
      <c r="D646" s="2" t="s">
        <v>331</v>
      </c>
      <c r="E646" s="3">
        <v>3266</v>
      </c>
      <c r="F646" s="2" t="s">
        <v>331</v>
      </c>
      <c r="G646" s="3">
        <v>2937</v>
      </c>
      <c r="H646" s="2" t="s">
        <v>331</v>
      </c>
      <c r="I646" s="3">
        <v>3130</v>
      </c>
      <c r="J646" s="2" t="s">
        <v>332</v>
      </c>
      <c r="K646" s="3">
        <v>3350</v>
      </c>
      <c r="L646" s="2" t="s">
        <v>2310</v>
      </c>
    </row>
    <row r="647" spans="1:12" ht="25.5">
      <c r="A647" s="2" t="s">
        <v>328</v>
      </c>
      <c r="B647" s="2" t="s">
        <v>2312</v>
      </c>
      <c r="C647" s="2" t="s">
        <v>2311</v>
      </c>
      <c r="D647" s="2" t="s">
        <v>331</v>
      </c>
      <c r="E647" s="3">
        <v>924</v>
      </c>
      <c r="F647" s="2" t="s">
        <v>331</v>
      </c>
      <c r="G647" s="3">
        <v>952</v>
      </c>
      <c r="H647" s="2" t="s">
        <v>331</v>
      </c>
      <c r="I647" s="3">
        <v>1195</v>
      </c>
      <c r="J647" s="2" t="s">
        <v>646</v>
      </c>
      <c r="K647" s="3">
        <v>0</v>
      </c>
      <c r="L647" s="2" t="s">
        <v>2313</v>
      </c>
    </row>
    <row r="648" spans="1:12" ht="25.5">
      <c r="A648" s="2" t="s">
        <v>328</v>
      </c>
      <c r="B648" s="2" t="s">
        <v>2315</v>
      </c>
      <c r="C648" s="2" t="s">
        <v>2314</v>
      </c>
      <c r="D648" s="2" t="s">
        <v>331</v>
      </c>
      <c r="E648" s="3">
        <v>780</v>
      </c>
      <c r="F648" s="2" t="s">
        <v>331</v>
      </c>
      <c r="G648" s="3">
        <v>576</v>
      </c>
      <c r="H648" s="2" t="s">
        <v>331</v>
      </c>
      <c r="I648" s="3">
        <v>490</v>
      </c>
      <c r="J648" s="2" t="s">
        <v>646</v>
      </c>
      <c r="K648" s="3">
        <v>0</v>
      </c>
      <c r="L648" s="2" t="s">
        <v>2316</v>
      </c>
    </row>
    <row r="649" spans="1:12" ht="25.5">
      <c r="A649" s="2" t="s">
        <v>328</v>
      </c>
      <c r="B649" s="2" t="s">
        <v>2318</v>
      </c>
      <c r="C649" s="2" t="s">
        <v>2317</v>
      </c>
      <c r="D649" s="2" t="s">
        <v>331</v>
      </c>
      <c r="E649" s="3">
        <v>684</v>
      </c>
      <c r="F649" s="2" t="s">
        <v>331</v>
      </c>
      <c r="G649" s="3">
        <v>579</v>
      </c>
      <c r="H649" s="2" t="s">
        <v>331</v>
      </c>
      <c r="I649" s="3">
        <v>721</v>
      </c>
      <c r="J649" s="2" t="s">
        <v>646</v>
      </c>
      <c r="K649" s="3">
        <v>0</v>
      </c>
      <c r="L649" s="2" t="s">
        <v>2319</v>
      </c>
    </row>
    <row r="650" spans="1:12" ht="25.5">
      <c r="A650" s="2" t="s">
        <v>328</v>
      </c>
      <c r="B650" s="2" t="s">
        <v>2321</v>
      </c>
      <c r="C650" s="2" t="s">
        <v>2320</v>
      </c>
      <c r="D650" s="2" t="s">
        <v>331</v>
      </c>
      <c r="E650" s="3">
        <v>878</v>
      </c>
      <c r="F650" s="2" t="s">
        <v>331</v>
      </c>
      <c r="G650" s="3">
        <v>830</v>
      </c>
      <c r="H650" s="2" t="s">
        <v>331</v>
      </c>
      <c r="I650" s="3">
        <v>724</v>
      </c>
      <c r="J650" s="2" t="s">
        <v>646</v>
      </c>
      <c r="K650" s="3">
        <v>0</v>
      </c>
      <c r="L650" s="2" t="s">
        <v>2322</v>
      </c>
    </row>
    <row r="651" spans="1:12" ht="25.5">
      <c r="A651" s="2" t="s">
        <v>328</v>
      </c>
      <c r="B651" s="2" t="s">
        <v>2324</v>
      </c>
      <c r="C651" s="2" t="s">
        <v>2323</v>
      </c>
      <c r="D651" s="2" t="s">
        <v>331</v>
      </c>
      <c r="E651" s="3">
        <v>10678</v>
      </c>
      <c r="F651" s="2" t="s">
        <v>331</v>
      </c>
      <c r="G651" s="3">
        <v>9353</v>
      </c>
      <c r="H651" s="2" t="s">
        <v>331</v>
      </c>
      <c r="I651" s="3">
        <v>9343</v>
      </c>
      <c r="J651" s="2" t="s">
        <v>646</v>
      </c>
      <c r="K651" s="3">
        <v>0</v>
      </c>
      <c r="L651" s="2" t="s">
        <v>2325</v>
      </c>
    </row>
    <row r="652" spans="1:12" ht="25.5">
      <c r="A652" s="2" t="s">
        <v>328</v>
      </c>
      <c r="B652" s="2" t="s">
        <v>2327</v>
      </c>
      <c r="C652" s="2" t="s">
        <v>2326</v>
      </c>
      <c r="D652" s="2" t="s">
        <v>331</v>
      </c>
      <c r="E652" s="3">
        <v>81896</v>
      </c>
      <c r="F652" s="2" t="s">
        <v>331</v>
      </c>
      <c r="G652" s="3">
        <v>85358</v>
      </c>
      <c r="H652" s="2" t="s">
        <v>813</v>
      </c>
      <c r="I652" s="3">
        <v>0</v>
      </c>
      <c r="J652" s="2" t="s">
        <v>646</v>
      </c>
      <c r="K652" s="3">
        <v>0</v>
      </c>
      <c r="L652" s="2" t="s">
        <v>2328</v>
      </c>
    </row>
    <row r="653" spans="1:12" ht="25.5">
      <c r="A653" s="2" t="s">
        <v>328</v>
      </c>
      <c r="B653" s="2" t="s">
        <v>2330</v>
      </c>
      <c r="C653" s="2" t="s">
        <v>2329</v>
      </c>
      <c r="D653" s="2" t="s">
        <v>331</v>
      </c>
      <c r="E653" s="3">
        <v>2085</v>
      </c>
      <c r="F653" s="2" t="s">
        <v>331</v>
      </c>
      <c r="G653" s="3">
        <v>1760</v>
      </c>
      <c r="H653" s="2" t="s">
        <v>331</v>
      </c>
      <c r="I653" s="3">
        <v>1586</v>
      </c>
      <c r="J653" s="2" t="s">
        <v>646</v>
      </c>
      <c r="K653" s="3">
        <v>0</v>
      </c>
      <c r="L653" s="2" t="s">
        <v>2331</v>
      </c>
    </row>
    <row r="654" spans="1:12" ht="25.5">
      <c r="A654" s="2" t="s">
        <v>328</v>
      </c>
      <c r="B654" s="2" t="s">
        <v>2333</v>
      </c>
      <c r="C654" s="2" t="s">
        <v>2332</v>
      </c>
      <c r="D654" s="2" t="s">
        <v>331</v>
      </c>
      <c r="E654" s="3">
        <v>4282</v>
      </c>
      <c r="F654" s="2" t="s">
        <v>331</v>
      </c>
      <c r="G654" s="3">
        <v>3878</v>
      </c>
      <c r="H654" s="2" t="s">
        <v>331</v>
      </c>
      <c r="I654" s="3">
        <v>3225</v>
      </c>
      <c r="J654" s="2" t="s">
        <v>332</v>
      </c>
      <c r="K654" s="3">
        <v>4399</v>
      </c>
      <c r="L654" s="2" t="s">
        <v>2334</v>
      </c>
    </row>
    <row r="655" spans="1:12" ht="25.5">
      <c r="A655" s="2" t="s">
        <v>328</v>
      </c>
      <c r="B655" s="2" t="s">
        <v>2336</v>
      </c>
      <c r="C655" s="2" t="s">
        <v>2335</v>
      </c>
      <c r="D655" s="2" t="s">
        <v>331</v>
      </c>
      <c r="E655" s="3">
        <v>1325</v>
      </c>
      <c r="F655" s="2" t="s">
        <v>331</v>
      </c>
      <c r="G655" s="3">
        <v>1133</v>
      </c>
      <c r="H655" s="2" t="s">
        <v>331</v>
      </c>
      <c r="I655" s="3">
        <v>1221</v>
      </c>
      <c r="J655" s="2" t="s">
        <v>646</v>
      </c>
      <c r="K655" s="3">
        <v>0</v>
      </c>
      <c r="L655" s="2" t="s">
        <v>2337</v>
      </c>
    </row>
    <row r="656" spans="1:12" ht="25.5">
      <c r="A656" s="2" t="s">
        <v>328</v>
      </c>
      <c r="B656" s="2" t="s">
        <v>2339</v>
      </c>
      <c r="C656" s="2" t="s">
        <v>2338</v>
      </c>
      <c r="D656" s="2" t="s">
        <v>331</v>
      </c>
      <c r="E656" s="3">
        <v>1032</v>
      </c>
      <c r="F656" s="2" t="s">
        <v>331</v>
      </c>
      <c r="G656" s="3">
        <v>863</v>
      </c>
      <c r="H656" s="2" t="s">
        <v>331</v>
      </c>
      <c r="I656" s="3">
        <v>537</v>
      </c>
      <c r="J656" s="2" t="s">
        <v>646</v>
      </c>
      <c r="K656" s="3">
        <v>0</v>
      </c>
      <c r="L656" s="2" t="s">
        <v>2340</v>
      </c>
    </row>
    <row r="657" spans="1:12" ht="25.5">
      <c r="A657" s="2" t="s">
        <v>328</v>
      </c>
      <c r="B657" s="2" t="s">
        <v>2342</v>
      </c>
      <c r="C657" s="2" t="s">
        <v>2341</v>
      </c>
      <c r="D657" s="2" t="s">
        <v>331</v>
      </c>
      <c r="E657" s="3">
        <v>762</v>
      </c>
      <c r="F657" s="2" t="s">
        <v>331</v>
      </c>
      <c r="G657" s="3">
        <v>845</v>
      </c>
      <c r="H657" s="2" t="s">
        <v>331</v>
      </c>
      <c r="I657" s="3">
        <v>728</v>
      </c>
      <c r="J657" s="2" t="s">
        <v>646</v>
      </c>
      <c r="K657" s="3">
        <v>0</v>
      </c>
      <c r="L657" s="2" t="s">
        <v>2343</v>
      </c>
    </row>
    <row r="658" spans="1:12" ht="25.5">
      <c r="A658" s="2" t="s">
        <v>328</v>
      </c>
      <c r="B658" s="2" t="s">
        <v>2345</v>
      </c>
      <c r="C658" s="2" t="s">
        <v>2344</v>
      </c>
      <c r="D658" s="2" t="s">
        <v>331</v>
      </c>
      <c r="E658" s="3">
        <v>1163</v>
      </c>
      <c r="F658" s="2" t="s">
        <v>331</v>
      </c>
      <c r="G658" s="3">
        <v>1037</v>
      </c>
      <c r="H658" s="2" t="s">
        <v>331</v>
      </c>
      <c r="I658" s="3">
        <v>739</v>
      </c>
      <c r="J658" s="2" t="s">
        <v>646</v>
      </c>
      <c r="K658" s="3">
        <v>0</v>
      </c>
      <c r="L658" s="2" t="s">
        <v>2346</v>
      </c>
    </row>
    <row r="659" spans="1:12" ht="25.5">
      <c r="A659" s="2" t="s">
        <v>328</v>
      </c>
      <c r="B659" s="2" t="s">
        <v>2348</v>
      </c>
      <c r="C659" s="2" t="s">
        <v>2347</v>
      </c>
      <c r="D659" s="2" t="s">
        <v>331</v>
      </c>
      <c r="E659" s="3">
        <v>13926</v>
      </c>
      <c r="F659" s="2" t="s">
        <v>331</v>
      </c>
      <c r="G659" s="3">
        <v>13023</v>
      </c>
      <c r="H659" s="2" t="s">
        <v>331</v>
      </c>
      <c r="I659" s="3">
        <v>11263</v>
      </c>
      <c r="J659" s="2" t="s">
        <v>646</v>
      </c>
      <c r="K659" s="3">
        <v>0</v>
      </c>
      <c r="L659" s="2" t="s">
        <v>2349</v>
      </c>
    </row>
    <row r="660" spans="1:12" ht="25.5">
      <c r="A660" s="2" t="s">
        <v>328</v>
      </c>
      <c r="B660" s="2" t="s">
        <v>2351</v>
      </c>
      <c r="C660" s="2" t="s">
        <v>2350</v>
      </c>
      <c r="D660" s="2" t="s">
        <v>331</v>
      </c>
      <c r="E660" s="3">
        <v>112865</v>
      </c>
      <c r="F660" s="2" t="s">
        <v>331</v>
      </c>
      <c r="G660" s="3">
        <v>120056</v>
      </c>
      <c r="H660" s="2" t="s">
        <v>813</v>
      </c>
      <c r="I660" s="3">
        <v>0</v>
      </c>
      <c r="J660" s="2" t="s">
        <v>646</v>
      </c>
      <c r="K660" s="3">
        <v>0</v>
      </c>
      <c r="L660" s="2" t="s">
        <v>2352</v>
      </c>
    </row>
    <row r="661" spans="1:12" ht="25.5">
      <c r="A661" s="2" t="s">
        <v>328</v>
      </c>
      <c r="B661" s="2" t="s">
        <v>2354</v>
      </c>
      <c r="C661" s="2" t="s">
        <v>2353</v>
      </c>
      <c r="D661" s="2" t="s">
        <v>331</v>
      </c>
      <c r="E661" s="3">
        <v>2759</v>
      </c>
      <c r="F661" s="2" t="s">
        <v>331</v>
      </c>
      <c r="G661" s="3">
        <v>2316</v>
      </c>
      <c r="H661" s="2" t="s">
        <v>331</v>
      </c>
      <c r="I661" s="3">
        <v>1801</v>
      </c>
      <c r="J661" s="2" t="s">
        <v>646</v>
      </c>
      <c r="K661" s="3">
        <v>0</v>
      </c>
      <c r="L661" s="2" t="s">
        <v>2355</v>
      </c>
    </row>
    <row r="662" spans="1:12" ht="25.5">
      <c r="A662" s="2" t="s">
        <v>328</v>
      </c>
      <c r="B662" s="2" t="s">
        <v>2357</v>
      </c>
      <c r="C662" s="2" t="s">
        <v>2356</v>
      </c>
      <c r="D662" s="2" t="s">
        <v>331</v>
      </c>
      <c r="E662" s="3">
        <v>7748</v>
      </c>
      <c r="F662" s="2" t="s">
        <v>331</v>
      </c>
      <c r="G662" s="3">
        <v>6320</v>
      </c>
      <c r="H662" s="2" t="s">
        <v>331</v>
      </c>
      <c r="I662" s="3">
        <v>6326</v>
      </c>
      <c r="J662" s="2" t="s">
        <v>332</v>
      </c>
      <c r="K662" s="3">
        <v>7035</v>
      </c>
      <c r="L662" s="2" t="s">
        <v>2358</v>
      </c>
    </row>
    <row r="663" spans="1:12" ht="25.5">
      <c r="A663" s="2" t="s">
        <v>328</v>
      </c>
      <c r="B663" s="2" t="s">
        <v>2360</v>
      </c>
      <c r="C663" s="2" t="s">
        <v>2359</v>
      </c>
      <c r="D663" s="2" t="s">
        <v>331</v>
      </c>
      <c r="E663" s="3">
        <v>2379</v>
      </c>
      <c r="F663" s="2" t="s">
        <v>331</v>
      </c>
      <c r="G663" s="3">
        <v>2040</v>
      </c>
      <c r="H663" s="2" t="s">
        <v>331</v>
      </c>
      <c r="I663" s="3">
        <v>2458</v>
      </c>
      <c r="J663" s="2" t="s">
        <v>646</v>
      </c>
      <c r="K663" s="3">
        <v>0</v>
      </c>
      <c r="L663" s="2" t="s">
        <v>2361</v>
      </c>
    </row>
    <row r="664" spans="1:12" ht="25.5">
      <c r="A664" s="2" t="s">
        <v>328</v>
      </c>
      <c r="B664" s="2" t="s">
        <v>2363</v>
      </c>
      <c r="C664" s="2" t="s">
        <v>2362</v>
      </c>
      <c r="D664" s="2" t="s">
        <v>331</v>
      </c>
      <c r="E664" s="3">
        <v>1894</v>
      </c>
      <c r="F664" s="2" t="s">
        <v>331</v>
      </c>
      <c r="G664" s="3">
        <v>1232</v>
      </c>
      <c r="H664" s="2" t="s">
        <v>331</v>
      </c>
      <c r="I664" s="3">
        <v>1105</v>
      </c>
      <c r="J664" s="2" t="s">
        <v>646</v>
      </c>
      <c r="K664" s="3">
        <v>0</v>
      </c>
      <c r="L664" s="2" t="s">
        <v>2364</v>
      </c>
    </row>
    <row r="665" spans="1:12" ht="25.5">
      <c r="A665" s="2" t="s">
        <v>328</v>
      </c>
      <c r="B665" s="2" t="s">
        <v>2366</v>
      </c>
      <c r="C665" s="2" t="s">
        <v>2365</v>
      </c>
      <c r="D665" s="2" t="s">
        <v>331</v>
      </c>
      <c r="E665" s="3">
        <v>1463</v>
      </c>
      <c r="F665" s="2" t="s">
        <v>331</v>
      </c>
      <c r="G665" s="3">
        <v>1444</v>
      </c>
      <c r="H665" s="2" t="s">
        <v>331</v>
      </c>
      <c r="I665" s="3">
        <v>1445</v>
      </c>
      <c r="J665" s="2" t="s">
        <v>646</v>
      </c>
      <c r="K665" s="3">
        <v>0</v>
      </c>
      <c r="L665" s="2" t="s">
        <v>2367</v>
      </c>
    </row>
    <row r="666" spans="1:12" ht="25.5">
      <c r="A666" s="2" t="s">
        <v>328</v>
      </c>
      <c r="B666" s="2" t="s">
        <v>2369</v>
      </c>
      <c r="C666" s="2" t="s">
        <v>2368</v>
      </c>
      <c r="D666" s="2" t="s">
        <v>331</v>
      </c>
      <c r="E666" s="3">
        <v>2012</v>
      </c>
      <c r="F666" s="2" t="s">
        <v>331</v>
      </c>
      <c r="G666" s="3">
        <v>1604</v>
      </c>
      <c r="H666" s="2" t="s">
        <v>331</v>
      </c>
      <c r="I666" s="3">
        <v>1318</v>
      </c>
      <c r="J666" s="2" t="s">
        <v>646</v>
      </c>
      <c r="K666" s="3">
        <v>0</v>
      </c>
      <c r="L666" s="2" t="s">
        <v>2370</v>
      </c>
    </row>
    <row r="667" spans="1:12" ht="25.5">
      <c r="A667" s="2" t="s">
        <v>328</v>
      </c>
      <c r="B667" s="2" t="s">
        <v>2372</v>
      </c>
      <c r="C667" s="2" t="s">
        <v>2371</v>
      </c>
      <c r="D667" s="2" t="s">
        <v>331</v>
      </c>
      <c r="E667" s="3">
        <v>27110</v>
      </c>
      <c r="F667" s="2" t="s">
        <v>331</v>
      </c>
      <c r="G667" s="3">
        <v>23996</v>
      </c>
      <c r="H667" s="2" t="s">
        <v>331</v>
      </c>
      <c r="I667" s="3">
        <v>21783</v>
      </c>
      <c r="J667" s="2" t="s">
        <v>646</v>
      </c>
      <c r="K667" s="3">
        <v>0</v>
      </c>
      <c r="L667" s="2" t="s">
        <v>2373</v>
      </c>
    </row>
    <row r="668" spans="1:12" ht="25.5">
      <c r="A668" s="2" t="s">
        <v>328</v>
      </c>
      <c r="B668" s="2" t="s">
        <v>2375</v>
      </c>
      <c r="C668" s="2" t="s">
        <v>2374</v>
      </c>
      <c r="D668" s="2" t="s">
        <v>331</v>
      </c>
      <c r="E668" s="3">
        <v>236532</v>
      </c>
      <c r="F668" s="2" t="s">
        <v>331</v>
      </c>
      <c r="G668" s="3">
        <v>234771</v>
      </c>
      <c r="H668" s="2" t="s">
        <v>813</v>
      </c>
      <c r="I668" s="3">
        <v>0</v>
      </c>
      <c r="J668" s="2" t="s">
        <v>646</v>
      </c>
      <c r="K668" s="3">
        <v>0</v>
      </c>
      <c r="L668" s="2" t="s">
        <v>2376</v>
      </c>
    </row>
    <row r="669" spans="1:12" ht="25.5">
      <c r="A669" s="2" t="s">
        <v>328</v>
      </c>
      <c r="B669" s="2" t="s">
        <v>2378</v>
      </c>
      <c r="C669" s="2" t="s">
        <v>2377</v>
      </c>
      <c r="D669" s="2" t="s">
        <v>331</v>
      </c>
      <c r="E669" s="3">
        <v>4933</v>
      </c>
      <c r="F669" s="2" t="s">
        <v>331</v>
      </c>
      <c r="G669" s="3">
        <v>3737</v>
      </c>
      <c r="H669" s="2" t="s">
        <v>331</v>
      </c>
      <c r="I669" s="3">
        <v>3460</v>
      </c>
      <c r="J669" s="2" t="s">
        <v>646</v>
      </c>
      <c r="K669" s="3">
        <v>0</v>
      </c>
      <c r="L669" s="2" t="s">
        <v>2379</v>
      </c>
    </row>
    <row r="670" spans="1:12" ht="25.5">
      <c r="A670" s="2" t="s">
        <v>328</v>
      </c>
      <c r="B670" s="2" t="s">
        <v>2381</v>
      </c>
      <c r="C670" s="2" t="s">
        <v>2380</v>
      </c>
      <c r="D670" s="2" t="s">
        <v>331</v>
      </c>
      <c r="E670" s="3">
        <v>21330</v>
      </c>
      <c r="F670" s="2" t="s">
        <v>331</v>
      </c>
      <c r="G670" s="3">
        <v>19009</v>
      </c>
      <c r="H670" s="2" t="s">
        <v>331</v>
      </c>
      <c r="I670" s="3">
        <v>19132</v>
      </c>
      <c r="J670" s="2" t="s">
        <v>332</v>
      </c>
      <c r="K670" s="3">
        <v>20150</v>
      </c>
      <c r="L670" s="2" t="s">
        <v>2382</v>
      </c>
    </row>
    <row r="671" spans="1:12" ht="25.5">
      <c r="A671" s="2" t="s">
        <v>328</v>
      </c>
      <c r="B671" s="2" t="s">
        <v>2384</v>
      </c>
      <c r="C671" s="2" t="s">
        <v>2383</v>
      </c>
      <c r="D671" s="2" t="s">
        <v>331</v>
      </c>
      <c r="E671" s="3">
        <v>8460</v>
      </c>
      <c r="F671" s="2" t="s">
        <v>331</v>
      </c>
      <c r="G671" s="3">
        <v>7915</v>
      </c>
      <c r="H671" s="2" t="s">
        <v>331</v>
      </c>
      <c r="I671" s="3">
        <v>9671</v>
      </c>
      <c r="J671" s="2" t="s">
        <v>646</v>
      </c>
      <c r="K671" s="3">
        <v>0</v>
      </c>
      <c r="L671" s="2" t="s">
        <v>2385</v>
      </c>
    </row>
    <row r="672" spans="1:12" ht="25.5">
      <c r="A672" s="2" t="s">
        <v>328</v>
      </c>
      <c r="B672" s="2" t="s">
        <v>2387</v>
      </c>
      <c r="C672" s="2" t="s">
        <v>2386</v>
      </c>
      <c r="D672" s="2" t="s">
        <v>331</v>
      </c>
      <c r="E672" s="3">
        <v>4895</v>
      </c>
      <c r="F672" s="2" t="s">
        <v>331</v>
      </c>
      <c r="G672" s="3">
        <v>3905</v>
      </c>
      <c r="H672" s="2" t="s">
        <v>331</v>
      </c>
      <c r="I672" s="3">
        <v>3181</v>
      </c>
      <c r="J672" s="2" t="s">
        <v>646</v>
      </c>
      <c r="K672" s="3">
        <v>0</v>
      </c>
      <c r="L672" s="2" t="s">
        <v>2388</v>
      </c>
    </row>
    <row r="673" spans="1:12" ht="25.5">
      <c r="A673" s="2" t="s">
        <v>328</v>
      </c>
      <c r="B673" s="2" t="s">
        <v>2390</v>
      </c>
      <c r="C673" s="2" t="s">
        <v>2389</v>
      </c>
      <c r="D673" s="2" t="s">
        <v>331</v>
      </c>
      <c r="E673" s="3">
        <v>3890</v>
      </c>
      <c r="F673" s="2" t="s">
        <v>331</v>
      </c>
      <c r="G673" s="3">
        <v>3715</v>
      </c>
      <c r="H673" s="2" t="s">
        <v>331</v>
      </c>
      <c r="I673" s="3">
        <v>3599</v>
      </c>
      <c r="J673" s="2" t="s">
        <v>646</v>
      </c>
      <c r="K673" s="3">
        <v>0</v>
      </c>
      <c r="L673" s="2" t="s">
        <v>2391</v>
      </c>
    </row>
    <row r="674" spans="1:12" ht="25.5">
      <c r="A674" s="2" t="s">
        <v>328</v>
      </c>
      <c r="B674" s="2" t="s">
        <v>2393</v>
      </c>
      <c r="C674" s="2" t="s">
        <v>2392</v>
      </c>
      <c r="D674" s="2" t="s">
        <v>331</v>
      </c>
      <c r="E674" s="3">
        <v>4085</v>
      </c>
      <c r="F674" s="2" t="s">
        <v>331</v>
      </c>
      <c r="G674" s="3">
        <v>3474</v>
      </c>
      <c r="H674" s="2" t="s">
        <v>331</v>
      </c>
      <c r="I674" s="3">
        <v>2681</v>
      </c>
      <c r="J674" s="2" t="s">
        <v>646</v>
      </c>
      <c r="K674" s="3">
        <v>0</v>
      </c>
      <c r="L674" s="2" t="s">
        <v>2394</v>
      </c>
    </row>
    <row r="675" spans="1:12" ht="25.5">
      <c r="A675" s="2" t="s">
        <v>328</v>
      </c>
      <c r="B675" s="2" t="s">
        <v>2396</v>
      </c>
      <c r="C675" s="2" t="s">
        <v>2395</v>
      </c>
      <c r="D675" s="2" t="s">
        <v>331</v>
      </c>
      <c r="E675" s="3">
        <v>84013</v>
      </c>
      <c r="F675" s="2" t="s">
        <v>331</v>
      </c>
      <c r="G675" s="3">
        <v>71863</v>
      </c>
      <c r="H675" s="2" t="s">
        <v>331</v>
      </c>
      <c r="I675" s="3">
        <v>62561</v>
      </c>
      <c r="J675" s="2" t="s">
        <v>646</v>
      </c>
      <c r="K675" s="3">
        <v>0</v>
      </c>
      <c r="L675" s="2" t="s">
        <v>2397</v>
      </c>
    </row>
    <row r="676" spans="1:12" ht="25.5">
      <c r="A676" s="2" t="s">
        <v>328</v>
      </c>
      <c r="B676" s="2" t="s">
        <v>2399</v>
      </c>
      <c r="C676" s="2" t="s">
        <v>2398</v>
      </c>
      <c r="D676" s="2" t="s">
        <v>331</v>
      </c>
      <c r="E676" s="3">
        <v>1029826</v>
      </c>
      <c r="F676" s="2" t="s">
        <v>331</v>
      </c>
      <c r="G676" s="3">
        <v>1040964</v>
      </c>
      <c r="H676" s="2" t="s">
        <v>813</v>
      </c>
      <c r="I676" s="3">
        <v>0</v>
      </c>
      <c r="J676" s="2" t="s">
        <v>646</v>
      </c>
      <c r="K676" s="3">
        <v>0</v>
      </c>
      <c r="L676" s="2" t="s">
        <v>2400</v>
      </c>
    </row>
    <row r="677" spans="1:12" ht="25.5">
      <c r="A677" s="2" t="s">
        <v>328</v>
      </c>
      <c r="B677" s="2" t="s">
        <v>2402</v>
      </c>
      <c r="C677" s="2" t="s">
        <v>2401</v>
      </c>
      <c r="D677" s="2" t="s">
        <v>331</v>
      </c>
      <c r="E677" s="3">
        <v>14348</v>
      </c>
      <c r="F677" s="2" t="s">
        <v>331</v>
      </c>
      <c r="G677" s="3">
        <v>10514</v>
      </c>
      <c r="H677" s="2" t="s">
        <v>331</v>
      </c>
      <c r="I677" s="3">
        <v>8100</v>
      </c>
      <c r="J677" s="2" t="s">
        <v>646</v>
      </c>
      <c r="K677" s="3">
        <v>0</v>
      </c>
      <c r="L677" s="2" t="s">
        <v>2403</v>
      </c>
    </row>
    <row r="678" spans="1:12" ht="25.5">
      <c r="A678" s="2" t="s">
        <v>328</v>
      </c>
      <c r="B678" s="2" t="s">
        <v>2405</v>
      </c>
      <c r="C678" s="2" t="s">
        <v>2404</v>
      </c>
      <c r="D678" s="2" t="s">
        <v>331</v>
      </c>
      <c r="E678" s="3">
        <v>16.4</v>
      </c>
      <c r="F678" s="2" t="s">
        <v>331</v>
      </c>
      <c r="G678" s="3">
        <v>16.6</v>
      </c>
      <c r="H678" s="2" t="s">
        <v>331</v>
      </c>
      <c r="I678" s="3">
        <v>17.1</v>
      </c>
      <c r="J678" s="2" t="s">
        <v>332</v>
      </c>
      <c r="K678" s="3">
        <v>17</v>
      </c>
      <c r="L678" s="2" t="s">
        <v>2406</v>
      </c>
    </row>
    <row r="679" spans="1:12" ht="25.5">
      <c r="A679" s="2" t="s">
        <v>328</v>
      </c>
      <c r="B679" s="2" t="s">
        <v>2408</v>
      </c>
      <c r="C679" s="2" t="s">
        <v>2407</v>
      </c>
      <c r="D679" s="2" t="s">
        <v>331</v>
      </c>
      <c r="E679" s="3">
        <v>19.1</v>
      </c>
      <c r="F679" s="2" t="s">
        <v>331</v>
      </c>
      <c r="G679" s="3">
        <v>19.3</v>
      </c>
      <c r="H679" s="2" t="s">
        <v>331</v>
      </c>
      <c r="I679" s="3">
        <v>19.6</v>
      </c>
      <c r="J679" s="2" t="s">
        <v>646</v>
      </c>
      <c r="K679" s="3">
        <v>0</v>
      </c>
      <c r="L679" s="2" t="s">
        <v>2409</v>
      </c>
    </row>
    <row r="680" spans="1:12" ht="25.5">
      <c r="A680" s="2" t="s">
        <v>328</v>
      </c>
      <c r="B680" s="2" t="s">
        <v>2411</v>
      </c>
      <c r="C680" s="2" t="s">
        <v>2410</v>
      </c>
      <c r="D680" s="2" t="s">
        <v>331</v>
      </c>
      <c r="E680" s="3">
        <v>15.5</v>
      </c>
      <c r="F680" s="2" t="s">
        <v>331</v>
      </c>
      <c r="G680" s="3">
        <v>15.9</v>
      </c>
      <c r="H680" s="2" t="s">
        <v>331</v>
      </c>
      <c r="I680" s="3">
        <v>16</v>
      </c>
      <c r="J680" s="2" t="s">
        <v>646</v>
      </c>
      <c r="K680" s="3">
        <v>0</v>
      </c>
      <c r="L680" s="2" t="s">
        <v>2412</v>
      </c>
    </row>
    <row r="681" spans="1:12" ht="25.5">
      <c r="A681" s="2" t="s">
        <v>328</v>
      </c>
      <c r="B681" s="2" t="s">
        <v>2414</v>
      </c>
      <c r="C681" s="2" t="s">
        <v>2413</v>
      </c>
      <c r="D681" s="2" t="s">
        <v>331</v>
      </c>
      <c r="E681" s="3">
        <v>15.7</v>
      </c>
      <c r="F681" s="2" t="s">
        <v>331</v>
      </c>
      <c r="G681" s="3">
        <v>15.8</v>
      </c>
      <c r="H681" s="2" t="s">
        <v>331</v>
      </c>
      <c r="I681" s="3">
        <v>16.1</v>
      </c>
      <c r="J681" s="2" t="s">
        <v>646</v>
      </c>
      <c r="K681" s="3">
        <v>0</v>
      </c>
      <c r="L681" s="2" t="s">
        <v>2415</v>
      </c>
    </row>
    <row r="682" spans="1:12" ht="25.5">
      <c r="A682" s="2" t="s">
        <v>328</v>
      </c>
      <c r="B682" s="2" t="s">
        <v>2417</v>
      </c>
      <c r="C682" s="2" t="s">
        <v>2416</v>
      </c>
      <c r="D682" s="2" t="s">
        <v>331</v>
      </c>
      <c r="E682" s="3">
        <v>13.5</v>
      </c>
      <c r="F682" s="2" t="s">
        <v>331</v>
      </c>
      <c r="G682" s="3">
        <v>13.3</v>
      </c>
      <c r="H682" s="2" t="s">
        <v>331</v>
      </c>
      <c r="I682" s="3">
        <v>13</v>
      </c>
      <c r="J682" s="2" t="s">
        <v>646</v>
      </c>
      <c r="K682" s="3">
        <v>0</v>
      </c>
      <c r="L682" s="2" t="s">
        <v>2418</v>
      </c>
    </row>
    <row r="683" spans="1:12" ht="25.5">
      <c r="A683" s="2" t="s">
        <v>328</v>
      </c>
      <c r="B683" s="2" t="s">
        <v>2420</v>
      </c>
      <c r="C683" s="2" t="s">
        <v>2419</v>
      </c>
      <c r="D683" s="2" t="s">
        <v>331</v>
      </c>
      <c r="E683" s="3">
        <v>18.8</v>
      </c>
      <c r="F683" s="2" t="s">
        <v>331</v>
      </c>
      <c r="G683" s="3">
        <v>18.4</v>
      </c>
      <c r="H683" s="2" t="s">
        <v>331</v>
      </c>
      <c r="I683" s="3">
        <v>18.1</v>
      </c>
      <c r="J683" s="2" t="s">
        <v>646</v>
      </c>
      <c r="K683" s="3">
        <v>0</v>
      </c>
      <c r="L683" s="2" t="s">
        <v>2421</v>
      </c>
    </row>
    <row r="684" spans="1:12" ht="25.5">
      <c r="A684" s="2" t="s">
        <v>328</v>
      </c>
      <c r="B684" s="2" t="s">
        <v>2423</v>
      </c>
      <c r="C684" s="2" t="s">
        <v>2422</v>
      </c>
      <c r="D684" s="2" t="s">
        <v>331</v>
      </c>
      <c r="E684" s="3">
        <v>20.2</v>
      </c>
      <c r="F684" s="2" t="s">
        <v>331</v>
      </c>
      <c r="G684" s="3">
        <v>19.6</v>
      </c>
      <c r="H684" s="2" t="s">
        <v>813</v>
      </c>
      <c r="I684" s="3">
        <v>0</v>
      </c>
      <c r="J684" s="2" t="s">
        <v>646</v>
      </c>
      <c r="K684" s="3">
        <v>0</v>
      </c>
      <c r="L684" s="2" t="s">
        <v>2424</v>
      </c>
    </row>
    <row r="685" spans="1:12" ht="25.5">
      <c r="A685" s="2" t="s">
        <v>328</v>
      </c>
      <c r="B685" s="2" t="s">
        <v>2426</v>
      </c>
      <c r="C685" s="2" t="s">
        <v>2425</v>
      </c>
      <c r="D685" s="2" t="s">
        <v>331</v>
      </c>
      <c r="E685" s="3">
        <v>16.6</v>
      </c>
      <c r="F685" s="2" t="s">
        <v>331</v>
      </c>
      <c r="G685" s="3">
        <v>15.3</v>
      </c>
      <c r="H685" s="2" t="s">
        <v>331</v>
      </c>
      <c r="I685" s="3">
        <v>14.5</v>
      </c>
      <c r="J685" s="2" t="s">
        <v>646</v>
      </c>
      <c r="K685" s="3">
        <v>0</v>
      </c>
      <c r="L685" s="2" t="s">
        <v>2427</v>
      </c>
    </row>
    <row r="686" spans="1:12" ht="25.5">
      <c r="A686" s="2" t="s">
        <v>328</v>
      </c>
      <c r="B686" s="2" t="s">
        <v>2429</v>
      </c>
      <c r="C686" s="2" t="s">
        <v>2428</v>
      </c>
      <c r="D686" s="2" t="s">
        <v>331</v>
      </c>
      <c r="E686" s="3">
        <v>11032</v>
      </c>
      <c r="F686" s="2" t="s">
        <v>331</v>
      </c>
      <c r="G686" s="3">
        <v>11343</v>
      </c>
      <c r="H686" s="2" t="s">
        <v>331</v>
      </c>
      <c r="I686" s="3">
        <v>12827</v>
      </c>
      <c r="J686" s="2" t="s">
        <v>332</v>
      </c>
      <c r="K686" s="3">
        <v>19433</v>
      </c>
      <c r="L686" s="2" t="s">
        <v>2430</v>
      </c>
    </row>
    <row r="687" spans="1:12" ht="25.5">
      <c r="A687" s="2" t="s">
        <v>328</v>
      </c>
      <c r="B687" s="2" t="s">
        <v>2432</v>
      </c>
      <c r="C687" s="2" t="s">
        <v>2431</v>
      </c>
      <c r="D687" s="2" t="s">
        <v>331</v>
      </c>
      <c r="E687" s="3">
        <v>5363</v>
      </c>
      <c r="F687" s="2" t="s">
        <v>331</v>
      </c>
      <c r="G687" s="3">
        <v>6776</v>
      </c>
      <c r="H687" s="2" t="s">
        <v>331</v>
      </c>
      <c r="I687" s="3">
        <v>8409</v>
      </c>
      <c r="J687" s="2" t="s">
        <v>646</v>
      </c>
      <c r="K687" s="3">
        <v>0</v>
      </c>
      <c r="L687" s="2" t="s">
        <v>2433</v>
      </c>
    </row>
    <row r="688" spans="1:12" ht="25.5">
      <c r="A688" s="2" t="s">
        <v>328</v>
      </c>
      <c r="B688" s="2" t="s">
        <v>2435</v>
      </c>
      <c r="C688" s="2" t="s">
        <v>2434</v>
      </c>
      <c r="D688" s="2" t="s">
        <v>331</v>
      </c>
      <c r="E688" s="3">
        <v>2037</v>
      </c>
      <c r="F688" s="2" t="s">
        <v>331</v>
      </c>
      <c r="G688" s="3">
        <v>1770</v>
      </c>
      <c r="H688" s="2" t="s">
        <v>331</v>
      </c>
      <c r="I688" s="3">
        <v>1821</v>
      </c>
      <c r="J688" s="2" t="s">
        <v>646</v>
      </c>
      <c r="K688" s="3">
        <v>0</v>
      </c>
      <c r="L688" s="2" t="s">
        <v>2436</v>
      </c>
    </row>
    <row r="689" spans="1:12" ht="25.5">
      <c r="A689" s="2" t="s">
        <v>328</v>
      </c>
      <c r="B689" s="2" t="s">
        <v>2438</v>
      </c>
      <c r="C689" s="2" t="s">
        <v>2437</v>
      </c>
      <c r="D689" s="2" t="s">
        <v>331</v>
      </c>
      <c r="E689" s="3">
        <v>1932</v>
      </c>
      <c r="F689" s="2" t="s">
        <v>331</v>
      </c>
      <c r="G689" s="3">
        <v>1513</v>
      </c>
      <c r="H689" s="2" t="s">
        <v>331</v>
      </c>
      <c r="I689" s="3">
        <v>1407</v>
      </c>
      <c r="J689" s="2" t="s">
        <v>646</v>
      </c>
      <c r="K689" s="3">
        <v>0</v>
      </c>
      <c r="L689" s="2" t="s">
        <v>2439</v>
      </c>
    </row>
    <row r="690" spans="1:12" ht="25.5">
      <c r="A690" s="2" t="s">
        <v>328</v>
      </c>
      <c r="B690" s="2" t="s">
        <v>2441</v>
      </c>
      <c r="C690" s="2" t="s">
        <v>2440</v>
      </c>
      <c r="D690" s="2" t="s">
        <v>331</v>
      </c>
      <c r="E690" s="3">
        <v>1700</v>
      </c>
      <c r="F690" s="2" t="s">
        <v>331</v>
      </c>
      <c r="G690" s="3">
        <v>1284</v>
      </c>
      <c r="H690" s="2" t="s">
        <v>331</v>
      </c>
      <c r="I690" s="3">
        <v>1190</v>
      </c>
      <c r="J690" s="2" t="s">
        <v>646</v>
      </c>
      <c r="K690" s="3">
        <v>0</v>
      </c>
      <c r="L690" s="2" t="s">
        <v>2442</v>
      </c>
    </row>
    <row r="691" spans="1:12" ht="25.5">
      <c r="A691" s="2" t="s">
        <v>328</v>
      </c>
      <c r="B691" s="2" t="s">
        <v>2444</v>
      </c>
      <c r="C691" s="2" t="s">
        <v>2443</v>
      </c>
      <c r="D691" s="2" t="s">
        <v>331</v>
      </c>
      <c r="E691" s="3">
        <v>29375</v>
      </c>
      <c r="F691" s="2" t="s">
        <v>331</v>
      </c>
      <c r="G691" s="3">
        <v>26921</v>
      </c>
      <c r="H691" s="2" t="s">
        <v>331</v>
      </c>
      <c r="I691" s="3">
        <v>26691</v>
      </c>
      <c r="J691" s="2" t="s">
        <v>646</v>
      </c>
      <c r="K691" s="3">
        <v>0</v>
      </c>
      <c r="L691" s="2" t="s">
        <v>2445</v>
      </c>
    </row>
    <row r="692" spans="1:12" ht="25.5">
      <c r="A692" s="2" t="s">
        <v>328</v>
      </c>
      <c r="B692" s="2" t="s">
        <v>2447</v>
      </c>
      <c r="C692" s="2" t="s">
        <v>2446</v>
      </c>
      <c r="D692" s="2" t="s">
        <v>331</v>
      </c>
      <c r="E692" s="3">
        <v>285638</v>
      </c>
      <c r="F692" s="2" t="s">
        <v>331</v>
      </c>
      <c r="G692" s="3">
        <v>298995</v>
      </c>
      <c r="H692" s="2" t="s">
        <v>813</v>
      </c>
      <c r="I692" s="3">
        <v>0</v>
      </c>
      <c r="J692" s="2" t="s">
        <v>646</v>
      </c>
      <c r="K692" s="3">
        <v>0</v>
      </c>
      <c r="L692" s="2" t="s">
        <v>2448</v>
      </c>
    </row>
    <row r="693" spans="1:12" ht="25.5">
      <c r="A693" s="2" t="s">
        <v>328</v>
      </c>
      <c r="B693" s="2" t="s">
        <v>2450</v>
      </c>
      <c r="C693" s="2" t="s">
        <v>2449</v>
      </c>
      <c r="D693" s="2" t="s">
        <v>331</v>
      </c>
      <c r="E693" s="3">
        <v>3592</v>
      </c>
      <c r="F693" s="2" t="s">
        <v>331</v>
      </c>
      <c r="G693" s="3">
        <v>2629</v>
      </c>
      <c r="H693" s="2" t="s">
        <v>331</v>
      </c>
      <c r="I693" s="3">
        <v>2529</v>
      </c>
      <c r="J693" s="2" t="s">
        <v>646</v>
      </c>
      <c r="K693" s="3">
        <v>0</v>
      </c>
      <c r="L693" s="2" t="s">
        <v>2451</v>
      </c>
    </row>
    <row r="694" spans="1:12" ht="25.5">
      <c r="A694" s="2" t="s">
        <v>328</v>
      </c>
      <c r="B694" s="2" t="s">
        <v>2453</v>
      </c>
      <c r="C694" s="2" t="s">
        <v>2452</v>
      </c>
      <c r="D694" s="2" t="s">
        <v>331</v>
      </c>
      <c r="E694" s="3">
        <v>385</v>
      </c>
      <c r="F694" s="2" t="s">
        <v>331</v>
      </c>
      <c r="G694" s="3">
        <v>328</v>
      </c>
      <c r="H694" s="2" t="s">
        <v>331</v>
      </c>
      <c r="I694" s="3">
        <v>428</v>
      </c>
      <c r="J694" s="2" t="s">
        <v>332</v>
      </c>
      <c r="K694" s="3">
        <v>629</v>
      </c>
      <c r="L694" s="2" t="s">
        <v>2454</v>
      </c>
    </row>
    <row r="695" spans="1:12" ht="25.5">
      <c r="A695" s="2" t="s">
        <v>328</v>
      </c>
      <c r="B695" s="2" t="s">
        <v>2456</v>
      </c>
      <c r="C695" s="2" t="s">
        <v>2455</v>
      </c>
      <c r="D695" s="2" t="s">
        <v>331</v>
      </c>
      <c r="E695" s="3">
        <v>78</v>
      </c>
      <c r="F695" s="2" t="s">
        <v>331</v>
      </c>
      <c r="G695" s="3">
        <v>93</v>
      </c>
      <c r="H695" s="2" t="s">
        <v>331</v>
      </c>
      <c r="I695" s="3">
        <v>172</v>
      </c>
      <c r="J695" s="2" t="s">
        <v>646</v>
      </c>
      <c r="K695" s="3">
        <v>0</v>
      </c>
      <c r="L695" s="2" t="s">
        <v>2457</v>
      </c>
    </row>
    <row r="696" spans="1:12" ht="25.5">
      <c r="A696" s="2" t="s">
        <v>328</v>
      </c>
      <c r="B696" s="2" t="s">
        <v>2459</v>
      </c>
      <c r="C696" s="2" t="s">
        <v>2458</v>
      </c>
      <c r="D696" s="2" t="s">
        <v>331</v>
      </c>
      <c r="E696" s="3">
        <v>129</v>
      </c>
      <c r="F696" s="2" t="s">
        <v>331</v>
      </c>
      <c r="G696" s="3">
        <v>70</v>
      </c>
      <c r="H696" s="2" t="s">
        <v>331</v>
      </c>
      <c r="I696" s="3">
        <v>99</v>
      </c>
      <c r="J696" s="2" t="s">
        <v>646</v>
      </c>
      <c r="K696" s="3">
        <v>0</v>
      </c>
      <c r="L696" s="2" t="s">
        <v>2460</v>
      </c>
    </row>
    <row r="697" spans="1:12" ht="25.5">
      <c r="A697" s="2" t="s">
        <v>328</v>
      </c>
      <c r="B697" s="2" t="s">
        <v>2462</v>
      </c>
      <c r="C697" s="2" t="s">
        <v>2461</v>
      </c>
      <c r="D697" s="2" t="s">
        <v>331</v>
      </c>
      <c r="E697" s="3">
        <v>93</v>
      </c>
      <c r="F697" s="2" t="s">
        <v>331</v>
      </c>
      <c r="G697" s="3">
        <v>72</v>
      </c>
      <c r="H697" s="2" t="s">
        <v>331</v>
      </c>
      <c r="I697" s="3">
        <v>68</v>
      </c>
      <c r="J697" s="2" t="s">
        <v>646</v>
      </c>
      <c r="K697" s="3">
        <v>0</v>
      </c>
      <c r="L697" s="2" t="s">
        <v>2463</v>
      </c>
    </row>
    <row r="698" spans="1:12" ht="25.5">
      <c r="A698" s="2" t="s">
        <v>328</v>
      </c>
      <c r="B698" s="2" t="s">
        <v>2465</v>
      </c>
      <c r="C698" s="2" t="s">
        <v>2464</v>
      </c>
      <c r="D698" s="2" t="s">
        <v>331</v>
      </c>
      <c r="E698" s="3">
        <v>85</v>
      </c>
      <c r="F698" s="2" t="s">
        <v>331</v>
      </c>
      <c r="G698" s="3">
        <v>93</v>
      </c>
      <c r="H698" s="2" t="s">
        <v>331</v>
      </c>
      <c r="I698" s="3">
        <v>89</v>
      </c>
      <c r="J698" s="2" t="s">
        <v>646</v>
      </c>
      <c r="K698" s="3">
        <v>0</v>
      </c>
      <c r="L698" s="2" t="s">
        <v>2466</v>
      </c>
    </row>
    <row r="699" spans="1:12" ht="12.75">
      <c r="A699" s="2" t="s">
        <v>328</v>
      </c>
      <c r="B699" s="2" t="s">
        <v>2468</v>
      </c>
      <c r="C699" s="2" t="s">
        <v>2467</v>
      </c>
      <c r="D699" s="2" t="s">
        <v>331</v>
      </c>
      <c r="E699" s="3">
        <v>1281</v>
      </c>
      <c r="F699" s="2" t="s">
        <v>331</v>
      </c>
      <c r="G699" s="3">
        <v>1458</v>
      </c>
      <c r="H699" s="2" t="s">
        <v>331</v>
      </c>
      <c r="I699" s="3">
        <v>1583</v>
      </c>
      <c r="J699" s="2" t="s">
        <v>646</v>
      </c>
      <c r="K699" s="3">
        <v>0</v>
      </c>
      <c r="L699" s="2" t="s">
        <v>2469</v>
      </c>
    </row>
    <row r="700" spans="1:12" ht="12.75">
      <c r="A700" s="2" t="s">
        <v>328</v>
      </c>
      <c r="B700" s="2" t="s">
        <v>2471</v>
      </c>
      <c r="C700" s="2" t="s">
        <v>2470</v>
      </c>
      <c r="D700" s="2" t="s">
        <v>331</v>
      </c>
      <c r="E700" s="3">
        <v>19569</v>
      </c>
      <c r="F700" s="2" t="s">
        <v>331</v>
      </c>
      <c r="G700" s="3">
        <v>26448</v>
      </c>
      <c r="H700" s="2" t="s">
        <v>813</v>
      </c>
      <c r="I700" s="3">
        <v>0</v>
      </c>
      <c r="J700" s="2" t="s">
        <v>646</v>
      </c>
      <c r="K700" s="3">
        <v>0</v>
      </c>
      <c r="L700" s="2" t="s">
        <v>2472</v>
      </c>
    </row>
    <row r="701" spans="1:12" ht="25.5">
      <c r="A701" s="2" t="s">
        <v>328</v>
      </c>
      <c r="B701" s="2" t="s">
        <v>2474</v>
      </c>
      <c r="C701" s="2" t="s">
        <v>2473</v>
      </c>
      <c r="D701" s="2" t="s">
        <v>331</v>
      </c>
      <c r="E701" s="3">
        <v>235</v>
      </c>
      <c r="F701" s="2" t="s">
        <v>331</v>
      </c>
      <c r="G701" s="3">
        <v>230</v>
      </c>
      <c r="H701" s="2" t="s">
        <v>331</v>
      </c>
      <c r="I701" s="3">
        <v>202</v>
      </c>
      <c r="J701" s="2" t="s">
        <v>646</v>
      </c>
      <c r="K701" s="3">
        <v>0</v>
      </c>
      <c r="L701" s="2" t="s">
        <v>2475</v>
      </c>
    </row>
    <row r="702" spans="1:12" ht="25.5">
      <c r="A702" s="2" t="s">
        <v>328</v>
      </c>
      <c r="B702" s="2" t="s">
        <v>2477</v>
      </c>
      <c r="C702" s="2" t="s">
        <v>2476</v>
      </c>
      <c r="D702" s="2" t="s">
        <v>331</v>
      </c>
      <c r="E702" s="3">
        <v>2747</v>
      </c>
      <c r="F702" s="2" t="s">
        <v>331</v>
      </c>
      <c r="G702" s="3">
        <v>2949</v>
      </c>
      <c r="H702" s="2" t="s">
        <v>331</v>
      </c>
      <c r="I702" s="3">
        <v>3591</v>
      </c>
      <c r="J702" s="2" t="s">
        <v>332</v>
      </c>
      <c r="K702" s="3">
        <v>4713</v>
      </c>
      <c r="L702" s="2" t="s">
        <v>2478</v>
      </c>
    </row>
    <row r="703" spans="1:12" ht="25.5">
      <c r="A703" s="2" t="s">
        <v>328</v>
      </c>
      <c r="B703" s="2" t="s">
        <v>2480</v>
      </c>
      <c r="C703" s="2" t="s">
        <v>2479</v>
      </c>
      <c r="D703" s="2" t="s">
        <v>331</v>
      </c>
      <c r="E703" s="3">
        <v>667</v>
      </c>
      <c r="F703" s="2" t="s">
        <v>331</v>
      </c>
      <c r="G703" s="3">
        <v>772</v>
      </c>
      <c r="H703" s="2" t="s">
        <v>331</v>
      </c>
      <c r="I703" s="3">
        <v>1261</v>
      </c>
      <c r="J703" s="2" t="s">
        <v>646</v>
      </c>
      <c r="K703" s="3">
        <v>0</v>
      </c>
      <c r="L703" s="2" t="s">
        <v>2481</v>
      </c>
    </row>
    <row r="704" spans="1:12" ht="25.5">
      <c r="A704" s="2" t="s">
        <v>328</v>
      </c>
      <c r="B704" s="2" t="s">
        <v>2483</v>
      </c>
      <c r="C704" s="2" t="s">
        <v>2482</v>
      </c>
      <c r="D704" s="2" t="s">
        <v>331</v>
      </c>
      <c r="E704" s="3">
        <v>800</v>
      </c>
      <c r="F704" s="2" t="s">
        <v>331</v>
      </c>
      <c r="G704" s="3">
        <v>728</v>
      </c>
      <c r="H704" s="2" t="s">
        <v>331</v>
      </c>
      <c r="I704" s="3">
        <v>764</v>
      </c>
      <c r="J704" s="2" t="s">
        <v>646</v>
      </c>
      <c r="K704" s="3">
        <v>0</v>
      </c>
      <c r="L704" s="2" t="s">
        <v>2484</v>
      </c>
    </row>
    <row r="705" spans="1:12" ht="25.5">
      <c r="A705" s="2" t="s">
        <v>328</v>
      </c>
      <c r="B705" s="2" t="s">
        <v>2486</v>
      </c>
      <c r="C705" s="2" t="s">
        <v>2485</v>
      </c>
      <c r="D705" s="2" t="s">
        <v>331</v>
      </c>
      <c r="E705" s="3">
        <v>465</v>
      </c>
      <c r="F705" s="2" t="s">
        <v>331</v>
      </c>
      <c r="G705" s="3">
        <v>573</v>
      </c>
      <c r="H705" s="2" t="s">
        <v>331</v>
      </c>
      <c r="I705" s="3">
        <v>731</v>
      </c>
      <c r="J705" s="2" t="s">
        <v>646</v>
      </c>
      <c r="K705" s="3">
        <v>0</v>
      </c>
      <c r="L705" s="2" t="s">
        <v>2487</v>
      </c>
    </row>
    <row r="706" spans="1:12" ht="25.5">
      <c r="A706" s="2" t="s">
        <v>328</v>
      </c>
      <c r="B706" s="2" t="s">
        <v>2489</v>
      </c>
      <c r="C706" s="2" t="s">
        <v>2488</v>
      </c>
      <c r="D706" s="2" t="s">
        <v>331</v>
      </c>
      <c r="E706" s="3">
        <v>815</v>
      </c>
      <c r="F706" s="2" t="s">
        <v>331</v>
      </c>
      <c r="G706" s="3">
        <v>876</v>
      </c>
      <c r="H706" s="2" t="s">
        <v>331</v>
      </c>
      <c r="I706" s="3">
        <v>835</v>
      </c>
      <c r="J706" s="2" t="s">
        <v>646</v>
      </c>
      <c r="K706" s="3">
        <v>0</v>
      </c>
      <c r="L706" s="2" t="s">
        <v>2490</v>
      </c>
    </row>
    <row r="707" spans="1:12" ht="12.75">
      <c r="A707" s="2" t="s">
        <v>328</v>
      </c>
      <c r="B707" s="2" t="s">
        <v>2492</v>
      </c>
      <c r="C707" s="2" t="s">
        <v>2491</v>
      </c>
      <c r="D707" s="2" t="s">
        <v>331</v>
      </c>
      <c r="E707" s="3">
        <v>7275</v>
      </c>
      <c r="F707" s="2" t="s">
        <v>331</v>
      </c>
      <c r="G707" s="3">
        <v>8534</v>
      </c>
      <c r="H707" s="2" t="s">
        <v>331</v>
      </c>
      <c r="I707" s="3">
        <v>10162</v>
      </c>
      <c r="J707" s="2" t="s">
        <v>646</v>
      </c>
      <c r="K707" s="3">
        <v>0</v>
      </c>
      <c r="L707" s="2" t="s">
        <v>2493</v>
      </c>
    </row>
    <row r="708" spans="1:12" ht="12.75">
      <c r="A708" s="2" t="s">
        <v>328</v>
      </c>
      <c r="B708" s="2" t="s">
        <v>2495</v>
      </c>
      <c r="C708" s="2" t="s">
        <v>2494</v>
      </c>
      <c r="D708" s="2" t="s">
        <v>331</v>
      </c>
      <c r="E708" s="3">
        <v>121180</v>
      </c>
      <c r="F708" s="2" t="s">
        <v>331</v>
      </c>
      <c r="G708" s="3">
        <v>170292</v>
      </c>
      <c r="H708" s="2" t="s">
        <v>813</v>
      </c>
      <c r="I708" s="3">
        <v>0</v>
      </c>
      <c r="J708" s="2" t="s">
        <v>646</v>
      </c>
      <c r="K708" s="3">
        <v>0</v>
      </c>
      <c r="L708" s="2" t="s">
        <v>2496</v>
      </c>
    </row>
    <row r="709" spans="1:12" ht="25.5">
      <c r="A709" s="2" t="s">
        <v>328</v>
      </c>
      <c r="B709" s="2" t="s">
        <v>2498</v>
      </c>
      <c r="C709" s="2" t="s">
        <v>2497</v>
      </c>
      <c r="D709" s="2" t="s">
        <v>331</v>
      </c>
      <c r="E709" s="3">
        <v>1872</v>
      </c>
      <c r="F709" s="2" t="s">
        <v>331</v>
      </c>
      <c r="G709" s="3">
        <v>1820</v>
      </c>
      <c r="H709" s="2" t="s">
        <v>331</v>
      </c>
      <c r="I709" s="3">
        <v>1742</v>
      </c>
      <c r="J709" s="2" t="s">
        <v>646</v>
      </c>
      <c r="K709" s="3">
        <v>0</v>
      </c>
      <c r="L709" s="2" t="s">
        <v>2499</v>
      </c>
    </row>
    <row r="710" spans="1:12" ht="25.5">
      <c r="A710" s="2" t="s">
        <v>328</v>
      </c>
      <c r="B710" s="2" t="s">
        <v>2501</v>
      </c>
      <c r="C710" s="2" t="s">
        <v>2500</v>
      </c>
      <c r="D710" s="2" t="s">
        <v>331</v>
      </c>
      <c r="E710" s="3">
        <v>8939</v>
      </c>
      <c r="F710" s="2" t="s">
        <v>331</v>
      </c>
      <c r="G710" s="3">
        <v>8288</v>
      </c>
      <c r="H710" s="2" t="s">
        <v>331</v>
      </c>
      <c r="I710" s="3">
        <v>7928</v>
      </c>
      <c r="J710" s="2" t="s">
        <v>332</v>
      </c>
      <c r="K710" s="3">
        <v>8786</v>
      </c>
      <c r="L710" s="2" t="s">
        <v>2502</v>
      </c>
    </row>
    <row r="711" spans="1:12" ht="25.5">
      <c r="A711" s="2" t="s">
        <v>328</v>
      </c>
      <c r="B711" s="2" t="s">
        <v>2504</v>
      </c>
      <c r="C711" s="2" t="s">
        <v>2503</v>
      </c>
      <c r="D711" s="2" t="s">
        <v>331</v>
      </c>
      <c r="E711" s="3">
        <v>2467</v>
      </c>
      <c r="F711" s="2" t="s">
        <v>331</v>
      </c>
      <c r="G711" s="3">
        <v>2745</v>
      </c>
      <c r="H711" s="2" t="s">
        <v>331</v>
      </c>
      <c r="I711" s="3">
        <v>3309</v>
      </c>
      <c r="J711" s="2" t="s">
        <v>646</v>
      </c>
      <c r="K711" s="3">
        <v>0</v>
      </c>
      <c r="L711" s="2" t="s">
        <v>2505</v>
      </c>
    </row>
    <row r="712" spans="1:12" ht="25.5">
      <c r="A712" s="2" t="s">
        <v>328</v>
      </c>
      <c r="B712" s="2" t="s">
        <v>2507</v>
      </c>
      <c r="C712" s="2" t="s">
        <v>2506</v>
      </c>
      <c r="D712" s="2" t="s">
        <v>331</v>
      </c>
      <c r="E712" s="3">
        <v>2381</v>
      </c>
      <c r="F712" s="2" t="s">
        <v>331</v>
      </c>
      <c r="G712" s="3">
        <v>1850</v>
      </c>
      <c r="H712" s="2" t="s">
        <v>331</v>
      </c>
      <c r="I712" s="3">
        <v>1553</v>
      </c>
      <c r="J712" s="2" t="s">
        <v>646</v>
      </c>
      <c r="K712" s="3">
        <v>0</v>
      </c>
      <c r="L712" s="2" t="s">
        <v>2508</v>
      </c>
    </row>
    <row r="713" spans="1:12" ht="25.5">
      <c r="A713" s="2" t="s">
        <v>328</v>
      </c>
      <c r="B713" s="2" t="s">
        <v>2510</v>
      </c>
      <c r="C713" s="2" t="s">
        <v>2509</v>
      </c>
      <c r="D713" s="2" t="s">
        <v>331</v>
      </c>
      <c r="E713" s="3">
        <v>1662</v>
      </c>
      <c r="F713" s="2" t="s">
        <v>331</v>
      </c>
      <c r="G713" s="3">
        <v>1689</v>
      </c>
      <c r="H713" s="2" t="s">
        <v>331</v>
      </c>
      <c r="I713" s="3">
        <v>1483</v>
      </c>
      <c r="J713" s="2" t="s">
        <v>646</v>
      </c>
      <c r="K713" s="3">
        <v>0</v>
      </c>
      <c r="L713" s="2" t="s">
        <v>2511</v>
      </c>
    </row>
    <row r="714" spans="1:12" ht="25.5">
      <c r="A714" s="2" t="s">
        <v>328</v>
      </c>
      <c r="B714" s="2" t="s">
        <v>2513</v>
      </c>
      <c r="C714" s="2" t="s">
        <v>2512</v>
      </c>
      <c r="D714" s="2" t="s">
        <v>331</v>
      </c>
      <c r="E714" s="3">
        <v>2429</v>
      </c>
      <c r="F714" s="2" t="s">
        <v>331</v>
      </c>
      <c r="G714" s="3">
        <v>2004</v>
      </c>
      <c r="H714" s="2" t="s">
        <v>331</v>
      </c>
      <c r="I714" s="3">
        <v>1583</v>
      </c>
      <c r="J714" s="2" t="s">
        <v>646</v>
      </c>
      <c r="K714" s="3">
        <v>0</v>
      </c>
      <c r="L714" s="2" t="s">
        <v>2514</v>
      </c>
    </row>
    <row r="715" spans="1:12" ht="12.75">
      <c r="A715" s="2" t="s">
        <v>328</v>
      </c>
      <c r="B715" s="2" t="s">
        <v>2516</v>
      </c>
      <c r="C715" s="2" t="s">
        <v>2515</v>
      </c>
      <c r="D715" s="2" t="s">
        <v>331</v>
      </c>
      <c r="E715" s="3">
        <v>26797</v>
      </c>
      <c r="F715" s="2" t="s">
        <v>331</v>
      </c>
      <c r="G715" s="3">
        <v>23623</v>
      </c>
      <c r="H715" s="2" t="s">
        <v>331</v>
      </c>
      <c r="I715" s="3">
        <v>21656</v>
      </c>
      <c r="J715" s="2" t="s">
        <v>646</v>
      </c>
      <c r="K715" s="3">
        <v>0</v>
      </c>
      <c r="L715" s="2" t="s">
        <v>2517</v>
      </c>
    </row>
    <row r="716" spans="1:12" ht="12.75">
      <c r="A716" s="2" t="s">
        <v>328</v>
      </c>
      <c r="B716" s="2" t="s">
        <v>2519</v>
      </c>
      <c r="C716" s="2" t="s">
        <v>2518</v>
      </c>
      <c r="D716" s="2" t="s">
        <v>331</v>
      </c>
      <c r="E716" s="3">
        <v>344645</v>
      </c>
      <c r="F716" s="2" t="s">
        <v>331</v>
      </c>
      <c r="G716" s="3">
        <v>358123</v>
      </c>
      <c r="H716" s="2" t="s">
        <v>813</v>
      </c>
      <c r="I716" s="3">
        <v>0</v>
      </c>
      <c r="J716" s="2" t="s">
        <v>646</v>
      </c>
      <c r="K716" s="3">
        <v>0</v>
      </c>
      <c r="L716" s="2" t="s">
        <v>2520</v>
      </c>
    </row>
    <row r="717" spans="1:12" ht="25.5">
      <c r="A717" s="2" t="s">
        <v>328</v>
      </c>
      <c r="B717" s="2" t="s">
        <v>2522</v>
      </c>
      <c r="C717" s="2" t="s">
        <v>2521</v>
      </c>
      <c r="D717" s="2" t="s">
        <v>331</v>
      </c>
      <c r="E717" s="3">
        <v>5852</v>
      </c>
      <c r="F717" s="2" t="s">
        <v>331</v>
      </c>
      <c r="G717" s="3">
        <v>4428</v>
      </c>
      <c r="H717" s="2" t="s">
        <v>331</v>
      </c>
      <c r="I717" s="3">
        <v>3622</v>
      </c>
      <c r="J717" s="2" t="s">
        <v>646</v>
      </c>
      <c r="K717" s="3">
        <v>0</v>
      </c>
      <c r="L717" s="2" t="s">
        <v>2523</v>
      </c>
    </row>
    <row r="718" spans="1:12" ht="25.5">
      <c r="A718" s="2" t="s">
        <v>328</v>
      </c>
      <c r="B718" s="2" t="s">
        <v>2525</v>
      </c>
      <c r="C718" s="2" t="s">
        <v>2524</v>
      </c>
      <c r="D718" s="2" t="s">
        <v>331</v>
      </c>
      <c r="E718" s="3">
        <v>12405</v>
      </c>
      <c r="F718" s="2" t="s">
        <v>331</v>
      </c>
      <c r="G718" s="3">
        <v>9494</v>
      </c>
      <c r="H718" s="2" t="s">
        <v>331</v>
      </c>
      <c r="I718" s="3">
        <v>9121</v>
      </c>
      <c r="J718" s="2" t="s">
        <v>332</v>
      </c>
      <c r="K718" s="3">
        <v>11636</v>
      </c>
      <c r="L718" s="2" t="s">
        <v>2526</v>
      </c>
    </row>
    <row r="719" spans="1:12" ht="25.5">
      <c r="A719" s="2" t="s">
        <v>328</v>
      </c>
      <c r="B719" s="2" t="s">
        <v>2528</v>
      </c>
      <c r="C719" s="2" t="s">
        <v>2527</v>
      </c>
      <c r="D719" s="2" t="s">
        <v>331</v>
      </c>
      <c r="E719" s="3">
        <v>4309</v>
      </c>
      <c r="F719" s="2" t="s">
        <v>331</v>
      </c>
      <c r="G719" s="3">
        <v>3574</v>
      </c>
      <c r="H719" s="2" t="s">
        <v>331</v>
      </c>
      <c r="I719" s="3">
        <v>4285</v>
      </c>
      <c r="J719" s="2" t="s">
        <v>646</v>
      </c>
      <c r="K719" s="3">
        <v>0</v>
      </c>
      <c r="L719" s="2" t="s">
        <v>2529</v>
      </c>
    </row>
    <row r="720" spans="1:12" ht="25.5">
      <c r="A720" s="2" t="s">
        <v>328</v>
      </c>
      <c r="B720" s="2" t="s">
        <v>2531</v>
      </c>
      <c r="C720" s="2" t="s">
        <v>2530</v>
      </c>
      <c r="D720" s="2" t="s">
        <v>331</v>
      </c>
      <c r="E720" s="3">
        <v>3005</v>
      </c>
      <c r="F720" s="2" t="s">
        <v>331</v>
      </c>
      <c r="G720" s="3">
        <v>2146</v>
      </c>
      <c r="H720" s="2" t="s">
        <v>331</v>
      </c>
      <c r="I720" s="3">
        <v>1762</v>
      </c>
      <c r="J720" s="2" t="s">
        <v>646</v>
      </c>
      <c r="K720" s="3">
        <v>0</v>
      </c>
      <c r="L720" s="2" t="s">
        <v>2532</v>
      </c>
    </row>
    <row r="721" spans="1:12" ht="25.5">
      <c r="A721" s="2" t="s">
        <v>328</v>
      </c>
      <c r="B721" s="2" t="s">
        <v>2534</v>
      </c>
      <c r="C721" s="2" t="s">
        <v>2533</v>
      </c>
      <c r="D721" s="2" t="s">
        <v>331</v>
      </c>
      <c r="E721" s="3">
        <v>2389</v>
      </c>
      <c r="F721" s="2" t="s">
        <v>331</v>
      </c>
      <c r="G721" s="3">
        <v>1690</v>
      </c>
      <c r="H721" s="2" t="s">
        <v>331</v>
      </c>
      <c r="I721" s="3">
        <v>1394</v>
      </c>
      <c r="J721" s="2" t="s">
        <v>646</v>
      </c>
      <c r="K721" s="3">
        <v>0</v>
      </c>
      <c r="L721" s="2" t="s">
        <v>2535</v>
      </c>
    </row>
    <row r="722" spans="1:12" ht="25.5">
      <c r="A722" s="2" t="s">
        <v>328</v>
      </c>
      <c r="B722" s="2" t="s">
        <v>2537</v>
      </c>
      <c r="C722" s="2" t="s">
        <v>2536</v>
      </c>
      <c r="D722" s="2" t="s">
        <v>331</v>
      </c>
      <c r="E722" s="3">
        <v>2702</v>
      </c>
      <c r="F722" s="2" t="s">
        <v>331</v>
      </c>
      <c r="G722" s="3">
        <v>2084</v>
      </c>
      <c r="H722" s="2" t="s">
        <v>331</v>
      </c>
      <c r="I722" s="3">
        <v>1680</v>
      </c>
      <c r="J722" s="2" t="s">
        <v>646</v>
      </c>
      <c r="K722" s="3">
        <v>0</v>
      </c>
      <c r="L722" s="2" t="s">
        <v>2538</v>
      </c>
    </row>
    <row r="723" spans="1:12" ht="12.75">
      <c r="A723" s="2" t="s">
        <v>328</v>
      </c>
      <c r="B723" s="2" t="s">
        <v>2540</v>
      </c>
      <c r="C723" s="2" t="s">
        <v>2539</v>
      </c>
      <c r="D723" s="2" t="s">
        <v>331</v>
      </c>
      <c r="E723" s="3">
        <v>36451</v>
      </c>
      <c r="F723" s="2" t="s">
        <v>331</v>
      </c>
      <c r="G723" s="3">
        <v>28513</v>
      </c>
      <c r="H723" s="2" t="s">
        <v>331</v>
      </c>
      <c r="I723" s="3">
        <v>23272</v>
      </c>
      <c r="J723" s="2" t="s">
        <v>646</v>
      </c>
      <c r="K723" s="3">
        <v>0</v>
      </c>
      <c r="L723" s="2" t="s">
        <v>2541</v>
      </c>
    </row>
    <row r="724" spans="1:12" ht="12.75">
      <c r="A724" s="2" t="s">
        <v>328</v>
      </c>
      <c r="B724" s="2" t="s">
        <v>2543</v>
      </c>
      <c r="C724" s="2" t="s">
        <v>2542</v>
      </c>
      <c r="D724" s="2" t="s">
        <v>331</v>
      </c>
      <c r="E724" s="3">
        <v>430278</v>
      </c>
      <c r="F724" s="2" t="s">
        <v>331</v>
      </c>
      <c r="G724" s="3">
        <v>400820</v>
      </c>
      <c r="H724" s="2" t="s">
        <v>813</v>
      </c>
      <c r="I724" s="3">
        <v>0</v>
      </c>
      <c r="J724" s="2" t="s">
        <v>646</v>
      </c>
      <c r="K724" s="3">
        <v>0</v>
      </c>
      <c r="L724" s="2" t="s">
        <v>2544</v>
      </c>
    </row>
    <row r="725" spans="1:12" ht="25.5">
      <c r="A725" s="2" t="s">
        <v>328</v>
      </c>
      <c r="B725" s="2" t="s">
        <v>2546</v>
      </c>
      <c r="C725" s="2" t="s">
        <v>2545</v>
      </c>
      <c r="D725" s="2" t="s">
        <v>331</v>
      </c>
      <c r="E725" s="3">
        <v>7179</v>
      </c>
      <c r="F725" s="2" t="s">
        <v>331</v>
      </c>
      <c r="G725" s="3">
        <v>5108</v>
      </c>
      <c r="H725" s="2" t="s">
        <v>331</v>
      </c>
      <c r="I725" s="3">
        <v>4302</v>
      </c>
      <c r="J725" s="2" t="s">
        <v>646</v>
      </c>
      <c r="K725" s="3">
        <v>0</v>
      </c>
      <c r="L725" s="2" t="s">
        <v>2547</v>
      </c>
    </row>
    <row r="726" spans="1:12" ht="25.5">
      <c r="A726" s="2" t="s">
        <v>328</v>
      </c>
      <c r="B726" s="2" t="s">
        <v>2549</v>
      </c>
      <c r="C726" s="2" t="s">
        <v>2548</v>
      </c>
      <c r="D726" s="2" t="s">
        <v>331</v>
      </c>
      <c r="E726" s="3">
        <v>5402</v>
      </c>
      <c r="F726" s="2" t="s">
        <v>331</v>
      </c>
      <c r="G726" s="3">
        <v>4806</v>
      </c>
      <c r="H726" s="2" t="s">
        <v>331</v>
      </c>
      <c r="I726" s="3">
        <v>5064</v>
      </c>
      <c r="J726" s="2" t="s">
        <v>646</v>
      </c>
      <c r="K726" s="3">
        <v>0</v>
      </c>
      <c r="L726" s="2" t="s">
        <v>1335</v>
      </c>
    </row>
    <row r="727" spans="1:12" ht="25.5">
      <c r="A727" s="2" t="s">
        <v>328</v>
      </c>
      <c r="B727" s="2" t="s">
        <v>1337</v>
      </c>
      <c r="C727" s="2" t="s">
        <v>1336</v>
      </c>
      <c r="D727" s="2" t="s">
        <v>331</v>
      </c>
      <c r="E727" s="3">
        <v>2151</v>
      </c>
      <c r="F727" s="2" t="s">
        <v>331</v>
      </c>
      <c r="G727" s="3">
        <v>2129</v>
      </c>
      <c r="H727" s="2" t="s">
        <v>331</v>
      </c>
      <c r="I727" s="3">
        <v>2574</v>
      </c>
      <c r="J727" s="2" t="s">
        <v>646</v>
      </c>
      <c r="K727" s="3">
        <v>0</v>
      </c>
      <c r="L727" s="2" t="s">
        <v>1338</v>
      </c>
    </row>
    <row r="728" spans="1:12" ht="25.5">
      <c r="A728" s="2" t="s">
        <v>328</v>
      </c>
      <c r="B728" s="2" t="s">
        <v>1340</v>
      </c>
      <c r="C728" s="2" t="s">
        <v>1339</v>
      </c>
      <c r="D728" s="2" t="s">
        <v>331</v>
      </c>
      <c r="E728" s="3">
        <v>1290</v>
      </c>
      <c r="F728" s="2" t="s">
        <v>331</v>
      </c>
      <c r="G728" s="3">
        <v>987</v>
      </c>
      <c r="H728" s="2" t="s">
        <v>331</v>
      </c>
      <c r="I728" s="3">
        <v>807</v>
      </c>
      <c r="J728" s="2" t="s">
        <v>646</v>
      </c>
      <c r="K728" s="3">
        <v>0</v>
      </c>
      <c r="L728" s="2" t="s">
        <v>1341</v>
      </c>
    </row>
    <row r="729" spans="1:12" ht="25.5">
      <c r="A729" s="2" t="s">
        <v>328</v>
      </c>
      <c r="B729" s="2" t="s">
        <v>1343</v>
      </c>
      <c r="C729" s="2" t="s">
        <v>1342</v>
      </c>
      <c r="D729" s="2" t="s">
        <v>331</v>
      </c>
      <c r="E729" s="3">
        <v>878</v>
      </c>
      <c r="F729" s="2" t="s">
        <v>331</v>
      </c>
      <c r="G729" s="3">
        <v>794</v>
      </c>
      <c r="H729" s="2" t="s">
        <v>331</v>
      </c>
      <c r="I729" s="3">
        <v>910</v>
      </c>
      <c r="J729" s="2" t="s">
        <v>646</v>
      </c>
      <c r="K729" s="3">
        <v>0</v>
      </c>
      <c r="L729" s="2" t="s">
        <v>1344</v>
      </c>
    </row>
    <row r="730" spans="1:12" ht="25.5">
      <c r="A730" s="2" t="s">
        <v>328</v>
      </c>
      <c r="B730" s="2" t="s">
        <v>1346</v>
      </c>
      <c r="C730" s="2" t="s">
        <v>1345</v>
      </c>
      <c r="D730" s="2" t="s">
        <v>331</v>
      </c>
      <c r="E730" s="3">
        <v>1083</v>
      </c>
      <c r="F730" s="2" t="s">
        <v>331</v>
      </c>
      <c r="G730" s="3">
        <v>896</v>
      </c>
      <c r="H730" s="2" t="s">
        <v>331</v>
      </c>
      <c r="I730" s="3">
        <v>773</v>
      </c>
      <c r="J730" s="2" t="s">
        <v>646</v>
      </c>
      <c r="K730" s="3">
        <v>0</v>
      </c>
      <c r="L730" s="2" t="s">
        <v>1347</v>
      </c>
    </row>
    <row r="731" spans="1:12" ht="12.75">
      <c r="A731" s="2" t="s">
        <v>328</v>
      </c>
      <c r="B731" s="2" t="s">
        <v>1349</v>
      </c>
      <c r="C731" s="2" t="s">
        <v>1348</v>
      </c>
      <c r="D731" s="2" t="s">
        <v>331</v>
      </c>
      <c r="E731" s="3">
        <v>17312</v>
      </c>
      <c r="F731" s="2" t="s">
        <v>331</v>
      </c>
      <c r="G731" s="3">
        <v>14662</v>
      </c>
      <c r="H731" s="2" t="s">
        <v>331</v>
      </c>
      <c r="I731" s="3">
        <v>14527</v>
      </c>
      <c r="J731" s="2" t="s">
        <v>646</v>
      </c>
      <c r="K731" s="3">
        <v>0</v>
      </c>
      <c r="L731" s="2" t="s">
        <v>1350</v>
      </c>
    </row>
    <row r="732" spans="1:12" ht="12.75">
      <c r="A732" s="2" t="s">
        <v>328</v>
      </c>
      <c r="B732" s="2" t="s">
        <v>1352</v>
      </c>
      <c r="C732" s="2" t="s">
        <v>1351</v>
      </c>
      <c r="D732" s="2" t="s">
        <v>331</v>
      </c>
      <c r="E732" s="3">
        <v>205424</v>
      </c>
      <c r="F732" s="2" t="s">
        <v>331</v>
      </c>
      <c r="G732" s="3">
        <v>198653</v>
      </c>
      <c r="H732" s="2" t="s">
        <v>813</v>
      </c>
      <c r="I732" s="3">
        <v>0</v>
      </c>
      <c r="J732" s="2" t="s">
        <v>646</v>
      </c>
      <c r="K732" s="3">
        <v>0</v>
      </c>
      <c r="L732" s="2" t="s">
        <v>1353</v>
      </c>
    </row>
    <row r="733" spans="1:12" ht="25.5">
      <c r="A733" s="2" t="s">
        <v>328</v>
      </c>
      <c r="B733" s="2" t="s">
        <v>1355</v>
      </c>
      <c r="C733" s="2" t="s">
        <v>1354</v>
      </c>
      <c r="D733" s="2" t="s">
        <v>331</v>
      </c>
      <c r="E733" s="3">
        <v>3146</v>
      </c>
      <c r="F733" s="2" t="s">
        <v>331</v>
      </c>
      <c r="G733" s="3">
        <v>2440</v>
      </c>
      <c r="H733" s="2" t="s">
        <v>331</v>
      </c>
      <c r="I733" s="3">
        <v>2264</v>
      </c>
      <c r="J733" s="2" t="s">
        <v>646</v>
      </c>
      <c r="K733" s="3">
        <v>0</v>
      </c>
      <c r="L733" s="2" t="s">
        <v>1356</v>
      </c>
    </row>
    <row r="734" spans="1:12" ht="25.5">
      <c r="A734" s="2" t="s">
        <v>328</v>
      </c>
      <c r="B734" s="2" t="s">
        <v>1358</v>
      </c>
      <c r="C734" s="2" t="s">
        <v>1357</v>
      </c>
      <c r="D734" s="2" t="s">
        <v>331</v>
      </c>
      <c r="E734" s="3">
        <v>5040</v>
      </c>
      <c r="F734" s="2" t="s">
        <v>331</v>
      </c>
      <c r="G734" s="3">
        <v>4969</v>
      </c>
      <c r="H734" s="2" t="s">
        <v>331</v>
      </c>
      <c r="I734" s="3">
        <v>5734</v>
      </c>
      <c r="J734" s="2" t="s">
        <v>646</v>
      </c>
      <c r="K734" s="3">
        <v>0</v>
      </c>
      <c r="L734" s="2" t="s">
        <v>1359</v>
      </c>
    </row>
    <row r="735" spans="1:12" ht="25.5">
      <c r="A735" s="2" t="s">
        <v>328</v>
      </c>
      <c r="B735" s="2" t="s">
        <v>1361</v>
      </c>
      <c r="C735" s="2" t="s">
        <v>1360</v>
      </c>
      <c r="D735" s="2" t="s">
        <v>331</v>
      </c>
      <c r="E735" s="3">
        <v>2198</v>
      </c>
      <c r="F735" s="2" t="s">
        <v>331</v>
      </c>
      <c r="G735" s="3">
        <v>2358</v>
      </c>
      <c r="H735" s="2" t="s">
        <v>331</v>
      </c>
      <c r="I735" s="3">
        <v>3000</v>
      </c>
      <c r="J735" s="2" t="s">
        <v>646</v>
      </c>
      <c r="K735" s="3">
        <v>0</v>
      </c>
      <c r="L735" s="2" t="s">
        <v>1362</v>
      </c>
    </row>
    <row r="736" spans="1:12" ht="25.5">
      <c r="A736" s="2" t="s">
        <v>328</v>
      </c>
      <c r="B736" s="2" t="s">
        <v>1364</v>
      </c>
      <c r="C736" s="2" t="s">
        <v>1363</v>
      </c>
      <c r="D736" s="2" t="s">
        <v>331</v>
      </c>
      <c r="E736" s="3">
        <v>1131</v>
      </c>
      <c r="F736" s="2" t="s">
        <v>331</v>
      </c>
      <c r="G736" s="3">
        <v>897</v>
      </c>
      <c r="H736" s="2" t="s">
        <v>331</v>
      </c>
      <c r="I736" s="3">
        <v>776</v>
      </c>
      <c r="J736" s="2" t="s">
        <v>646</v>
      </c>
      <c r="K736" s="3">
        <v>0</v>
      </c>
      <c r="L736" s="2" t="s">
        <v>1365</v>
      </c>
    </row>
    <row r="737" spans="1:12" ht="25.5">
      <c r="A737" s="2" t="s">
        <v>328</v>
      </c>
      <c r="B737" s="2" t="s">
        <v>1367</v>
      </c>
      <c r="C737" s="2" t="s">
        <v>1366</v>
      </c>
      <c r="D737" s="2" t="s">
        <v>331</v>
      </c>
      <c r="E737" s="3">
        <v>761</v>
      </c>
      <c r="F737" s="2" t="s">
        <v>331</v>
      </c>
      <c r="G737" s="3">
        <v>865</v>
      </c>
      <c r="H737" s="2" t="s">
        <v>331</v>
      </c>
      <c r="I737" s="3">
        <v>1279</v>
      </c>
      <c r="J737" s="2" t="s">
        <v>646</v>
      </c>
      <c r="K737" s="3">
        <v>0</v>
      </c>
      <c r="L737" s="2" t="s">
        <v>1368</v>
      </c>
    </row>
    <row r="738" spans="1:12" ht="25.5">
      <c r="A738" s="2" t="s">
        <v>328</v>
      </c>
      <c r="B738" s="2" t="s">
        <v>1370</v>
      </c>
      <c r="C738" s="2" t="s">
        <v>1369</v>
      </c>
      <c r="D738" s="2" t="s">
        <v>331</v>
      </c>
      <c r="E738" s="3">
        <v>950</v>
      </c>
      <c r="F738" s="2" t="s">
        <v>331</v>
      </c>
      <c r="G738" s="3">
        <v>849</v>
      </c>
      <c r="H738" s="2" t="s">
        <v>331</v>
      </c>
      <c r="I738" s="3">
        <v>679</v>
      </c>
      <c r="J738" s="2" t="s">
        <v>646</v>
      </c>
      <c r="K738" s="3">
        <v>0</v>
      </c>
      <c r="L738" s="2" t="s">
        <v>1371</v>
      </c>
    </row>
    <row r="739" spans="1:12" ht="12.75">
      <c r="A739" s="2" t="s">
        <v>328</v>
      </c>
      <c r="B739" s="2" t="s">
        <v>1929</v>
      </c>
      <c r="C739" s="2" t="s">
        <v>1928</v>
      </c>
      <c r="D739" s="2" t="s">
        <v>331</v>
      </c>
      <c r="E739" s="3">
        <v>16415</v>
      </c>
      <c r="F739" s="2" t="s">
        <v>331</v>
      </c>
      <c r="G739" s="3">
        <v>16073</v>
      </c>
      <c r="H739" s="2" t="s">
        <v>331</v>
      </c>
      <c r="I739" s="3">
        <v>15775</v>
      </c>
      <c r="J739" s="2" t="s">
        <v>646</v>
      </c>
      <c r="K739" s="3">
        <v>0</v>
      </c>
      <c r="L739" s="2" t="s">
        <v>1930</v>
      </c>
    </row>
    <row r="740" spans="1:12" ht="12.75">
      <c r="A740" s="2" t="s">
        <v>328</v>
      </c>
      <c r="B740" s="2" t="s">
        <v>1932</v>
      </c>
      <c r="C740" s="2" t="s">
        <v>1931</v>
      </c>
      <c r="D740" s="2" t="s">
        <v>331</v>
      </c>
      <c r="E740" s="3">
        <v>188203</v>
      </c>
      <c r="F740" s="2" t="s">
        <v>331</v>
      </c>
      <c r="G740" s="3">
        <v>200451</v>
      </c>
      <c r="H740" s="2" t="s">
        <v>813</v>
      </c>
      <c r="I740" s="3">
        <v>0</v>
      </c>
      <c r="J740" s="2" t="s">
        <v>646</v>
      </c>
      <c r="K740" s="3">
        <v>0</v>
      </c>
      <c r="L740" s="2" t="s">
        <v>1933</v>
      </c>
    </row>
    <row r="741" spans="1:12" ht="25.5">
      <c r="A741" s="2" t="s">
        <v>328</v>
      </c>
      <c r="B741" s="2" t="s">
        <v>1935</v>
      </c>
      <c r="C741" s="2" t="s">
        <v>1934</v>
      </c>
      <c r="D741" s="2" t="s">
        <v>331</v>
      </c>
      <c r="E741" s="3">
        <v>2821</v>
      </c>
      <c r="F741" s="2" t="s">
        <v>331</v>
      </c>
      <c r="G741" s="3">
        <v>2428</v>
      </c>
      <c r="H741" s="2" t="s">
        <v>331</v>
      </c>
      <c r="I741" s="3">
        <v>2096</v>
      </c>
      <c r="J741" s="2" t="s">
        <v>646</v>
      </c>
      <c r="K741" s="3">
        <v>0</v>
      </c>
      <c r="L741" s="2" t="s">
        <v>1936</v>
      </c>
    </row>
    <row r="742" spans="1:12" ht="25.5">
      <c r="A742" s="2" t="s">
        <v>328</v>
      </c>
      <c r="B742" s="2" t="s">
        <v>1938</v>
      </c>
      <c r="C742" s="2" t="s">
        <v>1937</v>
      </c>
      <c r="D742" s="2" t="s">
        <v>331</v>
      </c>
      <c r="E742" s="3">
        <v>4449</v>
      </c>
      <c r="F742" s="2" t="s">
        <v>331</v>
      </c>
      <c r="G742" s="3">
        <v>4569</v>
      </c>
      <c r="H742" s="2" t="s">
        <v>331</v>
      </c>
      <c r="I742" s="3">
        <v>4977</v>
      </c>
      <c r="J742" s="2" t="s">
        <v>646</v>
      </c>
      <c r="K742" s="3">
        <v>0</v>
      </c>
      <c r="L742" s="2" t="s">
        <v>1939</v>
      </c>
    </row>
    <row r="743" spans="1:12" ht="25.5">
      <c r="A743" s="2" t="s">
        <v>328</v>
      </c>
      <c r="B743" s="2" t="s">
        <v>1941</v>
      </c>
      <c r="C743" s="2" t="s">
        <v>1940</v>
      </c>
      <c r="D743" s="2" t="s">
        <v>331</v>
      </c>
      <c r="E743" s="3">
        <v>2161</v>
      </c>
      <c r="F743" s="2" t="s">
        <v>331</v>
      </c>
      <c r="G743" s="3">
        <v>2319</v>
      </c>
      <c r="H743" s="2" t="s">
        <v>331</v>
      </c>
      <c r="I743" s="3">
        <v>2985</v>
      </c>
      <c r="J743" s="2" t="s">
        <v>646</v>
      </c>
      <c r="K743" s="3">
        <v>0</v>
      </c>
      <c r="L743" s="2" t="s">
        <v>1942</v>
      </c>
    </row>
    <row r="744" spans="1:12" ht="25.5">
      <c r="A744" s="2" t="s">
        <v>328</v>
      </c>
      <c r="B744" s="2" t="s">
        <v>1944</v>
      </c>
      <c r="C744" s="2" t="s">
        <v>1943</v>
      </c>
      <c r="D744" s="2" t="s">
        <v>331</v>
      </c>
      <c r="E744" s="3">
        <v>807</v>
      </c>
      <c r="F744" s="2" t="s">
        <v>331</v>
      </c>
      <c r="G744" s="3">
        <v>693</v>
      </c>
      <c r="H744" s="2" t="s">
        <v>331</v>
      </c>
      <c r="I744" s="3">
        <v>580</v>
      </c>
      <c r="J744" s="2" t="s">
        <v>646</v>
      </c>
      <c r="K744" s="3">
        <v>0</v>
      </c>
      <c r="L744" s="2" t="s">
        <v>1945</v>
      </c>
    </row>
    <row r="745" spans="1:12" ht="25.5">
      <c r="A745" s="2" t="s">
        <v>328</v>
      </c>
      <c r="B745" s="2" t="s">
        <v>1947</v>
      </c>
      <c r="C745" s="2" t="s">
        <v>1946</v>
      </c>
      <c r="D745" s="2" t="s">
        <v>331</v>
      </c>
      <c r="E745" s="3">
        <v>722</v>
      </c>
      <c r="F745" s="2" t="s">
        <v>331</v>
      </c>
      <c r="G745" s="3">
        <v>960</v>
      </c>
      <c r="H745" s="2" t="s">
        <v>331</v>
      </c>
      <c r="I745" s="3">
        <v>997</v>
      </c>
      <c r="J745" s="2" t="s">
        <v>646</v>
      </c>
      <c r="K745" s="3">
        <v>0</v>
      </c>
      <c r="L745" s="2" t="s">
        <v>1948</v>
      </c>
    </row>
    <row r="746" spans="1:12" ht="25.5">
      <c r="A746" s="2" t="s">
        <v>328</v>
      </c>
      <c r="B746" s="2" t="s">
        <v>1950</v>
      </c>
      <c r="C746" s="2" t="s">
        <v>1949</v>
      </c>
      <c r="D746" s="2" t="s">
        <v>331</v>
      </c>
      <c r="E746" s="3">
        <v>759</v>
      </c>
      <c r="F746" s="2" t="s">
        <v>331</v>
      </c>
      <c r="G746" s="3">
        <v>597</v>
      </c>
      <c r="H746" s="2" t="s">
        <v>331</v>
      </c>
      <c r="I746" s="3">
        <v>415</v>
      </c>
      <c r="J746" s="2" t="s">
        <v>646</v>
      </c>
      <c r="K746" s="3">
        <v>0</v>
      </c>
      <c r="L746" s="2" t="s">
        <v>1951</v>
      </c>
    </row>
    <row r="747" spans="1:12" ht="12.75">
      <c r="A747" s="2" t="s">
        <v>328</v>
      </c>
      <c r="B747" s="2" t="s">
        <v>1953</v>
      </c>
      <c r="C747" s="2" t="s">
        <v>1952</v>
      </c>
      <c r="D747" s="2" t="s">
        <v>331</v>
      </c>
      <c r="E747" s="3">
        <v>16134</v>
      </c>
      <c r="F747" s="2" t="s">
        <v>331</v>
      </c>
      <c r="G747" s="3">
        <v>14918</v>
      </c>
      <c r="H747" s="2" t="s">
        <v>331</v>
      </c>
      <c r="I747" s="3">
        <v>14511</v>
      </c>
      <c r="J747" s="2" t="s">
        <v>646</v>
      </c>
      <c r="K747" s="3">
        <v>0</v>
      </c>
      <c r="L747" s="2" t="s">
        <v>1954</v>
      </c>
    </row>
    <row r="748" spans="1:12" ht="12.75">
      <c r="A748" s="2" t="s">
        <v>328</v>
      </c>
      <c r="B748" s="2" t="s">
        <v>1956</v>
      </c>
      <c r="C748" s="2" t="s">
        <v>1955</v>
      </c>
      <c r="D748" s="2" t="s">
        <v>331</v>
      </c>
      <c r="E748" s="3">
        <v>163724</v>
      </c>
      <c r="F748" s="2" t="s">
        <v>331</v>
      </c>
      <c r="G748" s="3">
        <v>173247</v>
      </c>
      <c r="H748" s="2" t="s">
        <v>813</v>
      </c>
      <c r="I748" s="3">
        <v>0</v>
      </c>
      <c r="J748" s="2" t="s">
        <v>646</v>
      </c>
      <c r="K748" s="3">
        <v>0</v>
      </c>
      <c r="L748" s="2" t="s">
        <v>1957</v>
      </c>
    </row>
    <row r="749" spans="1:12" ht="25.5">
      <c r="A749" s="2" t="s">
        <v>328</v>
      </c>
      <c r="B749" s="2" t="s">
        <v>1959</v>
      </c>
      <c r="C749" s="2" t="s">
        <v>1958</v>
      </c>
      <c r="D749" s="2" t="s">
        <v>331</v>
      </c>
      <c r="E749" s="3">
        <v>2572</v>
      </c>
      <c r="F749" s="2" t="s">
        <v>331</v>
      </c>
      <c r="G749" s="3">
        <v>1899</v>
      </c>
      <c r="H749" s="2" t="s">
        <v>331</v>
      </c>
      <c r="I749" s="3">
        <v>1416</v>
      </c>
      <c r="J749" s="2" t="s">
        <v>646</v>
      </c>
      <c r="K749" s="3">
        <v>0</v>
      </c>
      <c r="L749" s="2" t="s">
        <v>1960</v>
      </c>
    </row>
    <row r="750" spans="1:12" ht="25.5">
      <c r="A750" s="2" t="s">
        <v>328</v>
      </c>
      <c r="B750" s="2" t="s">
        <v>1962</v>
      </c>
      <c r="C750" s="2" t="s">
        <v>1961</v>
      </c>
      <c r="D750" s="2" t="s">
        <v>331</v>
      </c>
      <c r="E750" s="3">
        <v>8291</v>
      </c>
      <c r="F750" s="2" t="s">
        <v>331</v>
      </c>
      <c r="G750" s="3">
        <v>8084</v>
      </c>
      <c r="H750" s="2" t="s">
        <v>331</v>
      </c>
      <c r="I750" s="3">
        <v>7797</v>
      </c>
      <c r="J750" s="2" t="s">
        <v>646</v>
      </c>
      <c r="K750" s="3">
        <v>0</v>
      </c>
      <c r="L750" s="2" t="s">
        <v>1963</v>
      </c>
    </row>
    <row r="751" spans="1:12" ht="25.5">
      <c r="A751" s="2" t="s">
        <v>328</v>
      </c>
      <c r="B751" s="2" t="s">
        <v>1965</v>
      </c>
      <c r="C751" s="2" t="s">
        <v>1964</v>
      </c>
      <c r="D751" s="2" t="s">
        <v>331</v>
      </c>
      <c r="E751" s="3">
        <v>4420</v>
      </c>
      <c r="F751" s="2" t="s">
        <v>331</v>
      </c>
      <c r="G751" s="3">
        <v>4826</v>
      </c>
      <c r="H751" s="2" t="s">
        <v>331</v>
      </c>
      <c r="I751" s="3">
        <v>5368</v>
      </c>
      <c r="J751" s="2" t="s">
        <v>646</v>
      </c>
      <c r="K751" s="3">
        <v>0</v>
      </c>
      <c r="L751" s="2" t="s">
        <v>1966</v>
      </c>
    </row>
    <row r="752" spans="1:12" ht="25.5">
      <c r="A752" s="2" t="s">
        <v>328</v>
      </c>
      <c r="B752" s="2" t="s">
        <v>1409</v>
      </c>
      <c r="C752" s="2" t="s">
        <v>1408</v>
      </c>
      <c r="D752" s="2" t="s">
        <v>331</v>
      </c>
      <c r="E752" s="3">
        <v>1095</v>
      </c>
      <c r="F752" s="2" t="s">
        <v>331</v>
      </c>
      <c r="G752" s="3">
        <v>975</v>
      </c>
      <c r="H752" s="2" t="s">
        <v>331</v>
      </c>
      <c r="I752" s="3">
        <v>793</v>
      </c>
      <c r="J752" s="2" t="s">
        <v>646</v>
      </c>
      <c r="K752" s="3">
        <v>0</v>
      </c>
      <c r="L752" s="2" t="s">
        <v>1410</v>
      </c>
    </row>
    <row r="753" spans="1:12" ht="25.5">
      <c r="A753" s="2" t="s">
        <v>328</v>
      </c>
      <c r="B753" s="2" t="s">
        <v>1412</v>
      </c>
      <c r="C753" s="2" t="s">
        <v>1411</v>
      </c>
      <c r="D753" s="2" t="s">
        <v>331</v>
      </c>
      <c r="E753" s="3">
        <v>1761</v>
      </c>
      <c r="F753" s="2" t="s">
        <v>331</v>
      </c>
      <c r="G753" s="3">
        <v>1453</v>
      </c>
      <c r="H753" s="2" t="s">
        <v>331</v>
      </c>
      <c r="I753" s="3">
        <v>1038</v>
      </c>
      <c r="J753" s="2" t="s">
        <v>646</v>
      </c>
      <c r="K753" s="3">
        <v>0</v>
      </c>
      <c r="L753" s="2" t="s">
        <v>1413</v>
      </c>
    </row>
    <row r="754" spans="1:12" ht="25.5">
      <c r="A754" s="2" t="s">
        <v>328</v>
      </c>
      <c r="B754" s="2" t="s">
        <v>1415</v>
      </c>
      <c r="C754" s="2" t="s">
        <v>1414</v>
      </c>
      <c r="D754" s="2" t="s">
        <v>331</v>
      </c>
      <c r="E754" s="3">
        <v>1015</v>
      </c>
      <c r="F754" s="2" t="s">
        <v>331</v>
      </c>
      <c r="G754" s="3">
        <v>830</v>
      </c>
      <c r="H754" s="2" t="s">
        <v>331</v>
      </c>
      <c r="I754" s="3">
        <v>598</v>
      </c>
      <c r="J754" s="2" t="s">
        <v>646</v>
      </c>
      <c r="K754" s="3">
        <v>0</v>
      </c>
      <c r="L754" s="2" t="s">
        <v>1416</v>
      </c>
    </row>
    <row r="755" spans="1:12" ht="12.75">
      <c r="A755" s="2" t="s">
        <v>328</v>
      </c>
      <c r="B755" s="2" t="s">
        <v>1418</v>
      </c>
      <c r="C755" s="2" t="s">
        <v>1417</v>
      </c>
      <c r="D755" s="2" t="s">
        <v>331</v>
      </c>
      <c r="E755" s="3">
        <v>43437</v>
      </c>
      <c r="F755" s="2" t="s">
        <v>331</v>
      </c>
      <c r="G755" s="3">
        <v>37375</v>
      </c>
      <c r="H755" s="2" t="s">
        <v>331</v>
      </c>
      <c r="I755" s="3">
        <v>30155</v>
      </c>
      <c r="J755" s="2" t="s">
        <v>646</v>
      </c>
      <c r="K755" s="3">
        <v>0</v>
      </c>
      <c r="L755" s="2" t="s">
        <v>1419</v>
      </c>
    </row>
    <row r="756" spans="1:12" ht="12.75">
      <c r="A756" s="2" t="s">
        <v>328</v>
      </c>
      <c r="B756" s="2" t="s">
        <v>1421</v>
      </c>
      <c r="C756" s="2" t="s">
        <v>1420</v>
      </c>
      <c r="D756" s="2" t="s">
        <v>331</v>
      </c>
      <c r="E756" s="3">
        <v>273734</v>
      </c>
      <c r="F756" s="2" t="s">
        <v>331</v>
      </c>
      <c r="G756" s="3">
        <v>252110</v>
      </c>
      <c r="H756" s="2" t="s">
        <v>813</v>
      </c>
      <c r="I756" s="3">
        <v>0</v>
      </c>
      <c r="J756" s="2" t="s">
        <v>646</v>
      </c>
      <c r="K756" s="3">
        <v>0</v>
      </c>
      <c r="L756" s="2" t="s">
        <v>1422</v>
      </c>
    </row>
    <row r="757" spans="1:12" ht="25.5">
      <c r="A757" s="2" t="s">
        <v>328</v>
      </c>
      <c r="B757" s="2" t="s">
        <v>1424</v>
      </c>
      <c r="C757" s="2" t="s">
        <v>1423</v>
      </c>
      <c r="D757" s="2" t="s">
        <v>331</v>
      </c>
      <c r="E757" s="3">
        <v>4040</v>
      </c>
      <c r="F757" s="2" t="s">
        <v>331</v>
      </c>
      <c r="G757" s="3">
        <v>2603</v>
      </c>
      <c r="H757" s="2" t="s">
        <v>331</v>
      </c>
      <c r="I757" s="3">
        <v>1832</v>
      </c>
      <c r="J757" s="2" t="s">
        <v>646</v>
      </c>
      <c r="K757" s="3">
        <v>0</v>
      </c>
      <c r="L757" s="2" t="s">
        <v>1425</v>
      </c>
    </row>
    <row r="758" spans="1:12" ht="25.5">
      <c r="A758" s="2" t="s">
        <v>328</v>
      </c>
      <c r="B758" s="2" t="s">
        <v>1427</v>
      </c>
      <c r="C758" s="2" t="s">
        <v>1426</v>
      </c>
      <c r="D758" s="2" t="s">
        <v>331</v>
      </c>
      <c r="E758" s="3">
        <v>54.9</v>
      </c>
      <c r="F758" s="2" t="s">
        <v>331</v>
      </c>
      <c r="G758" s="3">
        <v>55.2</v>
      </c>
      <c r="H758" s="2" t="s">
        <v>331</v>
      </c>
      <c r="I758" s="3">
        <v>55</v>
      </c>
      <c r="J758" s="2" t="s">
        <v>332</v>
      </c>
      <c r="K758" s="3">
        <v>55</v>
      </c>
      <c r="L758" s="2" t="s">
        <v>1428</v>
      </c>
    </row>
    <row r="759" spans="1:12" ht="25.5">
      <c r="A759" s="2" t="s">
        <v>328</v>
      </c>
      <c r="B759" s="2" t="s">
        <v>1430</v>
      </c>
      <c r="C759" s="2" t="s">
        <v>1429</v>
      </c>
      <c r="D759" s="2" t="s">
        <v>331</v>
      </c>
      <c r="E759" s="3">
        <v>58.5</v>
      </c>
      <c r="F759" s="2" t="s">
        <v>331</v>
      </c>
      <c r="G759" s="3">
        <v>58.7</v>
      </c>
      <c r="H759" s="2" t="s">
        <v>331</v>
      </c>
      <c r="I759" s="3">
        <v>57.9</v>
      </c>
      <c r="J759" s="2" t="s">
        <v>646</v>
      </c>
      <c r="K759" s="3">
        <v>0</v>
      </c>
      <c r="L759" s="2" t="s">
        <v>1431</v>
      </c>
    </row>
    <row r="760" spans="1:12" ht="25.5">
      <c r="A760" s="2" t="s">
        <v>328</v>
      </c>
      <c r="B760" s="2" t="s">
        <v>1433</v>
      </c>
      <c r="C760" s="2" t="s">
        <v>1432</v>
      </c>
      <c r="D760" s="2" t="s">
        <v>331</v>
      </c>
      <c r="E760" s="3">
        <v>51.8</v>
      </c>
      <c r="F760" s="2" t="s">
        <v>331</v>
      </c>
      <c r="G760" s="3">
        <v>52.2</v>
      </c>
      <c r="H760" s="2" t="s">
        <v>331</v>
      </c>
      <c r="I760" s="3">
        <v>51.5</v>
      </c>
      <c r="J760" s="2" t="s">
        <v>646</v>
      </c>
      <c r="K760" s="3">
        <v>0</v>
      </c>
      <c r="L760" s="2" t="s">
        <v>1434</v>
      </c>
    </row>
    <row r="761" spans="1:12" ht="25.5">
      <c r="A761" s="2" t="s">
        <v>328</v>
      </c>
      <c r="B761" s="2" t="s">
        <v>1436</v>
      </c>
      <c r="C761" s="2" t="s">
        <v>1435</v>
      </c>
      <c r="D761" s="2" t="s">
        <v>331</v>
      </c>
      <c r="E761" s="3">
        <v>55</v>
      </c>
      <c r="F761" s="2" t="s">
        <v>331</v>
      </c>
      <c r="G761" s="3">
        <v>54.6</v>
      </c>
      <c r="H761" s="2" t="s">
        <v>331</v>
      </c>
      <c r="I761" s="3">
        <v>54.1</v>
      </c>
      <c r="J761" s="2" t="s">
        <v>646</v>
      </c>
      <c r="K761" s="3">
        <v>0</v>
      </c>
      <c r="L761" s="2" t="s">
        <v>1437</v>
      </c>
    </row>
    <row r="762" spans="1:12" ht="25.5">
      <c r="A762" s="2" t="s">
        <v>328</v>
      </c>
      <c r="B762" s="2" t="s">
        <v>1439</v>
      </c>
      <c r="C762" s="2" t="s">
        <v>1438</v>
      </c>
      <c r="D762" s="2" t="s">
        <v>331</v>
      </c>
      <c r="E762" s="3">
        <v>51.4</v>
      </c>
      <c r="F762" s="2" t="s">
        <v>331</v>
      </c>
      <c r="G762" s="3">
        <v>50.8</v>
      </c>
      <c r="H762" s="2" t="s">
        <v>331</v>
      </c>
      <c r="I762" s="3">
        <v>49.9</v>
      </c>
      <c r="J762" s="2" t="s">
        <v>646</v>
      </c>
      <c r="K762" s="3">
        <v>0</v>
      </c>
      <c r="L762" s="2" t="s">
        <v>1440</v>
      </c>
    </row>
    <row r="763" spans="1:12" ht="12.75">
      <c r="A763" s="2" t="s">
        <v>328</v>
      </c>
      <c r="B763" s="2" t="s">
        <v>1442</v>
      </c>
      <c r="C763" s="2" t="s">
        <v>1441</v>
      </c>
      <c r="D763" s="2" t="s">
        <v>331</v>
      </c>
      <c r="E763" s="3">
        <v>58.1</v>
      </c>
      <c r="F763" s="2" t="s">
        <v>331</v>
      </c>
      <c r="G763" s="3">
        <v>57.6</v>
      </c>
      <c r="H763" s="2" t="s">
        <v>331</v>
      </c>
      <c r="I763" s="3">
        <v>56.6</v>
      </c>
      <c r="J763" s="2" t="s">
        <v>646</v>
      </c>
      <c r="K763" s="3">
        <v>0</v>
      </c>
      <c r="L763" s="2" t="s">
        <v>1443</v>
      </c>
    </row>
    <row r="764" spans="1:12" ht="12.75">
      <c r="A764" s="2" t="s">
        <v>328</v>
      </c>
      <c r="B764" s="2" t="s">
        <v>1445</v>
      </c>
      <c r="C764" s="2" t="s">
        <v>1444</v>
      </c>
      <c r="D764" s="2" t="s">
        <v>331</v>
      </c>
      <c r="E764" s="3">
        <v>53.9</v>
      </c>
      <c r="F764" s="2" t="s">
        <v>331</v>
      </c>
      <c r="G764" s="3">
        <v>52.9</v>
      </c>
      <c r="H764" s="2" t="s">
        <v>813</v>
      </c>
      <c r="I764" s="3">
        <v>0</v>
      </c>
      <c r="J764" s="2" t="s">
        <v>646</v>
      </c>
      <c r="K764" s="3">
        <v>0</v>
      </c>
      <c r="L764" s="2" t="s">
        <v>1446</v>
      </c>
    </row>
    <row r="765" spans="1:12" ht="25.5">
      <c r="A765" s="2" t="s">
        <v>328</v>
      </c>
      <c r="B765" s="2" t="s">
        <v>2004</v>
      </c>
      <c r="C765" s="2" t="s">
        <v>2003</v>
      </c>
      <c r="D765" s="2" t="s">
        <v>331</v>
      </c>
      <c r="E765" s="3">
        <v>53.6</v>
      </c>
      <c r="F765" s="2" t="s">
        <v>331</v>
      </c>
      <c r="G765" s="3">
        <v>52.7</v>
      </c>
      <c r="H765" s="2" t="s">
        <v>331</v>
      </c>
      <c r="I765" s="3">
        <v>51.9</v>
      </c>
      <c r="J765" s="2" t="s">
        <v>646</v>
      </c>
      <c r="K765" s="3">
        <v>0</v>
      </c>
      <c r="L765" s="2" t="s">
        <v>2005</v>
      </c>
    </row>
    <row r="766" spans="1:12" ht="25.5">
      <c r="A766" s="2" t="s">
        <v>328</v>
      </c>
      <c r="B766" s="2" t="s">
        <v>2007</v>
      </c>
      <c r="C766" s="2" t="s">
        <v>2006</v>
      </c>
      <c r="D766" s="2" t="s">
        <v>331</v>
      </c>
      <c r="E766" s="3">
        <v>42591</v>
      </c>
      <c r="F766" s="2" t="s">
        <v>331</v>
      </c>
      <c r="G766" s="3">
        <v>39046</v>
      </c>
      <c r="H766" s="2" t="s">
        <v>331</v>
      </c>
      <c r="I766" s="3">
        <v>40480</v>
      </c>
      <c r="J766" s="2" t="s">
        <v>332</v>
      </c>
      <c r="K766" s="3">
        <v>49348</v>
      </c>
      <c r="L766" s="2" t="s">
        <v>2008</v>
      </c>
    </row>
    <row r="767" spans="1:12" ht="25.5">
      <c r="A767" s="2" t="s">
        <v>328</v>
      </c>
      <c r="B767" s="2" t="s">
        <v>2010</v>
      </c>
      <c r="C767" s="2" t="s">
        <v>2009</v>
      </c>
      <c r="D767" s="2" t="s">
        <v>331</v>
      </c>
      <c r="E767" s="3">
        <v>16741</v>
      </c>
      <c r="F767" s="2" t="s">
        <v>331</v>
      </c>
      <c r="G767" s="3">
        <v>16986</v>
      </c>
      <c r="H767" s="2" t="s">
        <v>331</v>
      </c>
      <c r="I767" s="3">
        <v>20901</v>
      </c>
      <c r="J767" s="2" t="s">
        <v>646</v>
      </c>
      <c r="K767" s="3">
        <v>0</v>
      </c>
      <c r="L767" s="2" t="s">
        <v>2011</v>
      </c>
    </row>
    <row r="768" spans="1:12" ht="25.5">
      <c r="A768" s="2" t="s">
        <v>328</v>
      </c>
      <c r="B768" s="2" t="s">
        <v>2013</v>
      </c>
      <c r="C768" s="2" t="s">
        <v>2012</v>
      </c>
      <c r="D768" s="2" t="s">
        <v>331</v>
      </c>
      <c r="E768" s="3">
        <v>9343</v>
      </c>
      <c r="F768" s="2" t="s">
        <v>331</v>
      </c>
      <c r="G768" s="3">
        <v>7355</v>
      </c>
      <c r="H768" s="2" t="s">
        <v>331</v>
      </c>
      <c r="I768" s="3">
        <v>6328</v>
      </c>
      <c r="J768" s="2" t="s">
        <v>646</v>
      </c>
      <c r="K768" s="3">
        <v>0</v>
      </c>
      <c r="L768" s="2" t="s">
        <v>2014</v>
      </c>
    </row>
    <row r="769" spans="1:12" ht="25.5">
      <c r="A769" s="2" t="s">
        <v>328</v>
      </c>
      <c r="B769" s="2" t="s">
        <v>2016</v>
      </c>
      <c r="C769" s="2" t="s">
        <v>2015</v>
      </c>
      <c r="D769" s="2" t="s">
        <v>331</v>
      </c>
      <c r="E769" s="3">
        <v>7408</v>
      </c>
      <c r="F769" s="2" t="s">
        <v>331</v>
      </c>
      <c r="G769" s="3">
        <v>7026</v>
      </c>
      <c r="H769" s="2" t="s">
        <v>331</v>
      </c>
      <c r="I769" s="3">
        <v>7058</v>
      </c>
      <c r="J769" s="2" t="s">
        <v>646</v>
      </c>
      <c r="K769" s="3">
        <v>0</v>
      </c>
      <c r="L769" s="2" t="s">
        <v>2017</v>
      </c>
    </row>
    <row r="770" spans="1:12" ht="25.5">
      <c r="A770" s="2" t="s">
        <v>328</v>
      </c>
      <c r="B770" s="2" t="s">
        <v>2019</v>
      </c>
      <c r="C770" s="2" t="s">
        <v>2018</v>
      </c>
      <c r="D770" s="2" t="s">
        <v>331</v>
      </c>
      <c r="E770" s="3">
        <v>9099</v>
      </c>
      <c r="F770" s="2" t="s">
        <v>331</v>
      </c>
      <c r="G770" s="3">
        <v>7679</v>
      </c>
      <c r="H770" s="2" t="s">
        <v>331</v>
      </c>
      <c r="I770" s="3">
        <v>6193</v>
      </c>
      <c r="J770" s="2" t="s">
        <v>646</v>
      </c>
      <c r="K770" s="3">
        <v>0</v>
      </c>
      <c r="L770" s="2" t="s">
        <v>2020</v>
      </c>
    </row>
    <row r="771" spans="1:12" ht="12.75">
      <c r="A771" s="2" t="s">
        <v>328</v>
      </c>
      <c r="B771" s="2" t="s">
        <v>2022</v>
      </c>
      <c r="C771" s="2" t="s">
        <v>2021</v>
      </c>
      <c r="D771" s="2" t="s">
        <v>2023</v>
      </c>
      <c r="E771" s="3">
        <v>0</v>
      </c>
      <c r="F771" s="2" t="s">
        <v>2023</v>
      </c>
      <c r="G771" s="3">
        <v>0</v>
      </c>
      <c r="H771" s="2" t="s">
        <v>2023</v>
      </c>
      <c r="I771" s="3">
        <v>0</v>
      </c>
      <c r="J771" s="2" t="s">
        <v>646</v>
      </c>
      <c r="K771" s="3">
        <v>0</v>
      </c>
      <c r="L771" s="2" t="s">
        <v>2024</v>
      </c>
    </row>
    <row r="772" spans="1:12" ht="12.75">
      <c r="A772" s="2" t="s">
        <v>328</v>
      </c>
      <c r="B772" s="2" t="s">
        <v>2026</v>
      </c>
      <c r="C772" s="2" t="s">
        <v>2025</v>
      </c>
      <c r="D772" s="2" t="s">
        <v>331</v>
      </c>
      <c r="E772" s="3">
        <v>1746757</v>
      </c>
      <c r="F772" s="2" t="s">
        <v>331</v>
      </c>
      <c r="G772" s="3">
        <v>1780144</v>
      </c>
      <c r="H772" s="2" t="s">
        <v>331</v>
      </c>
      <c r="I772" s="3">
        <v>1956118</v>
      </c>
      <c r="J772" s="2" t="s">
        <v>332</v>
      </c>
      <c r="K772" s="3">
        <v>2119377</v>
      </c>
      <c r="L772" s="2" t="s">
        <v>2027</v>
      </c>
    </row>
    <row r="773" spans="1:12" ht="25.5">
      <c r="A773" s="2" t="s">
        <v>328</v>
      </c>
      <c r="B773" s="2" t="s">
        <v>2029</v>
      </c>
      <c r="C773" s="2" t="s">
        <v>2028</v>
      </c>
      <c r="D773" s="2" t="s">
        <v>331</v>
      </c>
      <c r="E773" s="3">
        <v>25184</v>
      </c>
      <c r="F773" s="2" t="s">
        <v>331</v>
      </c>
      <c r="G773" s="3">
        <v>19165</v>
      </c>
      <c r="H773" s="2" t="s">
        <v>331</v>
      </c>
      <c r="I773" s="3">
        <v>16131</v>
      </c>
      <c r="J773" s="2" t="s">
        <v>646</v>
      </c>
      <c r="K773" s="3">
        <v>0</v>
      </c>
      <c r="L773" s="2" t="s">
        <v>2030</v>
      </c>
    </row>
    <row r="774" spans="1:12" ht="25.5">
      <c r="A774" s="2" t="s">
        <v>328</v>
      </c>
      <c r="B774" s="2" t="s">
        <v>2032</v>
      </c>
      <c r="C774" s="2" t="s">
        <v>2031</v>
      </c>
      <c r="D774" s="2" t="s">
        <v>331</v>
      </c>
      <c r="E774" s="3">
        <v>5067</v>
      </c>
      <c r="F774" s="2" t="s">
        <v>331</v>
      </c>
      <c r="G774" s="3">
        <v>4441</v>
      </c>
      <c r="H774" s="2" t="s">
        <v>331</v>
      </c>
      <c r="I774" s="3">
        <v>4160</v>
      </c>
      <c r="J774" s="2" t="s">
        <v>646</v>
      </c>
      <c r="K774" s="3">
        <v>0</v>
      </c>
      <c r="L774" s="2" t="s">
        <v>2033</v>
      </c>
    </row>
    <row r="775" spans="1:12" ht="25.5">
      <c r="A775" s="2" t="s">
        <v>328</v>
      </c>
      <c r="B775" s="2" t="s">
        <v>2035</v>
      </c>
      <c r="C775" s="2" t="s">
        <v>2034</v>
      </c>
      <c r="D775" s="2" t="s">
        <v>331</v>
      </c>
      <c r="E775" s="3">
        <v>1710</v>
      </c>
      <c r="F775" s="2" t="s">
        <v>331</v>
      </c>
      <c r="G775" s="3">
        <v>1830</v>
      </c>
      <c r="H775" s="2" t="s">
        <v>331</v>
      </c>
      <c r="I775" s="3">
        <v>2053</v>
      </c>
      <c r="J775" s="2" t="s">
        <v>646</v>
      </c>
      <c r="K775" s="3">
        <v>0</v>
      </c>
      <c r="L775" s="2" t="s">
        <v>2036</v>
      </c>
    </row>
    <row r="776" spans="1:12" ht="25.5">
      <c r="A776" s="2" t="s">
        <v>328</v>
      </c>
      <c r="B776" s="2" t="s">
        <v>2038</v>
      </c>
      <c r="C776" s="2" t="s">
        <v>2037</v>
      </c>
      <c r="D776" s="2" t="s">
        <v>331</v>
      </c>
      <c r="E776" s="3">
        <v>1295</v>
      </c>
      <c r="F776" s="2" t="s">
        <v>331</v>
      </c>
      <c r="G776" s="3">
        <v>991</v>
      </c>
      <c r="H776" s="2" t="s">
        <v>331</v>
      </c>
      <c r="I776" s="3">
        <v>806</v>
      </c>
      <c r="J776" s="2" t="s">
        <v>646</v>
      </c>
      <c r="K776" s="3">
        <v>0</v>
      </c>
      <c r="L776" s="2" t="s">
        <v>2039</v>
      </c>
    </row>
    <row r="777" spans="1:12" ht="25.5">
      <c r="A777" s="2" t="s">
        <v>328</v>
      </c>
      <c r="B777" s="2" t="s">
        <v>2041</v>
      </c>
      <c r="C777" s="2" t="s">
        <v>2040</v>
      </c>
      <c r="D777" s="2" t="s">
        <v>331</v>
      </c>
      <c r="E777" s="3">
        <v>1323</v>
      </c>
      <c r="F777" s="2" t="s">
        <v>331</v>
      </c>
      <c r="G777" s="3">
        <v>1070</v>
      </c>
      <c r="H777" s="2" t="s">
        <v>331</v>
      </c>
      <c r="I777" s="3">
        <v>842</v>
      </c>
      <c r="J777" s="2" t="s">
        <v>646</v>
      </c>
      <c r="K777" s="3">
        <v>0</v>
      </c>
      <c r="L777" s="2" t="s">
        <v>2042</v>
      </c>
    </row>
    <row r="778" spans="1:12" ht="25.5">
      <c r="A778" s="2" t="s">
        <v>328</v>
      </c>
      <c r="B778" s="2" t="s">
        <v>2044</v>
      </c>
      <c r="C778" s="2" t="s">
        <v>2043</v>
      </c>
      <c r="D778" s="2" t="s">
        <v>331</v>
      </c>
      <c r="E778" s="3">
        <v>739</v>
      </c>
      <c r="F778" s="2" t="s">
        <v>331</v>
      </c>
      <c r="G778" s="3">
        <v>550</v>
      </c>
      <c r="H778" s="2" t="s">
        <v>331</v>
      </c>
      <c r="I778" s="3">
        <v>459</v>
      </c>
      <c r="J778" s="2" t="s">
        <v>646</v>
      </c>
      <c r="K778" s="3">
        <v>0</v>
      </c>
      <c r="L778" s="2" t="s">
        <v>2045</v>
      </c>
    </row>
    <row r="779" spans="1:12" ht="12.75">
      <c r="A779" s="2" t="s">
        <v>328</v>
      </c>
      <c r="B779" s="2" t="s">
        <v>2047</v>
      </c>
      <c r="C779" s="2" t="s">
        <v>2046</v>
      </c>
      <c r="D779" s="2" t="s">
        <v>331</v>
      </c>
      <c r="E779" s="3">
        <v>165102</v>
      </c>
      <c r="F779" s="2" t="s">
        <v>331</v>
      </c>
      <c r="G779" s="3">
        <v>145156</v>
      </c>
      <c r="H779" s="2" t="s">
        <v>331</v>
      </c>
      <c r="I779" s="3">
        <v>131641</v>
      </c>
      <c r="J779" s="2" t="s">
        <v>332</v>
      </c>
      <c r="K779" s="3">
        <v>121599</v>
      </c>
      <c r="L779" s="2" t="s">
        <v>2048</v>
      </c>
    </row>
    <row r="780" spans="1:12" ht="12.75">
      <c r="A780" s="2" t="s">
        <v>328</v>
      </c>
      <c r="B780" s="2" t="s">
        <v>2050</v>
      </c>
      <c r="C780" s="2" t="s">
        <v>2049</v>
      </c>
      <c r="D780" s="2" t="s">
        <v>2023</v>
      </c>
      <c r="E780" s="3">
        <v>0</v>
      </c>
      <c r="F780" s="2" t="s">
        <v>2023</v>
      </c>
      <c r="G780" s="3">
        <v>0</v>
      </c>
      <c r="H780" s="2" t="s">
        <v>2023</v>
      </c>
      <c r="I780" s="3">
        <v>0</v>
      </c>
      <c r="J780" s="2" t="s">
        <v>646</v>
      </c>
      <c r="K780" s="3">
        <v>0</v>
      </c>
      <c r="L780" s="2" t="s">
        <v>2051</v>
      </c>
    </row>
    <row r="781" spans="1:12" ht="25.5">
      <c r="A781" s="2" t="s">
        <v>328</v>
      </c>
      <c r="B781" s="2" t="s">
        <v>2053</v>
      </c>
      <c r="C781" s="2" t="s">
        <v>2052</v>
      </c>
      <c r="D781" s="2" t="s">
        <v>331</v>
      </c>
      <c r="E781" s="3">
        <v>2533</v>
      </c>
      <c r="F781" s="2" t="s">
        <v>331</v>
      </c>
      <c r="G781" s="3">
        <v>1791</v>
      </c>
      <c r="H781" s="2" t="s">
        <v>331</v>
      </c>
      <c r="I781" s="3">
        <v>1345</v>
      </c>
      <c r="J781" s="2" t="s">
        <v>646</v>
      </c>
      <c r="K781" s="3">
        <v>0</v>
      </c>
      <c r="L781" s="2" t="s">
        <v>2054</v>
      </c>
    </row>
    <row r="782" spans="1:12" ht="25.5">
      <c r="A782" s="2" t="s">
        <v>328</v>
      </c>
      <c r="B782" s="2" t="s">
        <v>1479</v>
      </c>
      <c r="C782" s="2" t="s">
        <v>1478</v>
      </c>
      <c r="D782" s="2" t="s">
        <v>331</v>
      </c>
      <c r="E782" s="3">
        <v>8992</v>
      </c>
      <c r="F782" s="2" t="s">
        <v>331</v>
      </c>
      <c r="G782" s="3">
        <v>7780</v>
      </c>
      <c r="H782" s="2" t="s">
        <v>331</v>
      </c>
      <c r="I782" s="3">
        <v>5535</v>
      </c>
      <c r="J782" s="2" t="s">
        <v>646</v>
      </c>
      <c r="K782" s="3">
        <v>0</v>
      </c>
      <c r="L782" s="2" t="s">
        <v>1480</v>
      </c>
    </row>
    <row r="783" spans="1:12" ht="25.5">
      <c r="A783" s="2" t="s">
        <v>328</v>
      </c>
      <c r="B783" s="2" t="s">
        <v>1482</v>
      </c>
      <c r="C783" s="2" t="s">
        <v>1481</v>
      </c>
      <c r="D783" s="2" t="s">
        <v>331</v>
      </c>
      <c r="E783" s="3">
        <v>267</v>
      </c>
      <c r="F783" s="2" t="s">
        <v>331</v>
      </c>
      <c r="G783" s="3">
        <v>155</v>
      </c>
      <c r="H783" s="2" t="s">
        <v>331</v>
      </c>
      <c r="I783" s="3">
        <v>98</v>
      </c>
      <c r="J783" s="2" t="s">
        <v>646</v>
      </c>
      <c r="K783" s="3">
        <v>0</v>
      </c>
      <c r="L783" s="2" t="s">
        <v>1483</v>
      </c>
    </row>
    <row r="784" spans="1:12" ht="25.5">
      <c r="A784" s="2" t="s">
        <v>328</v>
      </c>
      <c r="B784" s="2" t="s">
        <v>1485</v>
      </c>
      <c r="C784" s="2" t="s">
        <v>1484</v>
      </c>
      <c r="D784" s="2" t="s">
        <v>331</v>
      </c>
      <c r="E784" s="3">
        <v>322</v>
      </c>
      <c r="F784" s="2" t="s">
        <v>331</v>
      </c>
      <c r="G784" s="3">
        <v>210</v>
      </c>
      <c r="H784" s="2" t="s">
        <v>331</v>
      </c>
      <c r="I784" s="3">
        <v>150</v>
      </c>
      <c r="J784" s="2" t="s">
        <v>646</v>
      </c>
      <c r="K784" s="3">
        <v>0</v>
      </c>
      <c r="L784" s="2" t="s">
        <v>1486</v>
      </c>
    </row>
    <row r="785" spans="1:12" ht="25.5">
      <c r="A785" s="2" t="s">
        <v>328</v>
      </c>
      <c r="B785" s="2" t="s">
        <v>1488</v>
      </c>
      <c r="C785" s="2" t="s">
        <v>1487</v>
      </c>
      <c r="D785" s="2" t="s">
        <v>331</v>
      </c>
      <c r="E785" s="3">
        <v>242</v>
      </c>
      <c r="F785" s="2" t="s">
        <v>331</v>
      </c>
      <c r="G785" s="3">
        <v>141</v>
      </c>
      <c r="H785" s="2" t="s">
        <v>331</v>
      </c>
      <c r="I785" s="3">
        <v>125</v>
      </c>
      <c r="J785" s="2" t="s">
        <v>646</v>
      </c>
      <c r="K785" s="3">
        <v>0</v>
      </c>
      <c r="L785" s="2" t="s">
        <v>1489</v>
      </c>
    </row>
    <row r="786" spans="1:12" ht="25.5">
      <c r="A786" s="2" t="s">
        <v>328</v>
      </c>
      <c r="B786" s="2" t="s">
        <v>1491</v>
      </c>
      <c r="C786" s="2" t="s">
        <v>1490</v>
      </c>
      <c r="D786" s="2" t="s">
        <v>331</v>
      </c>
      <c r="E786" s="3">
        <v>8161</v>
      </c>
      <c r="F786" s="2" t="s">
        <v>331</v>
      </c>
      <c r="G786" s="3">
        <v>7274</v>
      </c>
      <c r="H786" s="2" t="s">
        <v>331</v>
      </c>
      <c r="I786" s="3">
        <v>5162</v>
      </c>
      <c r="J786" s="2" t="s">
        <v>646</v>
      </c>
      <c r="K786" s="3">
        <v>0</v>
      </c>
      <c r="L786" s="2" t="s">
        <v>1492</v>
      </c>
    </row>
    <row r="787" spans="1:12" ht="25.5">
      <c r="A787" s="2" t="s">
        <v>328</v>
      </c>
      <c r="B787" s="2" t="s">
        <v>1494</v>
      </c>
      <c r="C787" s="2" t="s">
        <v>1493</v>
      </c>
      <c r="D787" s="2" t="s">
        <v>331</v>
      </c>
      <c r="E787" s="3">
        <v>2533</v>
      </c>
      <c r="F787" s="2" t="s">
        <v>331</v>
      </c>
      <c r="G787" s="3">
        <v>1791</v>
      </c>
      <c r="H787" s="2" t="s">
        <v>331</v>
      </c>
      <c r="I787" s="3">
        <v>1345</v>
      </c>
      <c r="J787" s="2" t="s">
        <v>646</v>
      </c>
      <c r="K787" s="3">
        <v>0</v>
      </c>
      <c r="L787" s="2" t="s">
        <v>1495</v>
      </c>
    </row>
    <row r="788" spans="1:12" ht="25.5">
      <c r="A788" s="2" t="s">
        <v>328</v>
      </c>
      <c r="B788" s="2" t="s">
        <v>1497</v>
      </c>
      <c r="C788" s="2" t="s">
        <v>1496</v>
      </c>
      <c r="D788" s="2" t="s">
        <v>331</v>
      </c>
      <c r="E788" s="3">
        <v>25184</v>
      </c>
      <c r="F788" s="2" t="s">
        <v>331</v>
      </c>
      <c r="G788" s="3">
        <v>19165</v>
      </c>
      <c r="H788" s="2" t="s">
        <v>813</v>
      </c>
      <c r="I788" s="3">
        <v>0</v>
      </c>
      <c r="J788" s="2" t="s">
        <v>646</v>
      </c>
      <c r="K788" s="3">
        <v>0</v>
      </c>
      <c r="L788" s="2" t="s">
        <v>1498</v>
      </c>
    </row>
    <row r="789" spans="1:12" ht="12.75">
      <c r="A789" s="2" t="s">
        <v>328</v>
      </c>
      <c r="B789" s="2" t="s">
        <v>1500</v>
      </c>
      <c r="C789" s="2" t="s">
        <v>1499</v>
      </c>
      <c r="D789" s="2" t="s">
        <v>331</v>
      </c>
      <c r="E789" s="3">
        <v>27717</v>
      </c>
      <c r="F789" s="2" t="s">
        <v>331</v>
      </c>
      <c r="G789" s="3">
        <v>20956</v>
      </c>
      <c r="H789" s="2" t="s">
        <v>331</v>
      </c>
      <c r="I789" s="3">
        <v>17476</v>
      </c>
      <c r="J789" s="2" t="s">
        <v>332</v>
      </c>
      <c r="K789" s="3">
        <v>16183</v>
      </c>
      <c r="L789" s="2" t="s">
        <v>1501</v>
      </c>
    </row>
    <row r="790" spans="1:12" ht="25.5">
      <c r="A790" s="2" t="s">
        <v>328</v>
      </c>
      <c r="B790" s="2" t="s">
        <v>1503</v>
      </c>
      <c r="C790" s="2" t="s">
        <v>1502</v>
      </c>
      <c r="D790" s="2" t="s">
        <v>331</v>
      </c>
      <c r="E790" s="3">
        <v>729</v>
      </c>
      <c r="F790" s="2" t="s">
        <v>331</v>
      </c>
      <c r="G790" s="3">
        <v>954</v>
      </c>
      <c r="H790" s="2" t="s">
        <v>331</v>
      </c>
      <c r="I790" s="3">
        <v>1589</v>
      </c>
      <c r="J790" s="2" t="s">
        <v>646</v>
      </c>
      <c r="K790" s="3">
        <v>0</v>
      </c>
      <c r="L790" s="2" t="s">
        <v>1504</v>
      </c>
    </row>
    <row r="791" spans="1:12" ht="25.5">
      <c r="A791" s="2" t="s">
        <v>328</v>
      </c>
      <c r="B791" s="2" t="s">
        <v>1506</v>
      </c>
      <c r="C791" s="2" t="s">
        <v>1505</v>
      </c>
      <c r="D791" s="2" t="s">
        <v>331</v>
      </c>
      <c r="E791" s="3">
        <v>399</v>
      </c>
      <c r="F791" s="2" t="s">
        <v>331</v>
      </c>
      <c r="G791" s="3">
        <v>658</v>
      </c>
      <c r="H791" s="2" t="s">
        <v>331</v>
      </c>
      <c r="I791" s="3">
        <v>1065</v>
      </c>
      <c r="J791" s="2" t="s">
        <v>646</v>
      </c>
      <c r="K791" s="3">
        <v>0</v>
      </c>
      <c r="L791" s="2" t="s">
        <v>1507</v>
      </c>
    </row>
    <row r="792" spans="1:12" ht="25.5">
      <c r="A792" s="2" t="s">
        <v>328</v>
      </c>
      <c r="B792" s="2" t="s">
        <v>1509</v>
      </c>
      <c r="C792" s="2" t="s">
        <v>1508</v>
      </c>
      <c r="D792" s="2" t="s">
        <v>331</v>
      </c>
      <c r="E792" s="3">
        <v>136</v>
      </c>
      <c r="F792" s="2" t="s">
        <v>331</v>
      </c>
      <c r="G792" s="3">
        <v>112</v>
      </c>
      <c r="H792" s="2" t="s">
        <v>331</v>
      </c>
      <c r="I792" s="3">
        <v>245</v>
      </c>
      <c r="J792" s="2" t="s">
        <v>646</v>
      </c>
      <c r="K792" s="3">
        <v>0</v>
      </c>
      <c r="L792" s="2" t="s">
        <v>1510</v>
      </c>
    </row>
    <row r="793" spans="1:12" ht="25.5">
      <c r="A793" s="2" t="s">
        <v>328</v>
      </c>
      <c r="B793" s="2" t="s">
        <v>1512</v>
      </c>
      <c r="C793" s="2" t="s">
        <v>1511</v>
      </c>
      <c r="D793" s="2" t="s">
        <v>331</v>
      </c>
      <c r="E793" s="3">
        <v>74</v>
      </c>
      <c r="F793" s="2" t="s">
        <v>331</v>
      </c>
      <c r="G793" s="3">
        <v>68</v>
      </c>
      <c r="H793" s="2" t="s">
        <v>331</v>
      </c>
      <c r="I793" s="3">
        <v>109</v>
      </c>
      <c r="J793" s="2" t="s">
        <v>646</v>
      </c>
      <c r="K793" s="3">
        <v>0</v>
      </c>
      <c r="L793" s="2" t="s">
        <v>1513</v>
      </c>
    </row>
    <row r="794" spans="1:12" ht="25.5">
      <c r="A794" s="2" t="s">
        <v>328</v>
      </c>
      <c r="B794" s="2" t="s">
        <v>2093</v>
      </c>
      <c r="C794" s="2" t="s">
        <v>2092</v>
      </c>
      <c r="D794" s="2" t="s">
        <v>331</v>
      </c>
      <c r="E794" s="3">
        <v>120</v>
      </c>
      <c r="F794" s="2" t="s">
        <v>331</v>
      </c>
      <c r="G794" s="3">
        <v>116</v>
      </c>
      <c r="H794" s="2" t="s">
        <v>331</v>
      </c>
      <c r="I794" s="3">
        <v>170</v>
      </c>
      <c r="J794" s="2" t="s">
        <v>646</v>
      </c>
      <c r="K794" s="3">
        <v>0</v>
      </c>
      <c r="L794" s="2" t="s">
        <v>2094</v>
      </c>
    </row>
    <row r="795" spans="1:12" ht="25.5">
      <c r="A795" s="2" t="s">
        <v>328</v>
      </c>
      <c r="B795" s="2" t="s">
        <v>2096</v>
      </c>
      <c r="C795" s="2" t="s">
        <v>2095</v>
      </c>
      <c r="D795" s="2" t="s">
        <v>331</v>
      </c>
      <c r="E795" s="3">
        <v>2184</v>
      </c>
      <c r="F795" s="2" t="s">
        <v>331</v>
      </c>
      <c r="G795" s="3">
        <v>2788</v>
      </c>
      <c r="H795" s="2" t="s">
        <v>331</v>
      </c>
      <c r="I795" s="3">
        <v>6087</v>
      </c>
      <c r="J795" s="2" t="s">
        <v>646</v>
      </c>
      <c r="K795" s="3">
        <v>0</v>
      </c>
      <c r="L795" s="2" t="s">
        <v>2097</v>
      </c>
    </row>
    <row r="796" spans="1:12" ht="25.5">
      <c r="A796" s="2" t="s">
        <v>328</v>
      </c>
      <c r="B796" s="2" t="s">
        <v>2099</v>
      </c>
      <c r="C796" s="2" t="s">
        <v>2098</v>
      </c>
      <c r="D796" s="2" t="s">
        <v>331</v>
      </c>
      <c r="E796" s="3">
        <v>81144</v>
      </c>
      <c r="F796" s="2" t="s">
        <v>331</v>
      </c>
      <c r="G796" s="3">
        <v>108307</v>
      </c>
      <c r="H796" s="2" t="s">
        <v>813</v>
      </c>
      <c r="I796" s="3">
        <v>0</v>
      </c>
      <c r="J796" s="2" t="s">
        <v>646</v>
      </c>
      <c r="K796" s="3">
        <v>0</v>
      </c>
      <c r="L796" s="2" t="s">
        <v>2100</v>
      </c>
    </row>
    <row r="797" spans="1:12" ht="25.5">
      <c r="A797" s="2" t="s">
        <v>328</v>
      </c>
      <c r="B797" s="2" t="s">
        <v>2102</v>
      </c>
      <c r="C797" s="2" t="s">
        <v>2101</v>
      </c>
      <c r="D797" s="2" t="s">
        <v>331</v>
      </c>
      <c r="E797" s="3">
        <v>592</v>
      </c>
      <c r="F797" s="2" t="s">
        <v>331</v>
      </c>
      <c r="G797" s="3">
        <v>495</v>
      </c>
      <c r="H797" s="2" t="s">
        <v>331</v>
      </c>
      <c r="I797" s="3">
        <v>659</v>
      </c>
      <c r="J797" s="2" t="s">
        <v>646</v>
      </c>
      <c r="K797" s="3">
        <v>0</v>
      </c>
      <c r="L797" s="2" t="s">
        <v>2103</v>
      </c>
    </row>
    <row r="798" spans="1:12" ht="25.5">
      <c r="A798" s="2" t="s">
        <v>328</v>
      </c>
      <c r="B798" s="2" t="s">
        <v>2105</v>
      </c>
      <c r="C798" s="2" t="s">
        <v>2104</v>
      </c>
      <c r="D798" s="2" t="s">
        <v>331</v>
      </c>
      <c r="E798" s="3">
        <v>12797</v>
      </c>
      <c r="F798" s="2" t="s">
        <v>331</v>
      </c>
      <c r="G798" s="3">
        <v>17199</v>
      </c>
      <c r="H798" s="2" t="s">
        <v>331</v>
      </c>
      <c r="I798" s="3">
        <v>19120</v>
      </c>
      <c r="J798" s="2" t="s">
        <v>646</v>
      </c>
      <c r="K798" s="3">
        <v>0</v>
      </c>
      <c r="L798" s="2" t="s">
        <v>2106</v>
      </c>
    </row>
    <row r="799" spans="1:12" ht="25.5">
      <c r="A799" s="2" t="s">
        <v>328</v>
      </c>
      <c r="B799" s="2" t="s">
        <v>2108</v>
      </c>
      <c r="C799" s="2" t="s">
        <v>2107</v>
      </c>
      <c r="D799" s="2" t="s">
        <v>331</v>
      </c>
      <c r="E799" s="3">
        <v>3978</v>
      </c>
      <c r="F799" s="2" t="s">
        <v>331</v>
      </c>
      <c r="G799" s="3">
        <v>9151</v>
      </c>
      <c r="H799" s="2" t="s">
        <v>331</v>
      </c>
      <c r="I799" s="3">
        <v>8465</v>
      </c>
      <c r="J799" s="2" t="s">
        <v>646</v>
      </c>
      <c r="K799" s="3">
        <v>0</v>
      </c>
      <c r="L799" s="2" t="s">
        <v>2109</v>
      </c>
    </row>
    <row r="800" spans="1:12" ht="25.5">
      <c r="A800" s="2" t="s">
        <v>328</v>
      </c>
      <c r="B800" s="2" t="s">
        <v>2111</v>
      </c>
      <c r="C800" s="2" t="s">
        <v>2110</v>
      </c>
      <c r="D800" s="2" t="s">
        <v>331</v>
      </c>
      <c r="E800" s="3">
        <v>2486</v>
      </c>
      <c r="F800" s="2" t="s">
        <v>331</v>
      </c>
      <c r="G800" s="3">
        <v>1492</v>
      </c>
      <c r="H800" s="2" t="s">
        <v>331</v>
      </c>
      <c r="I800" s="3">
        <v>3126</v>
      </c>
      <c r="J800" s="2" t="s">
        <v>646</v>
      </c>
      <c r="K800" s="3">
        <v>0</v>
      </c>
      <c r="L800" s="2" t="s">
        <v>2112</v>
      </c>
    </row>
    <row r="801" spans="1:12" ht="25.5">
      <c r="A801" s="2" t="s">
        <v>328</v>
      </c>
      <c r="B801" s="2" t="s">
        <v>2114</v>
      </c>
      <c r="C801" s="2" t="s">
        <v>2113</v>
      </c>
      <c r="D801" s="2" t="s">
        <v>331</v>
      </c>
      <c r="E801" s="3">
        <v>3833</v>
      </c>
      <c r="F801" s="2" t="s">
        <v>331</v>
      </c>
      <c r="G801" s="3">
        <v>3128</v>
      </c>
      <c r="H801" s="2" t="s">
        <v>331</v>
      </c>
      <c r="I801" s="3">
        <v>3149</v>
      </c>
      <c r="J801" s="2" t="s">
        <v>646</v>
      </c>
      <c r="K801" s="3">
        <v>0</v>
      </c>
      <c r="L801" s="2" t="s">
        <v>2115</v>
      </c>
    </row>
    <row r="802" spans="1:12" ht="25.5">
      <c r="A802" s="2" t="s">
        <v>328</v>
      </c>
      <c r="B802" s="2" t="s">
        <v>2117</v>
      </c>
      <c r="C802" s="2" t="s">
        <v>2116</v>
      </c>
      <c r="D802" s="2" t="s">
        <v>331</v>
      </c>
      <c r="E802" s="3">
        <v>2501</v>
      </c>
      <c r="F802" s="2" t="s">
        <v>331</v>
      </c>
      <c r="G802" s="3">
        <v>3428</v>
      </c>
      <c r="H802" s="2" t="s">
        <v>331</v>
      </c>
      <c r="I802" s="3">
        <v>4380</v>
      </c>
      <c r="J802" s="2" t="s">
        <v>646</v>
      </c>
      <c r="K802" s="3">
        <v>0</v>
      </c>
      <c r="L802" s="2" t="s">
        <v>2118</v>
      </c>
    </row>
    <row r="803" spans="1:12" ht="25.5">
      <c r="A803" s="2" t="s">
        <v>328</v>
      </c>
      <c r="B803" s="2" t="s">
        <v>2120</v>
      </c>
      <c r="C803" s="2" t="s">
        <v>2119</v>
      </c>
      <c r="D803" s="2" t="s">
        <v>331</v>
      </c>
      <c r="E803" s="3">
        <v>47717</v>
      </c>
      <c r="F803" s="2" t="s">
        <v>331</v>
      </c>
      <c r="G803" s="3">
        <v>68806</v>
      </c>
      <c r="H803" s="2" t="s">
        <v>331</v>
      </c>
      <c r="I803" s="3">
        <v>118506</v>
      </c>
      <c r="J803" s="2" t="s">
        <v>646</v>
      </c>
      <c r="K803" s="3">
        <v>0</v>
      </c>
      <c r="L803" s="2" t="s">
        <v>2121</v>
      </c>
    </row>
    <row r="804" spans="1:12" ht="25.5">
      <c r="A804" s="2" t="s">
        <v>328</v>
      </c>
      <c r="B804" s="2" t="s">
        <v>2123</v>
      </c>
      <c r="C804" s="2" t="s">
        <v>2122</v>
      </c>
      <c r="D804" s="2" t="s">
        <v>331</v>
      </c>
      <c r="E804" s="3">
        <v>2986996</v>
      </c>
      <c r="F804" s="2" t="s">
        <v>331</v>
      </c>
      <c r="G804" s="3">
        <v>3748580</v>
      </c>
      <c r="H804" s="2" t="s">
        <v>813</v>
      </c>
      <c r="I804" s="3">
        <v>0</v>
      </c>
      <c r="J804" s="2" t="s">
        <v>646</v>
      </c>
      <c r="K804" s="3">
        <v>0</v>
      </c>
      <c r="L804" s="2" t="s">
        <v>2124</v>
      </c>
    </row>
    <row r="805" spans="1:12" ht="25.5">
      <c r="A805" s="2" t="s">
        <v>328</v>
      </c>
      <c r="B805" s="2" t="s">
        <v>2126</v>
      </c>
      <c r="C805" s="2" t="s">
        <v>2125</v>
      </c>
      <c r="D805" s="2" t="s">
        <v>331</v>
      </c>
      <c r="E805" s="3">
        <v>19126</v>
      </c>
      <c r="F805" s="2" t="s">
        <v>331</v>
      </c>
      <c r="G805" s="3">
        <v>17227</v>
      </c>
      <c r="H805" s="2" t="s">
        <v>331</v>
      </c>
      <c r="I805" s="3">
        <v>15336</v>
      </c>
      <c r="J805" s="2" t="s">
        <v>646</v>
      </c>
      <c r="K805" s="3">
        <v>0</v>
      </c>
      <c r="L805" s="2" t="s">
        <v>1549</v>
      </c>
    </row>
    <row r="806" spans="1:12" ht="25.5">
      <c r="A806" s="2" t="s">
        <v>328</v>
      </c>
      <c r="B806" s="2" t="s">
        <v>1551</v>
      </c>
      <c r="C806" s="2" t="s">
        <v>1550</v>
      </c>
      <c r="D806" s="2" t="s">
        <v>331</v>
      </c>
      <c r="E806" s="3">
        <v>7664</v>
      </c>
      <c r="F806" s="2" t="s">
        <v>331</v>
      </c>
      <c r="G806" s="3">
        <v>5397</v>
      </c>
      <c r="H806" s="2" t="s">
        <v>331</v>
      </c>
      <c r="I806" s="3">
        <v>6187</v>
      </c>
      <c r="J806" s="2" t="s">
        <v>646</v>
      </c>
      <c r="K806" s="3">
        <v>0</v>
      </c>
      <c r="L806" s="2" t="s">
        <v>1552</v>
      </c>
    </row>
    <row r="807" spans="1:12" ht="25.5">
      <c r="A807" s="2" t="s">
        <v>328</v>
      </c>
      <c r="B807" s="2" t="s">
        <v>1554</v>
      </c>
      <c r="C807" s="2" t="s">
        <v>1553</v>
      </c>
      <c r="D807" s="2" t="s">
        <v>331</v>
      </c>
      <c r="E807" s="3">
        <v>3923</v>
      </c>
      <c r="F807" s="2" t="s">
        <v>331</v>
      </c>
      <c r="G807" s="3">
        <v>2923</v>
      </c>
      <c r="H807" s="2" t="s">
        <v>331</v>
      </c>
      <c r="I807" s="3">
        <v>4115</v>
      </c>
      <c r="J807" s="2" t="s">
        <v>646</v>
      </c>
      <c r="K807" s="3">
        <v>0</v>
      </c>
      <c r="L807" s="2" t="s">
        <v>1555</v>
      </c>
    </row>
    <row r="808" spans="1:12" ht="25.5">
      <c r="A808" s="2" t="s">
        <v>328</v>
      </c>
      <c r="B808" s="2" t="s">
        <v>1557</v>
      </c>
      <c r="C808" s="2" t="s">
        <v>1556</v>
      </c>
      <c r="D808" s="2" t="s">
        <v>331</v>
      </c>
      <c r="E808" s="3">
        <v>1902</v>
      </c>
      <c r="F808" s="2" t="s">
        <v>331</v>
      </c>
      <c r="G808" s="3">
        <v>1121</v>
      </c>
      <c r="H808" s="2" t="s">
        <v>331</v>
      </c>
      <c r="I808" s="3">
        <v>966</v>
      </c>
      <c r="J808" s="2" t="s">
        <v>646</v>
      </c>
      <c r="K808" s="3">
        <v>0</v>
      </c>
      <c r="L808" s="2" t="s">
        <v>1558</v>
      </c>
    </row>
    <row r="809" spans="1:12" ht="25.5">
      <c r="A809" s="2" t="s">
        <v>328</v>
      </c>
      <c r="B809" s="2" t="s">
        <v>1560</v>
      </c>
      <c r="C809" s="2" t="s">
        <v>1559</v>
      </c>
      <c r="D809" s="2" t="s">
        <v>331</v>
      </c>
      <c r="E809" s="3">
        <v>648</v>
      </c>
      <c r="F809" s="2" t="s">
        <v>331</v>
      </c>
      <c r="G809" s="3">
        <v>482</v>
      </c>
      <c r="H809" s="2" t="s">
        <v>331</v>
      </c>
      <c r="I809" s="3">
        <v>486</v>
      </c>
      <c r="J809" s="2" t="s">
        <v>646</v>
      </c>
      <c r="K809" s="3">
        <v>0</v>
      </c>
      <c r="L809" s="2" t="s">
        <v>1561</v>
      </c>
    </row>
    <row r="810" spans="1:12" ht="25.5">
      <c r="A810" s="2" t="s">
        <v>328</v>
      </c>
      <c r="B810" s="2" t="s">
        <v>1563</v>
      </c>
      <c r="C810" s="2" t="s">
        <v>1562</v>
      </c>
      <c r="D810" s="2" t="s">
        <v>331</v>
      </c>
      <c r="E810" s="3">
        <v>1191</v>
      </c>
      <c r="F810" s="2" t="s">
        <v>331</v>
      </c>
      <c r="G810" s="3">
        <v>871</v>
      </c>
      <c r="H810" s="2" t="s">
        <v>331</v>
      </c>
      <c r="I810" s="3">
        <v>620</v>
      </c>
      <c r="J810" s="2" t="s">
        <v>646</v>
      </c>
      <c r="K810" s="3">
        <v>0</v>
      </c>
      <c r="L810" s="2" t="s">
        <v>1564</v>
      </c>
    </row>
    <row r="811" spans="1:12" ht="12.75">
      <c r="A811" s="2" t="s">
        <v>328</v>
      </c>
      <c r="B811" s="2" t="s">
        <v>1566</v>
      </c>
      <c r="C811" s="2" t="s">
        <v>1565</v>
      </c>
      <c r="D811" s="2" t="s">
        <v>331</v>
      </c>
      <c r="E811" s="3">
        <v>42878</v>
      </c>
      <c r="F811" s="2" t="s">
        <v>331</v>
      </c>
      <c r="G811" s="3">
        <v>26131</v>
      </c>
      <c r="H811" s="2" t="s">
        <v>331</v>
      </c>
      <c r="I811" s="3">
        <v>23170</v>
      </c>
      <c r="J811" s="2" t="s">
        <v>646</v>
      </c>
      <c r="K811" s="3">
        <v>0</v>
      </c>
      <c r="L811" s="2" t="s">
        <v>1567</v>
      </c>
    </row>
    <row r="812" spans="1:12" ht="12.75">
      <c r="A812" s="2" t="s">
        <v>328</v>
      </c>
      <c r="B812" s="2" t="s">
        <v>1569</v>
      </c>
      <c r="C812" s="2" t="s">
        <v>1568</v>
      </c>
      <c r="D812" s="2" t="s">
        <v>331</v>
      </c>
      <c r="E812" s="3">
        <v>642151</v>
      </c>
      <c r="F812" s="2" t="s">
        <v>331</v>
      </c>
      <c r="G812" s="3">
        <v>543085</v>
      </c>
      <c r="H812" s="2" t="s">
        <v>813</v>
      </c>
      <c r="I812" s="3">
        <v>0</v>
      </c>
      <c r="J812" s="2" t="s">
        <v>646</v>
      </c>
      <c r="K812" s="3">
        <v>0</v>
      </c>
      <c r="L812" s="2" t="s">
        <v>1570</v>
      </c>
    </row>
    <row r="813" spans="1:12" ht="25.5">
      <c r="A813" s="2" t="s">
        <v>328</v>
      </c>
      <c r="B813" s="2" t="s">
        <v>1572</v>
      </c>
      <c r="C813" s="2" t="s">
        <v>1571</v>
      </c>
      <c r="D813" s="2" t="s">
        <v>331</v>
      </c>
      <c r="E813" s="3">
        <v>5227</v>
      </c>
      <c r="F813" s="2" t="s">
        <v>331</v>
      </c>
      <c r="G813" s="3">
        <v>3057</v>
      </c>
      <c r="H813" s="2" t="s">
        <v>331</v>
      </c>
      <c r="I813" s="3">
        <v>2223</v>
      </c>
      <c r="J813" s="2" t="s">
        <v>646</v>
      </c>
      <c r="K813" s="3">
        <v>0</v>
      </c>
      <c r="L813" s="2" t="s">
        <v>1573</v>
      </c>
    </row>
    <row r="814" spans="1:12" ht="25.5">
      <c r="A814" s="2" t="s">
        <v>328</v>
      </c>
      <c r="B814" s="2" t="s">
        <v>1575</v>
      </c>
      <c r="C814" s="2" t="s">
        <v>1574</v>
      </c>
      <c r="D814" s="2" t="s">
        <v>331</v>
      </c>
      <c r="E814" s="3">
        <v>37441</v>
      </c>
      <c r="F814" s="2" t="s">
        <v>331</v>
      </c>
      <c r="G814" s="3">
        <v>32611</v>
      </c>
      <c r="H814" s="2" t="s">
        <v>331</v>
      </c>
      <c r="I814" s="3">
        <v>43061</v>
      </c>
      <c r="J814" s="2" t="s">
        <v>646</v>
      </c>
      <c r="K814" s="3">
        <v>0</v>
      </c>
      <c r="L814" s="2" t="s">
        <v>1576</v>
      </c>
    </row>
    <row r="815" spans="1:12" ht="25.5">
      <c r="A815" s="2" t="s">
        <v>328</v>
      </c>
      <c r="B815" s="2" t="s">
        <v>1578</v>
      </c>
      <c r="C815" s="2" t="s">
        <v>1577</v>
      </c>
      <c r="D815" s="2" t="s">
        <v>331</v>
      </c>
      <c r="E815" s="3">
        <v>10176</v>
      </c>
      <c r="F815" s="2" t="s">
        <v>331</v>
      </c>
      <c r="G815" s="3">
        <v>11472</v>
      </c>
      <c r="H815" s="2" t="s">
        <v>331</v>
      </c>
      <c r="I815" s="3">
        <v>16533</v>
      </c>
      <c r="J815" s="2" t="s">
        <v>646</v>
      </c>
      <c r="K815" s="3">
        <v>0</v>
      </c>
      <c r="L815" s="2" t="s">
        <v>1579</v>
      </c>
    </row>
    <row r="816" spans="1:12" ht="25.5">
      <c r="A816" s="2" t="s">
        <v>328</v>
      </c>
      <c r="B816" s="2" t="s">
        <v>1581</v>
      </c>
      <c r="C816" s="2" t="s">
        <v>1580</v>
      </c>
      <c r="D816" s="2" t="s">
        <v>331</v>
      </c>
      <c r="E816" s="3">
        <v>12833</v>
      </c>
      <c r="F816" s="2" t="s">
        <v>331</v>
      </c>
      <c r="G816" s="3">
        <v>8541</v>
      </c>
      <c r="H816" s="2" t="s">
        <v>331</v>
      </c>
      <c r="I816" s="3">
        <v>8771</v>
      </c>
      <c r="J816" s="2" t="s">
        <v>646</v>
      </c>
      <c r="K816" s="3">
        <v>0</v>
      </c>
      <c r="L816" s="2" t="s">
        <v>306</v>
      </c>
    </row>
    <row r="817" spans="1:12" ht="25.5">
      <c r="A817" s="2" t="s">
        <v>328</v>
      </c>
      <c r="B817" s="2" t="s">
        <v>1590</v>
      </c>
      <c r="C817" s="2" t="s">
        <v>1589</v>
      </c>
      <c r="D817" s="2" t="s">
        <v>331</v>
      </c>
      <c r="E817" s="3">
        <v>6458</v>
      </c>
      <c r="F817" s="2" t="s">
        <v>331</v>
      </c>
      <c r="G817" s="3">
        <v>5299</v>
      </c>
      <c r="H817" s="2" t="s">
        <v>331</v>
      </c>
      <c r="I817" s="3">
        <v>8705</v>
      </c>
      <c r="J817" s="2" t="s">
        <v>646</v>
      </c>
      <c r="K817" s="3">
        <v>0</v>
      </c>
      <c r="L817" s="2" t="s">
        <v>1591</v>
      </c>
    </row>
    <row r="818" spans="1:12" ht="25.5">
      <c r="A818" s="2" t="s">
        <v>328</v>
      </c>
      <c r="B818" s="2" t="s">
        <v>1593</v>
      </c>
      <c r="C818" s="2" t="s">
        <v>1592</v>
      </c>
      <c r="D818" s="2" t="s">
        <v>331</v>
      </c>
      <c r="E818" s="3">
        <v>7975</v>
      </c>
      <c r="F818" s="2" t="s">
        <v>331</v>
      </c>
      <c r="G818" s="3">
        <v>7299</v>
      </c>
      <c r="H818" s="2" t="s">
        <v>331</v>
      </c>
      <c r="I818" s="3">
        <v>9052</v>
      </c>
      <c r="J818" s="2" t="s">
        <v>646</v>
      </c>
      <c r="K818" s="3">
        <v>0</v>
      </c>
      <c r="L818" s="2" t="s">
        <v>947</v>
      </c>
    </row>
    <row r="819" spans="1:12" ht="12.75">
      <c r="A819" s="2" t="s">
        <v>328</v>
      </c>
      <c r="B819" s="2" t="s">
        <v>949</v>
      </c>
      <c r="C819" s="2" t="s">
        <v>948</v>
      </c>
      <c r="D819" s="2" t="s">
        <v>331</v>
      </c>
      <c r="E819" s="3">
        <v>226103</v>
      </c>
      <c r="F819" s="2" t="s">
        <v>331</v>
      </c>
      <c r="G819" s="3">
        <v>166331</v>
      </c>
      <c r="H819" s="2" t="s">
        <v>331</v>
      </c>
      <c r="I819" s="3">
        <v>184109</v>
      </c>
      <c r="J819" s="2" t="s">
        <v>646</v>
      </c>
      <c r="K819" s="3">
        <v>0</v>
      </c>
      <c r="L819" s="2" t="s">
        <v>950</v>
      </c>
    </row>
    <row r="820" spans="1:12" ht="12.75">
      <c r="A820" s="2" t="s">
        <v>328</v>
      </c>
      <c r="B820" s="2" t="s">
        <v>2231</v>
      </c>
      <c r="C820" s="2" t="s">
        <v>2230</v>
      </c>
      <c r="D820" s="2" t="s">
        <v>331</v>
      </c>
      <c r="E820" s="3">
        <v>4828370</v>
      </c>
      <c r="F820" s="2" t="s">
        <v>331</v>
      </c>
      <c r="G820" s="3">
        <v>5043193</v>
      </c>
      <c r="H820" s="2" t="s">
        <v>813</v>
      </c>
      <c r="I820" s="3">
        <v>0</v>
      </c>
      <c r="J820" s="2" t="s">
        <v>646</v>
      </c>
      <c r="K820" s="3">
        <v>0</v>
      </c>
      <c r="L820" s="2" t="s">
        <v>2232</v>
      </c>
    </row>
    <row r="821" spans="1:12" ht="25.5">
      <c r="A821" s="2" t="s">
        <v>328</v>
      </c>
      <c r="B821" s="2" t="s">
        <v>2234</v>
      </c>
      <c r="C821" s="2" t="s">
        <v>2233</v>
      </c>
      <c r="D821" s="2" t="s">
        <v>331</v>
      </c>
      <c r="E821" s="3">
        <v>38680</v>
      </c>
      <c r="F821" s="2" t="s">
        <v>331</v>
      </c>
      <c r="G821" s="3">
        <v>30774</v>
      </c>
      <c r="H821" s="2" t="s">
        <v>331</v>
      </c>
      <c r="I821" s="3">
        <v>31444</v>
      </c>
      <c r="J821" s="2" t="s">
        <v>646</v>
      </c>
      <c r="K821" s="3">
        <v>0</v>
      </c>
      <c r="L821" s="2" t="s">
        <v>2235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W437"/>
  <sheetViews>
    <sheetView workbookViewId="0" topLeftCell="A68">
      <selection activeCell="E87" sqref="E87"/>
    </sheetView>
  </sheetViews>
  <sheetFormatPr defaultColWidth="9.140625" defaultRowHeight="12.75"/>
  <cols>
    <col min="1" max="1" width="32.421875" style="0" customWidth="1"/>
    <col min="2" max="2" width="13.7109375" style="0" customWidth="1"/>
    <col min="3" max="4" width="16.00390625" style="0" bestFit="1" customWidth="1"/>
    <col min="5" max="5" width="14.28125" style="0" customWidth="1"/>
    <col min="6" max="6" width="12.7109375" style="0" customWidth="1"/>
    <col min="9" max="9" width="16.140625" style="0" customWidth="1"/>
    <col min="10" max="10" width="14.00390625" style="0" bestFit="1" customWidth="1"/>
    <col min="11" max="11" width="12.28125" style="0" customWidth="1"/>
    <col min="12" max="14" width="12.28125" style="0" bestFit="1" customWidth="1"/>
    <col min="15" max="15" width="10.00390625" style="0" bestFit="1" customWidth="1"/>
  </cols>
  <sheetData>
    <row r="2" ht="15.75">
      <c r="A2" s="4" t="s">
        <v>1583</v>
      </c>
    </row>
    <row r="3" ht="15.75">
      <c r="A3" s="4"/>
    </row>
    <row r="4" spans="1:8" ht="15.75">
      <c r="A4" s="4"/>
      <c r="B4" s="4">
        <v>1978</v>
      </c>
      <c r="C4">
        <v>1982</v>
      </c>
      <c r="D4">
        <v>1987</v>
      </c>
      <c r="E4">
        <v>1992</v>
      </c>
      <c r="F4">
        <v>1997</v>
      </c>
      <c r="H4" s="4">
        <v>1978</v>
      </c>
    </row>
    <row r="5" spans="1:16" ht="12.75">
      <c r="A5" t="s">
        <v>1588</v>
      </c>
      <c r="B5" s="15">
        <v>2257775</v>
      </c>
      <c r="C5" s="15">
        <f aca="true" t="shared" si="0" ref="C5:C11">+P5</f>
        <v>2240976</v>
      </c>
      <c r="D5" s="15">
        <f aca="true" t="shared" si="1" ref="D5:D11">+N5</f>
        <v>2087759</v>
      </c>
      <c r="E5" s="15">
        <f aca="true" t="shared" si="2" ref="E5:E11">+L5</f>
        <v>1925300</v>
      </c>
      <c r="F5" s="15">
        <f aca="true" t="shared" si="3" ref="F5:F11">+J5</f>
        <v>1911859</v>
      </c>
      <c r="G5" s="15"/>
      <c r="H5">
        <v>2257775</v>
      </c>
      <c r="J5" s="3">
        <v>1911859</v>
      </c>
      <c r="K5" s="2" t="s">
        <v>331</v>
      </c>
      <c r="L5" s="3">
        <v>1925300</v>
      </c>
      <c r="M5" s="2" t="s">
        <v>331</v>
      </c>
      <c r="N5" s="3">
        <v>2087759</v>
      </c>
      <c r="O5" s="2" t="s">
        <v>332</v>
      </c>
      <c r="P5" s="3">
        <v>2240976</v>
      </c>
    </row>
    <row r="6" spans="1:16" ht="12.75">
      <c r="A6" t="s">
        <v>1582</v>
      </c>
      <c r="B6" s="15">
        <v>37351</v>
      </c>
      <c r="C6" s="15">
        <f t="shared" si="0"/>
        <v>33250</v>
      </c>
      <c r="D6" s="15">
        <f t="shared" si="1"/>
        <v>22954</v>
      </c>
      <c r="E6" s="15">
        <f t="shared" si="2"/>
        <v>18816</v>
      </c>
      <c r="F6" s="15">
        <f t="shared" si="3"/>
        <v>18451</v>
      </c>
      <c r="G6" s="15"/>
      <c r="H6">
        <v>37351</v>
      </c>
      <c r="J6" s="3">
        <v>18451</v>
      </c>
      <c r="K6" s="2" t="s">
        <v>331</v>
      </c>
      <c r="L6" s="3">
        <v>18816</v>
      </c>
      <c r="M6" s="2" t="s">
        <v>331</v>
      </c>
      <c r="N6" s="3">
        <v>22954</v>
      </c>
      <c r="O6" s="2" t="s">
        <v>332</v>
      </c>
      <c r="P6" s="3">
        <v>33250</v>
      </c>
    </row>
    <row r="7" spans="1:16" ht="12.75">
      <c r="A7" t="s">
        <v>1584</v>
      </c>
      <c r="B7" s="15">
        <v>6889</v>
      </c>
      <c r="C7" s="15">
        <f t="shared" si="0"/>
        <v>7211</v>
      </c>
      <c r="D7" s="15">
        <f t="shared" si="1"/>
        <v>7134</v>
      </c>
      <c r="E7" s="15">
        <f t="shared" si="2"/>
        <v>8346</v>
      </c>
      <c r="F7" s="15">
        <f t="shared" si="3"/>
        <v>10638</v>
      </c>
      <c r="G7" s="15"/>
      <c r="H7">
        <v>6889</v>
      </c>
      <c r="J7" s="3">
        <v>10638</v>
      </c>
      <c r="K7" s="2" t="s">
        <v>331</v>
      </c>
      <c r="L7" s="3">
        <v>8346</v>
      </c>
      <c r="M7" s="2" t="s">
        <v>331</v>
      </c>
      <c r="N7" s="3">
        <v>7134</v>
      </c>
      <c r="O7" s="2" t="s">
        <v>332</v>
      </c>
      <c r="P7" s="3">
        <v>7211</v>
      </c>
    </row>
    <row r="8" spans="1:16" ht="12.75">
      <c r="A8" t="s">
        <v>1585</v>
      </c>
      <c r="B8" s="15">
        <v>7942</v>
      </c>
      <c r="C8" s="15">
        <f t="shared" si="0"/>
        <v>8000</v>
      </c>
      <c r="D8" s="15">
        <f t="shared" si="1"/>
        <v>7900</v>
      </c>
      <c r="E8" s="15">
        <f t="shared" si="2"/>
        <v>8096</v>
      </c>
      <c r="F8" s="15">
        <f t="shared" si="3"/>
        <v>8731</v>
      </c>
      <c r="G8" s="15"/>
      <c r="H8">
        <v>7942</v>
      </c>
      <c r="J8" s="3">
        <v>8731</v>
      </c>
      <c r="K8" s="2" t="s">
        <v>331</v>
      </c>
      <c r="L8" s="3">
        <v>8096</v>
      </c>
      <c r="M8" s="2" t="s">
        <v>331</v>
      </c>
      <c r="N8" s="3">
        <v>7900</v>
      </c>
      <c r="O8" s="2" t="s">
        <v>332</v>
      </c>
      <c r="P8" s="3">
        <v>8000</v>
      </c>
    </row>
    <row r="9" spans="1:16" ht="12.75">
      <c r="A9" t="s">
        <v>1586</v>
      </c>
      <c r="B9" s="15">
        <v>5806</v>
      </c>
      <c r="C9" s="15">
        <f t="shared" si="0"/>
        <v>5906</v>
      </c>
      <c r="D9" s="15">
        <f t="shared" si="1"/>
        <v>6652</v>
      </c>
      <c r="E9" s="15">
        <f t="shared" si="2"/>
        <v>8229</v>
      </c>
      <c r="F9" s="15">
        <f t="shared" si="3"/>
        <v>9838</v>
      </c>
      <c r="G9" s="15"/>
      <c r="H9">
        <v>5806</v>
      </c>
      <c r="J9" s="3">
        <v>9838</v>
      </c>
      <c r="K9" s="2" t="s">
        <v>331</v>
      </c>
      <c r="L9" s="3">
        <v>8229</v>
      </c>
      <c r="M9" s="2" t="s">
        <v>331</v>
      </c>
      <c r="N9" s="3">
        <v>6652</v>
      </c>
      <c r="O9" s="2" t="s">
        <v>332</v>
      </c>
      <c r="P9" s="3">
        <v>5906</v>
      </c>
    </row>
    <row r="10" spans="1:16" ht="12.75">
      <c r="A10" t="s">
        <v>1587</v>
      </c>
      <c r="B10" s="15">
        <v>17476</v>
      </c>
      <c r="C10" s="15">
        <f>+P10</f>
        <v>16183</v>
      </c>
      <c r="D10" s="15">
        <f>+N10</f>
        <v>17476</v>
      </c>
      <c r="E10" s="15">
        <f>+L10</f>
        <v>20956</v>
      </c>
      <c r="F10" s="15">
        <f>+J10</f>
        <v>27717</v>
      </c>
      <c r="G10" s="15"/>
      <c r="H10">
        <v>17476</v>
      </c>
      <c r="J10" s="3">
        <v>27717</v>
      </c>
      <c r="K10" s="2" t="s">
        <v>331</v>
      </c>
      <c r="L10" s="3">
        <v>20956</v>
      </c>
      <c r="M10" s="2" t="s">
        <v>331</v>
      </c>
      <c r="N10" s="3">
        <v>17476</v>
      </c>
      <c r="O10" s="2" t="s">
        <v>332</v>
      </c>
      <c r="P10" s="3">
        <v>16183</v>
      </c>
    </row>
    <row r="11" spans="1:16" ht="12.75">
      <c r="A11" s="5" t="s">
        <v>2175</v>
      </c>
      <c r="B11" s="15">
        <v>112799</v>
      </c>
      <c r="C11" s="15">
        <f t="shared" si="0"/>
        <v>121599</v>
      </c>
      <c r="D11" s="15">
        <f t="shared" si="1"/>
        <v>131641</v>
      </c>
      <c r="E11" s="15">
        <f t="shared" si="2"/>
        <v>145156</v>
      </c>
      <c r="F11" s="15">
        <f t="shared" si="3"/>
        <v>165102</v>
      </c>
      <c r="G11" s="15"/>
      <c r="H11">
        <v>112799</v>
      </c>
      <c r="J11" s="3">
        <v>165102</v>
      </c>
      <c r="K11" s="2" t="s">
        <v>331</v>
      </c>
      <c r="L11" s="3">
        <v>145156</v>
      </c>
      <c r="M11" s="2" t="s">
        <v>331</v>
      </c>
      <c r="N11" s="3">
        <v>131641</v>
      </c>
      <c r="O11" s="2" t="s">
        <v>332</v>
      </c>
      <c r="P11" s="3">
        <v>121599</v>
      </c>
    </row>
    <row r="12" spans="1:8" ht="12.75">
      <c r="A12" s="5" t="s">
        <v>2176</v>
      </c>
      <c r="B12" s="15">
        <f>B5-B11</f>
        <v>2144976</v>
      </c>
      <c r="C12" s="15">
        <f>+P13</f>
        <v>2119377</v>
      </c>
      <c r="D12" s="15">
        <f>+N13</f>
        <v>1956118</v>
      </c>
      <c r="E12" s="15">
        <f>+L13</f>
        <v>1780144</v>
      </c>
      <c r="F12" s="15">
        <f>+J13</f>
        <v>1746757</v>
      </c>
      <c r="G12" s="15"/>
      <c r="H12">
        <f>H5-H11</f>
        <v>2144976</v>
      </c>
    </row>
    <row r="13" spans="10:16" ht="12.75">
      <c r="J13" s="3">
        <v>1746757</v>
      </c>
      <c r="K13" s="2" t="s">
        <v>331</v>
      </c>
      <c r="L13" s="3">
        <v>1780144</v>
      </c>
      <c r="M13" s="2" t="s">
        <v>331</v>
      </c>
      <c r="N13" s="3">
        <v>1956118</v>
      </c>
      <c r="O13" s="2" t="s">
        <v>332</v>
      </c>
      <c r="P13" s="3">
        <v>2119377</v>
      </c>
    </row>
    <row r="14" spans="1:15" ht="12.75">
      <c r="A14" t="s">
        <v>2189</v>
      </c>
      <c r="I14" s="9"/>
      <c r="J14" s="10"/>
      <c r="K14" s="9"/>
      <c r="L14" s="10"/>
      <c r="M14" s="9"/>
      <c r="N14" s="10"/>
      <c r="O14" s="9"/>
    </row>
    <row r="15" spans="1:5" ht="12.75">
      <c r="A15" s="11"/>
      <c r="B15">
        <v>1982</v>
      </c>
      <c r="C15">
        <v>1987</v>
      </c>
      <c r="D15">
        <v>1992</v>
      </c>
      <c r="E15">
        <v>1997</v>
      </c>
    </row>
    <row r="16" spans="1:5" ht="12.75">
      <c r="A16" t="s">
        <v>1588</v>
      </c>
      <c r="B16" s="8">
        <f aca="true" t="shared" si="4" ref="B16:E23">+C5/B5-1</f>
        <v>-0.0074405111226760745</v>
      </c>
      <c r="C16" s="8">
        <f t="shared" si="4"/>
        <v>-0.06837065635687312</v>
      </c>
      <c r="D16" s="8">
        <f t="shared" si="4"/>
        <v>-0.0778150160051998</v>
      </c>
      <c r="E16" s="8">
        <f t="shared" si="4"/>
        <v>-0.006981249675375278</v>
      </c>
    </row>
    <row r="17" spans="1:5" ht="12.75">
      <c r="A17" t="s">
        <v>1582</v>
      </c>
      <c r="B17" s="8">
        <f t="shared" si="4"/>
        <v>-0.1097962571283232</v>
      </c>
      <c r="C17" s="8">
        <f t="shared" si="4"/>
        <v>-0.30965413533834585</v>
      </c>
      <c r="D17" s="8">
        <f t="shared" si="4"/>
        <v>-0.18027359065958004</v>
      </c>
      <c r="E17" s="8">
        <f t="shared" si="4"/>
        <v>-0.019398384353741527</v>
      </c>
    </row>
    <row r="18" spans="1:5" ht="12.75">
      <c r="A18" t="s">
        <v>1584</v>
      </c>
      <c r="B18" s="8">
        <f t="shared" si="4"/>
        <v>0.046741181593845216</v>
      </c>
      <c r="C18" s="8">
        <f t="shared" si="4"/>
        <v>-0.010678130633754002</v>
      </c>
      <c r="D18" s="8">
        <f t="shared" si="4"/>
        <v>0.16989066442388556</v>
      </c>
      <c r="E18" s="8">
        <f t="shared" si="4"/>
        <v>0.27462257368799414</v>
      </c>
    </row>
    <row r="19" spans="1:5" ht="12.75">
      <c r="A19" t="s">
        <v>1585</v>
      </c>
      <c r="B19" s="8">
        <f t="shared" si="4"/>
        <v>0.007302946361118057</v>
      </c>
      <c r="C19" s="8">
        <f t="shared" si="4"/>
        <v>-0.012499999999999956</v>
      </c>
      <c r="D19" s="8">
        <f t="shared" si="4"/>
        <v>0.024810126582278436</v>
      </c>
      <c r="E19" s="8">
        <f t="shared" si="4"/>
        <v>0.07843379446640308</v>
      </c>
    </row>
    <row r="20" spans="1:5" ht="12.75">
      <c r="A20" t="s">
        <v>1586</v>
      </c>
      <c r="B20" s="8">
        <f t="shared" si="4"/>
        <v>0.017223561832586887</v>
      </c>
      <c r="C20" s="8">
        <f t="shared" si="4"/>
        <v>0.12631222485607863</v>
      </c>
      <c r="D20" s="8">
        <f t="shared" si="4"/>
        <v>0.237071557426338</v>
      </c>
      <c r="E20" s="8">
        <f t="shared" si="4"/>
        <v>0.19552801069388748</v>
      </c>
    </row>
    <row r="21" spans="1:5" ht="12.75">
      <c r="A21" t="s">
        <v>1587</v>
      </c>
      <c r="B21" s="8">
        <f t="shared" si="4"/>
        <v>-0.07398718242160673</v>
      </c>
      <c r="C21" s="8">
        <f t="shared" si="4"/>
        <v>0.07989865908669591</v>
      </c>
      <c r="D21" s="8">
        <f t="shared" si="4"/>
        <v>0.19913023575188826</v>
      </c>
      <c r="E21" s="8">
        <f t="shared" si="4"/>
        <v>0.32262836419163965</v>
      </c>
    </row>
    <row r="22" spans="1:5" ht="12.75">
      <c r="A22" s="5" t="s">
        <v>2175</v>
      </c>
      <c r="B22" s="8">
        <f t="shared" si="4"/>
        <v>0.07801487601840451</v>
      </c>
      <c r="C22" s="8">
        <f t="shared" si="4"/>
        <v>0.08258291597792744</v>
      </c>
      <c r="D22" s="8">
        <f t="shared" si="4"/>
        <v>0.10266558291109917</v>
      </c>
      <c r="E22" s="8">
        <f t="shared" si="4"/>
        <v>0.13741078563752107</v>
      </c>
    </row>
    <row r="23" spans="1:5" ht="12.75">
      <c r="A23" s="5" t="s">
        <v>2176</v>
      </c>
      <c r="B23" s="8">
        <f t="shared" si="4"/>
        <v>-0.011934399266005813</v>
      </c>
      <c r="C23" s="8">
        <f t="shared" si="4"/>
        <v>-0.07703159938038395</v>
      </c>
      <c r="D23" s="8">
        <f t="shared" si="4"/>
        <v>-0.08996083058384008</v>
      </c>
      <c r="E23" s="8">
        <f t="shared" si="4"/>
        <v>-0.01875522429646137</v>
      </c>
    </row>
    <row r="26" spans="1:15" ht="25.5">
      <c r="A26" s="2" t="s">
        <v>2167</v>
      </c>
      <c r="B26">
        <v>1978</v>
      </c>
      <c r="C26">
        <v>1982</v>
      </c>
      <c r="D26">
        <v>1987</v>
      </c>
      <c r="E26">
        <v>1992</v>
      </c>
      <c r="F26">
        <v>1997</v>
      </c>
      <c r="I26" s="2" t="s">
        <v>2167</v>
      </c>
      <c r="O26" s="3"/>
    </row>
    <row r="27" spans="1:15" ht="12.75">
      <c r="A27" t="s">
        <v>2194</v>
      </c>
      <c r="B27" s="15">
        <v>1014777234</v>
      </c>
      <c r="C27" s="15">
        <v>986796579</v>
      </c>
      <c r="D27" s="15">
        <v>964470625</v>
      </c>
      <c r="E27" s="15">
        <v>945531506</v>
      </c>
      <c r="F27" s="15">
        <v>931795255</v>
      </c>
      <c r="J27">
        <v>1978</v>
      </c>
      <c r="K27">
        <v>1982</v>
      </c>
      <c r="L27">
        <v>1987</v>
      </c>
      <c r="M27">
        <v>1992</v>
      </c>
      <c r="N27">
        <v>1997</v>
      </c>
      <c r="O27" s="3"/>
    </row>
    <row r="28" spans="1:15" ht="12.75">
      <c r="A28" t="s">
        <v>1582</v>
      </c>
      <c r="B28" s="15">
        <v>4112400</v>
      </c>
      <c r="C28" s="15">
        <v>3474573</v>
      </c>
      <c r="D28" s="15">
        <v>2636896</v>
      </c>
      <c r="E28" s="15">
        <v>2310349</v>
      </c>
      <c r="F28" s="15">
        <v>2384868</v>
      </c>
      <c r="I28" t="s">
        <v>1582</v>
      </c>
      <c r="J28" s="15">
        <v>4112400</v>
      </c>
      <c r="K28" s="15">
        <v>3474573</v>
      </c>
      <c r="L28" s="15">
        <v>2636896</v>
      </c>
      <c r="M28" s="15">
        <v>2310349</v>
      </c>
      <c r="N28" s="15">
        <v>2384868</v>
      </c>
      <c r="O28" s="3"/>
    </row>
    <row r="29" spans="1:23" ht="12.75">
      <c r="A29" t="s">
        <v>1584</v>
      </c>
      <c r="B29" s="15">
        <v>45399285</v>
      </c>
      <c r="C29" s="15">
        <v>46151992</v>
      </c>
      <c r="D29" s="15">
        <v>45674158</v>
      </c>
      <c r="E29" s="15">
        <v>48335111</v>
      </c>
      <c r="F29" s="15">
        <v>52002745</v>
      </c>
      <c r="I29" t="s">
        <v>1585</v>
      </c>
      <c r="J29" s="15">
        <v>1248382</v>
      </c>
      <c r="K29" s="15">
        <v>1378641</v>
      </c>
      <c r="L29" s="15">
        <v>1270473</v>
      </c>
      <c r="M29" s="15">
        <v>1130665</v>
      </c>
      <c r="N29" s="15">
        <v>1330581</v>
      </c>
      <c r="Q29" t="s">
        <v>1584</v>
      </c>
      <c r="R29" s="15">
        <v>45399285</v>
      </c>
      <c r="S29" s="15">
        <v>46151992</v>
      </c>
      <c r="T29" s="15">
        <v>45674158</v>
      </c>
      <c r="U29" s="15">
        <v>48335111</v>
      </c>
      <c r="V29" s="15">
        <v>52002745</v>
      </c>
      <c r="W29" s="3">
        <v>1378641</v>
      </c>
    </row>
    <row r="30" spans="1:15" ht="12.75">
      <c r="A30" t="s">
        <v>1585</v>
      </c>
      <c r="B30" s="15">
        <v>1248382</v>
      </c>
      <c r="C30" s="15">
        <v>1378641</v>
      </c>
      <c r="D30" s="15">
        <v>1270473</v>
      </c>
      <c r="E30" s="15">
        <v>1130665</v>
      </c>
      <c r="F30" s="15">
        <v>1330581</v>
      </c>
      <c r="I30" t="s">
        <v>1586</v>
      </c>
      <c r="J30" s="15">
        <v>2864884</v>
      </c>
      <c r="K30" s="15">
        <v>1905419</v>
      </c>
      <c r="L30" s="15">
        <v>2393048</v>
      </c>
      <c r="M30" s="15">
        <v>3464899</v>
      </c>
      <c r="N30" s="15">
        <v>3020363</v>
      </c>
      <c r="O30" s="3"/>
    </row>
    <row r="31" spans="1:15" ht="12.75">
      <c r="A31" t="s">
        <v>1586</v>
      </c>
      <c r="B31" s="15">
        <v>2864884</v>
      </c>
      <c r="C31" s="15">
        <v>1905419</v>
      </c>
      <c r="D31" s="15">
        <v>2393048</v>
      </c>
      <c r="E31" s="15">
        <v>3464899</v>
      </c>
      <c r="F31" s="15">
        <v>3020363</v>
      </c>
      <c r="I31" s="5" t="s">
        <v>2175</v>
      </c>
      <c r="J31" s="15">
        <v>35342860</v>
      </c>
      <c r="K31" s="15">
        <v>35358675</v>
      </c>
      <c r="L31" s="15">
        <v>39890761</v>
      </c>
      <c r="M31" s="15">
        <v>44907772</v>
      </c>
      <c r="N31" s="15">
        <v>47465132</v>
      </c>
      <c r="O31" s="3"/>
    </row>
    <row r="32" spans="1:22" ht="12.75">
      <c r="A32" s="5" t="s">
        <v>2175</v>
      </c>
      <c r="B32" s="15">
        <v>35342860</v>
      </c>
      <c r="C32" s="15">
        <v>35358675</v>
      </c>
      <c r="D32" s="15">
        <v>39890761</v>
      </c>
      <c r="E32" s="15">
        <v>44907772</v>
      </c>
      <c r="F32" s="15">
        <v>47465132</v>
      </c>
      <c r="I32" t="s">
        <v>1587</v>
      </c>
      <c r="J32" s="15">
        <v>11426343</v>
      </c>
      <c r="K32" s="15">
        <v>8872066</v>
      </c>
      <c r="L32" s="15">
        <v>8340701</v>
      </c>
      <c r="M32" s="15">
        <v>12394690</v>
      </c>
      <c r="N32" s="15">
        <v>16406119</v>
      </c>
      <c r="O32" s="3"/>
      <c r="Q32" s="5" t="s">
        <v>2176</v>
      </c>
      <c r="R32" s="15">
        <v>979434374</v>
      </c>
      <c r="S32" s="15">
        <v>951437904</v>
      </c>
      <c r="T32" s="15">
        <v>924579864</v>
      </c>
      <c r="U32" s="15">
        <v>900623734</v>
      </c>
      <c r="V32" s="15">
        <v>884330123</v>
      </c>
    </row>
    <row r="33" spans="1:15" ht="12.75">
      <c r="A33" s="5" t="s">
        <v>2176</v>
      </c>
      <c r="B33" s="15">
        <v>979434374</v>
      </c>
      <c r="C33" s="15">
        <v>951437904</v>
      </c>
      <c r="D33" s="15">
        <v>924579864</v>
      </c>
      <c r="E33" s="15">
        <v>900623734</v>
      </c>
      <c r="F33" s="15">
        <v>884330123</v>
      </c>
      <c r="O33" s="3"/>
    </row>
    <row r="34" spans="1:6" ht="12.75">
      <c r="A34" t="s">
        <v>1587</v>
      </c>
      <c r="B34" s="15">
        <v>11426343</v>
      </c>
      <c r="C34" s="15">
        <v>8872066</v>
      </c>
      <c r="D34" s="15">
        <v>8340701</v>
      </c>
      <c r="E34" s="15">
        <v>12394690</v>
      </c>
      <c r="F34" s="15">
        <v>16406119</v>
      </c>
    </row>
    <row r="35" spans="3:6" ht="12.75">
      <c r="C35" s="15"/>
      <c r="D35" s="15"/>
      <c r="E35" s="15"/>
      <c r="F35" s="15"/>
    </row>
    <row r="36" ht="12.75">
      <c r="A36" s="13" t="s">
        <v>2168</v>
      </c>
    </row>
    <row r="37" spans="2:6" ht="12.75">
      <c r="B37">
        <v>1978</v>
      </c>
      <c r="C37">
        <v>1982</v>
      </c>
      <c r="D37">
        <v>1987</v>
      </c>
      <c r="E37">
        <v>1992</v>
      </c>
      <c r="F37">
        <v>1997</v>
      </c>
    </row>
    <row r="38" spans="1:6" ht="12.75">
      <c r="A38" s="13" t="s">
        <v>2169</v>
      </c>
      <c r="B38" s="15">
        <f aca="true" t="shared" si="5" ref="B38:F39">+B27/B5</f>
        <v>449.45897354696547</v>
      </c>
      <c r="C38" s="15">
        <f t="shared" si="5"/>
        <v>440.3423236125688</v>
      </c>
      <c r="D38" s="15">
        <f t="shared" si="5"/>
        <v>461.96453948947175</v>
      </c>
      <c r="E38" s="15">
        <f t="shared" si="5"/>
        <v>491.10866150729754</v>
      </c>
      <c r="F38" s="15">
        <f t="shared" si="5"/>
        <v>487.37655601171423</v>
      </c>
    </row>
    <row r="39" spans="1:13" ht="12.75">
      <c r="A39" t="s">
        <v>1582</v>
      </c>
      <c r="B39" s="15">
        <f t="shared" si="5"/>
        <v>110.10146984016492</v>
      </c>
      <c r="C39" s="15">
        <f t="shared" si="5"/>
        <v>104.49843609022557</v>
      </c>
      <c r="D39" s="15">
        <f t="shared" si="5"/>
        <v>114.87740698788882</v>
      </c>
      <c r="E39" s="15">
        <f t="shared" si="5"/>
        <v>122.78640518707483</v>
      </c>
      <c r="F39" s="15">
        <f t="shared" si="5"/>
        <v>129.25413256734052</v>
      </c>
      <c r="I39" t="s">
        <v>1584</v>
      </c>
      <c r="J39" s="15">
        <f>+C29/C7</f>
        <v>6400.2207738177785</v>
      </c>
      <c r="K39" s="15">
        <f>+D29/D7</f>
        <v>6402.320998037567</v>
      </c>
      <c r="L39" s="15">
        <f>+E29/E7</f>
        <v>5791.410376228133</v>
      </c>
      <c r="M39" s="15">
        <f>+F29/F7</f>
        <v>4888.394905057342</v>
      </c>
    </row>
    <row r="40" spans="1:6" ht="12.75">
      <c r="A40" t="s">
        <v>1585</v>
      </c>
      <c r="B40" s="15">
        <f aca="true" t="shared" si="6" ref="B40:F41">+B30/B8</f>
        <v>157.18735834802317</v>
      </c>
      <c r="C40" s="15">
        <f t="shared" si="6"/>
        <v>172.330125</v>
      </c>
      <c r="D40" s="15">
        <f t="shared" si="6"/>
        <v>160.8193670886076</v>
      </c>
      <c r="E40" s="15">
        <f t="shared" si="6"/>
        <v>139.6572381422925</v>
      </c>
      <c r="F40" s="15">
        <f t="shared" si="6"/>
        <v>152.39731989462834</v>
      </c>
    </row>
    <row r="41" spans="1:6" ht="12.75">
      <c r="A41" t="s">
        <v>1586</v>
      </c>
      <c r="B41" s="15">
        <f t="shared" si="6"/>
        <v>493.43506717189115</v>
      </c>
      <c r="C41" s="15">
        <f t="shared" si="6"/>
        <v>322.6242803928209</v>
      </c>
      <c r="D41" s="15">
        <f t="shared" si="6"/>
        <v>359.7486470234516</v>
      </c>
      <c r="E41" s="15">
        <f t="shared" si="6"/>
        <v>421.0595455097825</v>
      </c>
      <c r="F41" s="15">
        <f t="shared" si="6"/>
        <v>307.0098597275869</v>
      </c>
    </row>
    <row r="42" spans="1:6" ht="12.75">
      <c r="A42" t="s">
        <v>1587</v>
      </c>
      <c r="B42" s="15">
        <f>+B34/B10</f>
        <v>653.8305676356146</v>
      </c>
      <c r="C42" s="15">
        <f>+C34/C10</f>
        <v>548.2337020329976</v>
      </c>
      <c r="D42" s="15">
        <f>+D34/D10</f>
        <v>477.26602197299155</v>
      </c>
      <c r="E42" s="15">
        <f>+E34/E10</f>
        <v>591.4625882802061</v>
      </c>
      <c r="F42" s="15">
        <f>+F34/F10</f>
        <v>591.9153948840062</v>
      </c>
    </row>
    <row r="43" spans="1:6" ht="12.75">
      <c r="A43" s="5" t="s">
        <v>2175</v>
      </c>
      <c r="B43" s="15">
        <f aca="true" t="shared" si="7" ref="B43:F44">+B32/B11</f>
        <v>313.3260046631619</v>
      </c>
      <c r="C43" s="15">
        <f t="shared" si="7"/>
        <v>290.7809685934917</v>
      </c>
      <c r="D43" s="15">
        <f t="shared" si="7"/>
        <v>303.02687612521936</v>
      </c>
      <c r="E43" s="15">
        <f t="shared" si="7"/>
        <v>309.3759265893246</v>
      </c>
      <c r="F43" s="15">
        <f t="shared" si="7"/>
        <v>287.48974573294083</v>
      </c>
    </row>
    <row r="44" spans="1:6" ht="12.75">
      <c r="A44" s="5" t="s">
        <v>2176</v>
      </c>
      <c r="B44" s="15">
        <f t="shared" si="7"/>
        <v>456.6178707827034</v>
      </c>
      <c r="C44" s="15">
        <f t="shared" si="7"/>
        <v>448.9233883353457</v>
      </c>
      <c r="D44" s="15">
        <f t="shared" si="7"/>
        <v>472.66057773610794</v>
      </c>
      <c r="E44" s="15">
        <f t="shared" si="7"/>
        <v>505.9274609245095</v>
      </c>
      <c r="F44" s="15">
        <f t="shared" si="7"/>
        <v>506.2696889149435</v>
      </c>
    </row>
    <row r="45" spans="2:6" ht="12.75">
      <c r="B45" s="15"/>
      <c r="C45" s="15"/>
      <c r="D45" s="15"/>
      <c r="E45" s="15"/>
      <c r="F45" s="15"/>
    </row>
    <row r="46" ht="12.75">
      <c r="A46" t="s">
        <v>2170</v>
      </c>
    </row>
    <row r="47" spans="2:5" ht="12.75">
      <c r="B47">
        <v>1982</v>
      </c>
      <c r="C47">
        <v>1987</v>
      </c>
      <c r="D47">
        <v>1992</v>
      </c>
      <c r="E47">
        <v>1997</v>
      </c>
    </row>
    <row r="48" spans="1:23" ht="22.5" customHeight="1">
      <c r="A48" s="13" t="s">
        <v>2195</v>
      </c>
      <c r="B48" s="20">
        <v>131900223</v>
      </c>
      <c r="C48" s="16">
        <v>136048516</v>
      </c>
      <c r="D48" s="16">
        <v>162608334</v>
      </c>
      <c r="E48" s="16">
        <v>196864649</v>
      </c>
      <c r="F48" s="2"/>
      <c r="G48" s="3"/>
      <c r="H48" s="2"/>
      <c r="J48">
        <v>1982</v>
      </c>
      <c r="K48">
        <v>1987</v>
      </c>
      <c r="L48">
        <v>1992</v>
      </c>
      <c r="M48">
        <v>1997</v>
      </c>
      <c r="Q48" s="13" t="s">
        <v>2195</v>
      </c>
      <c r="R48" s="20">
        <v>131900223</v>
      </c>
      <c r="S48" s="16">
        <v>136048516</v>
      </c>
      <c r="T48" s="16">
        <v>162608334</v>
      </c>
      <c r="U48" s="16">
        <v>196864649</v>
      </c>
      <c r="V48" s="2" t="s">
        <v>332</v>
      </c>
      <c r="W48" s="3">
        <v>2074950</v>
      </c>
    </row>
    <row r="49" spans="1:21" ht="12.75">
      <c r="A49" t="s">
        <v>1582</v>
      </c>
      <c r="B49" s="20">
        <v>406034</v>
      </c>
      <c r="C49" s="16">
        <v>332444</v>
      </c>
      <c r="D49" s="16">
        <v>365617</v>
      </c>
      <c r="E49" s="16">
        <v>476509</v>
      </c>
      <c r="F49" s="2"/>
      <c r="G49" s="3"/>
      <c r="H49" s="2"/>
      <c r="I49" t="s">
        <v>1582</v>
      </c>
      <c r="J49" s="20">
        <v>406034</v>
      </c>
      <c r="K49" s="16">
        <v>332444</v>
      </c>
      <c r="L49" s="16">
        <v>365617</v>
      </c>
      <c r="M49" s="16">
        <v>476509</v>
      </c>
      <c r="N49" s="2" t="s">
        <v>646</v>
      </c>
      <c r="O49" s="3">
        <v>0</v>
      </c>
      <c r="Q49" s="5" t="s">
        <v>2176</v>
      </c>
      <c r="R49" s="20">
        <v>129159288</v>
      </c>
      <c r="S49" s="16">
        <v>132365333</v>
      </c>
      <c r="T49" s="16">
        <v>157487068</v>
      </c>
      <c r="U49" s="16">
        <v>190007343</v>
      </c>
    </row>
    <row r="50" spans="1:15" ht="12.75">
      <c r="A50" t="s">
        <v>1584</v>
      </c>
      <c r="B50" s="20">
        <v>236955</v>
      </c>
      <c r="C50" s="16">
        <v>273498</v>
      </c>
      <c r="D50" s="16">
        <v>411776</v>
      </c>
      <c r="E50" s="16">
        <v>662374</v>
      </c>
      <c r="F50" s="2"/>
      <c r="G50" s="3"/>
      <c r="H50" s="2"/>
      <c r="I50" t="s">
        <v>1584</v>
      </c>
      <c r="J50" s="20">
        <v>236955</v>
      </c>
      <c r="K50" s="16">
        <v>273498</v>
      </c>
      <c r="L50" s="16">
        <v>411776</v>
      </c>
      <c r="M50" s="16">
        <v>662374</v>
      </c>
      <c r="N50" s="2" t="s">
        <v>646</v>
      </c>
      <c r="O50" s="3">
        <v>0</v>
      </c>
    </row>
    <row r="51" spans="1:15" ht="12.75">
      <c r="A51" t="s">
        <v>1585</v>
      </c>
      <c r="B51" s="20">
        <v>1163775</v>
      </c>
      <c r="C51" s="16">
        <v>1341276</v>
      </c>
      <c r="D51" s="16">
        <v>1555693</v>
      </c>
      <c r="E51" s="16">
        <v>1822886</v>
      </c>
      <c r="F51" s="2"/>
      <c r="G51" s="3"/>
      <c r="H51" s="2"/>
      <c r="I51" t="s">
        <v>1585</v>
      </c>
      <c r="J51" s="20">
        <v>1163775</v>
      </c>
      <c r="K51" s="16">
        <v>1341276</v>
      </c>
      <c r="L51" s="16">
        <v>1555693</v>
      </c>
      <c r="M51" s="16">
        <v>1822886</v>
      </c>
      <c r="N51" s="2" t="s">
        <v>646</v>
      </c>
      <c r="O51" s="3">
        <v>0</v>
      </c>
    </row>
    <row r="52" spans="1:15" ht="12.75">
      <c r="A52" t="s">
        <v>1586</v>
      </c>
      <c r="B52" s="20">
        <v>268186</v>
      </c>
      <c r="C52" s="16">
        <v>334014</v>
      </c>
      <c r="D52" s="16">
        <v>739681</v>
      </c>
      <c r="E52" s="16">
        <v>1269556</v>
      </c>
      <c r="F52" s="2"/>
      <c r="G52" s="3"/>
      <c r="H52" s="2"/>
      <c r="I52" t="s">
        <v>1586</v>
      </c>
      <c r="J52" s="20">
        <v>268186</v>
      </c>
      <c r="K52" s="16">
        <v>334014</v>
      </c>
      <c r="L52" s="16">
        <v>739681</v>
      </c>
      <c r="M52" s="16">
        <v>1269556</v>
      </c>
      <c r="N52" s="2" t="s">
        <v>646</v>
      </c>
      <c r="O52" s="3">
        <v>0</v>
      </c>
    </row>
    <row r="53" spans="1:15" ht="12.75">
      <c r="A53" t="s">
        <v>1587</v>
      </c>
      <c r="B53" s="20">
        <v>904933</v>
      </c>
      <c r="C53" s="16">
        <v>1060544</v>
      </c>
      <c r="D53" s="16">
        <v>2414128</v>
      </c>
      <c r="E53" s="16">
        <v>3263067</v>
      </c>
      <c r="F53" s="2"/>
      <c r="G53" s="3"/>
      <c r="H53" s="2"/>
      <c r="N53" s="2" t="s">
        <v>646</v>
      </c>
      <c r="O53" s="3">
        <v>0</v>
      </c>
    </row>
    <row r="54" spans="1:15" ht="12.75">
      <c r="A54" s="5" t="s">
        <v>2175</v>
      </c>
      <c r="B54" s="20">
        <v>2740935</v>
      </c>
      <c r="C54" s="16">
        <v>3683183</v>
      </c>
      <c r="D54" s="16">
        <v>5121266</v>
      </c>
      <c r="E54" s="16">
        <v>6857306</v>
      </c>
      <c r="F54" s="2"/>
      <c r="G54" s="3"/>
      <c r="H54" s="2"/>
      <c r="I54" s="5" t="s">
        <v>2175</v>
      </c>
      <c r="J54" s="20">
        <v>2740935</v>
      </c>
      <c r="K54" s="16">
        <v>3683183</v>
      </c>
      <c r="L54" s="16">
        <v>5121266</v>
      </c>
      <c r="M54" s="16">
        <v>6857306</v>
      </c>
      <c r="N54" s="2" t="s">
        <v>646</v>
      </c>
      <c r="O54" s="3">
        <v>0</v>
      </c>
    </row>
    <row r="55" spans="1:15" ht="12.75">
      <c r="A55" s="5" t="s">
        <v>2176</v>
      </c>
      <c r="B55" s="20">
        <v>129159288</v>
      </c>
      <c r="C55" s="16">
        <v>132365333</v>
      </c>
      <c r="D55" s="16">
        <v>157487068</v>
      </c>
      <c r="E55" s="16">
        <v>190007343</v>
      </c>
      <c r="F55" s="2"/>
      <c r="G55" s="3"/>
      <c r="H55" s="2"/>
      <c r="I55" t="s">
        <v>1587</v>
      </c>
      <c r="J55" s="20">
        <v>904933</v>
      </c>
      <c r="K55" s="16">
        <v>1060544</v>
      </c>
      <c r="L55" s="16">
        <v>2414128</v>
      </c>
      <c r="M55" s="16">
        <v>3263067</v>
      </c>
      <c r="N55" s="2" t="s">
        <v>646</v>
      </c>
      <c r="O55" s="3">
        <v>0</v>
      </c>
    </row>
    <row r="57" ht="12.75">
      <c r="A57" t="s">
        <v>2171</v>
      </c>
    </row>
    <row r="58" spans="2:5" ht="12.75">
      <c r="B58">
        <v>1982</v>
      </c>
      <c r="C58">
        <v>1987</v>
      </c>
      <c r="D58">
        <v>1992</v>
      </c>
      <c r="E58">
        <v>1997</v>
      </c>
    </row>
    <row r="59" spans="1:5" ht="12.75">
      <c r="A59" s="12" t="s">
        <v>2178</v>
      </c>
      <c r="B59" s="16">
        <f aca="true" t="shared" si="8" ref="B59:E66">B48*1000/C5</f>
        <v>58858.38268682931</v>
      </c>
      <c r="C59" s="16">
        <f t="shared" si="8"/>
        <v>65164.856671675225</v>
      </c>
      <c r="D59" s="16">
        <f t="shared" si="8"/>
        <v>84458.69942346647</v>
      </c>
      <c r="E59" s="16">
        <f t="shared" si="8"/>
        <v>102970.27605069202</v>
      </c>
    </row>
    <row r="60" spans="1:5" ht="12.75">
      <c r="A60" t="s">
        <v>1582</v>
      </c>
      <c r="B60" s="16">
        <f t="shared" si="8"/>
        <v>12211.54887218045</v>
      </c>
      <c r="C60" s="16">
        <f t="shared" si="8"/>
        <v>14483.053062647034</v>
      </c>
      <c r="D60" s="16">
        <f t="shared" si="8"/>
        <v>19431.175595238095</v>
      </c>
      <c r="E60" s="16">
        <f t="shared" si="8"/>
        <v>25825.646306433257</v>
      </c>
    </row>
    <row r="61" spans="1:5" ht="12.75">
      <c r="A61" t="s">
        <v>1584</v>
      </c>
      <c r="B61" s="16">
        <f t="shared" si="8"/>
        <v>32860.21356261268</v>
      </c>
      <c r="C61" s="16">
        <f t="shared" si="8"/>
        <v>38337.25820016821</v>
      </c>
      <c r="D61" s="16">
        <f t="shared" si="8"/>
        <v>49338.12604840642</v>
      </c>
      <c r="E61" s="16">
        <f t="shared" si="8"/>
        <v>62264.89941718368</v>
      </c>
    </row>
    <row r="62" spans="1:9" ht="12.75">
      <c r="A62" t="s">
        <v>1585</v>
      </c>
      <c r="B62" s="16">
        <f t="shared" si="8"/>
        <v>145471.875</v>
      </c>
      <c r="C62" s="16">
        <f t="shared" si="8"/>
        <v>169781.77215189874</v>
      </c>
      <c r="D62" s="16">
        <f t="shared" si="8"/>
        <v>192155.75592885376</v>
      </c>
      <c r="E62" s="16">
        <f t="shared" si="8"/>
        <v>208783.18634749742</v>
      </c>
      <c r="G62" s="16"/>
      <c r="H62" s="16"/>
      <c r="I62" s="16"/>
    </row>
    <row r="63" spans="1:5" ht="12.75">
      <c r="A63" t="s">
        <v>1586</v>
      </c>
      <c r="B63" s="16">
        <f t="shared" si="8"/>
        <v>45409.075516423974</v>
      </c>
      <c r="C63" s="16">
        <f t="shared" si="8"/>
        <v>50212.56764882742</v>
      </c>
      <c r="D63" s="16">
        <f t="shared" si="8"/>
        <v>89887.10657431037</v>
      </c>
      <c r="E63" s="16">
        <f t="shared" si="8"/>
        <v>129046.14759097378</v>
      </c>
    </row>
    <row r="64" spans="1:5" ht="12.75">
      <c r="A64" t="s">
        <v>1587</v>
      </c>
      <c r="B64" s="16">
        <f t="shared" si="8"/>
        <v>55918.74188963728</v>
      </c>
      <c r="C64" s="16">
        <f t="shared" si="8"/>
        <v>60685.74044403754</v>
      </c>
      <c r="D64" s="16">
        <f t="shared" si="8"/>
        <v>115199.84729910288</v>
      </c>
      <c r="E64" s="16">
        <f t="shared" si="8"/>
        <v>117728.00086589457</v>
      </c>
    </row>
    <row r="65" spans="1:5" ht="12.75">
      <c r="A65" s="5" t="s">
        <v>2175</v>
      </c>
      <c r="B65" s="16">
        <f t="shared" si="8"/>
        <v>22540.769249747118</v>
      </c>
      <c r="C65" s="16">
        <f t="shared" si="8"/>
        <v>27978.995905530952</v>
      </c>
      <c r="D65" s="16">
        <f t="shared" si="8"/>
        <v>35281.11824519827</v>
      </c>
      <c r="E65" s="16">
        <f t="shared" si="8"/>
        <v>41533.754890915916</v>
      </c>
    </row>
    <row r="66" spans="1:5" ht="12.75">
      <c r="A66" s="5" t="s">
        <v>2176</v>
      </c>
      <c r="B66" s="16">
        <f t="shared" si="8"/>
        <v>60942.10138167962</v>
      </c>
      <c r="C66" s="16">
        <f t="shared" si="8"/>
        <v>67667.35595705372</v>
      </c>
      <c r="D66" s="16">
        <f t="shared" si="8"/>
        <v>88468.72387851769</v>
      </c>
      <c r="E66" s="16">
        <f t="shared" si="8"/>
        <v>108777.2042705425</v>
      </c>
    </row>
    <row r="68" ht="12.75">
      <c r="A68" t="s">
        <v>2172</v>
      </c>
    </row>
    <row r="69" spans="2:5" ht="12.75">
      <c r="B69">
        <v>1982</v>
      </c>
      <c r="C69">
        <v>1987</v>
      </c>
      <c r="D69">
        <v>1992</v>
      </c>
      <c r="E69">
        <v>1997</v>
      </c>
    </row>
    <row r="70" spans="1:15" ht="12.75">
      <c r="A70" s="12" t="s">
        <v>2178</v>
      </c>
      <c r="B70" s="14">
        <v>50.5</v>
      </c>
      <c r="C70" s="14">
        <f>+M70</f>
        <v>52</v>
      </c>
      <c r="D70" s="14">
        <f aca="true" t="shared" si="9" ref="D70:D77">+K70</f>
        <v>53.3</v>
      </c>
      <c r="E70" s="14">
        <v>54.3</v>
      </c>
      <c r="I70" s="3">
        <v>54.3</v>
      </c>
      <c r="J70" s="2" t="s">
        <v>331</v>
      </c>
      <c r="K70" s="3">
        <v>53.3</v>
      </c>
      <c r="L70" s="2" t="s">
        <v>331</v>
      </c>
      <c r="M70" s="3">
        <v>52</v>
      </c>
      <c r="N70" s="2" t="s">
        <v>332</v>
      </c>
      <c r="O70" s="3">
        <v>50</v>
      </c>
    </row>
    <row r="71" spans="1:13" ht="12.75">
      <c r="A71" t="s">
        <v>1582</v>
      </c>
      <c r="B71" s="14">
        <v>56.7</v>
      </c>
      <c r="C71" s="14">
        <f>+M71</f>
        <v>57.9</v>
      </c>
      <c r="D71" s="14">
        <f t="shared" si="9"/>
        <v>58.7</v>
      </c>
      <c r="E71" s="14">
        <v>58.5</v>
      </c>
      <c r="I71" s="3">
        <v>58.5</v>
      </c>
      <c r="J71" s="2" t="s">
        <v>331</v>
      </c>
      <c r="K71" s="3">
        <v>58.7</v>
      </c>
      <c r="L71" s="2" t="s">
        <v>331</v>
      </c>
      <c r="M71" s="3">
        <v>57.9</v>
      </c>
    </row>
    <row r="72" spans="1:13" ht="12.75">
      <c r="A72" t="s">
        <v>1584</v>
      </c>
      <c r="B72" s="14">
        <v>50.4</v>
      </c>
      <c r="C72" s="14">
        <f>+M72</f>
        <v>51.5</v>
      </c>
      <c r="D72" s="14">
        <f t="shared" si="9"/>
        <v>52.2</v>
      </c>
      <c r="E72" s="14">
        <v>51.8</v>
      </c>
      <c r="I72" s="3">
        <v>51.8</v>
      </c>
      <c r="J72" s="2" t="s">
        <v>331</v>
      </c>
      <c r="K72" s="3">
        <v>52.2</v>
      </c>
      <c r="L72" s="2" t="s">
        <v>331</v>
      </c>
      <c r="M72" s="3">
        <v>51.5</v>
      </c>
    </row>
    <row r="73" spans="1:13" ht="12.75">
      <c r="A73" t="s">
        <v>1585</v>
      </c>
      <c r="B73" s="14">
        <v>53.1</v>
      </c>
      <c r="C73" s="14">
        <f>+M73</f>
        <v>54.1</v>
      </c>
      <c r="D73" s="14">
        <f t="shared" si="9"/>
        <v>54.6</v>
      </c>
      <c r="E73" s="14">
        <v>55</v>
      </c>
      <c r="I73" s="3">
        <v>55</v>
      </c>
      <c r="J73" s="2" t="s">
        <v>331</v>
      </c>
      <c r="K73" s="3">
        <v>54.6</v>
      </c>
      <c r="L73" s="2" t="s">
        <v>331</v>
      </c>
      <c r="M73" s="3">
        <v>54.1</v>
      </c>
    </row>
    <row r="74" spans="1:13" ht="12.75">
      <c r="A74" t="s">
        <v>1586</v>
      </c>
      <c r="B74" s="14">
        <v>49</v>
      </c>
      <c r="C74" s="14">
        <f>+M74</f>
        <v>49.9</v>
      </c>
      <c r="D74" s="14">
        <f t="shared" si="9"/>
        <v>50.8</v>
      </c>
      <c r="E74" s="14">
        <v>51.4</v>
      </c>
      <c r="I74" s="3">
        <v>51.4</v>
      </c>
      <c r="J74" s="2" t="s">
        <v>331</v>
      </c>
      <c r="K74" s="3">
        <v>50.8</v>
      </c>
      <c r="L74" s="2" t="s">
        <v>331</v>
      </c>
      <c r="M74" s="3">
        <v>49.9</v>
      </c>
    </row>
    <row r="75" spans="1:13" ht="12.75">
      <c r="A75" s="5" t="s">
        <v>2175</v>
      </c>
      <c r="B75" s="14">
        <v>56.3</v>
      </c>
      <c r="C75" s="14">
        <v>56.6</v>
      </c>
      <c r="D75" s="14">
        <f t="shared" si="9"/>
        <v>57.6</v>
      </c>
      <c r="E75" s="14">
        <v>58.1</v>
      </c>
      <c r="I75" s="3">
        <v>58.1</v>
      </c>
      <c r="J75" s="2" t="s">
        <v>331</v>
      </c>
      <c r="K75" s="3">
        <v>57.6</v>
      </c>
      <c r="L75" s="2" t="s">
        <v>331</v>
      </c>
      <c r="M75" s="3">
        <v>56.6</v>
      </c>
    </row>
    <row r="76" spans="1:13" ht="12.75">
      <c r="A76" s="5" t="s">
        <v>2176</v>
      </c>
      <c r="B76" s="23">
        <f>((B70*C5)-C11*B75)/C12</f>
        <v>50.16722569887283</v>
      </c>
      <c r="C76" s="23">
        <f>((C70*D5)-D11*C75)/D12</f>
        <v>51.69043350145544</v>
      </c>
      <c r="D76" s="14">
        <f t="shared" si="9"/>
        <v>52.9</v>
      </c>
      <c r="E76" s="14">
        <f>+I76</f>
        <v>53.9</v>
      </c>
      <c r="H76" s="22"/>
      <c r="I76" s="3">
        <v>53.9</v>
      </c>
      <c r="J76" s="2" t="s">
        <v>331</v>
      </c>
      <c r="K76" s="3">
        <v>52.9</v>
      </c>
      <c r="L76" s="2" t="s">
        <v>813</v>
      </c>
      <c r="M76" s="3">
        <v>0</v>
      </c>
    </row>
    <row r="77" spans="1:13" ht="12.75">
      <c r="A77" t="s">
        <v>1587</v>
      </c>
      <c r="B77" s="14">
        <v>50.1</v>
      </c>
      <c r="C77" s="14">
        <f>+M77</f>
        <v>51.9</v>
      </c>
      <c r="D77" s="14">
        <f t="shared" si="9"/>
        <v>52.7</v>
      </c>
      <c r="E77" s="14">
        <v>53.6</v>
      </c>
      <c r="I77" s="3">
        <v>53.6</v>
      </c>
      <c r="J77" s="2" t="s">
        <v>331</v>
      </c>
      <c r="K77" s="3">
        <v>52.7</v>
      </c>
      <c r="L77" s="2" t="s">
        <v>331</v>
      </c>
      <c r="M77" s="3">
        <v>51.9</v>
      </c>
    </row>
    <row r="78" spans="2:13" ht="12.75">
      <c r="B78" s="14"/>
      <c r="C78" s="14"/>
      <c r="D78" s="14"/>
      <c r="E78" s="14"/>
      <c r="I78" s="3"/>
      <c r="J78" s="2"/>
      <c r="K78" s="3"/>
      <c r="L78" s="2"/>
      <c r="M78" s="3"/>
    </row>
    <row r="79" spans="1:13" ht="12.75">
      <c r="A79" t="s">
        <v>2172</v>
      </c>
      <c r="B79" s="14"/>
      <c r="C79" s="14"/>
      <c r="D79" s="14"/>
      <c r="E79" s="14"/>
      <c r="I79" s="3"/>
      <c r="J79" s="2"/>
      <c r="K79" s="3"/>
      <c r="L79" s="2"/>
      <c r="M79" s="3"/>
    </row>
    <row r="80" spans="2:13" ht="12.75">
      <c r="B80">
        <v>1982</v>
      </c>
      <c r="C80">
        <v>1987</v>
      </c>
      <c r="D80">
        <v>1992</v>
      </c>
      <c r="E80">
        <v>1997</v>
      </c>
      <c r="I80" s="3"/>
      <c r="J80" s="2"/>
      <c r="K80" s="3"/>
      <c r="L80" s="2"/>
      <c r="M80" s="3"/>
    </row>
    <row r="81" spans="1:13" ht="12.75">
      <c r="A81" s="12" t="s">
        <v>2178</v>
      </c>
      <c r="B81" s="14">
        <v>50.5</v>
      </c>
      <c r="C81" s="14">
        <v>52</v>
      </c>
      <c r="D81" s="14">
        <v>53.3</v>
      </c>
      <c r="E81" s="14">
        <v>54.3</v>
      </c>
      <c r="I81" s="3"/>
      <c r="J81" s="2"/>
      <c r="K81" s="3"/>
      <c r="L81" s="2"/>
      <c r="M81" s="3"/>
    </row>
    <row r="82" spans="1:13" ht="12.75">
      <c r="A82" t="s">
        <v>1587</v>
      </c>
      <c r="B82" s="14">
        <v>50.1</v>
      </c>
      <c r="C82" s="14">
        <v>51.9</v>
      </c>
      <c r="D82" s="14">
        <v>52.7</v>
      </c>
      <c r="E82" s="14">
        <v>53.6</v>
      </c>
      <c r="I82" s="3"/>
      <c r="J82" s="2"/>
      <c r="K82" s="3"/>
      <c r="L82" s="2"/>
      <c r="M82" s="3"/>
    </row>
    <row r="83" spans="2:13" ht="12.75">
      <c r="B83" s="14"/>
      <c r="C83" s="14"/>
      <c r="D83" s="14"/>
      <c r="E83" s="14"/>
      <c r="I83" s="3"/>
      <c r="J83" s="2"/>
      <c r="K83" s="3"/>
      <c r="L83" s="2"/>
      <c r="M83" s="3"/>
    </row>
    <row r="84" spans="9:13" ht="12.75">
      <c r="I84" s="3"/>
      <c r="J84" s="2"/>
      <c r="K84" s="3"/>
      <c r="L84" s="2"/>
      <c r="M84" s="3"/>
    </row>
    <row r="85" spans="1:13" ht="51">
      <c r="A85" s="19" t="s">
        <v>2173</v>
      </c>
      <c r="I85" s="3"/>
      <c r="J85" s="2"/>
      <c r="K85" s="3"/>
      <c r="L85" s="2"/>
      <c r="M85" s="3"/>
    </row>
    <row r="86" spans="2:5" ht="12.75">
      <c r="B86">
        <v>1982</v>
      </c>
      <c r="C86">
        <v>1987</v>
      </c>
      <c r="D86">
        <v>1992</v>
      </c>
      <c r="E86">
        <v>1997</v>
      </c>
    </row>
    <row r="87" spans="1:15" ht="12.75">
      <c r="A87" s="12" t="s">
        <v>2178</v>
      </c>
      <c r="B87">
        <v>17.3</v>
      </c>
      <c r="C87" s="17">
        <f aca="true" t="shared" si="10" ref="C87:C92">+M87</f>
        <v>18.8</v>
      </c>
      <c r="D87" s="17">
        <f aca="true" t="shared" si="11" ref="D87:D94">+K87</f>
        <v>19.5</v>
      </c>
      <c r="E87" s="18">
        <f aca="true" t="shared" si="12" ref="E87:E94">+I87</f>
        <v>20.1</v>
      </c>
      <c r="I87" s="3">
        <v>20.1</v>
      </c>
      <c r="J87" s="2" t="s">
        <v>331</v>
      </c>
      <c r="K87" s="3">
        <v>19.5</v>
      </c>
      <c r="L87" s="2" t="s">
        <v>331</v>
      </c>
      <c r="M87" s="3">
        <v>18.8</v>
      </c>
      <c r="N87" s="2" t="s">
        <v>332</v>
      </c>
      <c r="O87" s="3">
        <v>17</v>
      </c>
    </row>
    <row r="88" spans="1:13" ht="12.75">
      <c r="A88" t="s">
        <v>1582</v>
      </c>
      <c r="B88">
        <v>18.5</v>
      </c>
      <c r="C88" s="17">
        <f t="shared" si="10"/>
        <v>19.6</v>
      </c>
      <c r="D88" s="17">
        <f t="shared" si="11"/>
        <v>19.3</v>
      </c>
      <c r="E88" s="18">
        <f t="shared" si="12"/>
        <v>19.1</v>
      </c>
      <c r="I88" s="3">
        <v>19.1</v>
      </c>
      <c r="J88" s="2" t="s">
        <v>331</v>
      </c>
      <c r="K88" s="3">
        <v>19.3</v>
      </c>
      <c r="L88" s="2" t="s">
        <v>331</v>
      </c>
      <c r="M88" s="3">
        <v>19.6</v>
      </c>
    </row>
    <row r="89" spans="1:13" ht="12.75">
      <c r="A89" t="s">
        <v>1584</v>
      </c>
      <c r="B89">
        <v>14.4</v>
      </c>
      <c r="C89" s="17">
        <f t="shared" si="10"/>
        <v>16</v>
      </c>
      <c r="D89" s="17">
        <f t="shared" si="11"/>
        <v>15.9</v>
      </c>
      <c r="E89" s="18">
        <f t="shared" si="12"/>
        <v>15.5</v>
      </c>
      <c r="I89" s="3">
        <v>15.5</v>
      </c>
      <c r="J89" s="2" t="s">
        <v>331</v>
      </c>
      <c r="K89" s="3">
        <v>15.9</v>
      </c>
      <c r="L89" s="2" t="s">
        <v>331</v>
      </c>
      <c r="M89" s="3">
        <v>16</v>
      </c>
    </row>
    <row r="90" spans="1:13" ht="12.75">
      <c r="A90" t="s">
        <v>1585</v>
      </c>
      <c r="B90">
        <v>16.4</v>
      </c>
      <c r="C90" s="17">
        <f t="shared" si="10"/>
        <v>16.1</v>
      </c>
      <c r="D90" s="17">
        <f t="shared" si="11"/>
        <v>15.8</v>
      </c>
      <c r="E90" s="18">
        <f t="shared" si="12"/>
        <v>15.7</v>
      </c>
      <c r="I90" s="3">
        <v>15.7</v>
      </c>
      <c r="J90" s="2" t="s">
        <v>331</v>
      </c>
      <c r="K90" s="3">
        <v>15.8</v>
      </c>
      <c r="L90" s="2" t="s">
        <v>331</v>
      </c>
      <c r="M90" s="3">
        <v>16.1</v>
      </c>
    </row>
    <row r="91" spans="1:13" ht="12.75">
      <c r="A91" t="s">
        <v>1586</v>
      </c>
      <c r="B91">
        <v>11.9</v>
      </c>
      <c r="C91" s="17">
        <f t="shared" si="10"/>
        <v>13</v>
      </c>
      <c r="D91" s="17">
        <f t="shared" si="11"/>
        <v>13.3</v>
      </c>
      <c r="E91" s="18">
        <f t="shared" si="12"/>
        <v>13.5</v>
      </c>
      <c r="I91" s="3">
        <v>13.5</v>
      </c>
      <c r="J91" s="2" t="s">
        <v>331</v>
      </c>
      <c r="K91" s="3">
        <v>13.3</v>
      </c>
      <c r="L91" s="2" t="s">
        <v>331</v>
      </c>
      <c r="M91" s="3">
        <v>13</v>
      </c>
    </row>
    <row r="92" spans="1:13" ht="12.75">
      <c r="A92" s="5" t="s">
        <v>2175</v>
      </c>
      <c r="B92">
        <v>17.2</v>
      </c>
      <c r="C92" s="17">
        <f t="shared" si="10"/>
        <v>18.1</v>
      </c>
      <c r="D92" s="17">
        <f t="shared" si="11"/>
        <v>18.4</v>
      </c>
      <c r="E92" s="18">
        <f t="shared" si="12"/>
        <v>18.8</v>
      </c>
      <c r="I92" s="3">
        <v>18.8</v>
      </c>
      <c r="J92" s="2" t="s">
        <v>331</v>
      </c>
      <c r="K92" s="3">
        <v>18.4</v>
      </c>
      <c r="L92" s="2" t="s">
        <v>331</v>
      </c>
      <c r="M92" s="3">
        <v>18.1</v>
      </c>
    </row>
    <row r="93" spans="1:13" ht="12.75">
      <c r="A93" s="5" t="s">
        <v>2176</v>
      </c>
      <c r="B93" s="23">
        <f>((B87*C5)-C11*B92)/C12</f>
        <v>17.305737487950474</v>
      </c>
      <c r="C93" s="23">
        <f>((C87*D5)-D11*C92)/D12</f>
        <v>18.847107945430697</v>
      </c>
      <c r="D93" s="17">
        <f t="shared" si="11"/>
        <v>19.6</v>
      </c>
      <c r="E93" s="18">
        <f t="shared" si="12"/>
        <v>20.2</v>
      </c>
      <c r="G93" s="23">
        <f>((G87*H5)-H11*G92)/H12</f>
        <v>0</v>
      </c>
      <c r="I93" s="3">
        <v>20.2</v>
      </c>
      <c r="J93" s="2" t="s">
        <v>331</v>
      </c>
      <c r="K93" s="3">
        <v>19.6</v>
      </c>
      <c r="L93" s="2" t="s">
        <v>813</v>
      </c>
      <c r="M93" s="3" t="s">
        <v>2174</v>
      </c>
    </row>
    <row r="94" spans="1:13" ht="12.75">
      <c r="A94" t="s">
        <v>1587</v>
      </c>
      <c r="B94">
        <v>13.4</v>
      </c>
      <c r="C94" s="17">
        <f>+M94</f>
        <v>14.5</v>
      </c>
      <c r="D94" s="17">
        <f t="shared" si="11"/>
        <v>15.3</v>
      </c>
      <c r="E94" s="18">
        <f t="shared" si="12"/>
        <v>16.6</v>
      </c>
      <c r="I94" s="3">
        <v>16.6</v>
      </c>
      <c r="J94" s="2" t="s">
        <v>331</v>
      </c>
      <c r="K94" s="3">
        <v>15.3</v>
      </c>
      <c r="L94" s="2" t="s">
        <v>331</v>
      </c>
      <c r="M94" s="3">
        <v>14.5</v>
      </c>
    </row>
    <row r="95" spans="9:13" ht="12.75">
      <c r="I95" s="3"/>
      <c r="J95" s="2"/>
      <c r="K95" s="3"/>
      <c r="L95" s="2"/>
      <c r="M95" s="3"/>
    </row>
    <row r="96" spans="1:5" ht="25.5">
      <c r="A96" s="19" t="s">
        <v>2177</v>
      </c>
      <c r="C96">
        <v>1987</v>
      </c>
      <c r="D96">
        <v>1992</v>
      </c>
      <c r="E96">
        <v>1997</v>
      </c>
    </row>
    <row r="97" spans="1:13" ht="12.75">
      <c r="A97" s="12" t="s">
        <v>2178</v>
      </c>
      <c r="C97" s="15">
        <f aca="true" t="shared" si="13" ref="C97:C104">+M97</f>
        <v>1847559</v>
      </c>
      <c r="D97" s="15">
        <f aca="true" t="shared" si="14" ref="D97:D104">+K97</f>
        <v>1708395</v>
      </c>
      <c r="E97" s="15">
        <f aca="true" t="shared" si="15" ref="E97:E104">+I97</f>
        <v>1720730</v>
      </c>
      <c r="I97" s="3">
        <f>+I102+I103</f>
        <v>1720730</v>
      </c>
      <c r="J97" s="2"/>
      <c r="K97" s="3">
        <f>+K102+K103</f>
        <v>1708395</v>
      </c>
      <c r="L97" s="2"/>
      <c r="M97" s="3">
        <v>1847559</v>
      </c>
    </row>
    <row r="98" spans="1:13" ht="12.75">
      <c r="A98" t="s">
        <v>1582</v>
      </c>
      <c r="C98" s="15">
        <f t="shared" si="13"/>
        <v>20648</v>
      </c>
      <c r="D98" s="15">
        <f t="shared" si="14"/>
        <v>16762</v>
      </c>
      <c r="E98" s="15">
        <f t="shared" si="15"/>
        <v>16560</v>
      </c>
      <c r="I98" s="3">
        <v>16560</v>
      </c>
      <c r="J98" s="2" t="s">
        <v>331</v>
      </c>
      <c r="K98" s="3">
        <v>16762</v>
      </c>
      <c r="L98" s="2" t="s">
        <v>331</v>
      </c>
      <c r="M98" s="3">
        <v>20648</v>
      </c>
    </row>
    <row r="99" spans="1:13" ht="12.75">
      <c r="A99" t="s">
        <v>1584</v>
      </c>
      <c r="C99" s="15">
        <f t="shared" si="13"/>
        <v>6325</v>
      </c>
      <c r="D99" s="15">
        <f t="shared" si="14"/>
        <v>7368</v>
      </c>
      <c r="E99" s="15">
        <f t="shared" si="15"/>
        <v>9406</v>
      </c>
      <c r="I99" s="3">
        <v>9406</v>
      </c>
      <c r="J99" s="2" t="s">
        <v>331</v>
      </c>
      <c r="K99" s="3">
        <v>7368</v>
      </c>
      <c r="L99" s="2" t="s">
        <v>331</v>
      </c>
      <c r="M99" s="3">
        <v>6325</v>
      </c>
    </row>
    <row r="100" spans="1:13" ht="12.75">
      <c r="A100" t="s">
        <v>1585</v>
      </c>
      <c r="C100" s="15">
        <f t="shared" si="13"/>
        <v>5895</v>
      </c>
      <c r="D100" s="15">
        <f t="shared" si="14"/>
        <v>6134</v>
      </c>
      <c r="E100" s="15">
        <f t="shared" si="15"/>
        <v>6502</v>
      </c>
      <c r="I100" s="3">
        <v>6502</v>
      </c>
      <c r="J100" s="2" t="s">
        <v>331</v>
      </c>
      <c r="K100" s="3">
        <v>6134</v>
      </c>
      <c r="L100" s="2" t="s">
        <v>331</v>
      </c>
      <c r="M100" s="3">
        <v>5895</v>
      </c>
    </row>
    <row r="101" spans="1:13" ht="12.75">
      <c r="A101" t="s">
        <v>1586</v>
      </c>
      <c r="C101" s="15">
        <f t="shared" si="13"/>
        <v>5535</v>
      </c>
      <c r="D101" s="15">
        <f t="shared" si="14"/>
        <v>6994</v>
      </c>
      <c r="E101" s="15">
        <f t="shared" si="15"/>
        <v>8401</v>
      </c>
      <c r="I101" s="3">
        <v>8401</v>
      </c>
      <c r="J101" s="2" t="s">
        <v>331</v>
      </c>
      <c r="K101" s="3">
        <v>6994</v>
      </c>
      <c r="L101" s="2" t="s">
        <v>331</v>
      </c>
      <c r="M101" s="3">
        <v>5535</v>
      </c>
    </row>
    <row r="102" spans="1:13" ht="12.75">
      <c r="A102" s="5" t="s">
        <v>2175</v>
      </c>
      <c r="C102" s="15">
        <f t="shared" si="13"/>
        <v>122313</v>
      </c>
      <c r="D102" s="15">
        <f t="shared" si="14"/>
        <v>134670</v>
      </c>
      <c r="E102" s="15">
        <f t="shared" si="15"/>
        <v>154111</v>
      </c>
      <c r="I102" s="3">
        <v>154111</v>
      </c>
      <c r="J102" s="2" t="s">
        <v>331</v>
      </c>
      <c r="K102" s="3">
        <v>134670</v>
      </c>
      <c r="L102" s="2" t="s">
        <v>331</v>
      </c>
      <c r="M102" s="3">
        <v>122313</v>
      </c>
    </row>
    <row r="103" spans="1:13" ht="12.75">
      <c r="A103" s="5" t="s">
        <v>2176</v>
      </c>
      <c r="C103" s="15">
        <f t="shared" si="13"/>
        <v>1725246</v>
      </c>
      <c r="D103" s="15">
        <f t="shared" si="14"/>
        <v>1573725</v>
      </c>
      <c r="E103" s="15">
        <f t="shared" si="15"/>
        <v>1566619</v>
      </c>
      <c r="I103" s="3">
        <v>1566619</v>
      </c>
      <c r="J103" s="2" t="s">
        <v>331</v>
      </c>
      <c r="K103" s="3">
        <v>1573725</v>
      </c>
      <c r="L103" s="2" t="s">
        <v>813</v>
      </c>
      <c r="M103" s="3">
        <f>M97-M102</f>
        <v>1725246</v>
      </c>
    </row>
    <row r="104" spans="1:13" ht="12.75">
      <c r="A104" t="s">
        <v>1587</v>
      </c>
      <c r="C104" s="15">
        <f t="shared" si="13"/>
        <v>15010</v>
      </c>
      <c r="D104" s="15">
        <f t="shared" si="14"/>
        <v>18187</v>
      </c>
      <c r="E104" s="15">
        <f t="shared" si="15"/>
        <v>24365</v>
      </c>
      <c r="I104" s="3">
        <v>24365</v>
      </c>
      <c r="J104" s="2" t="s">
        <v>331</v>
      </c>
      <c r="K104" s="3">
        <v>18187</v>
      </c>
      <c r="L104" s="2" t="s">
        <v>331</v>
      </c>
      <c r="M104" s="3">
        <v>15010</v>
      </c>
    </row>
    <row r="105" spans="3:13" ht="12.75">
      <c r="C105" s="17"/>
      <c r="D105" s="17"/>
      <c r="E105" s="18"/>
      <c r="I105" s="9"/>
      <c r="J105" s="10"/>
      <c r="K105" s="9"/>
      <c r="L105" s="10"/>
      <c r="M105" s="9"/>
    </row>
    <row r="106" spans="1:13" ht="25.5">
      <c r="A106" s="19" t="s">
        <v>2177</v>
      </c>
      <c r="C106" s="17"/>
      <c r="D106" s="17"/>
      <c r="E106" s="18"/>
      <c r="I106" s="9"/>
      <c r="J106" s="10"/>
      <c r="K106" s="9"/>
      <c r="L106" s="10"/>
      <c r="M106" s="9"/>
    </row>
    <row r="107" spans="3:13" ht="12.75">
      <c r="C107">
        <v>1987</v>
      </c>
      <c r="D107">
        <v>1992</v>
      </c>
      <c r="E107">
        <v>1997</v>
      </c>
      <c r="I107" s="9"/>
      <c r="J107" s="10"/>
      <c r="K107" s="9"/>
      <c r="L107" s="10"/>
      <c r="M107" s="9"/>
    </row>
    <row r="108" spans="1:13" ht="12.75">
      <c r="A108" s="12" t="s">
        <v>2178</v>
      </c>
      <c r="C108" s="15">
        <v>122313</v>
      </c>
      <c r="D108" s="15">
        <v>1708395</v>
      </c>
      <c r="E108" s="15">
        <v>1720730</v>
      </c>
      <c r="I108" s="9"/>
      <c r="J108" s="10"/>
      <c r="K108" s="9"/>
      <c r="L108" s="10"/>
      <c r="M108" s="9"/>
    </row>
    <row r="109" spans="1:13" ht="12.75">
      <c r="A109" s="15" t="s">
        <v>1587</v>
      </c>
      <c r="B109" s="15"/>
      <c r="C109" s="15">
        <v>15010</v>
      </c>
      <c r="D109" s="15">
        <v>18187</v>
      </c>
      <c r="E109" s="15">
        <v>24365</v>
      </c>
      <c r="I109" s="9"/>
      <c r="J109" s="10"/>
      <c r="K109" s="9"/>
      <c r="L109" s="10"/>
      <c r="M109" s="9"/>
    </row>
    <row r="110" spans="1:13" ht="12.75">
      <c r="A110" s="15"/>
      <c r="B110" s="15"/>
      <c r="C110" s="15"/>
      <c r="D110" s="15"/>
      <c r="E110" s="15"/>
      <c r="I110" s="9"/>
      <c r="J110" s="10"/>
      <c r="K110" s="9"/>
      <c r="L110" s="10"/>
      <c r="M110" s="9"/>
    </row>
    <row r="111" spans="1:13" ht="25.5">
      <c r="A111" s="19" t="s">
        <v>2177</v>
      </c>
      <c r="C111" s="17"/>
      <c r="D111" s="17"/>
      <c r="E111" s="18"/>
      <c r="I111" s="9"/>
      <c r="J111" s="10"/>
      <c r="K111" s="9"/>
      <c r="L111" s="10"/>
      <c r="M111" s="9"/>
    </row>
    <row r="112" spans="3:13" ht="12.75">
      <c r="C112">
        <v>1987</v>
      </c>
      <c r="D112">
        <v>1992</v>
      </c>
      <c r="E112">
        <v>1997</v>
      </c>
      <c r="I112" s="9"/>
      <c r="J112" s="10"/>
      <c r="K112" s="9"/>
      <c r="L112" s="10"/>
      <c r="M112" s="9"/>
    </row>
    <row r="113" spans="1:13" ht="12.75">
      <c r="A113" s="12" t="s">
        <v>2178</v>
      </c>
      <c r="C113" s="6">
        <f>C97/D27</f>
        <v>0.001915619773282364</v>
      </c>
      <c r="D113" s="15">
        <v>1708395</v>
      </c>
      <c r="E113" s="15">
        <v>1720730</v>
      </c>
      <c r="I113" s="9"/>
      <c r="J113" s="10"/>
      <c r="K113" s="9"/>
      <c r="L113" s="10"/>
      <c r="M113" s="9"/>
    </row>
    <row r="114" spans="1:13" ht="12.75">
      <c r="A114" s="15" t="s">
        <v>1587</v>
      </c>
      <c r="B114" s="15"/>
      <c r="C114" s="15">
        <v>15010</v>
      </c>
      <c r="D114" s="15">
        <v>18187</v>
      </c>
      <c r="E114" s="15">
        <v>24365</v>
      </c>
      <c r="I114" s="9"/>
      <c r="J114" s="10"/>
      <c r="K114" s="9"/>
      <c r="L114" s="10"/>
      <c r="M114" s="9"/>
    </row>
    <row r="116" spans="1:5" ht="38.25">
      <c r="A116" s="2" t="s">
        <v>1008</v>
      </c>
      <c r="C116">
        <v>1987</v>
      </c>
      <c r="D116">
        <v>1992</v>
      </c>
      <c r="E116">
        <v>1997</v>
      </c>
    </row>
    <row r="117" spans="1:13" ht="12.75">
      <c r="A117" s="12" t="s">
        <v>2178</v>
      </c>
      <c r="B117" s="15"/>
      <c r="C117" s="15">
        <f aca="true" t="shared" si="16" ref="C117:C124">+M117</f>
        <v>591033824</v>
      </c>
      <c r="D117" s="15">
        <f aca="true" t="shared" si="17" ref="D117:D124">+K117</f>
        <v>540695158</v>
      </c>
      <c r="E117" s="15">
        <f aca="true" t="shared" si="18" ref="E117:E124">+I117</f>
        <v>553705270</v>
      </c>
      <c r="I117" s="3">
        <f>+I122+I123</f>
        <v>553705270</v>
      </c>
      <c r="J117" s="2"/>
      <c r="K117" s="3">
        <f>+K122+K123</f>
        <v>540695158</v>
      </c>
      <c r="L117" s="2"/>
      <c r="M117" s="3">
        <f>+M122+M123</f>
        <v>591033824</v>
      </c>
    </row>
    <row r="118" spans="1:13" ht="12.75">
      <c r="A118" t="s">
        <v>1582</v>
      </c>
      <c r="B118" s="15"/>
      <c r="C118" s="15">
        <f t="shared" si="16"/>
        <v>1668576</v>
      </c>
      <c r="D118" s="15">
        <f t="shared" si="17"/>
        <v>1380905</v>
      </c>
      <c r="E118" s="15">
        <f t="shared" si="18"/>
        <v>1499083</v>
      </c>
      <c r="I118" s="3">
        <v>1499083</v>
      </c>
      <c r="J118" s="2" t="s">
        <v>331</v>
      </c>
      <c r="K118" s="3">
        <v>1380905</v>
      </c>
      <c r="L118" s="2" t="s">
        <v>331</v>
      </c>
      <c r="M118" s="3">
        <v>1668576</v>
      </c>
    </row>
    <row r="119" spans="1:13" ht="12.75">
      <c r="A119" t="s">
        <v>1584</v>
      </c>
      <c r="B119" s="15"/>
      <c r="C119" s="15">
        <f t="shared" si="16"/>
        <v>42909654</v>
      </c>
      <c r="D119" s="15">
        <f t="shared" si="17"/>
        <v>44108389</v>
      </c>
      <c r="E119" s="15">
        <f t="shared" si="18"/>
        <v>48043003</v>
      </c>
      <c r="I119" s="3">
        <v>48043003</v>
      </c>
      <c r="J119" s="2" t="s">
        <v>331</v>
      </c>
      <c r="K119" s="3">
        <v>44108389</v>
      </c>
      <c r="L119" s="2" t="s">
        <v>331</v>
      </c>
      <c r="M119" s="3">
        <v>42909654</v>
      </c>
    </row>
    <row r="120" spans="1:13" ht="12.75">
      <c r="A120" t="s">
        <v>1585</v>
      </c>
      <c r="B120" s="15"/>
      <c r="C120" s="15">
        <f t="shared" si="16"/>
        <v>718179</v>
      </c>
      <c r="D120" s="15">
        <f t="shared" si="17"/>
        <v>566073</v>
      </c>
      <c r="E120" s="15">
        <f t="shared" si="18"/>
        <v>786248</v>
      </c>
      <c r="I120" s="3">
        <v>786248</v>
      </c>
      <c r="J120" s="2" t="s">
        <v>331</v>
      </c>
      <c r="K120" s="3">
        <v>566073</v>
      </c>
      <c r="L120" s="2" t="s">
        <v>331</v>
      </c>
      <c r="M120" s="3">
        <v>718179</v>
      </c>
    </row>
    <row r="121" spans="1:13" ht="12.75">
      <c r="A121" t="s">
        <v>1586</v>
      </c>
      <c r="B121" s="15"/>
      <c r="C121" s="15">
        <f t="shared" si="16"/>
        <v>1261164</v>
      </c>
      <c r="D121" s="15">
        <f t="shared" si="17"/>
        <v>1823342</v>
      </c>
      <c r="E121" s="15">
        <f t="shared" si="18"/>
        <v>1693525</v>
      </c>
      <c r="I121" s="3">
        <v>1693525</v>
      </c>
      <c r="J121" s="2" t="s">
        <v>331</v>
      </c>
      <c r="K121" s="3">
        <v>1823342</v>
      </c>
      <c r="L121" s="2" t="s">
        <v>331</v>
      </c>
      <c r="M121" s="3">
        <v>1261164</v>
      </c>
    </row>
    <row r="122" spans="1:13" ht="12.75">
      <c r="A122" s="5" t="s">
        <v>2175</v>
      </c>
      <c r="B122" s="15"/>
      <c r="C122" s="15">
        <f t="shared" si="16"/>
        <v>28883068</v>
      </c>
      <c r="D122" s="15">
        <f t="shared" si="17"/>
        <v>32003964</v>
      </c>
      <c r="E122" s="15">
        <f t="shared" si="18"/>
        <v>35513951</v>
      </c>
      <c r="I122" s="3">
        <v>35513951</v>
      </c>
      <c r="J122" s="2" t="s">
        <v>331</v>
      </c>
      <c r="K122" s="3">
        <v>32003964</v>
      </c>
      <c r="L122" s="2" t="s">
        <v>331</v>
      </c>
      <c r="M122" s="3">
        <v>28883068</v>
      </c>
    </row>
    <row r="123" spans="1:13" ht="12.75">
      <c r="A123" s="5" t="s">
        <v>2176</v>
      </c>
      <c r="B123" s="15"/>
      <c r="C123" s="15">
        <f t="shared" si="16"/>
        <v>562150756</v>
      </c>
      <c r="D123" s="15">
        <f t="shared" si="17"/>
        <v>508691194</v>
      </c>
      <c r="E123" s="15">
        <f t="shared" si="18"/>
        <v>518191319</v>
      </c>
      <c r="G123">
        <f>C124/C117</f>
        <v>0.007559037771753652</v>
      </c>
      <c r="I123" s="3">
        <v>518191319</v>
      </c>
      <c r="J123" s="2" t="s">
        <v>331</v>
      </c>
      <c r="K123" s="3">
        <v>508691194</v>
      </c>
      <c r="L123" s="2" t="s">
        <v>813</v>
      </c>
      <c r="M123" s="3">
        <f>244363607+317787149</f>
        <v>562150756</v>
      </c>
    </row>
    <row r="124" spans="1:13" ht="12.75">
      <c r="A124" t="s">
        <v>1587</v>
      </c>
      <c r="B124" s="15"/>
      <c r="C124" s="15">
        <f t="shared" si="16"/>
        <v>4467647</v>
      </c>
      <c r="D124" s="15">
        <f t="shared" si="17"/>
        <v>6668784</v>
      </c>
      <c r="E124" s="15">
        <f t="shared" si="18"/>
        <v>10461612</v>
      </c>
      <c r="F124">
        <f>E124/C124</f>
        <v>2.3416380031815405</v>
      </c>
      <c r="G124">
        <f>E124/E117</f>
        <v>0.018893827757861144</v>
      </c>
      <c r="I124" s="3">
        <v>10461612</v>
      </c>
      <c r="J124" s="2" t="s">
        <v>331</v>
      </c>
      <c r="K124" s="3">
        <v>6668784</v>
      </c>
      <c r="L124" s="2" t="s">
        <v>331</v>
      </c>
      <c r="M124" s="3">
        <v>4467647</v>
      </c>
    </row>
    <row r="126" ht="12.75">
      <c r="A126" s="11" t="s">
        <v>2179</v>
      </c>
    </row>
    <row r="127" spans="3:5" ht="12.75">
      <c r="C127">
        <v>1987</v>
      </c>
      <c r="D127">
        <v>1992</v>
      </c>
      <c r="E127">
        <v>1997</v>
      </c>
    </row>
    <row r="128" spans="1:5" ht="12.75">
      <c r="A128" s="12" t="s">
        <v>2178</v>
      </c>
      <c r="C128" s="6">
        <f aca="true" t="shared" si="19" ref="C128:E135">+C117/D27</f>
        <v>0.6128064543178804</v>
      </c>
      <c r="D128" s="6">
        <f t="shared" si="19"/>
        <v>0.5718425611086935</v>
      </c>
      <c r="E128" s="6">
        <f t="shared" si="19"/>
        <v>0.5942349105437331</v>
      </c>
    </row>
    <row r="129" spans="1:5" ht="12.75">
      <c r="A129" t="s">
        <v>1582</v>
      </c>
      <c r="C129" s="6">
        <f t="shared" si="19"/>
        <v>0.6327803599383518</v>
      </c>
      <c r="D129" s="6">
        <f t="shared" si="19"/>
        <v>0.5977040698180232</v>
      </c>
      <c r="E129" s="6">
        <f t="shared" si="19"/>
        <v>0.628581120632253</v>
      </c>
    </row>
    <row r="130" spans="1:5" ht="12.75">
      <c r="A130" t="s">
        <v>1584</v>
      </c>
      <c r="C130" s="6">
        <f t="shared" si="19"/>
        <v>0.9394733450806033</v>
      </c>
      <c r="D130" s="6">
        <f t="shared" si="19"/>
        <v>0.9125537955214378</v>
      </c>
      <c r="E130" s="6">
        <f t="shared" si="19"/>
        <v>0.9238551349548951</v>
      </c>
    </row>
    <row r="131" spans="1:5" ht="12.75">
      <c r="A131" t="s">
        <v>1585</v>
      </c>
      <c r="C131" s="6">
        <f t="shared" si="19"/>
        <v>0.5652847404077064</v>
      </c>
      <c r="D131" s="6">
        <f t="shared" si="19"/>
        <v>0.5006549243144521</v>
      </c>
      <c r="E131" s="6">
        <f t="shared" si="19"/>
        <v>0.5909057772506897</v>
      </c>
    </row>
    <row r="132" spans="1:5" ht="12.75">
      <c r="A132" t="s">
        <v>1586</v>
      </c>
      <c r="C132" s="6">
        <f t="shared" si="19"/>
        <v>0.52701157686766</v>
      </c>
      <c r="D132" s="6">
        <f t="shared" si="19"/>
        <v>0.5262323663691207</v>
      </c>
      <c r="E132" s="6">
        <f t="shared" si="19"/>
        <v>0.5607024718552042</v>
      </c>
    </row>
    <row r="133" spans="1:5" ht="12.75">
      <c r="A133" s="5" t="s">
        <v>2175</v>
      </c>
      <c r="C133" s="6">
        <f t="shared" si="19"/>
        <v>0.7240540735735777</v>
      </c>
      <c r="D133" s="6">
        <f t="shared" si="19"/>
        <v>0.7126598041871238</v>
      </c>
      <c r="E133" s="6">
        <f t="shared" si="19"/>
        <v>0.7482113607100049</v>
      </c>
    </row>
    <row r="134" spans="1:5" ht="12.75">
      <c r="A134" s="5" t="s">
        <v>2176</v>
      </c>
      <c r="C134" s="6">
        <f t="shared" si="19"/>
        <v>0.608006704329438</v>
      </c>
      <c r="D134" s="6">
        <f t="shared" si="19"/>
        <v>0.564820995490221</v>
      </c>
      <c r="E134" s="6">
        <f t="shared" si="19"/>
        <v>0.5859704487302645</v>
      </c>
    </row>
    <row r="135" spans="1:5" ht="12.75">
      <c r="A135" t="s">
        <v>1587</v>
      </c>
      <c r="C135" s="6">
        <f t="shared" si="19"/>
        <v>0.5356440663680427</v>
      </c>
      <c r="D135" s="6">
        <f t="shared" si="19"/>
        <v>0.5380355620027608</v>
      </c>
      <c r="E135" s="6">
        <f t="shared" si="19"/>
        <v>0.637665251605209</v>
      </c>
    </row>
    <row r="137" ht="12.75">
      <c r="A137" s="11" t="s">
        <v>2179</v>
      </c>
    </row>
    <row r="138" spans="2:4" ht="12.75">
      <c r="B138">
        <v>1987</v>
      </c>
      <c r="C138">
        <v>1992</v>
      </c>
      <c r="D138">
        <v>1997</v>
      </c>
    </row>
    <row r="139" spans="1:4" ht="12.75">
      <c r="A139" t="s">
        <v>197</v>
      </c>
      <c r="B139" s="6">
        <v>0.6128064543178804</v>
      </c>
      <c r="C139" s="6">
        <v>0.5718425611086935</v>
      </c>
      <c r="D139" s="6">
        <v>0.5942349105437331</v>
      </c>
    </row>
    <row r="140" spans="1:4" ht="12.75">
      <c r="A140" t="s">
        <v>1587</v>
      </c>
      <c r="B140" s="6">
        <v>0.5356440663680427</v>
      </c>
      <c r="C140" s="6">
        <v>0.5380355620027608</v>
      </c>
      <c r="D140" s="6">
        <v>0.637665251605209</v>
      </c>
    </row>
    <row r="142" spans="1:3" ht="12.75">
      <c r="A142" t="s">
        <v>2180</v>
      </c>
      <c r="C142">
        <v>8161</v>
      </c>
    </row>
    <row r="143" spans="1:3" ht="12.75">
      <c r="A143" t="s">
        <v>2181</v>
      </c>
      <c r="C143">
        <v>9838</v>
      </c>
    </row>
    <row r="144" spans="1:3" ht="12.75">
      <c r="A144" t="s">
        <v>2182</v>
      </c>
      <c r="C144" s="6">
        <f>+C142/C143</f>
        <v>0.8295385240902623</v>
      </c>
    </row>
    <row r="145" ht="12.75">
      <c r="C145" s="6"/>
    </row>
    <row r="146" spans="1:3" ht="12.75">
      <c r="A146" s="24" t="s">
        <v>2184</v>
      </c>
      <c r="C146" s="6"/>
    </row>
    <row r="147" spans="2:5" ht="12.75">
      <c r="B147">
        <v>1982</v>
      </c>
      <c r="C147">
        <v>1987</v>
      </c>
      <c r="D147">
        <v>1992</v>
      </c>
      <c r="E147">
        <v>1997</v>
      </c>
    </row>
    <row r="148" spans="1:13" ht="12.75">
      <c r="A148" s="12" t="s">
        <v>2178</v>
      </c>
      <c r="B148" s="15">
        <v>258954</v>
      </c>
      <c r="C148" s="15">
        <f aca="true" t="shared" si="20" ref="C148:C155">+M148</f>
        <v>240200</v>
      </c>
      <c r="D148" s="15">
        <f aca="true" t="shared" si="21" ref="D148:D155">+K148</f>
        <v>216905</v>
      </c>
      <c r="E148" s="15">
        <f aca="true" t="shared" si="22" ref="E148:E155">+I148</f>
        <v>191129</v>
      </c>
      <c r="I148" s="3">
        <f>+I153+I154</f>
        <v>191129</v>
      </c>
      <c r="J148" s="2"/>
      <c r="K148" s="3">
        <f>+K153+K154</f>
        <v>216905</v>
      </c>
      <c r="L148" s="2"/>
      <c r="M148" s="3">
        <f>+M153+M154</f>
        <v>240200</v>
      </c>
    </row>
    <row r="149" spans="1:13" ht="12.75">
      <c r="A149" t="s">
        <v>1582</v>
      </c>
      <c r="B149" s="15">
        <v>4907</v>
      </c>
      <c r="C149" s="15">
        <f t="shared" si="20"/>
        <v>2306</v>
      </c>
      <c r="D149" s="15">
        <f t="shared" si="21"/>
        <v>2054</v>
      </c>
      <c r="E149" s="15">
        <f t="shared" si="22"/>
        <v>1891</v>
      </c>
      <c r="I149" s="3">
        <v>1891</v>
      </c>
      <c r="J149" s="2" t="s">
        <v>331</v>
      </c>
      <c r="K149" s="3">
        <v>2054</v>
      </c>
      <c r="L149" s="2" t="s">
        <v>331</v>
      </c>
      <c r="M149" s="3">
        <v>2306</v>
      </c>
    </row>
    <row r="150" spans="1:13" ht="12.75">
      <c r="A150" t="s">
        <v>1584</v>
      </c>
      <c r="B150" s="15">
        <v>889</v>
      </c>
      <c r="C150" s="15">
        <f t="shared" si="20"/>
        <v>809</v>
      </c>
      <c r="D150" s="15">
        <f t="shared" si="21"/>
        <v>978</v>
      </c>
      <c r="E150" s="15">
        <f t="shared" si="22"/>
        <v>1232</v>
      </c>
      <c r="I150" s="3">
        <v>1232</v>
      </c>
      <c r="J150" s="2" t="s">
        <v>331</v>
      </c>
      <c r="K150" s="3">
        <v>978</v>
      </c>
      <c r="L150" s="2" t="s">
        <v>331</v>
      </c>
      <c r="M150" s="3">
        <v>809</v>
      </c>
    </row>
    <row r="151" spans="1:13" ht="12.75">
      <c r="A151" t="s">
        <v>1585</v>
      </c>
      <c r="B151" s="15">
        <v>1958</v>
      </c>
      <c r="C151" s="15">
        <f t="shared" si="20"/>
        <v>2005</v>
      </c>
      <c r="D151" s="15">
        <f t="shared" si="21"/>
        <v>1962</v>
      </c>
      <c r="E151" s="15">
        <f t="shared" si="22"/>
        <v>2229</v>
      </c>
      <c r="I151" s="3">
        <v>2229</v>
      </c>
      <c r="J151" s="2" t="s">
        <v>331</v>
      </c>
      <c r="K151" s="3">
        <v>1962</v>
      </c>
      <c r="L151" s="2" t="s">
        <v>331</v>
      </c>
      <c r="M151" s="3">
        <v>2005</v>
      </c>
    </row>
    <row r="152" spans="1:13" ht="12.75">
      <c r="A152" t="s">
        <v>1586</v>
      </c>
      <c r="B152" s="15">
        <v>1067</v>
      </c>
      <c r="C152" s="15">
        <f t="shared" si="20"/>
        <v>1117</v>
      </c>
      <c r="D152" s="15">
        <f t="shared" si="21"/>
        <v>1235</v>
      </c>
      <c r="E152" s="15">
        <f t="shared" si="22"/>
        <v>1437</v>
      </c>
      <c r="I152" s="3">
        <v>1437</v>
      </c>
      <c r="J152" s="2" t="s">
        <v>331</v>
      </c>
      <c r="K152" s="3">
        <v>1235</v>
      </c>
      <c r="L152" s="2" t="s">
        <v>331</v>
      </c>
      <c r="M152" s="3">
        <v>1117</v>
      </c>
    </row>
    <row r="153" spans="1:13" ht="12.75">
      <c r="A153" s="5" t="s">
        <v>2175</v>
      </c>
      <c r="B153" s="15">
        <v>8532</v>
      </c>
      <c r="C153" s="15">
        <f t="shared" si="20"/>
        <v>9328</v>
      </c>
      <c r="D153" s="15">
        <f t="shared" si="21"/>
        <v>10486</v>
      </c>
      <c r="E153" s="15">
        <f t="shared" si="22"/>
        <v>10991</v>
      </c>
      <c r="I153" s="3">
        <v>10991</v>
      </c>
      <c r="J153" s="2" t="s">
        <v>331</v>
      </c>
      <c r="K153" s="3">
        <v>10486</v>
      </c>
      <c r="L153" s="2" t="s">
        <v>331</v>
      </c>
      <c r="M153" s="3">
        <v>9328</v>
      </c>
    </row>
    <row r="154" spans="1:13" ht="12.75">
      <c r="A154" s="5" t="s">
        <v>2176</v>
      </c>
      <c r="B154" s="21">
        <f>B148-B153</f>
        <v>250422</v>
      </c>
      <c r="C154" s="15">
        <f t="shared" si="20"/>
        <v>230872</v>
      </c>
      <c r="D154" s="15">
        <f t="shared" si="21"/>
        <v>206419</v>
      </c>
      <c r="E154" s="15">
        <f t="shared" si="22"/>
        <v>180138</v>
      </c>
      <c r="G154" s="23" t="e">
        <f>((G148*H52)-H57*G153)/H58</f>
        <v>#DIV/0!</v>
      </c>
      <c r="I154" s="3">
        <v>180138</v>
      </c>
      <c r="J154" s="2" t="s">
        <v>331</v>
      </c>
      <c r="K154" s="3">
        <v>206419</v>
      </c>
      <c r="L154" s="2" t="s">
        <v>813</v>
      </c>
      <c r="M154" s="3">
        <f>240200-M153</f>
        <v>230872</v>
      </c>
    </row>
    <row r="155" spans="1:13" ht="12.75">
      <c r="A155" t="s">
        <v>1587</v>
      </c>
      <c r="B155" s="15">
        <v>2274</v>
      </c>
      <c r="C155" s="15">
        <f t="shared" si="20"/>
        <v>2466</v>
      </c>
      <c r="D155" s="15">
        <f t="shared" si="21"/>
        <v>2769</v>
      </c>
      <c r="E155" s="15">
        <f t="shared" si="22"/>
        <v>3352</v>
      </c>
      <c r="I155" s="3">
        <v>3352</v>
      </c>
      <c r="J155" s="2" t="s">
        <v>331</v>
      </c>
      <c r="K155" s="3">
        <v>2769</v>
      </c>
      <c r="L155" s="2" t="s">
        <v>331</v>
      </c>
      <c r="M155" s="3">
        <v>2466</v>
      </c>
    </row>
    <row r="156" ht="12.75">
      <c r="C156" s="6"/>
    </row>
    <row r="157" ht="12.75">
      <c r="A157" t="s">
        <v>2185</v>
      </c>
    </row>
    <row r="158" spans="2:5" ht="12.75">
      <c r="B158">
        <v>1982</v>
      </c>
      <c r="C158">
        <v>1987</v>
      </c>
      <c r="D158">
        <v>1992</v>
      </c>
      <c r="E158">
        <v>1997</v>
      </c>
    </row>
    <row r="159" spans="1:5" ht="12.75">
      <c r="A159" s="12" t="s">
        <v>2178</v>
      </c>
      <c r="B159" s="6">
        <f aca="true" t="shared" si="23" ref="B159:E163">+B148/C5</f>
        <v>0.11555411570672779</v>
      </c>
      <c r="C159" s="6">
        <f t="shared" si="23"/>
        <v>0.11505159359868644</v>
      </c>
      <c r="D159" s="6">
        <f t="shared" si="23"/>
        <v>0.11266036461850101</v>
      </c>
      <c r="E159" s="6">
        <f t="shared" si="23"/>
        <v>0.09997023839101105</v>
      </c>
    </row>
    <row r="160" spans="1:5" ht="12.75">
      <c r="A160" t="s">
        <v>1582</v>
      </c>
      <c r="B160" s="6">
        <f t="shared" si="23"/>
        <v>0.14757894736842106</v>
      </c>
      <c r="C160" s="6">
        <f t="shared" si="23"/>
        <v>0.10046179315152043</v>
      </c>
      <c r="D160" s="6">
        <f t="shared" si="23"/>
        <v>0.1091624149659864</v>
      </c>
      <c r="E160" s="6">
        <f t="shared" si="23"/>
        <v>0.102487670044984</v>
      </c>
    </row>
    <row r="161" spans="1:5" ht="12.75">
      <c r="A161" t="s">
        <v>1584</v>
      </c>
      <c r="B161" s="6">
        <f t="shared" si="23"/>
        <v>0.12328387186243239</v>
      </c>
      <c r="C161" s="6">
        <f t="shared" si="23"/>
        <v>0.11340061676478834</v>
      </c>
      <c r="D161" s="6">
        <f t="shared" si="23"/>
        <v>0.11718188353702372</v>
      </c>
      <c r="E161" s="6">
        <f t="shared" si="23"/>
        <v>0.11581124271479601</v>
      </c>
    </row>
    <row r="162" spans="1:5" ht="12.75">
      <c r="A162" t="s">
        <v>1585</v>
      </c>
      <c r="B162" s="6">
        <f t="shared" si="23"/>
        <v>0.24475</v>
      </c>
      <c r="C162" s="6">
        <f t="shared" si="23"/>
        <v>0.2537974683544304</v>
      </c>
      <c r="D162" s="6">
        <f t="shared" si="23"/>
        <v>0.24234189723320157</v>
      </c>
      <c r="E162" s="6">
        <f t="shared" si="23"/>
        <v>0.2552972168136525</v>
      </c>
    </row>
    <row r="163" spans="1:5" ht="12.75">
      <c r="A163" t="s">
        <v>1586</v>
      </c>
      <c r="B163" s="6">
        <f t="shared" si="23"/>
        <v>0.18066373179817136</v>
      </c>
      <c r="C163" s="6">
        <f t="shared" si="23"/>
        <v>0.167919422730006</v>
      </c>
      <c r="D163" s="6">
        <f t="shared" si="23"/>
        <v>0.1500789889415482</v>
      </c>
      <c r="E163" s="6">
        <f t="shared" si="23"/>
        <v>0.1460662736328522</v>
      </c>
    </row>
    <row r="164" spans="1:5" ht="12.75">
      <c r="A164" s="5" t="s">
        <v>2175</v>
      </c>
      <c r="B164" s="6">
        <f aca="true" t="shared" si="24" ref="B164:E165">+B153/C11</f>
        <v>0.07016505069943009</v>
      </c>
      <c r="C164" s="6">
        <f t="shared" si="24"/>
        <v>0.07085938271511155</v>
      </c>
      <c r="D164" s="6">
        <f t="shared" si="24"/>
        <v>0.0722395216181212</v>
      </c>
      <c r="E164" s="6">
        <f t="shared" si="24"/>
        <v>0.06657096824993035</v>
      </c>
    </row>
    <row r="165" spans="1:5" ht="12.75">
      <c r="A165" s="5" t="s">
        <v>2176</v>
      </c>
      <c r="B165" s="6">
        <f t="shared" si="24"/>
        <v>0.11815830784235179</v>
      </c>
      <c r="C165" s="6">
        <f t="shared" si="24"/>
        <v>0.11802559968263673</v>
      </c>
      <c r="D165" s="6">
        <f t="shared" si="24"/>
        <v>0.11595634959868416</v>
      </c>
      <c r="E165" s="6">
        <f t="shared" si="24"/>
        <v>0.10312710926591392</v>
      </c>
    </row>
    <row r="166" spans="1:5" ht="12.75">
      <c r="A166" t="s">
        <v>1587</v>
      </c>
      <c r="B166" s="6">
        <f>+B155/C10</f>
        <v>0.14051782734968796</v>
      </c>
      <c r="C166" s="6">
        <f>+C155/D10</f>
        <v>0.14110780498970016</v>
      </c>
      <c r="D166" s="6">
        <f>+D155/E10</f>
        <v>0.13213399503722084</v>
      </c>
      <c r="E166" s="6">
        <f>+E155/F10</f>
        <v>0.12093660930115092</v>
      </c>
    </row>
    <row r="167" ht="12.75">
      <c r="C167" s="6"/>
    </row>
    <row r="168" spans="1:3" ht="12.75">
      <c r="A168" t="s">
        <v>2186</v>
      </c>
      <c r="C168" s="6"/>
    </row>
    <row r="169" spans="2:5" ht="12.75">
      <c r="B169">
        <v>1982</v>
      </c>
      <c r="C169">
        <v>1987</v>
      </c>
      <c r="D169">
        <v>1992</v>
      </c>
      <c r="E169">
        <v>1997</v>
      </c>
    </row>
    <row r="170" spans="1:13" ht="12.75">
      <c r="A170" s="12" t="s">
        <v>2178</v>
      </c>
      <c r="B170" s="15">
        <v>113644669</v>
      </c>
      <c r="C170" s="15">
        <f aca="true" t="shared" si="25" ref="C170:C177">+M170</f>
        <v>126868953</v>
      </c>
      <c r="D170" s="15">
        <f aca="true" t="shared" si="26" ref="D170:D177">+K170</f>
        <v>122677418</v>
      </c>
      <c r="E170" s="15">
        <f aca="true" t="shared" si="27" ref="E170:E177">+I170</f>
        <v>108077363</v>
      </c>
      <c r="I170" s="3">
        <f>+I175+I176</f>
        <v>108077363</v>
      </c>
      <c r="J170" s="2"/>
      <c r="K170" s="3">
        <f>+K175+K176</f>
        <v>122677418</v>
      </c>
      <c r="L170" s="2"/>
      <c r="M170" s="3">
        <f>+M175+M176</f>
        <v>126868953</v>
      </c>
    </row>
    <row r="171" spans="1:13" ht="12.75">
      <c r="A171" t="s">
        <v>1582</v>
      </c>
      <c r="B171" s="15">
        <v>416436</v>
      </c>
      <c r="C171" s="15">
        <f t="shared" si="25"/>
        <v>285593</v>
      </c>
      <c r="D171" s="15">
        <f t="shared" si="26"/>
        <v>249576</v>
      </c>
      <c r="E171" s="15">
        <f t="shared" si="27"/>
        <v>221432</v>
      </c>
      <c r="I171" s="3">
        <v>221432</v>
      </c>
      <c r="J171" s="2" t="s">
        <v>331</v>
      </c>
      <c r="K171" s="3">
        <v>249576</v>
      </c>
      <c r="L171" s="2" t="s">
        <v>331</v>
      </c>
      <c r="M171" s="3">
        <v>285593</v>
      </c>
    </row>
    <row r="172" spans="1:13" ht="12.75">
      <c r="A172" t="s">
        <v>1584</v>
      </c>
      <c r="B172" s="15">
        <v>481248</v>
      </c>
      <c r="C172" s="15">
        <f t="shared" si="25"/>
        <v>1061699</v>
      </c>
      <c r="D172" s="15">
        <f t="shared" si="26"/>
        <v>1670623</v>
      </c>
      <c r="E172" s="15">
        <f t="shared" si="27"/>
        <v>1153012</v>
      </c>
      <c r="I172" s="3">
        <v>1153012</v>
      </c>
      <c r="J172" s="2" t="s">
        <v>331</v>
      </c>
      <c r="K172" s="3">
        <v>1670623</v>
      </c>
      <c r="L172" s="2" t="s">
        <v>331</v>
      </c>
      <c r="M172" s="3">
        <v>1061699</v>
      </c>
    </row>
    <row r="173" spans="1:13" ht="12.75">
      <c r="A173" t="s">
        <v>1585</v>
      </c>
      <c r="B173" s="15">
        <v>232115</v>
      </c>
      <c r="C173" s="15">
        <f t="shared" si="25"/>
        <v>238861</v>
      </c>
      <c r="D173" s="15">
        <f t="shared" si="26"/>
        <v>311046</v>
      </c>
      <c r="E173" s="15">
        <f t="shared" si="27"/>
        <v>222603</v>
      </c>
      <c r="I173" s="3">
        <v>222603</v>
      </c>
      <c r="J173" s="2" t="s">
        <v>331</v>
      </c>
      <c r="K173" s="3">
        <v>311046</v>
      </c>
      <c r="L173" s="2" t="s">
        <v>331</v>
      </c>
      <c r="M173" s="3">
        <v>238861</v>
      </c>
    </row>
    <row r="174" spans="1:13" ht="12.75">
      <c r="A174" t="s">
        <v>1586</v>
      </c>
      <c r="B174" s="15">
        <v>254571</v>
      </c>
      <c r="C174" s="15">
        <f t="shared" si="25"/>
        <v>459326</v>
      </c>
      <c r="D174" s="15">
        <f t="shared" si="26"/>
        <v>511314</v>
      </c>
      <c r="E174" s="15">
        <f t="shared" si="27"/>
        <v>595678</v>
      </c>
      <c r="I174" s="3">
        <v>595678</v>
      </c>
      <c r="J174" s="2" t="s">
        <v>331</v>
      </c>
      <c r="K174" s="3">
        <v>511314</v>
      </c>
      <c r="L174" s="2" t="s">
        <v>331</v>
      </c>
      <c r="M174" s="3">
        <v>459326</v>
      </c>
    </row>
    <row r="175" spans="1:13" ht="12.75">
      <c r="A175" s="5" t="s">
        <v>2175</v>
      </c>
      <c r="B175" s="15">
        <v>2780031</v>
      </c>
      <c r="C175" s="15">
        <f t="shared" si="25"/>
        <v>3451961</v>
      </c>
      <c r="D175" s="15">
        <f t="shared" si="26"/>
        <v>4200033</v>
      </c>
      <c r="E175" s="15">
        <f t="shared" si="27"/>
        <v>4151477</v>
      </c>
      <c r="I175" s="3">
        <v>4151477</v>
      </c>
      <c r="J175" s="2" t="s">
        <v>331</v>
      </c>
      <c r="K175" s="3">
        <v>4200033</v>
      </c>
      <c r="L175" s="2" t="s">
        <v>331</v>
      </c>
      <c r="M175" s="3">
        <v>3451961</v>
      </c>
    </row>
    <row r="176" spans="1:13" ht="12.75">
      <c r="A176" s="5" t="s">
        <v>2176</v>
      </c>
      <c r="B176" s="15">
        <f>B170-B175</f>
        <v>110864638</v>
      </c>
      <c r="C176" s="15">
        <f t="shared" si="25"/>
        <v>123416992</v>
      </c>
      <c r="D176" s="15">
        <f t="shared" si="26"/>
        <v>118477385</v>
      </c>
      <c r="E176" s="15">
        <f t="shared" si="27"/>
        <v>103925886</v>
      </c>
      <c r="I176" s="3">
        <v>103925886</v>
      </c>
      <c r="J176" s="2" t="s">
        <v>331</v>
      </c>
      <c r="K176" s="3">
        <v>118477385</v>
      </c>
      <c r="L176" s="2" t="s">
        <v>813</v>
      </c>
      <c r="M176" s="3">
        <f>126868953-M175</f>
        <v>123416992</v>
      </c>
    </row>
    <row r="177" spans="1:13" ht="12.75">
      <c r="A177" t="s">
        <v>1587</v>
      </c>
      <c r="B177" s="15">
        <v>1205644</v>
      </c>
      <c r="C177" s="15">
        <f t="shared" si="25"/>
        <v>1595824</v>
      </c>
      <c r="D177" s="15">
        <f t="shared" si="26"/>
        <v>2143916</v>
      </c>
      <c r="E177" s="15">
        <f t="shared" si="27"/>
        <v>1995730</v>
      </c>
      <c r="I177" s="3">
        <v>1995730</v>
      </c>
      <c r="J177" s="2" t="s">
        <v>331</v>
      </c>
      <c r="K177" s="3">
        <v>2143916</v>
      </c>
      <c r="L177" s="2" t="s">
        <v>331</v>
      </c>
      <c r="M177" s="3">
        <v>1595824</v>
      </c>
    </row>
    <row r="178" ht="12.75">
      <c r="C178" s="6"/>
    </row>
    <row r="179" spans="1:3" ht="12.75">
      <c r="A179" t="s">
        <v>2187</v>
      </c>
      <c r="C179" s="6"/>
    </row>
    <row r="180" spans="2:5" ht="12.75">
      <c r="B180">
        <v>1982</v>
      </c>
      <c r="C180">
        <v>1987</v>
      </c>
      <c r="D180">
        <v>1992</v>
      </c>
      <c r="E180">
        <v>1997</v>
      </c>
    </row>
    <row r="181" spans="1:5" ht="12.75">
      <c r="A181" s="12" t="s">
        <v>2178</v>
      </c>
      <c r="B181" s="15">
        <f>+B170/B148</f>
        <v>438.8604501185539</v>
      </c>
      <c r="C181" s="15">
        <f>+C170/C148</f>
        <v>528.1804870940882</v>
      </c>
      <c r="D181" s="15">
        <f>+D170/D148</f>
        <v>565.5813282312533</v>
      </c>
      <c r="E181" s="15">
        <f>+E170/E148</f>
        <v>565.4681550157223</v>
      </c>
    </row>
    <row r="182" spans="1:5" ht="12.75">
      <c r="A182" t="s">
        <v>1582</v>
      </c>
      <c r="B182" s="15">
        <f aca="true" t="shared" si="28" ref="B182:B188">+B171/B149</f>
        <v>84.86570205828409</v>
      </c>
      <c r="C182" s="15">
        <f aca="true" t="shared" si="29" ref="C182:E188">+C171/C149</f>
        <v>123.84778837814397</v>
      </c>
      <c r="D182" s="15">
        <f t="shared" si="29"/>
        <v>121.50730282375852</v>
      </c>
      <c r="E182" s="15">
        <f t="shared" si="29"/>
        <v>117.09783183500794</v>
      </c>
    </row>
    <row r="183" spans="1:5" ht="12.75">
      <c r="A183" t="s">
        <v>1584</v>
      </c>
      <c r="B183" s="15">
        <f t="shared" si="28"/>
        <v>541.3363329583802</v>
      </c>
      <c r="C183" s="15">
        <f t="shared" si="29"/>
        <v>1312.3597033374535</v>
      </c>
      <c r="D183" s="15">
        <f t="shared" si="29"/>
        <v>1708.2034764826176</v>
      </c>
      <c r="E183" s="15">
        <f t="shared" si="29"/>
        <v>935.8863636363636</v>
      </c>
    </row>
    <row r="184" spans="1:5" ht="12.75">
      <c r="A184" t="s">
        <v>1585</v>
      </c>
      <c r="B184" s="15">
        <f t="shared" si="28"/>
        <v>118.54698672114402</v>
      </c>
      <c r="C184" s="15">
        <f t="shared" si="29"/>
        <v>119.13266832917705</v>
      </c>
      <c r="D184" s="15">
        <f t="shared" si="29"/>
        <v>158.53516819571865</v>
      </c>
      <c r="E184" s="15">
        <f t="shared" si="29"/>
        <v>99.86675639300135</v>
      </c>
    </row>
    <row r="185" spans="1:5" ht="12.75">
      <c r="A185" t="s">
        <v>1586</v>
      </c>
      <c r="B185" s="15">
        <f t="shared" si="28"/>
        <v>238.58575445173383</v>
      </c>
      <c r="C185" s="15">
        <f t="shared" si="29"/>
        <v>411.2139659803044</v>
      </c>
      <c r="D185" s="15">
        <f t="shared" si="29"/>
        <v>414.01943319838057</v>
      </c>
      <c r="E185" s="15">
        <f t="shared" si="29"/>
        <v>414.5288796102992</v>
      </c>
    </row>
    <row r="186" spans="1:5" ht="12.75">
      <c r="A186" s="5" t="s">
        <v>2175</v>
      </c>
      <c r="B186" s="15">
        <f t="shared" si="28"/>
        <v>325.83579465541493</v>
      </c>
      <c r="C186" s="15">
        <f t="shared" si="29"/>
        <v>370.0644296740995</v>
      </c>
      <c r="D186" s="15">
        <f t="shared" si="29"/>
        <v>400.5371924470723</v>
      </c>
      <c r="E186" s="15">
        <f t="shared" si="29"/>
        <v>377.7160403966882</v>
      </c>
    </row>
    <row r="187" spans="1:5" ht="12.75">
      <c r="A187" s="5" t="s">
        <v>2176</v>
      </c>
      <c r="B187" s="15">
        <f t="shared" si="28"/>
        <v>442.7112554008833</v>
      </c>
      <c r="C187" s="15">
        <f t="shared" si="29"/>
        <v>534.568903981427</v>
      </c>
      <c r="D187" s="15">
        <f t="shared" si="29"/>
        <v>573.9655022066767</v>
      </c>
      <c r="E187" s="15">
        <f t="shared" si="29"/>
        <v>576.9237251440562</v>
      </c>
    </row>
    <row r="188" spans="1:5" ht="12.75">
      <c r="A188" t="s">
        <v>1587</v>
      </c>
      <c r="B188" s="15">
        <f t="shared" si="28"/>
        <v>530.1864555848724</v>
      </c>
      <c r="C188" s="15">
        <f t="shared" si="29"/>
        <v>647.1305758313058</v>
      </c>
      <c r="D188" s="15">
        <f t="shared" si="29"/>
        <v>774.2564102564103</v>
      </c>
      <c r="E188" s="15">
        <f t="shared" si="29"/>
        <v>595.3848448687351</v>
      </c>
    </row>
    <row r="189" ht="12.75">
      <c r="C189" s="6"/>
    </row>
    <row r="190" ht="12.75">
      <c r="C190" s="6"/>
    </row>
    <row r="192" ht="12.75">
      <c r="A192" t="s">
        <v>2183</v>
      </c>
    </row>
    <row r="193" spans="2:5" ht="12.75">
      <c r="B193">
        <v>1982</v>
      </c>
      <c r="C193">
        <v>1987</v>
      </c>
      <c r="D193">
        <v>1992</v>
      </c>
      <c r="E193">
        <v>1997</v>
      </c>
    </row>
    <row r="194" spans="1:13" ht="12.75">
      <c r="A194" s="12" t="s">
        <v>2178</v>
      </c>
      <c r="B194" s="15">
        <v>1234787</v>
      </c>
      <c r="C194" s="15">
        <f aca="true" t="shared" si="30" ref="C194:C201">+M194</f>
        <v>1138179</v>
      </c>
      <c r="D194" s="15">
        <f aca="true" t="shared" si="31" ref="D194:D201">+K194</f>
        <v>1053150</v>
      </c>
      <c r="E194" s="15">
        <f aca="true" t="shared" si="32" ref="E194:E201">+I194</f>
        <v>961560</v>
      </c>
      <c r="I194" s="3">
        <f>+I199+I200</f>
        <v>961560</v>
      </c>
      <c r="J194" s="2"/>
      <c r="K194" s="3">
        <f>+K199+K200</f>
        <v>1053150</v>
      </c>
      <c r="L194" s="2"/>
      <c r="M194" s="3">
        <v>1138179</v>
      </c>
    </row>
    <row r="195" spans="1:13" ht="12.75">
      <c r="A195" t="s">
        <v>1582</v>
      </c>
      <c r="B195" s="15">
        <v>15210</v>
      </c>
      <c r="C195" s="15">
        <f t="shared" si="30"/>
        <v>10071</v>
      </c>
      <c r="D195" s="15">
        <f t="shared" si="31"/>
        <v>8284</v>
      </c>
      <c r="E195" s="15">
        <f t="shared" si="32"/>
        <v>7790</v>
      </c>
      <c r="I195" s="3">
        <v>7790</v>
      </c>
      <c r="J195" s="2" t="s">
        <v>331</v>
      </c>
      <c r="K195" s="3">
        <v>8284</v>
      </c>
      <c r="L195" s="2" t="s">
        <v>331</v>
      </c>
      <c r="M195" s="3">
        <v>10071</v>
      </c>
    </row>
    <row r="196" spans="1:13" ht="12.75">
      <c r="A196" t="s">
        <v>1584</v>
      </c>
      <c r="B196" s="15">
        <v>3267</v>
      </c>
      <c r="C196" s="15">
        <f t="shared" si="30"/>
        <v>3103</v>
      </c>
      <c r="D196" s="15">
        <f t="shared" si="31"/>
        <v>3833</v>
      </c>
      <c r="E196" s="15">
        <f t="shared" si="32"/>
        <v>4281</v>
      </c>
      <c r="I196" s="3">
        <v>4281</v>
      </c>
      <c r="J196" s="2" t="s">
        <v>331</v>
      </c>
      <c r="K196" s="3">
        <v>3833</v>
      </c>
      <c r="L196" s="2" t="s">
        <v>331</v>
      </c>
      <c r="M196" s="3">
        <v>3103</v>
      </c>
    </row>
    <row r="197" spans="1:13" ht="12.75">
      <c r="A197" t="s">
        <v>1585</v>
      </c>
      <c r="B197" s="15">
        <v>5212</v>
      </c>
      <c r="C197" s="15">
        <f t="shared" si="30"/>
        <v>5265</v>
      </c>
      <c r="D197" s="15">
        <f t="shared" si="31"/>
        <v>5023</v>
      </c>
      <c r="E197" s="15">
        <f t="shared" si="32"/>
        <v>5253</v>
      </c>
      <c r="I197" s="3">
        <v>5253</v>
      </c>
      <c r="J197" s="2" t="s">
        <v>331</v>
      </c>
      <c r="K197" s="3">
        <v>5023</v>
      </c>
      <c r="L197" s="2" t="s">
        <v>331</v>
      </c>
      <c r="M197" s="3">
        <v>5265</v>
      </c>
    </row>
    <row r="198" spans="1:13" ht="12.75">
      <c r="A198" t="s">
        <v>1586</v>
      </c>
      <c r="B198" s="15">
        <v>2698</v>
      </c>
      <c r="C198" s="15">
        <f t="shared" si="30"/>
        <v>2937</v>
      </c>
      <c r="D198" s="15">
        <f t="shared" si="31"/>
        <v>3757</v>
      </c>
      <c r="E198" s="15">
        <f t="shared" si="32"/>
        <v>4260</v>
      </c>
      <c r="I198" s="3">
        <v>4260</v>
      </c>
      <c r="J198" s="2" t="s">
        <v>331</v>
      </c>
      <c r="K198" s="3">
        <v>3757</v>
      </c>
      <c r="L198" s="2" t="s">
        <v>331</v>
      </c>
      <c r="M198" s="3">
        <v>2937</v>
      </c>
    </row>
    <row r="199" spans="1:13" ht="12.75">
      <c r="A199" s="5" t="s">
        <v>2175</v>
      </c>
      <c r="B199" s="15">
        <v>62532</v>
      </c>
      <c r="C199" s="15">
        <f t="shared" si="30"/>
        <v>67488</v>
      </c>
      <c r="D199" s="15">
        <f t="shared" si="31"/>
        <v>73444</v>
      </c>
      <c r="E199" s="15">
        <f t="shared" si="32"/>
        <v>75166</v>
      </c>
      <c r="I199" s="3">
        <v>75166</v>
      </c>
      <c r="J199" s="2" t="s">
        <v>331</v>
      </c>
      <c r="K199" s="3">
        <v>73444</v>
      </c>
      <c r="L199" s="2" t="s">
        <v>331</v>
      </c>
      <c r="M199" s="3">
        <v>67488</v>
      </c>
    </row>
    <row r="200" spans="1:13" ht="12.75">
      <c r="A200" s="5" t="s">
        <v>2176</v>
      </c>
      <c r="B200" s="15">
        <f>B194-B199</f>
        <v>1172255</v>
      </c>
      <c r="C200" s="15">
        <f t="shared" si="30"/>
        <v>1070691</v>
      </c>
      <c r="D200" s="15">
        <f t="shared" si="31"/>
        <v>979706</v>
      </c>
      <c r="E200" s="15">
        <f t="shared" si="32"/>
        <v>886394</v>
      </c>
      <c r="I200" s="3">
        <v>886394</v>
      </c>
      <c r="J200" s="2" t="s">
        <v>331</v>
      </c>
      <c r="K200" s="3">
        <v>979706</v>
      </c>
      <c r="L200" s="2" t="s">
        <v>813</v>
      </c>
      <c r="M200" s="3">
        <f>M194-M199</f>
        <v>1070691</v>
      </c>
    </row>
    <row r="201" spans="1:13" ht="12.75">
      <c r="A201" t="s">
        <v>1587</v>
      </c>
      <c r="B201" s="15">
        <v>7435</v>
      </c>
      <c r="C201" s="15">
        <f t="shared" si="30"/>
        <v>7998</v>
      </c>
      <c r="D201" s="15">
        <f t="shared" si="31"/>
        <v>10414</v>
      </c>
      <c r="E201" s="15">
        <f t="shared" si="32"/>
        <v>13561</v>
      </c>
      <c r="I201" s="3">
        <v>13561</v>
      </c>
      <c r="J201" s="2" t="s">
        <v>331</v>
      </c>
      <c r="K201" s="3">
        <v>10414</v>
      </c>
      <c r="L201" s="2" t="s">
        <v>331</v>
      </c>
      <c r="M201" s="3">
        <v>7998</v>
      </c>
    </row>
    <row r="202" spans="5:6" ht="12.75">
      <c r="E202" s="21">
        <f>E201-B201</f>
        <v>6126</v>
      </c>
      <c r="F202" s="21">
        <f>B194-E194</f>
        <v>273227</v>
      </c>
    </row>
    <row r="203" ht="12.75">
      <c r="A203" t="s">
        <v>2188</v>
      </c>
    </row>
    <row r="204" spans="2:5" ht="12.75">
      <c r="B204">
        <v>1982</v>
      </c>
      <c r="C204">
        <v>1987</v>
      </c>
      <c r="D204">
        <v>1992</v>
      </c>
      <c r="E204">
        <v>1997</v>
      </c>
    </row>
    <row r="205" spans="1:5" ht="12.75">
      <c r="A205" s="12" t="s">
        <v>2178</v>
      </c>
      <c r="B205" s="6">
        <f aca="true" t="shared" si="33" ref="B205:E209">B194/C5</f>
        <v>0.5510041160637151</v>
      </c>
      <c r="C205" s="6">
        <f t="shared" si="33"/>
        <v>0.5451678091197307</v>
      </c>
      <c r="D205" s="6">
        <f t="shared" si="33"/>
        <v>0.5470056614553576</v>
      </c>
      <c r="E205" s="6">
        <f t="shared" si="33"/>
        <v>0.5029450393569819</v>
      </c>
    </row>
    <row r="206" spans="1:5" ht="12.75">
      <c r="A206" t="s">
        <v>1582</v>
      </c>
      <c r="B206" s="6">
        <f t="shared" si="33"/>
        <v>0.4574436090225564</v>
      </c>
      <c r="C206" s="6">
        <f t="shared" si="33"/>
        <v>0.43874705933606345</v>
      </c>
      <c r="D206" s="6">
        <f t="shared" si="33"/>
        <v>0.44026360544217685</v>
      </c>
      <c r="E206" s="6">
        <f t="shared" si="33"/>
        <v>0.4221993387892255</v>
      </c>
    </row>
    <row r="207" spans="1:5" ht="12.75">
      <c r="A207" t="s">
        <v>1584</v>
      </c>
      <c r="B207" s="6">
        <f t="shared" si="33"/>
        <v>0.45305782831784774</v>
      </c>
      <c r="C207" s="6">
        <f t="shared" si="33"/>
        <v>0.4349593495934959</v>
      </c>
      <c r="D207" s="6">
        <f t="shared" si="33"/>
        <v>0.4592619218787443</v>
      </c>
      <c r="E207" s="6">
        <f t="shared" si="33"/>
        <v>0.4024252679075014</v>
      </c>
    </row>
    <row r="208" spans="1:5" ht="12.75">
      <c r="A208" t="s">
        <v>1585</v>
      </c>
      <c r="B208" s="6">
        <f t="shared" si="33"/>
        <v>0.6515</v>
      </c>
      <c r="C208" s="6">
        <f t="shared" si="33"/>
        <v>0.6664556962025316</v>
      </c>
      <c r="D208" s="6">
        <f t="shared" si="33"/>
        <v>0.6204298418972332</v>
      </c>
      <c r="E208" s="6">
        <f t="shared" si="33"/>
        <v>0.6016492956133318</v>
      </c>
    </row>
    <row r="209" spans="1:5" ht="12.75">
      <c r="A209" t="s">
        <v>1586</v>
      </c>
      <c r="B209" s="6">
        <f t="shared" si="33"/>
        <v>0.45682356925160855</v>
      </c>
      <c r="C209" s="6">
        <f t="shared" si="33"/>
        <v>0.4415213469633193</v>
      </c>
      <c r="D209" s="6">
        <f t="shared" si="33"/>
        <v>0.4565560821484992</v>
      </c>
      <c r="E209" s="6">
        <f t="shared" si="33"/>
        <v>0.43301484041471844</v>
      </c>
    </row>
    <row r="210" spans="1:5" ht="12.75">
      <c r="A210" s="5" t="s">
        <v>2175</v>
      </c>
      <c r="B210" s="6">
        <f aca="true" t="shared" si="34" ref="B210:E211">B199/C11</f>
        <v>0.5142476500629117</v>
      </c>
      <c r="C210" s="6">
        <f t="shared" si="34"/>
        <v>0.5126670262304297</v>
      </c>
      <c r="D210" s="6">
        <f t="shared" si="34"/>
        <v>0.5059659952051586</v>
      </c>
      <c r="E210" s="6">
        <f t="shared" si="34"/>
        <v>0.45527007546849824</v>
      </c>
    </row>
    <row r="211" spans="1:5" ht="12.75">
      <c r="A211" s="5" t="s">
        <v>2176</v>
      </c>
      <c r="B211" s="6">
        <f t="shared" si="34"/>
        <v>0.5531130138715292</v>
      </c>
      <c r="C211" s="6">
        <f t="shared" si="34"/>
        <v>0.5473550164151652</v>
      </c>
      <c r="D211" s="6">
        <f t="shared" si="34"/>
        <v>0.5503521063464528</v>
      </c>
      <c r="E211" s="6">
        <f t="shared" si="34"/>
        <v>0.5074512367776399</v>
      </c>
    </row>
    <row r="212" spans="1:5" ht="12.75">
      <c r="A212" t="s">
        <v>1587</v>
      </c>
      <c r="B212" s="6">
        <f>B201/C10</f>
        <v>0.4594327380584564</v>
      </c>
      <c r="C212" s="6">
        <f>C201/D10</f>
        <v>0.4576562142366674</v>
      </c>
      <c r="D212" s="6">
        <f>D201/E10</f>
        <v>0.49694598205764456</v>
      </c>
      <c r="E212" s="6">
        <f>E201/F10</f>
        <v>0.48926651513511565</v>
      </c>
    </row>
    <row r="214" ht="12.75">
      <c r="A214" t="s">
        <v>2188</v>
      </c>
    </row>
    <row r="215" spans="2:5" ht="12.75">
      <c r="B215">
        <v>1982</v>
      </c>
      <c r="C215">
        <v>1987</v>
      </c>
      <c r="D215">
        <v>1992</v>
      </c>
      <c r="E215">
        <v>1997</v>
      </c>
    </row>
    <row r="216" spans="1:5" ht="12.75">
      <c r="A216" s="12" t="s">
        <v>2178</v>
      </c>
      <c r="B216" s="6">
        <v>0.5510041160637151</v>
      </c>
      <c r="C216" s="6">
        <v>0.5451678091197307</v>
      </c>
      <c r="D216" s="6">
        <v>0.5470056614553576</v>
      </c>
      <c r="E216" s="6">
        <v>0.5029450393569819</v>
      </c>
    </row>
    <row r="217" spans="1:5" ht="12.75">
      <c r="A217" t="s">
        <v>1587</v>
      </c>
      <c r="B217" s="6">
        <v>0.4594327380584564</v>
      </c>
      <c r="C217" s="6">
        <v>0.4576562142366674</v>
      </c>
      <c r="D217" s="6">
        <v>0.49694598205764456</v>
      </c>
      <c r="E217" s="6">
        <v>0.48926651513511565</v>
      </c>
    </row>
    <row r="220" ht="12.75">
      <c r="A220" s="11" t="s">
        <v>2190</v>
      </c>
    </row>
    <row r="221" spans="2:4" ht="12.75">
      <c r="B221" t="s">
        <v>2192</v>
      </c>
      <c r="C221" t="s">
        <v>2191</v>
      </c>
      <c r="D221" t="s">
        <v>2193</v>
      </c>
    </row>
    <row r="222" spans="1:4" ht="12.75">
      <c r="A222">
        <v>1900</v>
      </c>
      <c r="B222">
        <v>22811</v>
      </c>
      <c r="C222">
        <v>746717</v>
      </c>
      <c r="D222">
        <f aca="true" t="shared" si="35" ref="D222:D229">B222+C222</f>
        <v>769528</v>
      </c>
    </row>
    <row r="223" spans="1:4" ht="12.75">
      <c r="A223">
        <v>1910</v>
      </c>
      <c r="B223">
        <v>24000</v>
      </c>
      <c r="C223">
        <v>893500</v>
      </c>
      <c r="D223">
        <f t="shared" si="35"/>
        <v>917500</v>
      </c>
    </row>
    <row r="224" spans="1:4" ht="12.75">
      <c r="A224">
        <v>1920</v>
      </c>
      <c r="B224">
        <v>28574</v>
      </c>
      <c r="C224">
        <v>925710</v>
      </c>
      <c r="D224">
        <f t="shared" si="35"/>
        <v>954284</v>
      </c>
    </row>
    <row r="225" spans="1:4" ht="12.75">
      <c r="A225">
        <v>1930</v>
      </c>
      <c r="B225">
        <v>38548</v>
      </c>
      <c r="C225">
        <v>882852</v>
      </c>
      <c r="D225">
        <f t="shared" si="35"/>
        <v>921400</v>
      </c>
    </row>
    <row r="226" spans="1:4" ht="12.75">
      <c r="A226">
        <v>1940</v>
      </c>
      <c r="B226">
        <v>41714</v>
      </c>
      <c r="C226">
        <v>681790</v>
      </c>
      <c r="D226">
        <f t="shared" si="35"/>
        <v>723504</v>
      </c>
    </row>
    <row r="227" spans="1:4" ht="12.75">
      <c r="A227">
        <v>1950</v>
      </c>
      <c r="B227">
        <v>25937</v>
      </c>
      <c r="C227">
        <v>559980</v>
      </c>
      <c r="D227">
        <f t="shared" si="35"/>
        <v>585917</v>
      </c>
    </row>
    <row r="228" spans="1:4" ht="12.75">
      <c r="A228">
        <v>1954</v>
      </c>
      <c r="B228">
        <v>23000</v>
      </c>
      <c r="C228">
        <v>467600</v>
      </c>
      <c r="D228">
        <f t="shared" si="35"/>
        <v>490600</v>
      </c>
    </row>
    <row r="229" spans="1:4" ht="12.75">
      <c r="A229">
        <v>1959</v>
      </c>
      <c r="B229">
        <v>18290</v>
      </c>
      <c r="C229">
        <v>272541</v>
      </c>
      <c r="D229">
        <f t="shared" si="35"/>
        <v>290831</v>
      </c>
    </row>
    <row r="230" spans="1:4" ht="12.75">
      <c r="A230">
        <v>1964</v>
      </c>
      <c r="B230">
        <v>15948</v>
      </c>
      <c r="C230">
        <v>184004</v>
      </c>
      <c r="D230">
        <v>199952</v>
      </c>
    </row>
    <row r="231" spans="1:4" ht="12.75">
      <c r="A231">
        <v>1969</v>
      </c>
      <c r="B231">
        <v>17000</v>
      </c>
      <c r="C231">
        <f>D231-B231</f>
        <v>73506</v>
      </c>
      <c r="D231">
        <v>90506</v>
      </c>
    </row>
    <row r="232" spans="1:4" ht="12.75">
      <c r="A232">
        <v>1974</v>
      </c>
      <c r="B232">
        <v>19000</v>
      </c>
      <c r="C232">
        <f>D232-B232</f>
        <v>40371</v>
      </c>
      <c r="D232">
        <v>59371</v>
      </c>
    </row>
    <row r="233" spans="1:10" ht="12.75">
      <c r="A233">
        <v>1978</v>
      </c>
      <c r="B233">
        <f>SUM(B$7:B$9)</f>
        <v>20637</v>
      </c>
      <c r="C233">
        <f>B6</f>
        <v>37351</v>
      </c>
      <c r="D233">
        <f>B233+C233</f>
        <v>57988</v>
      </c>
      <c r="J233">
        <f>G6</f>
        <v>0</v>
      </c>
    </row>
    <row r="234" spans="1:4" ht="12.75">
      <c r="A234">
        <v>1982</v>
      </c>
      <c r="B234">
        <f>SUM(C7:C9)</f>
        <v>21117</v>
      </c>
      <c r="C234">
        <f>C6</f>
        <v>33250</v>
      </c>
      <c r="D234">
        <f>B234+C234</f>
        <v>54367</v>
      </c>
    </row>
    <row r="235" spans="1:4" ht="12.75">
      <c r="A235">
        <v>1987</v>
      </c>
      <c r="B235">
        <f>SUM(D7:D9)</f>
        <v>21686</v>
      </c>
      <c r="C235">
        <f>D6</f>
        <v>22954</v>
      </c>
      <c r="D235">
        <f>B235+C235</f>
        <v>44640</v>
      </c>
    </row>
    <row r="236" spans="1:4" ht="12.75">
      <c r="A236">
        <v>1992</v>
      </c>
      <c r="B236">
        <f>SUM(E7:E9)</f>
        <v>24671</v>
      </c>
      <c r="C236">
        <f>E6</f>
        <v>18816</v>
      </c>
      <c r="D236">
        <f>B236+C236</f>
        <v>43487</v>
      </c>
    </row>
    <row r="237" spans="1:4" ht="12.75">
      <c r="A237">
        <v>1997</v>
      </c>
      <c r="B237">
        <f>SUM(F7:F9)</f>
        <v>29207</v>
      </c>
      <c r="C237">
        <f>F6</f>
        <v>18451</v>
      </c>
      <c r="D237">
        <f>B237+C237</f>
        <v>47658</v>
      </c>
    </row>
    <row r="240" ht="38.25">
      <c r="A240" s="2" t="s">
        <v>1615</v>
      </c>
    </row>
    <row r="241" spans="3:5" ht="12.75">
      <c r="C241">
        <v>1987</v>
      </c>
      <c r="D241">
        <v>1992</v>
      </c>
      <c r="E241">
        <v>1997</v>
      </c>
    </row>
    <row r="242" spans="1:5" ht="12.75">
      <c r="A242" s="12" t="s">
        <v>2178</v>
      </c>
      <c r="C242">
        <f>32023+263698+218050+219636</f>
        <v>733407</v>
      </c>
      <c r="D242" s="21">
        <f>D247+D248</f>
        <v>716979</v>
      </c>
      <c r="E242" s="21">
        <f>E247+E248</f>
        <v>674853</v>
      </c>
    </row>
    <row r="243" spans="1:15" ht="12.75">
      <c r="A243" t="s">
        <v>1582</v>
      </c>
      <c r="C243" s="15">
        <f>+M243</f>
        <v>2014</v>
      </c>
      <c r="D243" s="15">
        <f aca="true" t="shared" si="36" ref="D243:D249">+K243</f>
        <v>2236</v>
      </c>
      <c r="E243" s="15">
        <f aca="true" t="shared" si="37" ref="E243:E249">+I243</f>
        <v>2104</v>
      </c>
      <c r="I243" s="3">
        <v>2104</v>
      </c>
      <c r="J243" s="2" t="s">
        <v>331</v>
      </c>
      <c r="K243" s="3">
        <v>2236</v>
      </c>
      <c r="L243" s="2" t="s">
        <v>331</v>
      </c>
      <c r="M243" s="3">
        <v>2014</v>
      </c>
      <c r="N243" s="2" t="s">
        <v>646</v>
      </c>
      <c r="O243" s="3">
        <v>0</v>
      </c>
    </row>
    <row r="244" spans="1:15" ht="12.75">
      <c r="A244" t="s">
        <v>1584</v>
      </c>
      <c r="C244" s="15">
        <f>+M244</f>
        <v>1333</v>
      </c>
      <c r="D244" s="15">
        <f t="shared" si="36"/>
        <v>1795</v>
      </c>
      <c r="E244" s="15">
        <f t="shared" si="37"/>
        <v>2053</v>
      </c>
      <c r="I244" s="3">
        <v>2053</v>
      </c>
      <c r="J244" s="2" t="s">
        <v>331</v>
      </c>
      <c r="K244" s="3">
        <v>1795</v>
      </c>
      <c r="L244" s="2" t="s">
        <v>331</v>
      </c>
      <c r="M244" s="3">
        <v>1333</v>
      </c>
      <c r="N244" s="2" t="s">
        <v>646</v>
      </c>
      <c r="O244" s="3">
        <v>0</v>
      </c>
    </row>
    <row r="245" spans="1:15" ht="12.75">
      <c r="A245" t="s">
        <v>1585</v>
      </c>
      <c r="C245" s="15">
        <f>+M245</f>
        <v>3583</v>
      </c>
      <c r="D245" s="15">
        <f t="shared" si="36"/>
        <v>3641</v>
      </c>
      <c r="E245" s="15">
        <f t="shared" si="37"/>
        <v>3892</v>
      </c>
      <c r="I245" s="3">
        <v>3892</v>
      </c>
      <c r="J245" s="2" t="s">
        <v>331</v>
      </c>
      <c r="K245" s="3">
        <v>3641</v>
      </c>
      <c r="L245" s="2" t="s">
        <v>331</v>
      </c>
      <c r="M245" s="3">
        <v>3583</v>
      </c>
      <c r="N245" s="2" t="s">
        <v>646</v>
      </c>
      <c r="O245" s="3">
        <v>0</v>
      </c>
    </row>
    <row r="246" spans="1:15" ht="12.75">
      <c r="A246" t="s">
        <v>1586</v>
      </c>
      <c r="C246" s="15">
        <f>+M246</f>
        <v>1349</v>
      </c>
      <c r="D246" s="15">
        <f t="shared" si="36"/>
        <v>1823</v>
      </c>
      <c r="E246" s="15">
        <f t="shared" si="37"/>
        <v>2254</v>
      </c>
      <c r="I246" s="3">
        <v>2254</v>
      </c>
      <c r="J246" s="2" t="s">
        <v>331</v>
      </c>
      <c r="K246" s="3">
        <v>1823</v>
      </c>
      <c r="L246" s="2" t="s">
        <v>331</v>
      </c>
      <c r="M246" s="3">
        <v>1349</v>
      </c>
      <c r="N246" s="2" t="s">
        <v>646</v>
      </c>
      <c r="O246" s="3">
        <v>0</v>
      </c>
    </row>
    <row r="247" spans="1:15" ht="12.75">
      <c r="A247" s="5" t="s">
        <v>2175</v>
      </c>
      <c r="C247" s="15">
        <f>+M247</f>
        <v>23556</v>
      </c>
      <c r="D247" s="15">
        <f t="shared" si="36"/>
        <v>28806</v>
      </c>
      <c r="E247" s="15">
        <f t="shared" si="37"/>
        <v>30144</v>
      </c>
      <c r="I247" s="3">
        <v>30144</v>
      </c>
      <c r="J247" s="2" t="s">
        <v>331</v>
      </c>
      <c r="K247" s="3">
        <v>28806</v>
      </c>
      <c r="L247" s="2" t="s">
        <v>331</v>
      </c>
      <c r="M247" s="3">
        <v>23556</v>
      </c>
      <c r="N247" s="2" t="s">
        <v>646</v>
      </c>
      <c r="O247" s="3">
        <v>0</v>
      </c>
    </row>
    <row r="248" spans="1:15" ht="12.75">
      <c r="A248" s="5" t="s">
        <v>2176</v>
      </c>
      <c r="C248" s="15">
        <f>C242-C247</f>
        <v>709851</v>
      </c>
      <c r="D248" s="15">
        <f t="shared" si="36"/>
        <v>688173</v>
      </c>
      <c r="E248" s="15">
        <f t="shared" si="37"/>
        <v>644709</v>
      </c>
      <c r="I248" s="3">
        <v>644709</v>
      </c>
      <c r="J248" s="2" t="s">
        <v>331</v>
      </c>
      <c r="K248" s="3">
        <v>688173</v>
      </c>
      <c r="L248" s="2" t="s">
        <v>813</v>
      </c>
      <c r="M248" s="3">
        <v>0</v>
      </c>
      <c r="N248" s="2" t="s">
        <v>646</v>
      </c>
      <c r="O248" s="3">
        <v>0</v>
      </c>
    </row>
    <row r="249" spans="1:15" ht="12.75">
      <c r="A249" t="s">
        <v>1587</v>
      </c>
      <c r="C249" s="15">
        <f>+M249</f>
        <v>3966</v>
      </c>
      <c r="D249" s="15">
        <f t="shared" si="36"/>
        <v>5664</v>
      </c>
      <c r="E249" s="15">
        <f t="shared" si="37"/>
        <v>7893</v>
      </c>
      <c r="I249" s="3">
        <v>7893</v>
      </c>
      <c r="J249" s="2" t="s">
        <v>331</v>
      </c>
      <c r="K249" s="3">
        <v>5664</v>
      </c>
      <c r="L249" s="2" t="s">
        <v>331</v>
      </c>
      <c r="M249" s="3">
        <v>3966</v>
      </c>
      <c r="N249" s="2" t="s">
        <v>646</v>
      </c>
      <c r="O249" s="3">
        <v>0</v>
      </c>
    </row>
    <row r="250" spans="3:5" ht="12.75">
      <c r="C250" s="15"/>
      <c r="D250" s="15"/>
      <c r="E250" s="15"/>
    </row>
    <row r="251" ht="12.75">
      <c r="A251" t="s">
        <v>2196</v>
      </c>
    </row>
    <row r="252" spans="3:5" ht="12.75">
      <c r="C252">
        <v>1987</v>
      </c>
      <c r="D252">
        <v>1992</v>
      </c>
      <c r="E252">
        <v>1997</v>
      </c>
    </row>
    <row r="253" spans="1:5" ht="12.75">
      <c r="A253" s="12" t="s">
        <v>2178</v>
      </c>
      <c r="B253" s="6"/>
      <c r="C253" s="6">
        <f aca="true" t="shared" si="38" ref="C253:E257">C242/D5</f>
        <v>0.3512891095188669</v>
      </c>
      <c r="D253" s="6">
        <f t="shared" si="38"/>
        <v>0.3723985872331585</v>
      </c>
      <c r="E253" s="6">
        <f t="shared" si="38"/>
        <v>0.3529826205802834</v>
      </c>
    </row>
    <row r="254" spans="1:5" ht="12.75">
      <c r="A254" t="s">
        <v>1582</v>
      </c>
      <c r="B254" s="6"/>
      <c r="C254" s="6">
        <f t="shared" si="38"/>
        <v>0.08774069878888212</v>
      </c>
      <c r="D254" s="6">
        <f t="shared" si="38"/>
        <v>0.11883503401360544</v>
      </c>
      <c r="E254" s="6">
        <f t="shared" si="38"/>
        <v>0.114031759796217</v>
      </c>
    </row>
    <row r="255" spans="1:5" ht="12.75">
      <c r="A255" t="s">
        <v>1584</v>
      </c>
      <c r="B255" s="6"/>
      <c r="C255" s="6">
        <f t="shared" si="38"/>
        <v>0.18685169610316793</v>
      </c>
      <c r="D255" s="6">
        <f t="shared" si="38"/>
        <v>0.2150730889048646</v>
      </c>
      <c r="E255" s="6">
        <f t="shared" si="38"/>
        <v>0.19298740364730213</v>
      </c>
    </row>
    <row r="256" spans="1:5" ht="12.75">
      <c r="A256" t="s">
        <v>1585</v>
      </c>
      <c r="B256" s="6"/>
      <c r="C256" s="6">
        <f t="shared" si="38"/>
        <v>0.45354430379746835</v>
      </c>
      <c r="D256" s="6">
        <f t="shared" si="38"/>
        <v>0.44972826086956524</v>
      </c>
      <c r="E256" s="6">
        <f t="shared" si="38"/>
        <v>0.4457679532699576</v>
      </c>
    </row>
    <row r="257" spans="1:5" ht="12.75">
      <c r="A257" t="s">
        <v>1586</v>
      </c>
      <c r="B257" s="6"/>
      <c r="C257" s="6">
        <f t="shared" si="38"/>
        <v>0.2027961515333734</v>
      </c>
      <c r="D257" s="6">
        <f t="shared" si="38"/>
        <v>0.2215336006805201</v>
      </c>
      <c r="E257" s="6">
        <f t="shared" si="38"/>
        <v>0.22911160805041675</v>
      </c>
    </row>
    <row r="258" spans="1:5" ht="12.75">
      <c r="A258" s="5" t="s">
        <v>2175</v>
      </c>
      <c r="B258" s="6"/>
      <c r="C258" s="6">
        <f aca="true" t="shared" si="39" ref="C258:E259">C247/D11</f>
        <v>0.17894121132473925</v>
      </c>
      <c r="D258" s="6">
        <f t="shared" si="39"/>
        <v>0.19844856568106037</v>
      </c>
      <c r="E258" s="6">
        <f t="shared" si="39"/>
        <v>0.18257804266453465</v>
      </c>
    </row>
    <row r="259" spans="1:5" ht="12.75">
      <c r="A259" s="5" t="s">
        <v>2176</v>
      </c>
      <c r="B259" s="6"/>
      <c r="C259" s="6">
        <f t="shared" si="39"/>
        <v>0.3628876172091868</v>
      </c>
      <c r="D259" s="6">
        <f t="shared" si="39"/>
        <v>0.3865827708320226</v>
      </c>
      <c r="E259" s="6">
        <f t="shared" si="39"/>
        <v>0.36908911771929354</v>
      </c>
    </row>
    <row r="260" spans="1:5" ht="12.75">
      <c r="A260" t="s">
        <v>1587</v>
      </c>
      <c r="B260" s="6"/>
      <c r="C260" s="6">
        <f>C249/D10</f>
        <v>0.22693980315861753</v>
      </c>
      <c r="D260" s="6">
        <f>D249/E10</f>
        <v>0.2702805878984539</v>
      </c>
      <c r="E260" s="6">
        <f>E249/F10</f>
        <v>0.284771079121117</v>
      </c>
    </row>
    <row r="262" ht="12.75">
      <c r="A262" s="5" t="s">
        <v>2198</v>
      </c>
    </row>
    <row r="263" ht="12.75">
      <c r="B263" t="s">
        <v>2197</v>
      </c>
    </row>
    <row r="264" spans="1:2" ht="12.75">
      <c r="A264" s="12" t="s">
        <v>2178</v>
      </c>
      <c r="B264" s="6">
        <f aca="true" t="shared" si="40" ref="B264:B271">E242/C242-1</f>
        <v>-0.07983834351185626</v>
      </c>
    </row>
    <row r="265" spans="1:2" ht="12.75">
      <c r="A265" t="s">
        <v>1582</v>
      </c>
      <c r="B265" s="6">
        <f t="shared" si="40"/>
        <v>0.044687189672294014</v>
      </c>
    </row>
    <row r="266" spans="1:2" ht="12.75">
      <c r="A266" t="s">
        <v>1584</v>
      </c>
      <c r="B266" s="6">
        <f t="shared" si="40"/>
        <v>0.5401350337584396</v>
      </c>
    </row>
    <row r="267" spans="1:2" ht="12.75">
      <c r="A267" t="s">
        <v>1585</v>
      </c>
      <c r="B267" s="6">
        <f t="shared" si="40"/>
        <v>0.08624058051911798</v>
      </c>
    </row>
    <row r="268" spans="1:2" ht="12.75">
      <c r="A268" t="s">
        <v>1586</v>
      </c>
      <c r="B268" s="6">
        <f t="shared" si="40"/>
        <v>0.6708673091178652</v>
      </c>
    </row>
    <row r="269" spans="1:2" ht="12.75">
      <c r="A269" s="5" t="s">
        <v>2175</v>
      </c>
      <c r="B269" s="6">
        <f t="shared" si="40"/>
        <v>0.27967396841569037</v>
      </c>
    </row>
    <row r="270" spans="1:2" ht="12.75">
      <c r="A270" s="5" t="s">
        <v>2176</v>
      </c>
      <c r="B270" s="6">
        <f t="shared" si="40"/>
        <v>-0.09176855424589103</v>
      </c>
    </row>
    <row r="271" spans="1:2" ht="12.75">
      <c r="A271" t="s">
        <v>1587</v>
      </c>
      <c r="B271" s="6">
        <f t="shared" si="40"/>
        <v>0.9901664145234492</v>
      </c>
    </row>
    <row r="273" ht="38.25">
      <c r="A273" s="2" t="s">
        <v>1998</v>
      </c>
    </row>
    <row r="274" spans="2:5" ht="12.75">
      <c r="B274">
        <v>1982</v>
      </c>
      <c r="C274">
        <v>1987</v>
      </c>
      <c r="D274">
        <v>1992</v>
      </c>
      <c r="E274">
        <v>1997</v>
      </c>
    </row>
    <row r="275" spans="1:5" ht="12.75">
      <c r="A275" s="12" t="s">
        <v>2178</v>
      </c>
      <c r="B275" s="15">
        <v>1581101</v>
      </c>
      <c r="C275" s="15">
        <v>1487937</v>
      </c>
      <c r="D275" s="15">
        <f>D280+D281</f>
        <v>1378701</v>
      </c>
      <c r="E275" s="15">
        <f>E280+E281</f>
        <v>1361766</v>
      </c>
    </row>
    <row r="276" spans="1:13" ht="12.75">
      <c r="A276" t="s">
        <v>1582</v>
      </c>
      <c r="B276" s="15">
        <v>18652</v>
      </c>
      <c r="C276" s="15">
        <f>+M276</f>
        <v>13255</v>
      </c>
      <c r="D276" s="15">
        <f aca="true" t="shared" si="41" ref="D276:D282">+K276</f>
        <v>10477</v>
      </c>
      <c r="E276" s="15">
        <f aca="true" t="shared" si="42" ref="E276:E282">+I276</f>
        <v>10317</v>
      </c>
      <c r="I276" s="3">
        <v>10317</v>
      </c>
      <c r="J276" s="2" t="s">
        <v>331</v>
      </c>
      <c r="K276" s="3">
        <v>10477</v>
      </c>
      <c r="L276" s="2" t="s">
        <v>331</v>
      </c>
      <c r="M276" s="3">
        <v>13255</v>
      </c>
    </row>
    <row r="277" spans="1:13" ht="12.75">
      <c r="A277" t="s">
        <v>1584</v>
      </c>
      <c r="B277" s="15">
        <v>4955</v>
      </c>
      <c r="C277" s="15">
        <f>+M277</f>
        <v>5033</v>
      </c>
      <c r="D277" s="15">
        <f t="shared" si="41"/>
        <v>6020</v>
      </c>
      <c r="E277" s="15">
        <f t="shared" si="42"/>
        <v>7713</v>
      </c>
      <c r="I277" s="3">
        <v>7713</v>
      </c>
      <c r="J277" s="2" t="s">
        <v>331</v>
      </c>
      <c r="K277" s="3">
        <v>6020</v>
      </c>
      <c r="L277" s="2" t="s">
        <v>331</v>
      </c>
      <c r="M277" s="3">
        <v>5033</v>
      </c>
    </row>
    <row r="278" spans="1:13" ht="12.75">
      <c r="A278" t="s">
        <v>1585</v>
      </c>
      <c r="B278" s="15">
        <v>4716</v>
      </c>
      <c r="C278" s="15">
        <f>+M278</f>
        <v>4510</v>
      </c>
      <c r="D278" s="15">
        <f t="shared" si="41"/>
        <v>4463</v>
      </c>
      <c r="E278" s="15">
        <f t="shared" si="42"/>
        <v>4558</v>
      </c>
      <c r="I278" s="3">
        <v>4558</v>
      </c>
      <c r="J278" s="2" t="s">
        <v>331</v>
      </c>
      <c r="K278" s="3">
        <v>4463</v>
      </c>
      <c r="L278" s="2" t="s">
        <v>331</v>
      </c>
      <c r="M278" s="3">
        <v>4510</v>
      </c>
    </row>
    <row r="279" spans="1:13" ht="12.75">
      <c r="A279" t="s">
        <v>1586</v>
      </c>
      <c r="B279" s="15">
        <v>3274</v>
      </c>
      <c r="C279" s="15">
        <f>+M279</f>
        <v>3614</v>
      </c>
      <c r="D279" s="15">
        <f t="shared" si="41"/>
        <v>4654</v>
      </c>
      <c r="E279" s="15">
        <f t="shared" si="42"/>
        <v>5411</v>
      </c>
      <c r="I279" s="3">
        <v>5411</v>
      </c>
      <c r="J279" s="2" t="s">
        <v>331</v>
      </c>
      <c r="K279" s="3">
        <v>4654</v>
      </c>
      <c r="L279" s="2" t="s">
        <v>331</v>
      </c>
      <c r="M279" s="3">
        <v>3614</v>
      </c>
    </row>
    <row r="280" spans="1:13" ht="12.75">
      <c r="A280" s="5" t="s">
        <v>2175</v>
      </c>
      <c r="B280" s="15">
        <v>87645</v>
      </c>
      <c r="C280" s="15">
        <f>+M280</f>
        <v>96800</v>
      </c>
      <c r="D280" s="15">
        <f t="shared" si="41"/>
        <v>107147</v>
      </c>
      <c r="E280" s="15">
        <f t="shared" si="42"/>
        <v>118743</v>
      </c>
      <c r="I280" s="3">
        <v>118743</v>
      </c>
      <c r="J280" s="2" t="s">
        <v>331</v>
      </c>
      <c r="K280" s="3">
        <v>107147</v>
      </c>
      <c r="L280" s="2" t="s">
        <v>331</v>
      </c>
      <c r="M280" s="3">
        <v>96800</v>
      </c>
    </row>
    <row r="281" spans="1:13" ht="12.75">
      <c r="A281" s="5" t="s">
        <v>2176</v>
      </c>
      <c r="B281" s="15">
        <f>B275-B280</f>
        <v>1493456</v>
      </c>
      <c r="C281" s="15">
        <f>C275-C280</f>
        <v>1391137</v>
      </c>
      <c r="D281" s="15">
        <f t="shared" si="41"/>
        <v>1271554</v>
      </c>
      <c r="E281" s="15">
        <f t="shared" si="42"/>
        <v>1243023</v>
      </c>
      <c r="I281" s="3">
        <v>1243023</v>
      </c>
      <c r="J281" s="2" t="s">
        <v>331</v>
      </c>
      <c r="K281" s="3">
        <v>1271554</v>
      </c>
      <c r="L281" s="2" t="s">
        <v>813</v>
      </c>
      <c r="M281" s="3">
        <v>0</v>
      </c>
    </row>
    <row r="282" spans="1:13" ht="12.75">
      <c r="A282" t="s">
        <v>1587</v>
      </c>
      <c r="B282" s="15">
        <v>9787</v>
      </c>
      <c r="C282" s="15">
        <f>+M282</f>
        <v>10381</v>
      </c>
      <c r="D282" s="15">
        <f t="shared" si="41"/>
        <v>12875</v>
      </c>
      <c r="E282" s="15">
        <f t="shared" si="42"/>
        <v>17526</v>
      </c>
      <c r="I282" s="3">
        <v>17526</v>
      </c>
      <c r="J282" s="2" t="s">
        <v>331</v>
      </c>
      <c r="K282" s="3">
        <v>12875</v>
      </c>
      <c r="L282" s="2" t="s">
        <v>331</v>
      </c>
      <c r="M282" s="3">
        <v>10381</v>
      </c>
    </row>
    <row r="284" ht="12.75">
      <c r="A284" s="11" t="s">
        <v>2199</v>
      </c>
    </row>
    <row r="285" spans="2:5" ht="12.75">
      <c r="B285">
        <v>1982</v>
      </c>
      <c r="C285">
        <v>1987</v>
      </c>
      <c r="D285">
        <v>1992</v>
      </c>
      <c r="E285">
        <v>1997</v>
      </c>
    </row>
    <row r="286" spans="1:5" ht="12.75">
      <c r="A286" s="12" t="s">
        <v>2178</v>
      </c>
      <c r="B286" s="6">
        <f aca="true" t="shared" si="43" ref="B286:E290">B275/C5</f>
        <v>0.705541246314106</v>
      </c>
      <c r="C286" s="6">
        <f t="shared" si="43"/>
        <v>0.7126957661300946</v>
      </c>
      <c r="D286" s="6">
        <f t="shared" si="43"/>
        <v>0.716096712200696</v>
      </c>
      <c r="E286" s="6">
        <f t="shared" si="43"/>
        <v>0.7122732377230747</v>
      </c>
    </row>
    <row r="287" spans="1:5" ht="12.75">
      <c r="A287" t="s">
        <v>1582</v>
      </c>
      <c r="B287" s="6">
        <f t="shared" si="43"/>
        <v>0.5609624060150376</v>
      </c>
      <c r="C287" s="6">
        <f t="shared" si="43"/>
        <v>0.5774592663588045</v>
      </c>
      <c r="D287" s="6">
        <f t="shared" si="43"/>
        <v>0.556813350340136</v>
      </c>
      <c r="E287" s="6">
        <f t="shared" si="43"/>
        <v>0.5591566852745109</v>
      </c>
    </row>
    <row r="288" spans="1:5" ht="12.75">
      <c r="A288" t="s">
        <v>1584</v>
      </c>
      <c r="B288" s="6">
        <f t="shared" si="43"/>
        <v>0.6871446401331299</v>
      </c>
      <c r="C288" s="6">
        <f t="shared" si="43"/>
        <v>0.7054948135688254</v>
      </c>
      <c r="D288" s="6">
        <f t="shared" si="43"/>
        <v>0.7213036184998802</v>
      </c>
      <c r="E288" s="6">
        <f t="shared" si="43"/>
        <v>0.7250423011844331</v>
      </c>
    </row>
    <row r="289" spans="1:5" ht="12.75">
      <c r="A289" t="s">
        <v>1585</v>
      </c>
      <c r="B289" s="6">
        <f t="shared" si="43"/>
        <v>0.5895</v>
      </c>
      <c r="C289" s="6">
        <f t="shared" si="43"/>
        <v>0.5708860759493671</v>
      </c>
      <c r="D289" s="6">
        <f t="shared" si="43"/>
        <v>0.5512598814229249</v>
      </c>
      <c r="E289" s="6">
        <f t="shared" si="43"/>
        <v>0.5220478753865536</v>
      </c>
    </row>
    <row r="290" spans="1:5" ht="12.75">
      <c r="A290" t="s">
        <v>1586</v>
      </c>
      <c r="B290" s="6">
        <f t="shared" si="43"/>
        <v>0.5543515069420928</v>
      </c>
      <c r="C290" s="6">
        <f t="shared" si="43"/>
        <v>0.5432952495490078</v>
      </c>
      <c r="D290" s="6">
        <f t="shared" si="43"/>
        <v>0.5655608214849921</v>
      </c>
      <c r="E290" s="6">
        <f t="shared" si="43"/>
        <v>0.5500101646676153</v>
      </c>
    </row>
    <row r="291" spans="1:5" ht="12.75">
      <c r="A291" s="5" t="s">
        <v>2175</v>
      </c>
      <c r="B291" s="6">
        <f aca="true" t="shared" si="44" ref="B291:E292">B280/C11</f>
        <v>0.7207707300224508</v>
      </c>
      <c r="C291" s="6">
        <f t="shared" si="44"/>
        <v>0.7353332168549312</v>
      </c>
      <c r="D291" s="6">
        <f t="shared" si="44"/>
        <v>0.7381506792692001</v>
      </c>
      <c r="E291" s="6">
        <f t="shared" si="44"/>
        <v>0.7192099429443617</v>
      </c>
    </row>
    <row r="292" spans="1:5" ht="12.75">
      <c r="A292" s="5" t="s">
        <v>2176</v>
      </c>
      <c r="B292" s="6">
        <f t="shared" si="44"/>
        <v>0.7046674565214212</v>
      </c>
      <c r="C292" s="6">
        <f t="shared" si="44"/>
        <v>0.7111723321394722</v>
      </c>
      <c r="D292" s="6">
        <f t="shared" si="44"/>
        <v>0.7142983938378019</v>
      </c>
      <c r="E292" s="6">
        <f t="shared" si="44"/>
        <v>0.7116175861897218</v>
      </c>
    </row>
    <row r="293" spans="1:5" ht="12.75">
      <c r="A293" t="s">
        <v>1587</v>
      </c>
      <c r="B293" s="6">
        <f>B282/C10</f>
        <v>0.6047704381140703</v>
      </c>
      <c r="C293" s="6">
        <f>C282/D10</f>
        <v>0.5940146486610208</v>
      </c>
      <c r="D293" s="6">
        <f>D282/E10</f>
        <v>0.61438251574728</v>
      </c>
      <c r="E293" s="6">
        <f>E282/F10</f>
        <v>0.6323195150990367</v>
      </c>
    </row>
    <row r="295" ht="12.75">
      <c r="A295" s="24" t="s">
        <v>2200</v>
      </c>
    </row>
    <row r="296" spans="2:5" ht="12.75">
      <c r="B296">
        <v>1982</v>
      </c>
      <c r="C296">
        <v>1987</v>
      </c>
      <c r="D296">
        <v>1992</v>
      </c>
      <c r="E296">
        <v>1997</v>
      </c>
    </row>
    <row r="297" spans="1:5" ht="12.75">
      <c r="A297" s="12" t="s">
        <v>2178</v>
      </c>
      <c r="B297" s="6">
        <f>1-B286</f>
        <v>0.294458753685894</v>
      </c>
      <c r="C297" s="6">
        <f>1-C286</f>
        <v>0.28730423386990545</v>
      </c>
      <c r="D297" s="6">
        <f>1-D286</f>
        <v>0.28390328779930396</v>
      </c>
      <c r="E297" s="6">
        <f>1-E286</f>
        <v>0.2877267622769253</v>
      </c>
    </row>
    <row r="298" spans="1:5" ht="12.75">
      <c r="A298" t="s">
        <v>1582</v>
      </c>
      <c r="B298" s="6">
        <f aca="true" t="shared" si="45" ref="B298:E304">1-B287</f>
        <v>0.43903759398496245</v>
      </c>
      <c r="C298" s="6">
        <f t="shared" si="45"/>
        <v>0.4225407336411955</v>
      </c>
      <c r="D298" s="6">
        <f t="shared" si="45"/>
        <v>0.443186649659864</v>
      </c>
      <c r="E298" s="6">
        <f t="shared" si="45"/>
        <v>0.4408433147254891</v>
      </c>
    </row>
    <row r="299" spans="1:5" ht="12.75">
      <c r="A299" t="s">
        <v>1584</v>
      </c>
      <c r="B299" s="6">
        <f t="shared" si="45"/>
        <v>0.3128553598668701</v>
      </c>
      <c r="C299" s="6">
        <f t="shared" si="45"/>
        <v>0.2945051864311746</v>
      </c>
      <c r="D299" s="6">
        <f t="shared" si="45"/>
        <v>0.27869638150011977</v>
      </c>
      <c r="E299" s="6">
        <f t="shared" si="45"/>
        <v>0.27495769881556686</v>
      </c>
    </row>
    <row r="300" spans="1:5" ht="12.75">
      <c r="A300" t="s">
        <v>1585</v>
      </c>
      <c r="B300" s="6">
        <f t="shared" si="45"/>
        <v>0.4105</v>
      </c>
      <c r="C300" s="6">
        <f t="shared" si="45"/>
        <v>0.42911392405063287</v>
      </c>
      <c r="D300" s="6">
        <f t="shared" si="45"/>
        <v>0.4487401185770751</v>
      </c>
      <c r="E300" s="6">
        <f t="shared" si="45"/>
        <v>0.4779521246134464</v>
      </c>
    </row>
    <row r="301" spans="1:5" ht="12.75">
      <c r="A301" t="s">
        <v>1586</v>
      </c>
      <c r="B301" s="6">
        <f t="shared" si="45"/>
        <v>0.4456484930579072</v>
      </c>
      <c r="C301" s="6">
        <f t="shared" si="45"/>
        <v>0.45670475045099224</v>
      </c>
      <c r="D301" s="6">
        <f t="shared" si="45"/>
        <v>0.4344391785150079</v>
      </c>
      <c r="E301" s="6">
        <f t="shared" si="45"/>
        <v>0.4499898353323847</v>
      </c>
    </row>
    <row r="302" spans="1:5" ht="12.75">
      <c r="A302" s="5" t="s">
        <v>2175</v>
      </c>
      <c r="B302" s="6">
        <f t="shared" si="45"/>
        <v>0.27922926997754915</v>
      </c>
      <c r="C302" s="6">
        <f t="shared" si="45"/>
        <v>0.26466678314506875</v>
      </c>
      <c r="D302" s="6">
        <f t="shared" si="45"/>
        <v>0.2618493207307999</v>
      </c>
      <c r="E302" s="6">
        <f t="shared" si="45"/>
        <v>0.2807900570556383</v>
      </c>
    </row>
    <row r="303" spans="1:5" ht="12.75">
      <c r="A303" s="5" t="s">
        <v>2176</v>
      </c>
      <c r="B303" s="6">
        <f t="shared" si="45"/>
        <v>0.29533254347857885</v>
      </c>
      <c r="C303" s="6">
        <f t="shared" si="45"/>
        <v>0.2888276678605278</v>
      </c>
      <c r="D303" s="6">
        <f t="shared" si="45"/>
        <v>0.2857016061621981</v>
      </c>
      <c r="E303" s="6">
        <f t="shared" si="45"/>
        <v>0.2883824138102782</v>
      </c>
    </row>
    <row r="304" spans="1:5" ht="12.75">
      <c r="A304" t="s">
        <v>1587</v>
      </c>
      <c r="B304" s="6">
        <f t="shared" si="45"/>
        <v>0.3952295618859297</v>
      </c>
      <c r="C304" s="6">
        <f t="shared" si="45"/>
        <v>0.4059853513389792</v>
      </c>
      <c r="D304" s="6">
        <f t="shared" si="45"/>
        <v>0.38561748425272</v>
      </c>
      <c r="E304" s="6">
        <f t="shared" si="45"/>
        <v>0.3676804849009633</v>
      </c>
    </row>
    <row r="307" ht="12.75">
      <c r="A307" s="24" t="s">
        <v>2201</v>
      </c>
    </row>
    <row r="308" spans="2:5" ht="12.75">
      <c r="B308">
        <v>1982</v>
      </c>
      <c r="C308">
        <v>1987</v>
      </c>
      <c r="D308">
        <v>1992</v>
      </c>
      <c r="E308">
        <v>1997</v>
      </c>
    </row>
    <row r="309" spans="1:5" ht="12.75">
      <c r="A309" s="12" t="s">
        <v>2178</v>
      </c>
      <c r="B309" s="15">
        <v>121599</v>
      </c>
      <c r="C309" s="15">
        <v>131641</v>
      </c>
      <c r="D309" s="15">
        <v>145156</v>
      </c>
      <c r="E309" s="15">
        <v>165102</v>
      </c>
    </row>
    <row r="310" spans="1:13" ht="12.75">
      <c r="A310" t="s">
        <v>1582</v>
      </c>
      <c r="B310" s="15">
        <v>3121</v>
      </c>
      <c r="C310" s="15">
        <f>+M310</f>
        <v>2053</v>
      </c>
      <c r="D310" s="15">
        <f>+K310</f>
        <v>1830</v>
      </c>
      <c r="E310" s="15">
        <f>+I310</f>
        <v>1710</v>
      </c>
      <c r="I310" s="3">
        <v>1710</v>
      </c>
      <c r="J310" s="2" t="s">
        <v>331</v>
      </c>
      <c r="K310" s="3">
        <v>1830</v>
      </c>
      <c r="L310" s="2" t="s">
        <v>331</v>
      </c>
      <c r="M310" s="3">
        <v>2053</v>
      </c>
    </row>
    <row r="311" spans="1:13" ht="12.75">
      <c r="A311" t="s">
        <v>1584</v>
      </c>
      <c r="B311" s="15">
        <v>775</v>
      </c>
      <c r="C311" s="15">
        <f>+M311</f>
        <v>806</v>
      </c>
      <c r="D311" s="15">
        <f>+K311</f>
        <v>991</v>
      </c>
      <c r="E311" s="15">
        <f>+I311</f>
        <v>1295</v>
      </c>
      <c r="I311" s="3">
        <v>1295</v>
      </c>
      <c r="J311" s="2" t="s">
        <v>331</v>
      </c>
      <c r="K311" s="3">
        <v>991</v>
      </c>
      <c r="L311" s="2" t="s">
        <v>331</v>
      </c>
      <c r="M311" s="3">
        <v>806</v>
      </c>
    </row>
    <row r="312" spans="1:13" ht="12.75">
      <c r="A312" t="s">
        <v>1585</v>
      </c>
      <c r="B312" s="15">
        <v>814</v>
      </c>
      <c r="C312" s="15">
        <f>+M312</f>
        <v>842</v>
      </c>
      <c r="D312" s="15">
        <f>+K312</f>
        <v>1070</v>
      </c>
      <c r="E312" s="15">
        <f>+I312</f>
        <v>1323</v>
      </c>
      <c r="I312" s="3">
        <v>1323</v>
      </c>
      <c r="J312" s="2" t="s">
        <v>331</v>
      </c>
      <c r="K312" s="3">
        <v>1070</v>
      </c>
      <c r="L312" s="2" t="s">
        <v>331</v>
      </c>
      <c r="M312" s="3">
        <v>842</v>
      </c>
    </row>
    <row r="313" spans="1:13" ht="12.75">
      <c r="A313" t="s">
        <v>1586</v>
      </c>
      <c r="B313" s="15">
        <v>309</v>
      </c>
      <c r="C313" s="15">
        <f>+M313</f>
        <v>459</v>
      </c>
      <c r="D313" s="15">
        <f>+K313</f>
        <v>550</v>
      </c>
      <c r="E313" s="15">
        <f>+I313</f>
        <v>739</v>
      </c>
      <c r="I313" s="3">
        <v>739</v>
      </c>
      <c r="J313" s="2" t="s">
        <v>331</v>
      </c>
      <c r="K313" s="3">
        <v>550</v>
      </c>
      <c r="L313" s="2" t="s">
        <v>331</v>
      </c>
      <c r="M313" s="3">
        <v>459</v>
      </c>
    </row>
    <row r="314" spans="1:13" ht="12.75">
      <c r="A314" t="s">
        <v>1587</v>
      </c>
      <c r="B314" s="15">
        <v>1109</v>
      </c>
      <c r="C314" s="15">
        <f>+M314</f>
        <v>1345</v>
      </c>
      <c r="D314" s="15">
        <f>+K314</f>
        <v>1791</v>
      </c>
      <c r="E314" s="15">
        <f>+I314</f>
        <v>2533</v>
      </c>
      <c r="I314" s="3">
        <v>2533</v>
      </c>
      <c r="J314" s="2" t="s">
        <v>331</v>
      </c>
      <c r="K314" s="3">
        <v>1791</v>
      </c>
      <c r="L314" s="2" t="s">
        <v>331</v>
      </c>
      <c r="M314" s="3">
        <v>1345</v>
      </c>
    </row>
    <row r="317" ht="12.75">
      <c r="A317" s="24" t="s">
        <v>2202</v>
      </c>
    </row>
    <row r="318" spans="2:5" ht="12.75">
      <c r="B318">
        <v>1982</v>
      </c>
      <c r="C318">
        <v>1987</v>
      </c>
      <c r="D318">
        <v>1992</v>
      </c>
      <c r="E318">
        <v>1997</v>
      </c>
    </row>
    <row r="319" spans="1:5" ht="12.75">
      <c r="A319" s="12" t="s">
        <v>2178</v>
      </c>
      <c r="B319" s="7">
        <f aca="true" t="shared" si="46" ref="B319:E324">B309/C5</f>
        <v>0.054261625291837125</v>
      </c>
      <c r="C319" s="7">
        <f t="shared" si="46"/>
        <v>0.06305373369244247</v>
      </c>
      <c r="D319" s="7">
        <f t="shared" si="46"/>
        <v>0.07539396457694905</v>
      </c>
      <c r="E319" s="7">
        <f t="shared" si="46"/>
        <v>0.0863567867714094</v>
      </c>
    </row>
    <row r="320" spans="1:5" ht="12.75">
      <c r="A320" t="s">
        <v>1582</v>
      </c>
      <c r="B320" s="7">
        <f t="shared" si="46"/>
        <v>0.09386466165413535</v>
      </c>
      <c r="C320" s="7">
        <f t="shared" si="46"/>
        <v>0.08943974906334408</v>
      </c>
      <c r="D320" s="7">
        <f t="shared" si="46"/>
        <v>0.09725765306122448</v>
      </c>
      <c r="E320" s="7">
        <f t="shared" si="46"/>
        <v>0.09267790363665926</v>
      </c>
    </row>
    <row r="321" spans="1:5" ht="12.75">
      <c r="A321" t="s">
        <v>1584</v>
      </c>
      <c r="B321" s="7">
        <f t="shared" si="46"/>
        <v>0.10747469144362778</v>
      </c>
      <c r="C321" s="7">
        <f t="shared" si="46"/>
        <v>0.11298009531819456</v>
      </c>
      <c r="D321" s="7">
        <f t="shared" si="46"/>
        <v>0.11873951593577761</v>
      </c>
      <c r="E321" s="7">
        <f t="shared" si="46"/>
        <v>0.12173340853543899</v>
      </c>
    </row>
    <row r="322" spans="1:5" ht="12.75">
      <c r="A322" t="s">
        <v>1585</v>
      </c>
      <c r="B322" s="7">
        <f t="shared" si="46"/>
        <v>0.10175</v>
      </c>
      <c r="C322" s="7">
        <f t="shared" si="46"/>
        <v>0.10658227848101266</v>
      </c>
      <c r="D322" s="7">
        <f t="shared" si="46"/>
        <v>0.13216403162055335</v>
      </c>
      <c r="E322" s="7">
        <f t="shared" si="46"/>
        <v>0.1515290344748597</v>
      </c>
    </row>
    <row r="323" spans="1:5" ht="12.75">
      <c r="A323" t="s">
        <v>1586</v>
      </c>
      <c r="B323" s="7">
        <f t="shared" si="46"/>
        <v>0.052319674906874364</v>
      </c>
      <c r="C323" s="7">
        <f t="shared" si="46"/>
        <v>0.0690018039687312</v>
      </c>
      <c r="D323" s="7">
        <f t="shared" si="46"/>
        <v>0.0668367966946166</v>
      </c>
      <c r="E323" s="7">
        <f t="shared" si="46"/>
        <v>0.07511689367757675</v>
      </c>
    </row>
    <row r="324" spans="1:5" ht="12.75">
      <c r="A324" t="s">
        <v>1587</v>
      </c>
      <c r="B324" s="7">
        <f t="shared" si="46"/>
        <v>0.06852870295989619</v>
      </c>
      <c r="C324" s="7">
        <f t="shared" si="46"/>
        <v>0.07696269169146258</v>
      </c>
      <c r="D324" s="7">
        <f t="shared" si="46"/>
        <v>0.08546478335560222</v>
      </c>
      <c r="E324" s="7">
        <f t="shared" si="46"/>
        <v>0.0913879568495869</v>
      </c>
    </row>
    <row r="325" spans="2:5" ht="12.75">
      <c r="B325" s="7"/>
      <c r="C325" s="7"/>
      <c r="D325" s="7"/>
      <c r="E325" s="7"/>
    </row>
    <row r="326" spans="1:5" ht="51">
      <c r="A326" s="2" t="s">
        <v>1502</v>
      </c>
      <c r="B326" s="7"/>
      <c r="C326" s="7"/>
      <c r="D326" s="7"/>
      <c r="E326" s="7"/>
    </row>
    <row r="327" spans="2:5" ht="12.75">
      <c r="B327">
        <v>1982</v>
      </c>
      <c r="C327">
        <v>1987</v>
      </c>
      <c r="D327">
        <v>1992</v>
      </c>
      <c r="E327">
        <v>1997</v>
      </c>
    </row>
    <row r="328" spans="1:5" ht="12.75">
      <c r="A328" s="12" t="s">
        <v>2178</v>
      </c>
      <c r="B328" s="15">
        <v>188765</v>
      </c>
      <c r="C328" s="15">
        <v>300909</v>
      </c>
      <c r="D328" s="15">
        <f>D333+D334</f>
        <v>111095</v>
      </c>
      <c r="E328" s="15">
        <f>E333+E334</f>
        <v>83328</v>
      </c>
    </row>
    <row r="329" spans="1:13" ht="12.75">
      <c r="A329" t="s">
        <v>1582</v>
      </c>
      <c r="B329" s="15">
        <v>1235</v>
      </c>
      <c r="C329" s="15">
        <f>+M329</f>
        <v>1065</v>
      </c>
      <c r="D329" s="15">
        <f aca="true" t="shared" si="47" ref="D329:D335">+K329</f>
        <v>658</v>
      </c>
      <c r="E329" s="15">
        <f aca="true" t="shared" si="48" ref="E329:E335">+I329</f>
        <v>399</v>
      </c>
      <c r="I329" s="3">
        <v>399</v>
      </c>
      <c r="J329" s="2" t="s">
        <v>331</v>
      </c>
      <c r="K329" s="3">
        <v>658</v>
      </c>
      <c r="L329" s="2" t="s">
        <v>331</v>
      </c>
      <c r="M329" s="3">
        <v>1065</v>
      </c>
    </row>
    <row r="330" spans="1:13" ht="12.75">
      <c r="A330" t="s">
        <v>1584</v>
      </c>
      <c r="B330" s="15">
        <v>166</v>
      </c>
      <c r="C330" s="15">
        <f>+M330</f>
        <v>245</v>
      </c>
      <c r="D330" s="15">
        <f t="shared" si="47"/>
        <v>112</v>
      </c>
      <c r="E330" s="15">
        <f t="shared" si="48"/>
        <v>136</v>
      </c>
      <c r="I330" s="3">
        <v>136</v>
      </c>
      <c r="J330" s="2" t="s">
        <v>331</v>
      </c>
      <c r="K330" s="3">
        <v>112</v>
      </c>
      <c r="L330" s="2" t="s">
        <v>331</v>
      </c>
      <c r="M330" s="3">
        <v>245</v>
      </c>
    </row>
    <row r="331" spans="1:13" ht="12.75">
      <c r="A331" t="s">
        <v>1585</v>
      </c>
      <c r="B331" s="15">
        <v>83</v>
      </c>
      <c r="C331" s="15">
        <f>+M331</f>
        <v>109</v>
      </c>
      <c r="D331" s="15">
        <f t="shared" si="47"/>
        <v>68</v>
      </c>
      <c r="E331" s="15">
        <f t="shared" si="48"/>
        <v>74</v>
      </c>
      <c r="I331" s="3">
        <v>74</v>
      </c>
      <c r="J331" s="2" t="s">
        <v>331</v>
      </c>
      <c r="K331" s="3">
        <v>68</v>
      </c>
      <c r="L331" s="2" t="s">
        <v>331</v>
      </c>
      <c r="M331" s="3">
        <v>109</v>
      </c>
    </row>
    <row r="332" spans="1:13" ht="12.75">
      <c r="A332" t="s">
        <v>1586</v>
      </c>
      <c r="B332" s="15">
        <v>154</v>
      </c>
      <c r="C332" s="15">
        <f>+M332</f>
        <v>170</v>
      </c>
      <c r="D332" s="15">
        <f t="shared" si="47"/>
        <v>116</v>
      </c>
      <c r="E332" s="15">
        <f t="shared" si="48"/>
        <v>120</v>
      </c>
      <c r="I332" s="3">
        <v>120</v>
      </c>
      <c r="J332" s="2" t="s">
        <v>331</v>
      </c>
      <c r="K332" s="3">
        <v>116</v>
      </c>
      <c r="L332" s="2" t="s">
        <v>331</v>
      </c>
      <c r="M332" s="3">
        <v>170</v>
      </c>
    </row>
    <row r="333" spans="1:13" ht="12.75">
      <c r="A333" s="5" t="s">
        <v>2175</v>
      </c>
      <c r="B333" s="15">
        <v>2684</v>
      </c>
      <c r="C333" s="15">
        <f>+M333</f>
        <v>6087</v>
      </c>
      <c r="D333" s="15">
        <f t="shared" si="47"/>
        <v>2788</v>
      </c>
      <c r="E333" s="15">
        <f t="shared" si="48"/>
        <v>2184</v>
      </c>
      <c r="I333" s="3">
        <v>2184</v>
      </c>
      <c r="J333" s="2" t="s">
        <v>331</v>
      </c>
      <c r="K333" s="3">
        <v>2788</v>
      </c>
      <c r="L333" s="2" t="s">
        <v>331</v>
      </c>
      <c r="M333" s="3">
        <v>6087</v>
      </c>
    </row>
    <row r="334" spans="1:13" ht="12.75">
      <c r="A334" s="5" t="s">
        <v>2176</v>
      </c>
      <c r="B334" s="15">
        <f>B328-B333</f>
        <v>186081</v>
      </c>
      <c r="C334" s="15">
        <f>C328-C333</f>
        <v>294822</v>
      </c>
      <c r="D334" s="15">
        <f t="shared" si="47"/>
        <v>108307</v>
      </c>
      <c r="E334" s="15">
        <f t="shared" si="48"/>
        <v>81144</v>
      </c>
      <c r="I334" s="3">
        <v>81144</v>
      </c>
      <c r="J334" s="2" t="s">
        <v>331</v>
      </c>
      <c r="K334" s="3">
        <v>108307</v>
      </c>
      <c r="L334" s="2" t="s">
        <v>813</v>
      </c>
      <c r="M334" s="3">
        <v>0</v>
      </c>
    </row>
    <row r="335" spans="1:13" ht="12.75">
      <c r="A335" t="s">
        <v>1587</v>
      </c>
      <c r="B335" s="15">
        <v>569</v>
      </c>
      <c r="C335" s="15">
        <f>+M335</f>
        <v>659</v>
      </c>
      <c r="D335" s="15">
        <f t="shared" si="47"/>
        <v>495</v>
      </c>
      <c r="E335" s="15">
        <f t="shared" si="48"/>
        <v>592</v>
      </c>
      <c r="I335" s="3">
        <v>592</v>
      </c>
      <c r="J335" s="2" t="s">
        <v>331</v>
      </c>
      <c r="K335" s="3">
        <v>495</v>
      </c>
      <c r="L335" s="2" t="s">
        <v>331</v>
      </c>
      <c r="M335" s="3">
        <v>659</v>
      </c>
    </row>
    <row r="337" ht="12.75">
      <c r="A337" t="s">
        <v>2203</v>
      </c>
    </row>
    <row r="338" spans="2:5" ht="12.75">
      <c r="B338">
        <v>1982</v>
      </c>
      <c r="C338">
        <v>1987</v>
      </c>
      <c r="D338">
        <v>1992</v>
      </c>
      <c r="E338">
        <v>1997</v>
      </c>
    </row>
    <row r="339" spans="1:5" ht="12.75">
      <c r="A339" s="12" t="s">
        <v>2178</v>
      </c>
      <c r="B339" s="7">
        <f aca="true" t="shared" si="49" ref="B339:E343">B328/C5</f>
        <v>0.08423338759540486</v>
      </c>
      <c r="C339" s="7">
        <f t="shared" si="49"/>
        <v>0.14413014145789815</v>
      </c>
      <c r="D339" s="7">
        <f t="shared" si="49"/>
        <v>0.05770269568378954</v>
      </c>
      <c r="E339" s="7">
        <f t="shared" si="49"/>
        <v>0.043584804109508074</v>
      </c>
    </row>
    <row r="340" spans="1:5" ht="12.75">
      <c r="A340" t="s">
        <v>1582</v>
      </c>
      <c r="B340" s="7">
        <f t="shared" si="49"/>
        <v>0.037142857142857144</v>
      </c>
      <c r="C340" s="7">
        <f t="shared" si="49"/>
        <v>0.04639714211030757</v>
      </c>
      <c r="D340" s="7">
        <f t="shared" si="49"/>
        <v>0.034970238095238096</v>
      </c>
      <c r="E340" s="7">
        <f t="shared" si="49"/>
        <v>0.021624844181887162</v>
      </c>
    </row>
    <row r="341" spans="1:5" ht="12.75">
      <c r="A341" t="s">
        <v>1584</v>
      </c>
      <c r="B341" s="7">
        <f t="shared" si="49"/>
        <v>0.023020385522118984</v>
      </c>
      <c r="C341" s="7">
        <f t="shared" si="49"/>
        <v>0.034342584805158394</v>
      </c>
      <c r="D341" s="7">
        <f t="shared" si="49"/>
        <v>0.013419602204648934</v>
      </c>
      <c r="E341" s="7">
        <f t="shared" si="49"/>
        <v>0.012784357962022937</v>
      </c>
    </row>
    <row r="342" spans="1:5" ht="12.75">
      <c r="A342" t="s">
        <v>1585</v>
      </c>
      <c r="B342" s="7">
        <f t="shared" si="49"/>
        <v>0.010375</v>
      </c>
      <c r="C342" s="7">
        <f t="shared" si="49"/>
        <v>0.01379746835443038</v>
      </c>
      <c r="D342" s="7">
        <f t="shared" si="49"/>
        <v>0.008399209486166008</v>
      </c>
      <c r="E342" s="7">
        <f t="shared" si="49"/>
        <v>0.008475546901844004</v>
      </c>
    </row>
    <row r="343" spans="1:5" ht="12.75">
      <c r="A343" t="s">
        <v>1586</v>
      </c>
      <c r="B343" s="7">
        <f t="shared" si="49"/>
        <v>0.02607517778530308</v>
      </c>
      <c r="C343" s="7">
        <f t="shared" si="49"/>
        <v>0.02555622369212267</v>
      </c>
      <c r="D343" s="7">
        <f t="shared" si="49"/>
        <v>0.014096488030137319</v>
      </c>
      <c r="E343" s="7">
        <f t="shared" si="49"/>
        <v>0.012197601138442773</v>
      </c>
    </row>
    <row r="344" spans="1:5" ht="12.75">
      <c r="A344" s="5" t="s">
        <v>2175</v>
      </c>
      <c r="B344" s="7">
        <f aca="true" t="shared" si="50" ref="B344:E345">B333/C11</f>
        <v>0.02207254993873305</v>
      </c>
      <c r="C344" s="7">
        <f t="shared" si="50"/>
        <v>0.046239393502024446</v>
      </c>
      <c r="D344" s="7">
        <f t="shared" si="50"/>
        <v>0.019206922207831573</v>
      </c>
      <c r="E344" s="7">
        <f t="shared" si="50"/>
        <v>0.013228186212159756</v>
      </c>
    </row>
    <row r="345" spans="1:5" ht="12.75">
      <c r="A345" s="5" t="s">
        <v>2176</v>
      </c>
      <c r="B345" s="7">
        <f t="shared" si="50"/>
        <v>0.08779985816586666</v>
      </c>
      <c r="C345" s="7">
        <f t="shared" si="50"/>
        <v>0.1507179014762913</v>
      </c>
      <c r="D345" s="7">
        <f t="shared" si="50"/>
        <v>0.06084170718773313</v>
      </c>
      <c r="E345" s="7">
        <f t="shared" si="50"/>
        <v>0.04645408605776304</v>
      </c>
    </row>
    <row r="346" spans="1:5" ht="12.75">
      <c r="A346" t="s">
        <v>1587</v>
      </c>
      <c r="B346" s="7">
        <f>B335/C10</f>
        <v>0.03516035345733177</v>
      </c>
      <c r="C346" s="7">
        <f>C335/D10</f>
        <v>0.03770885786221103</v>
      </c>
      <c r="D346" s="7">
        <f>D335/E10</f>
        <v>0.023620920022905136</v>
      </c>
      <c r="E346" s="7">
        <f>E335/F10</f>
        <v>0.021358732907601832</v>
      </c>
    </row>
    <row r="348" ht="51">
      <c r="A348" s="2" t="s">
        <v>2104</v>
      </c>
    </row>
    <row r="349" spans="2:5" ht="12.75">
      <c r="B349">
        <v>1982</v>
      </c>
      <c r="C349">
        <v>1987</v>
      </c>
      <c r="D349">
        <v>1992</v>
      </c>
      <c r="E349">
        <v>1997</v>
      </c>
    </row>
    <row r="350" spans="1:5" ht="12.75">
      <c r="A350" s="12" t="s">
        <v>2178</v>
      </c>
      <c r="B350" s="15">
        <v>6611471</v>
      </c>
      <c r="C350" s="15">
        <v>8333195</v>
      </c>
      <c r="D350" s="15">
        <f>D355+D356</f>
        <v>3817386</v>
      </c>
      <c r="E350" s="15">
        <f>E355+E356</f>
        <v>3034713</v>
      </c>
    </row>
    <row r="351" spans="1:13" ht="12.75">
      <c r="A351" t="s">
        <v>1582</v>
      </c>
      <c r="B351" s="15">
        <v>11212</v>
      </c>
      <c r="C351" s="15">
        <f>+M351</f>
        <v>8465</v>
      </c>
      <c r="D351" s="15">
        <f aca="true" t="shared" si="51" ref="D351:D357">+K351</f>
        <v>9151</v>
      </c>
      <c r="E351" s="15">
        <f aca="true" t="shared" si="52" ref="E351:E357">+I351</f>
        <v>3978</v>
      </c>
      <c r="I351" s="3">
        <v>3978</v>
      </c>
      <c r="J351" s="2" t="s">
        <v>331</v>
      </c>
      <c r="K351" s="3">
        <v>9151</v>
      </c>
      <c r="L351" s="2" t="s">
        <v>331</v>
      </c>
      <c r="M351" s="3">
        <v>8465</v>
      </c>
    </row>
    <row r="352" spans="1:13" ht="12.75">
      <c r="A352" t="s">
        <v>1584</v>
      </c>
      <c r="B352" s="15">
        <v>3243</v>
      </c>
      <c r="C352" s="15">
        <f>+M352</f>
        <v>3126</v>
      </c>
      <c r="D352" s="15">
        <f t="shared" si="51"/>
        <v>1492</v>
      </c>
      <c r="E352" s="15">
        <f t="shared" si="52"/>
        <v>2486</v>
      </c>
      <c r="I352" s="3">
        <v>2486</v>
      </c>
      <c r="J352" s="2" t="s">
        <v>331</v>
      </c>
      <c r="K352" s="3">
        <v>1492</v>
      </c>
      <c r="L352" s="2" t="s">
        <v>331</v>
      </c>
      <c r="M352" s="3">
        <v>3126</v>
      </c>
    </row>
    <row r="353" spans="1:13" ht="12.75">
      <c r="A353" t="s">
        <v>1585</v>
      </c>
      <c r="B353" s="15">
        <v>2485</v>
      </c>
      <c r="C353" s="15">
        <f>+M353</f>
        <v>3149</v>
      </c>
      <c r="D353" s="15">
        <f t="shared" si="51"/>
        <v>3128</v>
      </c>
      <c r="E353" s="15">
        <f t="shared" si="52"/>
        <v>3833</v>
      </c>
      <c r="I353" s="3">
        <v>3833</v>
      </c>
      <c r="J353" s="2" t="s">
        <v>331</v>
      </c>
      <c r="K353" s="3">
        <v>3128</v>
      </c>
      <c r="L353" s="2" t="s">
        <v>331</v>
      </c>
      <c r="M353" s="3">
        <v>3149</v>
      </c>
    </row>
    <row r="354" spans="1:13" ht="12.75">
      <c r="A354" t="s">
        <v>1586</v>
      </c>
      <c r="B354" s="15">
        <v>3386</v>
      </c>
      <c r="C354" s="15">
        <f>+M354</f>
        <v>4380</v>
      </c>
      <c r="D354" s="15">
        <f t="shared" si="51"/>
        <v>3428</v>
      </c>
      <c r="E354" s="15">
        <f t="shared" si="52"/>
        <v>2501</v>
      </c>
      <c r="I354" s="3">
        <v>2501</v>
      </c>
      <c r="J354" s="2" t="s">
        <v>331</v>
      </c>
      <c r="K354" s="3">
        <v>3428</v>
      </c>
      <c r="L354" s="2" t="s">
        <v>331</v>
      </c>
      <c r="M354" s="3">
        <v>4380</v>
      </c>
    </row>
    <row r="355" spans="1:13" ht="12.75">
      <c r="A355" s="5" t="s">
        <v>2175</v>
      </c>
      <c r="B355" s="15">
        <v>65766</v>
      </c>
      <c r="C355" s="15">
        <f>+M355</f>
        <v>118506</v>
      </c>
      <c r="D355" s="15">
        <f t="shared" si="51"/>
        <v>68806</v>
      </c>
      <c r="E355" s="15">
        <f t="shared" si="52"/>
        <v>47717</v>
      </c>
      <c r="I355" s="3">
        <v>47717</v>
      </c>
      <c r="J355" s="2" t="s">
        <v>331</v>
      </c>
      <c r="K355" s="3">
        <v>68806</v>
      </c>
      <c r="L355" s="2" t="s">
        <v>331</v>
      </c>
      <c r="M355" s="3">
        <v>118506</v>
      </c>
    </row>
    <row r="356" spans="1:13" ht="12.75">
      <c r="A356" s="5" t="s">
        <v>2176</v>
      </c>
      <c r="B356" s="15">
        <f>B350-B355</f>
        <v>6545705</v>
      </c>
      <c r="C356" s="15">
        <f>C350-C355</f>
        <v>8214689</v>
      </c>
      <c r="D356" s="15">
        <f t="shared" si="51"/>
        <v>3748580</v>
      </c>
      <c r="E356" s="15">
        <f t="shared" si="52"/>
        <v>2986996</v>
      </c>
      <c r="I356" s="3">
        <v>2986996</v>
      </c>
      <c r="J356" s="2" t="s">
        <v>331</v>
      </c>
      <c r="K356" s="3">
        <v>3748580</v>
      </c>
      <c r="L356" s="2" t="s">
        <v>813</v>
      </c>
      <c r="M356" s="3">
        <v>0</v>
      </c>
    </row>
    <row r="357" spans="1:13" ht="12.75">
      <c r="A357" t="s">
        <v>1587</v>
      </c>
      <c r="B357" s="15">
        <v>16581</v>
      </c>
      <c r="C357" s="15">
        <f>+M357</f>
        <v>15336</v>
      </c>
      <c r="D357" s="15">
        <f t="shared" si="51"/>
        <v>17227</v>
      </c>
      <c r="E357" s="15">
        <f t="shared" si="52"/>
        <v>19126</v>
      </c>
      <c r="I357" s="3">
        <v>19126</v>
      </c>
      <c r="J357" s="2" t="s">
        <v>331</v>
      </c>
      <c r="K357" s="3">
        <v>17227</v>
      </c>
      <c r="L357" s="2" t="s">
        <v>331</v>
      </c>
      <c r="M357" s="3">
        <v>15336</v>
      </c>
    </row>
    <row r="359" ht="12.75">
      <c r="A359" s="5" t="s">
        <v>2204</v>
      </c>
    </row>
    <row r="360" spans="2:5" ht="12.75">
      <c r="B360">
        <v>1982</v>
      </c>
      <c r="C360">
        <v>1987</v>
      </c>
      <c r="D360">
        <v>1992</v>
      </c>
      <c r="E360">
        <v>1997</v>
      </c>
    </row>
    <row r="361" spans="1:5" ht="12.75">
      <c r="A361" s="12" t="s">
        <v>2178</v>
      </c>
      <c r="B361" s="20">
        <f>1000*B350/B328</f>
        <v>35024.87749317935</v>
      </c>
      <c r="C361" s="20">
        <f>1000*C350/C328</f>
        <v>27693.405647554577</v>
      </c>
      <c r="D361" s="20">
        <f>1000*D350/D328</f>
        <v>34361.45641117962</v>
      </c>
      <c r="E361" s="20">
        <f>1000*E350/E328</f>
        <v>36418.886808755764</v>
      </c>
    </row>
    <row r="362" spans="1:5" ht="12.75">
      <c r="A362" t="s">
        <v>1582</v>
      </c>
      <c r="B362" s="20">
        <f aca="true" t="shared" si="53" ref="B362:E368">1000*B351/B329</f>
        <v>9078.542510121457</v>
      </c>
      <c r="C362" s="20">
        <f t="shared" si="53"/>
        <v>7948.356807511737</v>
      </c>
      <c r="D362" s="20">
        <f t="shared" si="53"/>
        <v>13907.294832826748</v>
      </c>
      <c r="E362" s="20">
        <f t="shared" si="53"/>
        <v>9969.924812030074</v>
      </c>
    </row>
    <row r="363" spans="1:5" ht="12.75">
      <c r="A363" t="s">
        <v>1584</v>
      </c>
      <c r="B363" s="20">
        <f t="shared" si="53"/>
        <v>19536.14457831325</v>
      </c>
      <c r="C363" s="20">
        <f t="shared" si="53"/>
        <v>12759.183673469388</v>
      </c>
      <c r="D363" s="20">
        <f t="shared" si="53"/>
        <v>13321.42857142857</v>
      </c>
      <c r="E363" s="20">
        <f t="shared" si="53"/>
        <v>18279.41176470588</v>
      </c>
    </row>
    <row r="364" spans="1:5" ht="12.75">
      <c r="A364" t="s">
        <v>1585</v>
      </c>
      <c r="B364" s="20">
        <f t="shared" si="53"/>
        <v>29939.75903614458</v>
      </c>
      <c r="C364" s="20">
        <f t="shared" si="53"/>
        <v>28889.908256880735</v>
      </c>
      <c r="D364" s="20">
        <f t="shared" si="53"/>
        <v>46000</v>
      </c>
      <c r="E364" s="20">
        <f t="shared" si="53"/>
        <v>51797.2972972973</v>
      </c>
    </row>
    <row r="365" spans="1:5" ht="12.75">
      <c r="A365" t="s">
        <v>1586</v>
      </c>
      <c r="B365" s="20">
        <f t="shared" si="53"/>
        <v>21987.012987012986</v>
      </c>
      <c r="C365" s="20">
        <f t="shared" si="53"/>
        <v>25764.70588235294</v>
      </c>
      <c r="D365" s="20">
        <f t="shared" si="53"/>
        <v>29551.724137931036</v>
      </c>
      <c r="E365" s="20">
        <f t="shared" si="53"/>
        <v>20841.666666666668</v>
      </c>
    </row>
    <row r="366" spans="1:5" ht="12.75">
      <c r="A366" s="5" t="s">
        <v>2175</v>
      </c>
      <c r="B366" s="20">
        <f t="shared" si="53"/>
        <v>24502.980625931446</v>
      </c>
      <c r="C366" s="20">
        <f t="shared" si="53"/>
        <v>19468.703794972895</v>
      </c>
      <c r="D366" s="20">
        <f t="shared" si="53"/>
        <v>24679.340028694405</v>
      </c>
      <c r="E366" s="20">
        <f t="shared" si="53"/>
        <v>21848.443223443224</v>
      </c>
    </row>
    <row r="367" spans="1:5" ht="12.75">
      <c r="A367" s="5" t="s">
        <v>2176</v>
      </c>
      <c r="B367" s="20">
        <f t="shared" si="53"/>
        <v>35176.643504710315</v>
      </c>
      <c r="C367" s="20">
        <f t="shared" si="53"/>
        <v>27863.215770871917</v>
      </c>
      <c r="D367" s="20">
        <f t="shared" si="53"/>
        <v>34610.689983103584</v>
      </c>
      <c r="E367" s="20">
        <f t="shared" si="53"/>
        <v>36811.05195701469</v>
      </c>
    </row>
    <row r="368" spans="1:6" ht="12.75">
      <c r="A368" t="s">
        <v>1587</v>
      </c>
      <c r="B368" s="20">
        <f t="shared" si="53"/>
        <v>29140.597539543058</v>
      </c>
      <c r="C368" s="20">
        <f t="shared" si="53"/>
        <v>23271.623672230653</v>
      </c>
      <c r="D368" s="20">
        <f t="shared" si="53"/>
        <v>34802.020202020205</v>
      </c>
      <c r="E368" s="20">
        <f t="shared" si="53"/>
        <v>32307.432432432433</v>
      </c>
      <c r="F368" s="25">
        <f>E368/E361</f>
        <v>0.88710653354361</v>
      </c>
    </row>
    <row r="372" spans="1:5" ht="38.25">
      <c r="A372" s="2" t="s">
        <v>1550</v>
      </c>
      <c r="B372" s="7"/>
      <c r="C372" s="7"/>
      <c r="D372" s="7"/>
      <c r="E372" s="7"/>
    </row>
    <row r="373" spans="2:4" ht="12.75">
      <c r="B373">
        <v>1987</v>
      </c>
      <c r="C373">
        <v>1992</v>
      </c>
      <c r="D373">
        <v>1997</v>
      </c>
    </row>
    <row r="374" spans="1:4" ht="12.75">
      <c r="A374" s="12" t="s">
        <v>2178</v>
      </c>
      <c r="B374" s="15">
        <v>699010</v>
      </c>
      <c r="C374" s="15">
        <f>C379+C380</f>
        <v>569216</v>
      </c>
      <c r="D374" s="15">
        <f>D379+D380</f>
        <v>685029</v>
      </c>
    </row>
    <row r="375" spans="1:13" ht="12.75">
      <c r="A375" t="s">
        <v>1582</v>
      </c>
      <c r="B375" s="15">
        <f>+M375</f>
        <v>4115</v>
      </c>
      <c r="C375" s="15">
        <f aca="true" t="shared" si="54" ref="C375:C381">+K375</f>
        <v>2923</v>
      </c>
      <c r="D375" s="15">
        <f aca="true" t="shared" si="55" ref="D375:D381">+I375</f>
        <v>3923</v>
      </c>
      <c r="I375" s="3">
        <v>3923</v>
      </c>
      <c r="J375" s="2" t="s">
        <v>331</v>
      </c>
      <c r="K375" s="3">
        <v>2923</v>
      </c>
      <c r="L375" s="2" t="s">
        <v>331</v>
      </c>
      <c r="M375" s="3">
        <v>4115</v>
      </c>
    </row>
    <row r="376" spans="1:13" ht="12.75">
      <c r="A376" t="s">
        <v>1584</v>
      </c>
      <c r="B376" s="15">
        <f>+M376</f>
        <v>966</v>
      </c>
      <c r="C376" s="15">
        <f t="shared" si="54"/>
        <v>1121</v>
      </c>
      <c r="D376" s="15">
        <f t="shared" si="55"/>
        <v>1902</v>
      </c>
      <c r="I376" s="3">
        <v>1902</v>
      </c>
      <c r="J376" s="2" t="s">
        <v>331</v>
      </c>
      <c r="K376" s="3">
        <v>1121</v>
      </c>
      <c r="L376" s="2" t="s">
        <v>331</v>
      </c>
      <c r="M376" s="3">
        <v>966</v>
      </c>
    </row>
    <row r="377" spans="1:13" ht="12.75">
      <c r="A377" t="s">
        <v>1585</v>
      </c>
      <c r="B377" s="15">
        <f>+M377</f>
        <v>486</v>
      </c>
      <c r="C377" s="15">
        <f t="shared" si="54"/>
        <v>482</v>
      </c>
      <c r="D377" s="15">
        <f t="shared" si="55"/>
        <v>648</v>
      </c>
      <c r="I377" s="3">
        <v>648</v>
      </c>
      <c r="J377" s="2" t="s">
        <v>331</v>
      </c>
      <c r="K377" s="3">
        <v>482</v>
      </c>
      <c r="L377" s="2" t="s">
        <v>331</v>
      </c>
      <c r="M377" s="3">
        <v>486</v>
      </c>
    </row>
    <row r="378" spans="1:13" ht="12.75">
      <c r="A378" t="s">
        <v>1586</v>
      </c>
      <c r="B378" s="15">
        <f>+M378</f>
        <v>620</v>
      </c>
      <c r="C378" s="15">
        <f t="shared" si="54"/>
        <v>871</v>
      </c>
      <c r="D378" s="15">
        <f t="shared" si="55"/>
        <v>1191</v>
      </c>
      <c r="I378" s="3">
        <v>1191</v>
      </c>
      <c r="J378" s="2" t="s">
        <v>331</v>
      </c>
      <c r="K378" s="3">
        <v>871</v>
      </c>
      <c r="L378" s="2" t="s">
        <v>331</v>
      </c>
      <c r="M378" s="3">
        <v>620</v>
      </c>
    </row>
    <row r="379" spans="1:13" ht="12.75">
      <c r="A379" s="5" t="s">
        <v>2175</v>
      </c>
      <c r="B379" s="15">
        <f>+M379</f>
        <v>23170</v>
      </c>
      <c r="C379" s="15">
        <f t="shared" si="54"/>
        <v>26131</v>
      </c>
      <c r="D379" s="15">
        <f t="shared" si="55"/>
        <v>42878</v>
      </c>
      <c r="I379" s="3">
        <v>42878</v>
      </c>
      <c r="J379" s="2" t="s">
        <v>331</v>
      </c>
      <c r="K379" s="3">
        <v>26131</v>
      </c>
      <c r="L379" s="2" t="s">
        <v>331</v>
      </c>
      <c r="M379" s="3">
        <v>23170</v>
      </c>
    </row>
    <row r="380" spans="1:13" ht="12.75">
      <c r="A380" s="5" t="s">
        <v>2176</v>
      </c>
      <c r="B380" s="15">
        <f>B374-B379</f>
        <v>675840</v>
      </c>
      <c r="C380" s="15">
        <f t="shared" si="54"/>
        <v>543085</v>
      </c>
      <c r="D380" s="15">
        <f t="shared" si="55"/>
        <v>642151</v>
      </c>
      <c r="I380" s="3">
        <v>642151</v>
      </c>
      <c r="J380" s="2" t="s">
        <v>331</v>
      </c>
      <c r="K380" s="3">
        <v>543085</v>
      </c>
      <c r="L380" s="2" t="s">
        <v>813</v>
      </c>
      <c r="M380" s="3">
        <v>0</v>
      </c>
    </row>
    <row r="381" spans="1:13" ht="12.75">
      <c r="A381" t="s">
        <v>1587</v>
      </c>
      <c r="B381" s="15">
        <f>+M381</f>
        <v>2223</v>
      </c>
      <c r="C381" s="15">
        <f t="shared" si="54"/>
        <v>3057</v>
      </c>
      <c r="D381" s="15">
        <f t="shared" si="55"/>
        <v>5227</v>
      </c>
      <c r="I381" s="3">
        <v>5227</v>
      </c>
      <c r="J381" s="2" t="s">
        <v>331</v>
      </c>
      <c r="K381" s="3">
        <v>3057</v>
      </c>
      <c r="L381" s="2" t="s">
        <v>331</v>
      </c>
      <c r="M381" s="3">
        <v>2223</v>
      </c>
    </row>
    <row r="383" spans="1:4" ht="38.25">
      <c r="A383" s="2" t="s">
        <v>1550</v>
      </c>
      <c r="B383" s="7"/>
      <c r="C383" s="7"/>
      <c r="D383" s="7"/>
    </row>
    <row r="384" spans="2:4" ht="12.75">
      <c r="B384">
        <v>1987</v>
      </c>
      <c r="C384">
        <v>1992</v>
      </c>
      <c r="D384">
        <v>1997</v>
      </c>
    </row>
    <row r="385" spans="1:4" ht="12.75">
      <c r="A385" t="s">
        <v>1587</v>
      </c>
      <c r="B385" s="15">
        <v>2223</v>
      </c>
      <c r="C385" s="15">
        <v>3057</v>
      </c>
      <c r="D385" s="15">
        <v>5227</v>
      </c>
    </row>
    <row r="386" spans="1:4" ht="12.75">
      <c r="A386" s="12" t="s">
        <v>2178</v>
      </c>
      <c r="B386" s="15">
        <v>699010</v>
      </c>
      <c r="C386" s="15">
        <v>569216</v>
      </c>
      <c r="D386" s="15">
        <v>685029</v>
      </c>
    </row>
    <row r="388" ht="12.75">
      <c r="A388" t="s">
        <v>2205</v>
      </c>
    </row>
    <row r="389" spans="2:4" ht="12.75">
      <c r="B389">
        <v>1987</v>
      </c>
      <c r="C389">
        <v>1992</v>
      </c>
      <c r="D389">
        <v>1997</v>
      </c>
    </row>
    <row r="390" spans="1:4" ht="12.75">
      <c r="A390" s="12" t="s">
        <v>2178</v>
      </c>
      <c r="B390" s="7">
        <f aca="true" t="shared" si="56" ref="B390:D394">B374/D5</f>
        <v>0.33481354888183934</v>
      </c>
      <c r="C390" s="7">
        <f t="shared" si="56"/>
        <v>0.29565054796655066</v>
      </c>
      <c r="D390" s="7">
        <f t="shared" si="56"/>
        <v>0.35830518882407125</v>
      </c>
    </row>
    <row r="391" spans="1:4" ht="12.75">
      <c r="A391" t="s">
        <v>1582</v>
      </c>
      <c r="B391" s="7">
        <f t="shared" si="56"/>
        <v>0.179271586651564</v>
      </c>
      <c r="C391" s="7">
        <f t="shared" si="56"/>
        <v>0.1553465136054422</v>
      </c>
      <c r="D391" s="7">
        <f t="shared" si="56"/>
        <v>0.21261720231965747</v>
      </c>
    </row>
    <row r="392" spans="1:4" ht="12.75">
      <c r="A392" t="s">
        <v>1584</v>
      </c>
      <c r="B392" s="7">
        <f t="shared" si="56"/>
        <v>0.13540790580319595</v>
      </c>
      <c r="C392" s="7">
        <f t="shared" si="56"/>
        <v>0.13431583992331655</v>
      </c>
      <c r="D392" s="7">
        <f t="shared" si="56"/>
        <v>0.1787930062041737</v>
      </c>
    </row>
    <row r="393" spans="1:4" ht="12.75">
      <c r="A393" t="s">
        <v>1585</v>
      </c>
      <c r="B393" s="7">
        <f t="shared" si="56"/>
        <v>0.06151898734177215</v>
      </c>
      <c r="C393" s="7">
        <f t="shared" si="56"/>
        <v>0.05953557312252965</v>
      </c>
      <c r="D393" s="7">
        <f t="shared" si="56"/>
        <v>0.07421830259993129</v>
      </c>
    </row>
    <row r="394" spans="1:4" ht="12.75">
      <c r="A394" t="s">
        <v>1586</v>
      </c>
      <c r="B394" s="7">
        <f t="shared" si="56"/>
        <v>0.09320505111244738</v>
      </c>
      <c r="C394" s="7">
        <f t="shared" si="56"/>
        <v>0.10584518167456557</v>
      </c>
      <c r="D394" s="7">
        <f t="shared" si="56"/>
        <v>0.12106119129904452</v>
      </c>
    </row>
    <row r="395" spans="1:4" ht="12.75">
      <c r="A395" s="5" t="s">
        <v>2175</v>
      </c>
      <c r="B395" s="7">
        <f aca="true" t="shared" si="57" ref="B395:D396">B379/D11</f>
        <v>0.17600899415835491</v>
      </c>
      <c r="C395" s="7">
        <f t="shared" si="57"/>
        <v>0.18002011628868253</v>
      </c>
      <c r="D395" s="7">
        <f t="shared" si="57"/>
        <v>0.25970612106455404</v>
      </c>
    </row>
    <row r="396" spans="1:4" ht="12.75">
      <c r="A396" s="5" t="s">
        <v>2176</v>
      </c>
      <c r="B396" s="7">
        <f t="shared" si="57"/>
        <v>0.3455006293076389</v>
      </c>
      <c r="C396" s="7">
        <f t="shared" si="57"/>
        <v>0.3050792520155673</v>
      </c>
      <c r="D396" s="7">
        <f t="shared" si="57"/>
        <v>0.3676246896391427</v>
      </c>
    </row>
    <row r="397" spans="1:4" ht="12.75">
      <c r="A397" t="s">
        <v>1587</v>
      </c>
      <c r="B397" s="7">
        <f>B381/D10</f>
        <v>0.12720302128633554</v>
      </c>
      <c r="C397" s="7">
        <f>C381/E10</f>
        <v>0.1458770757778202</v>
      </c>
      <c r="D397" s="7">
        <f>D381/F10</f>
        <v>0.18858462315546415</v>
      </c>
    </row>
    <row r="399" ht="12.75">
      <c r="A399" t="s">
        <v>2205</v>
      </c>
    </row>
    <row r="400" spans="2:4" ht="12.75">
      <c r="B400">
        <v>1987</v>
      </c>
      <c r="C400">
        <v>1992</v>
      </c>
      <c r="D400">
        <v>1997</v>
      </c>
    </row>
    <row r="401" spans="1:4" ht="12.75">
      <c r="A401" t="s">
        <v>2178</v>
      </c>
      <c r="B401" s="6">
        <v>0.33481354888183934</v>
      </c>
      <c r="C401" s="6">
        <v>0.29565054796655066</v>
      </c>
      <c r="D401" s="6">
        <v>0.35830518882407125</v>
      </c>
    </row>
    <row r="402" spans="1:4" ht="12.75">
      <c r="A402" t="s">
        <v>1587</v>
      </c>
      <c r="B402" s="6">
        <v>0.12720302128633554</v>
      </c>
      <c r="C402" s="6">
        <v>0.1458770757778202</v>
      </c>
      <c r="D402" s="6">
        <v>0.18858462315546415</v>
      </c>
    </row>
    <row r="406" ht="38.25">
      <c r="A406" s="19" t="s">
        <v>2206</v>
      </c>
    </row>
    <row r="407" spans="2:4" ht="12.75">
      <c r="B407">
        <v>1987</v>
      </c>
      <c r="C407">
        <v>1992</v>
      </c>
      <c r="D407">
        <v>1997</v>
      </c>
    </row>
    <row r="408" spans="1:4" ht="12.75">
      <c r="A408" s="12" t="s">
        <v>2178</v>
      </c>
      <c r="B408" s="15">
        <v>8333195</v>
      </c>
      <c r="C408" s="15">
        <f>C413+C414</f>
        <v>5209524</v>
      </c>
      <c r="D408" s="15">
        <f>D413+D414</f>
        <v>5054473</v>
      </c>
    </row>
    <row r="409" spans="1:13" ht="12.75">
      <c r="A409" t="s">
        <v>1582</v>
      </c>
      <c r="B409" s="15">
        <f>+M409</f>
        <v>16533</v>
      </c>
      <c r="C409" s="15">
        <f aca="true" t="shared" si="58" ref="C409:C415">+K409</f>
        <v>11472</v>
      </c>
      <c r="D409" s="15">
        <f aca="true" t="shared" si="59" ref="D409:D415">+I409</f>
        <v>10176</v>
      </c>
      <c r="I409" s="3">
        <v>10176</v>
      </c>
      <c r="J409" s="2" t="s">
        <v>331</v>
      </c>
      <c r="K409" s="3">
        <v>11472</v>
      </c>
      <c r="L409" s="2" t="s">
        <v>331</v>
      </c>
      <c r="M409" s="3">
        <v>16533</v>
      </c>
    </row>
    <row r="410" spans="1:13" ht="12.75">
      <c r="A410" t="s">
        <v>1584</v>
      </c>
      <c r="B410" s="15">
        <f>+M410</f>
        <v>8771</v>
      </c>
      <c r="C410" s="15">
        <f t="shared" si="58"/>
        <v>8541</v>
      </c>
      <c r="D410" s="15">
        <f t="shared" si="59"/>
        <v>12833</v>
      </c>
      <c r="I410" s="3">
        <v>12833</v>
      </c>
      <c r="J410" s="2" t="s">
        <v>331</v>
      </c>
      <c r="K410" s="3">
        <v>8541</v>
      </c>
      <c r="L410" s="2" t="s">
        <v>331</v>
      </c>
      <c r="M410" s="3">
        <v>8771</v>
      </c>
    </row>
    <row r="411" spans="1:13" ht="12.75">
      <c r="A411" t="s">
        <v>1585</v>
      </c>
      <c r="B411" s="15">
        <f>+M411</f>
        <v>8705</v>
      </c>
      <c r="C411" s="15">
        <f t="shared" si="58"/>
        <v>5299</v>
      </c>
      <c r="D411" s="15">
        <f t="shared" si="59"/>
        <v>6458</v>
      </c>
      <c r="I411" s="3">
        <v>6458</v>
      </c>
      <c r="J411" s="2" t="s">
        <v>331</v>
      </c>
      <c r="K411" s="3">
        <v>5299</v>
      </c>
      <c r="L411" s="2" t="s">
        <v>331</v>
      </c>
      <c r="M411" s="3">
        <v>8705</v>
      </c>
    </row>
    <row r="412" spans="1:13" ht="12.75">
      <c r="A412" t="s">
        <v>1586</v>
      </c>
      <c r="B412" s="15">
        <f>+M412</f>
        <v>9052</v>
      </c>
      <c r="C412" s="15">
        <f t="shared" si="58"/>
        <v>7299</v>
      </c>
      <c r="D412" s="15">
        <f t="shared" si="59"/>
        <v>7975</v>
      </c>
      <c r="I412" s="3">
        <v>7975</v>
      </c>
      <c r="J412" s="2" t="s">
        <v>331</v>
      </c>
      <c r="K412" s="3">
        <v>7299</v>
      </c>
      <c r="L412" s="2" t="s">
        <v>331</v>
      </c>
      <c r="M412" s="3">
        <v>9052</v>
      </c>
    </row>
    <row r="413" spans="1:13" ht="12.75">
      <c r="A413" s="5" t="s">
        <v>2175</v>
      </c>
      <c r="B413" s="15">
        <f>+M413</f>
        <v>184109</v>
      </c>
      <c r="C413" s="15">
        <f t="shared" si="58"/>
        <v>166331</v>
      </c>
      <c r="D413" s="15">
        <f t="shared" si="59"/>
        <v>226103</v>
      </c>
      <c r="I413" s="3">
        <v>226103</v>
      </c>
      <c r="J413" s="2" t="s">
        <v>331</v>
      </c>
      <c r="K413" s="3">
        <v>166331</v>
      </c>
      <c r="L413" s="2" t="s">
        <v>331</v>
      </c>
      <c r="M413" s="3">
        <v>184109</v>
      </c>
    </row>
    <row r="414" spans="1:13" ht="12.75">
      <c r="A414" s="5" t="s">
        <v>2176</v>
      </c>
      <c r="B414" s="15">
        <f>B408-B413</f>
        <v>8149086</v>
      </c>
      <c r="C414" s="15">
        <f t="shared" si="58"/>
        <v>5043193</v>
      </c>
      <c r="D414" s="15">
        <f t="shared" si="59"/>
        <v>4828370</v>
      </c>
      <c r="I414" s="3">
        <v>4828370</v>
      </c>
      <c r="J414" s="2" t="s">
        <v>331</v>
      </c>
      <c r="K414" s="3">
        <v>5043193</v>
      </c>
      <c r="L414" s="2" t="s">
        <v>813</v>
      </c>
      <c r="M414" s="3">
        <v>0</v>
      </c>
    </row>
    <row r="415" spans="1:13" ht="12.75">
      <c r="A415" t="s">
        <v>1587</v>
      </c>
      <c r="B415" s="15">
        <f>+M415</f>
        <v>31444</v>
      </c>
      <c r="C415" s="15">
        <f t="shared" si="58"/>
        <v>30774</v>
      </c>
      <c r="D415" s="15">
        <f t="shared" si="59"/>
        <v>38680</v>
      </c>
      <c r="I415" s="3">
        <v>38680</v>
      </c>
      <c r="J415" s="2" t="s">
        <v>331</v>
      </c>
      <c r="K415" s="3">
        <v>30774</v>
      </c>
      <c r="L415" s="2" t="s">
        <v>331</v>
      </c>
      <c r="M415" s="3">
        <v>31444</v>
      </c>
    </row>
    <row r="417" ht="12.75">
      <c r="A417" s="26" t="s">
        <v>2207</v>
      </c>
    </row>
    <row r="418" spans="2:4" ht="12.75">
      <c r="B418">
        <v>1987</v>
      </c>
      <c r="C418">
        <v>1992</v>
      </c>
      <c r="D418">
        <v>1997</v>
      </c>
    </row>
    <row r="419" spans="1:4" ht="12.75">
      <c r="A419" s="12" t="s">
        <v>2178</v>
      </c>
      <c r="B419" s="20">
        <f aca="true" t="shared" si="60" ref="B419:D426">1000*B408/B374</f>
        <v>11921.424586200483</v>
      </c>
      <c r="C419" s="20">
        <f t="shared" si="60"/>
        <v>9152.103946480773</v>
      </c>
      <c r="D419" s="20">
        <f t="shared" si="60"/>
        <v>7378.480327110239</v>
      </c>
    </row>
    <row r="420" spans="1:4" ht="12.75">
      <c r="A420" t="s">
        <v>1582</v>
      </c>
      <c r="B420" s="20">
        <f t="shared" si="60"/>
        <v>4017.7399756986633</v>
      </c>
      <c r="C420" s="20">
        <f t="shared" si="60"/>
        <v>3924.7348614437224</v>
      </c>
      <c r="D420" s="20">
        <f t="shared" si="60"/>
        <v>2593.9332143767524</v>
      </c>
    </row>
    <row r="421" spans="1:4" ht="12.75">
      <c r="A421" t="s">
        <v>1584</v>
      </c>
      <c r="B421" s="20">
        <f t="shared" si="60"/>
        <v>9079.710144927536</v>
      </c>
      <c r="C421" s="20">
        <f t="shared" si="60"/>
        <v>7619.090098126672</v>
      </c>
      <c r="D421" s="20">
        <f t="shared" si="60"/>
        <v>6747.108307045216</v>
      </c>
    </row>
    <row r="422" spans="1:4" ht="12.75">
      <c r="A422" t="s">
        <v>1585</v>
      </c>
      <c r="B422" s="20">
        <f t="shared" si="60"/>
        <v>17911.522633744855</v>
      </c>
      <c r="C422" s="20">
        <f t="shared" si="60"/>
        <v>10993.775933609959</v>
      </c>
      <c r="D422" s="20">
        <f t="shared" si="60"/>
        <v>9966.04938271605</v>
      </c>
    </row>
    <row r="423" spans="1:4" ht="12.75">
      <c r="A423" t="s">
        <v>1586</v>
      </c>
      <c r="B423" s="20">
        <f t="shared" si="60"/>
        <v>14600</v>
      </c>
      <c r="C423" s="20">
        <f t="shared" si="60"/>
        <v>8380.022962112515</v>
      </c>
      <c r="D423" s="20">
        <f t="shared" si="60"/>
        <v>6696.053736356003</v>
      </c>
    </row>
    <row r="424" spans="1:4" ht="12.75">
      <c r="A424" s="5" t="s">
        <v>2175</v>
      </c>
      <c r="B424" s="20">
        <f t="shared" si="60"/>
        <v>7946.007768666379</v>
      </c>
      <c r="C424" s="20">
        <f t="shared" si="60"/>
        <v>6365.274960774559</v>
      </c>
      <c r="D424" s="20">
        <f t="shared" si="60"/>
        <v>5273.17039041</v>
      </c>
    </row>
    <row r="425" spans="1:4" ht="12.75">
      <c r="A425" s="5" t="s">
        <v>2176</v>
      </c>
      <c r="B425" s="20">
        <f t="shared" si="60"/>
        <v>12057.71484375</v>
      </c>
      <c r="C425" s="20">
        <f t="shared" si="60"/>
        <v>9286.1946104201</v>
      </c>
      <c r="D425" s="20">
        <f t="shared" si="60"/>
        <v>7519.057044215457</v>
      </c>
    </row>
    <row r="426" spans="1:5" ht="12.75">
      <c r="A426" t="s">
        <v>1587</v>
      </c>
      <c r="B426" s="20">
        <f t="shared" si="60"/>
        <v>14144.84930274404</v>
      </c>
      <c r="C426" s="20">
        <f t="shared" si="60"/>
        <v>10066.732090284593</v>
      </c>
      <c r="D426" s="20">
        <f t="shared" si="60"/>
        <v>7400.038262865889</v>
      </c>
      <c r="E426" s="25">
        <f>D426/D419</f>
        <v>1.002921731142447</v>
      </c>
    </row>
    <row r="428" ht="12.75">
      <c r="A428" s="5" t="s">
        <v>2208</v>
      </c>
    </row>
    <row r="429" spans="2:4" ht="12.75">
      <c r="B429">
        <v>1987</v>
      </c>
      <c r="C429">
        <v>1992</v>
      </c>
      <c r="D429">
        <v>1997</v>
      </c>
    </row>
    <row r="430" spans="1:4" ht="12.75">
      <c r="A430" s="12" t="s">
        <v>2178</v>
      </c>
      <c r="B430" s="20">
        <f aca="true" t="shared" si="61" ref="B430:D434">1000*B408/D5</f>
        <v>3991.454473432997</v>
      </c>
      <c r="C430" s="20">
        <f t="shared" si="61"/>
        <v>2705.8245468238715</v>
      </c>
      <c r="D430" s="20">
        <f t="shared" si="61"/>
        <v>2643.747786839929</v>
      </c>
    </row>
    <row r="431" spans="1:4" ht="12.75">
      <c r="A431" t="s">
        <v>1582</v>
      </c>
      <c r="B431" s="20">
        <f t="shared" si="61"/>
        <v>720.2666201969156</v>
      </c>
      <c r="C431" s="20">
        <f t="shared" si="61"/>
        <v>609.6938775510204</v>
      </c>
      <c r="D431" s="20">
        <f t="shared" si="61"/>
        <v>551.5148230448215</v>
      </c>
    </row>
    <row r="432" spans="1:4" ht="12.75">
      <c r="A432" t="s">
        <v>1584</v>
      </c>
      <c r="B432" s="20">
        <f t="shared" si="61"/>
        <v>1229.4645360246707</v>
      </c>
      <c r="C432" s="20">
        <f t="shared" si="61"/>
        <v>1023.3644859813085</v>
      </c>
      <c r="D432" s="20">
        <f t="shared" si="61"/>
        <v>1206.3357774017672</v>
      </c>
    </row>
    <row r="433" spans="1:4" ht="12.75">
      <c r="A433" t="s">
        <v>1585</v>
      </c>
      <c r="B433" s="20">
        <f t="shared" si="61"/>
        <v>1101.8987341772151</v>
      </c>
      <c r="C433" s="20">
        <f t="shared" si="61"/>
        <v>654.5207509881423</v>
      </c>
      <c r="D433" s="20">
        <f t="shared" si="61"/>
        <v>739.663268812278</v>
      </c>
    </row>
    <row r="434" spans="1:4" ht="12.75">
      <c r="A434" t="s">
        <v>1586</v>
      </c>
      <c r="B434" s="20">
        <f t="shared" si="61"/>
        <v>1360.7937462417317</v>
      </c>
      <c r="C434" s="20">
        <f t="shared" si="61"/>
        <v>886.9850528618301</v>
      </c>
      <c r="D434" s="20">
        <f t="shared" si="61"/>
        <v>810.632242325676</v>
      </c>
    </row>
    <row r="435" spans="1:4" ht="12.75">
      <c r="A435" s="5" t="s">
        <v>2175</v>
      </c>
      <c r="B435" s="20">
        <f aca="true" t="shared" si="62" ref="B435:D436">1000*B413/D11</f>
        <v>1398.5688349374434</v>
      </c>
      <c r="C435" s="20">
        <f t="shared" si="62"/>
        <v>1145.8775386480752</v>
      </c>
      <c r="D435" s="20">
        <f t="shared" si="62"/>
        <v>1369.4746278058412</v>
      </c>
    </row>
    <row r="436" spans="1:4" ht="12.75">
      <c r="A436" s="5" t="s">
        <v>2176</v>
      </c>
      <c r="B436" s="20">
        <f t="shared" si="62"/>
        <v>4165.948066527684</v>
      </c>
      <c r="C436" s="20">
        <f t="shared" si="62"/>
        <v>2833.0253058179565</v>
      </c>
      <c r="D436" s="20">
        <f t="shared" si="62"/>
        <v>2764.1910122587174</v>
      </c>
    </row>
    <row r="437" spans="1:4" ht="12.75">
      <c r="A437" t="s">
        <v>1587</v>
      </c>
      <c r="B437" s="20">
        <f>1000*B415/D10</f>
        <v>1799.2675669489586</v>
      </c>
      <c r="C437" s="20">
        <f>1000*C415/E10</f>
        <v>1468.5054399694598</v>
      </c>
      <c r="D437" s="20">
        <f>1000*D415/F10</f>
        <v>1395.533427138579</v>
      </c>
    </row>
  </sheetData>
  <printOptions/>
  <pageMargins left="0.75" right="0.75" top="1" bottom="1" header="0.5" footer="0.5"/>
  <pageSetup fitToHeight="0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O29" sqref="A27:O29"/>
    </sheetView>
  </sheetViews>
  <sheetFormatPr defaultColWidth="9.140625" defaultRowHeight="12.75"/>
  <cols>
    <col min="1" max="1" width="23.00390625" style="0" customWidth="1"/>
    <col min="5" max="5" width="12.140625" style="0" customWidth="1"/>
    <col min="8" max="8" width="11.57421875" style="0" customWidth="1"/>
    <col min="15" max="15" width="11.140625" style="0" customWidth="1"/>
    <col min="16" max="16" width="11.421875" style="0" customWidth="1"/>
  </cols>
  <sheetData>
    <row r="1" ht="12.75">
      <c r="A1" t="s">
        <v>2209</v>
      </c>
    </row>
    <row r="2" ht="12.75">
      <c r="A2" t="s">
        <v>2210</v>
      </c>
    </row>
    <row r="4" spans="2:17" ht="12.75">
      <c r="B4">
        <v>1111</v>
      </c>
      <c r="C4">
        <v>1112</v>
      </c>
      <c r="D4">
        <v>1113</v>
      </c>
      <c r="E4">
        <v>1114</v>
      </c>
      <c r="F4">
        <v>11191</v>
      </c>
      <c r="G4">
        <v>11192</v>
      </c>
      <c r="H4" t="s">
        <v>2216</v>
      </c>
      <c r="I4">
        <v>112111</v>
      </c>
      <c r="J4">
        <v>112112</v>
      </c>
      <c r="K4">
        <v>11212</v>
      </c>
      <c r="L4">
        <v>1122</v>
      </c>
      <c r="M4">
        <v>1123</v>
      </c>
      <c r="N4">
        <v>1124</v>
      </c>
      <c r="O4" s="29" t="s">
        <v>2220</v>
      </c>
      <c r="Q4">
        <v>1119</v>
      </c>
    </row>
    <row r="5" spans="2:17" s="27" customFormat="1" ht="38.25">
      <c r="B5" s="27" t="s">
        <v>2211</v>
      </c>
      <c r="C5" s="27" t="s">
        <v>2212</v>
      </c>
      <c r="D5" s="28" t="s">
        <v>2213</v>
      </c>
      <c r="E5" s="27" t="s">
        <v>2214</v>
      </c>
      <c r="F5" s="27" t="s">
        <v>2217</v>
      </c>
      <c r="G5" s="27" t="s">
        <v>2218</v>
      </c>
      <c r="H5" s="27" t="s">
        <v>2219</v>
      </c>
      <c r="I5" s="27" t="s">
        <v>2221</v>
      </c>
      <c r="J5" s="27" t="s">
        <v>2222</v>
      </c>
      <c r="K5" s="27" t="s">
        <v>2223</v>
      </c>
      <c r="L5" s="27" t="s">
        <v>2224</v>
      </c>
      <c r="M5" s="27" t="s">
        <v>2225</v>
      </c>
      <c r="N5" s="27" t="s">
        <v>2226</v>
      </c>
      <c r="O5" s="27" t="s">
        <v>2227</v>
      </c>
      <c r="P5" s="27" t="s">
        <v>2229</v>
      </c>
      <c r="Q5" s="28" t="s">
        <v>2215</v>
      </c>
    </row>
    <row r="6" spans="1:17" ht="12.75">
      <c r="A6" s="12" t="s">
        <v>2178</v>
      </c>
      <c r="B6">
        <f>+B11+B12</f>
        <v>462877</v>
      </c>
      <c r="C6">
        <f aca="true" t="shared" si="0" ref="C6:O6">+C11+C12</f>
        <v>31030</v>
      </c>
      <c r="D6">
        <f t="shared" si="0"/>
        <v>81956</v>
      </c>
      <c r="E6">
        <f t="shared" si="0"/>
        <v>57192</v>
      </c>
      <c r="F6">
        <f t="shared" si="0"/>
        <v>65755</v>
      </c>
      <c r="G6">
        <f t="shared" si="0"/>
        <v>18994</v>
      </c>
      <c r="H6">
        <f t="shared" si="0"/>
        <v>184568</v>
      </c>
      <c r="I6">
        <f t="shared" si="0"/>
        <v>656181</v>
      </c>
      <c r="J6">
        <f t="shared" si="0"/>
        <v>43469</v>
      </c>
      <c r="K6">
        <f t="shared" si="0"/>
        <v>86022</v>
      </c>
      <c r="L6">
        <f t="shared" si="0"/>
        <v>46353</v>
      </c>
      <c r="M6">
        <f t="shared" si="0"/>
        <v>36944</v>
      </c>
      <c r="N6">
        <f t="shared" si="0"/>
        <v>29938</v>
      </c>
      <c r="O6">
        <f t="shared" si="0"/>
        <v>110580</v>
      </c>
      <c r="P6" s="15">
        <f>SUM(B6:O6)</f>
        <v>1911859</v>
      </c>
      <c r="Q6">
        <f>+Q11+Q12</f>
        <v>269317</v>
      </c>
    </row>
    <row r="7" spans="1:17" ht="12.75">
      <c r="A7" t="s">
        <v>1582</v>
      </c>
      <c r="B7" s="3">
        <v>2728</v>
      </c>
      <c r="C7" s="3">
        <v>767</v>
      </c>
      <c r="D7" s="3">
        <v>358</v>
      </c>
      <c r="E7" s="3">
        <v>170</v>
      </c>
      <c r="F7" s="3">
        <v>1330</v>
      </c>
      <c r="G7" s="3">
        <v>358</v>
      </c>
      <c r="H7" s="3">
        <v>1237</v>
      </c>
      <c r="I7" s="3">
        <v>8966</v>
      </c>
      <c r="J7" s="3">
        <v>292</v>
      </c>
      <c r="K7" s="3">
        <v>112</v>
      </c>
      <c r="L7" s="3">
        <v>1213</v>
      </c>
      <c r="M7" s="3">
        <v>221</v>
      </c>
      <c r="N7" s="3">
        <v>111</v>
      </c>
      <c r="O7" s="3">
        <v>588</v>
      </c>
      <c r="P7" s="15">
        <f aca="true" t="shared" si="1" ref="P7:P13">SUM(B7:O7)</f>
        <v>18451</v>
      </c>
      <c r="Q7" s="3">
        <v>2925</v>
      </c>
    </row>
    <row r="8" spans="1:17" ht="12.75">
      <c r="A8" t="s">
        <v>1584</v>
      </c>
      <c r="B8" s="3">
        <v>991</v>
      </c>
      <c r="C8" s="3">
        <v>149</v>
      </c>
      <c r="D8" s="3">
        <v>357</v>
      </c>
      <c r="E8" s="3">
        <v>183</v>
      </c>
      <c r="F8" s="3">
        <v>192</v>
      </c>
      <c r="G8" s="3">
        <v>35</v>
      </c>
      <c r="H8" s="3">
        <v>1057</v>
      </c>
      <c r="I8" s="3">
        <v>5786</v>
      </c>
      <c r="J8" s="3">
        <v>165</v>
      </c>
      <c r="K8" s="3">
        <v>107</v>
      </c>
      <c r="L8" s="3">
        <v>192</v>
      </c>
      <c r="M8" s="3">
        <v>205</v>
      </c>
      <c r="N8" s="3">
        <v>265</v>
      </c>
      <c r="O8" s="3">
        <v>954</v>
      </c>
      <c r="P8" s="15">
        <f t="shared" si="1"/>
        <v>10638</v>
      </c>
      <c r="Q8" s="3">
        <v>1284</v>
      </c>
    </row>
    <row r="9" spans="1:17" ht="12.75">
      <c r="A9" t="s">
        <v>1585</v>
      </c>
      <c r="B9" s="3">
        <v>296</v>
      </c>
      <c r="C9" s="3">
        <v>1386</v>
      </c>
      <c r="D9" s="3">
        <v>3500</v>
      </c>
      <c r="E9" s="3">
        <v>1640</v>
      </c>
      <c r="F9" s="3">
        <v>11</v>
      </c>
      <c r="G9" s="3">
        <v>20</v>
      </c>
      <c r="H9" s="3">
        <v>572</v>
      </c>
      <c r="I9" s="3">
        <v>662</v>
      </c>
      <c r="J9" s="3">
        <v>46</v>
      </c>
      <c r="K9" s="3">
        <v>25</v>
      </c>
      <c r="L9" s="3">
        <v>137</v>
      </c>
      <c r="M9" s="3">
        <v>181</v>
      </c>
      <c r="N9" s="3">
        <v>58</v>
      </c>
      <c r="O9" s="3">
        <v>197</v>
      </c>
      <c r="P9" s="15">
        <f t="shared" si="1"/>
        <v>8731</v>
      </c>
      <c r="Q9" s="3">
        <v>603</v>
      </c>
    </row>
    <row r="10" spans="1:17" ht="12.75">
      <c r="A10" t="s">
        <v>1586</v>
      </c>
      <c r="B10" s="3">
        <v>525</v>
      </c>
      <c r="C10" s="3">
        <v>515</v>
      </c>
      <c r="D10" s="3">
        <v>1904</v>
      </c>
      <c r="E10" s="3">
        <v>404</v>
      </c>
      <c r="F10" s="3">
        <v>21</v>
      </c>
      <c r="G10" s="3">
        <v>228</v>
      </c>
      <c r="H10" s="3">
        <v>987</v>
      </c>
      <c r="I10" s="3">
        <v>4020</v>
      </c>
      <c r="J10" s="3">
        <v>122</v>
      </c>
      <c r="K10" s="3">
        <v>97</v>
      </c>
      <c r="L10" s="3">
        <v>143</v>
      </c>
      <c r="M10" s="3">
        <v>131</v>
      </c>
      <c r="N10" s="3">
        <v>254</v>
      </c>
      <c r="O10" s="3">
        <v>487</v>
      </c>
      <c r="P10" s="15">
        <f t="shared" si="1"/>
        <v>9838</v>
      </c>
      <c r="Q10" s="3">
        <v>1236</v>
      </c>
    </row>
    <row r="11" spans="1:17" ht="12.75">
      <c r="A11" s="5" t="s">
        <v>2175</v>
      </c>
      <c r="B11" s="3">
        <v>27678</v>
      </c>
      <c r="C11" s="3">
        <v>2622</v>
      </c>
      <c r="D11" s="3">
        <v>8953</v>
      </c>
      <c r="E11" s="3">
        <v>8256</v>
      </c>
      <c r="F11" s="3">
        <v>5282</v>
      </c>
      <c r="G11" s="3">
        <v>747</v>
      </c>
      <c r="H11" s="3">
        <v>14305</v>
      </c>
      <c r="I11" s="3">
        <v>55196</v>
      </c>
      <c r="J11" s="3">
        <v>2649</v>
      </c>
      <c r="K11" s="3">
        <v>3249</v>
      </c>
      <c r="L11" s="3">
        <v>2066</v>
      </c>
      <c r="M11" s="3">
        <v>4674</v>
      </c>
      <c r="N11" s="3">
        <v>5330</v>
      </c>
      <c r="O11" s="3">
        <v>24095</v>
      </c>
      <c r="P11" s="15">
        <f t="shared" si="1"/>
        <v>165102</v>
      </c>
      <c r="Q11" s="3">
        <v>20334</v>
      </c>
    </row>
    <row r="12" spans="1:17" ht="12.75">
      <c r="A12" s="5" t="s">
        <v>2176</v>
      </c>
      <c r="B12" s="3">
        <v>435199</v>
      </c>
      <c r="C12" s="3">
        <v>28408</v>
      </c>
      <c r="D12" s="3">
        <v>73003</v>
      </c>
      <c r="E12" s="3">
        <v>48936</v>
      </c>
      <c r="F12" s="3">
        <v>60473</v>
      </c>
      <c r="G12" s="3">
        <v>18247</v>
      </c>
      <c r="H12" s="3">
        <v>170263</v>
      </c>
      <c r="I12" s="3">
        <v>600985</v>
      </c>
      <c r="J12" s="3">
        <v>40820</v>
      </c>
      <c r="K12" s="3">
        <v>82773</v>
      </c>
      <c r="L12" s="3">
        <v>44287</v>
      </c>
      <c r="M12" s="3">
        <v>32270</v>
      </c>
      <c r="N12" s="3">
        <v>24608</v>
      </c>
      <c r="O12" s="3">
        <v>86485</v>
      </c>
      <c r="P12" s="15">
        <f t="shared" si="1"/>
        <v>1746757</v>
      </c>
      <c r="Q12" s="3">
        <v>248983</v>
      </c>
    </row>
    <row r="13" spans="1:17" ht="12.75">
      <c r="A13" t="s">
        <v>1587</v>
      </c>
      <c r="B13" s="3">
        <v>2547</v>
      </c>
      <c r="C13" s="3">
        <v>1017</v>
      </c>
      <c r="D13" s="3">
        <v>3859</v>
      </c>
      <c r="E13" s="3">
        <v>1216</v>
      </c>
      <c r="F13" s="3">
        <v>405</v>
      </c>
      <c r="G13" s="3">
        <v>524</v>
      </c>
      <c r="H13" s="3">
        <v>2829</v>
      </c>
      <c r="I13" s="3">
        <v>11227</v>
      </c>
      <c r="J13" s="3">
        <v>428</v>
      </c>
      <c r="K13" s="3">
        <v>637</v>
      </c>
      <c r="L13" s="3">
        <v>445</v>
      </c>
      <c r="M13" s="3">
        <v>411</v>
      </c>
      <c r="N13" s="3">
        <v>622</v>
      </c>
      <c r="O13" s="3">
        <v>1550</v>
      </c>
      <c r="P13" s="15">
        <f t="shared" si="1"/>
        <v>27717</v>
      </c>
      <c r="Q13" s="3">
        <v>3758</v>
      </c>
    </row>
    <row r="15" ht="12.75">
      <c r="A15" t="s">
        <v>2228</v>
      </c>
    </row>
    <row r="16" spans="2:15" ht="38.25">
      <c r="B16" s="27" t="s">
        <v>2211</v>
      </c>
      <c r="C16" s="27" t="s">
        <v>2212</v>
      </c>
      <c r="D16" s="28" t="s">
        <v>2213</v>
      </c>
      <c r="E16" s="27" t="s">
        <v>2214</v>
      </c>
      <c r="F16" s="27" t="s">
        <v>2217</v>
      </c>
      <c r="G16" s="27" t="s">
        <v>2218</v>
      </c>
      <c r="H16" s="27" t="s">
        <v>2219</v>
      </c>
      <c r="I16" s="27" t="s">
        <v>2221</v>
      </c>
      <c r="J16" s="27" t="s">
        <v>2222</v>
      </c>
      <c r="K16" s="27" t="s">
        <v>2223</v>
      </c>
      <c r="L16" s="27" t="s">
        <v>2224</v>
      </c>
      <c r="M16" s="27" t="s">
        <v>2225</v>
      </c>
      <c r="N16" s="27" t="s">
        <v>2226</v>
      </c>
      <c r="O16" s="27" t="s">
        <v>2227</v>
      </c>
    </row>
    <row r="17" spans="1:16" ht="12.75">
      <c r="A17" s="12" t="s">
        <v>2178</v>
      </c>
      <c r="B17" s="6">
        <f>+B6/$P6</f>
        <v>0.24210833539502652</v>
      </c>
      <c r="C17" s="6">
        <f aca="true" t="shared" si="2" ref="C17:P17">+C6/$P6</f>
        <v>0.016230276395905765</v>
      </c>
      <c r="D17" s="6">
        <f t="shared" si="2"/>
        <v>0.042867177966575985</v>
      </c>
      <c r="E17" s="6">
        <f t="shared" si="2"/>
        <v>0.02991433991732654</v>
      </c>
      <c r="F17" s="6">
        <f t="shared" si="2"/>
        <v>0.03439322669715706</v>
      </c>
      <c r="G17" s="6">
        <f t="shared" si="2"/>
        <v>0.009934833060387822</v>
      </c>
      <c r="H17" s="6">
        <f t="shared" si="2"/>
        <v>0.09653849996260185</v>
      </c>
      <c r="I17" s="6">
        <f t="shared" si="2"/>
        <v>0.3432162099820123</v>
      </c>
      <c r="J17" s="6">
        <f t="shared" si="2"/>
        <v>0.022736509334631894</v>
      </c>
      <c r="K17" s="6">
        <f t="shared" si="2"/>
        <v>0.04499390383914295</v>
      </c>
      <c r="L17" s="6">
        <f t="shared" si="2"/>
        <v>0.024244988777938122</v>
      </c>
      <c r="M17" s="6">
        <f t="shared" si="2"/>
        <v>0.019323600746707786</v>
      </c>
      <c r="N17" s="6">
        <f t="shared" si="2"/>
        <v>0.015659104567857775</v>
      </c>
      <c r="O17" s="6">
        <f t="shared" si="2"/>
        <v>0.057838993356727667</v>
      </c>
      <c r="P17" s="6">
        <f t="shared" si="2"/>
        <v>1</v>
      </c>
    </row>
    <row r="18" spans="1:16" ht="12.75">
      <c r="A18" t="s">
        <v>1582</v>
      </c>
      <c r="B18" s="6">
        <f aca="true" t="shared" si="3" ref="B18:P24">+B7/$P7</f>
        <v>0.14785106498292774</v>
      </c>
      <c r="C18" s="6">
        <f t="shared" si="3"/>
        <v>0.04156956262533196</v>
      </c>
      <c r="D18" s="6">
        <f t="shared" si="3"/>
        <v>0.019402742398785974</v>
      </c>
      <c r="E18" s="6">
        <f t="shared" si="3"/>
        <v>0.009213592759200043</v>
      </c>
      <c r="F18" s="6">
        <f t="shared" si="3"/>
        <v>0.07208281393962387</v>
      </c>
      <c r="G18" s="6">
        <f t="shared" si="3"/>
        <v>0.019402742398785974</v>
      </c>
      <c r="H18" s="6">
        <f t="shared" si="3"/>
        <v>0.06704243672429679</v>
      </c>
      <c r="I18" s="6">
        <f t="shared" si="3"/>
        <v>0.4859357216411035</v>
      </c>
      <c r="J18" s="6">
        <f t="shared" si="3"/>
        <v>0.015825700504037723</v>
      </c>
      <c r="K18" s="6">
        <f t="shared" si="3"/>
        <v>0.006070131700178852</v>
      </c>
      <c r="L18" s="6">
        <f t="shared" si="3"/>
        <v>0.0657416942171156</v>
      </c>
      <c r="M18" s="6">
        <f t="shared" si="3"/>
        <v>0.011977670586960056</v>
      </c>
      <c r="N18" s="6">
        <f t="shared" si="3"/>
        <v>0.006015934095712969</v>
      </c>
      <c r="O18" s="6">
        <f t="shared" si="3"/>
        <v>0.031868191425938976</v>
      </c>
      <c r="P18" s="6">
        <f t="shared" si="3"/>
        <v>1</v>
      </c>
    </row>
    <row r="19" spans="1:16" ht="12.75">
      <c r="A19" t="s">
        <v>1584</v>
      </c>
      <c r="B19" s="6">
        <f t="shared" si="3"/>
        <v>0.09315660838503478</v>
      </c>
      <c r="C19" s="6">
        <f t="shared" si="3"/>
        <v>0.014006392178981012</v>
      </c>
      <c r="D19" s="6">
        <f t="shared" si="3"/>
        <v>0.03355893965031021</v>
      </c>
      <c r="E19" s="6">
        <f t="shared" si="3"/>
        <v>0.017202481669486746</v>
      </c>
      <c r="F19" s="6">
        <f t="shared" si="3"/>
        <v>0.01804850535815003</v>
      </c>
      <c r="G19" s="6">
        <f t="shared" si="3"/>
        <v>0.0032900921225794324</v>
      </c>
      <c r="H19" s="6">
        <f t="shared" si="3"/>
        <v>0.09936078210189886</v>
      </c>
      <c r="I19" s="6">
        <f t="shared" si="3"/>
        <v>0.543899229178417</v>
      </c>
      <c r="J19" s="6">
        <f t="shared" si="3"/>
        <v>0.01551043429216018</v>
      </c>
      <c r="K19" s="6">
        <f t="shared" si="3"/>
        <v>0.010058281631885694</v>
      </c>
      <c r="L19" s="6">
        <f t="shared" si="3"/>
        <v>0.01804850535815003</v>
      </c>
      <c r="M19" s="6">
        <f t="shared" si="3"/>
        <v>0.019270539575108103</v>
      </c>
      <c r="N19" s="6">
        <f t="shared" si="3"/>
        <v>0.024910697499529986</v>
      </c>
      <c r="O19" s="6">
        <f t="shared" si="3"/>
        <v>0.08967851099830795</v>
      </c>
      <c r="P19" s="6">
        <f t="shared" si="3"/>
        <v>1</v>
      </c>
    </row>
    <row r="20" spans="1:16" ht="12.75">
      <c r="A20" t="s">
        <v>1585</v>
      </c>
      <c r="B20" s="6">
        <f t="shared" si="3"/>
        <v>0.03390218760737602</v>
      </c>
      <c r="C20" s="6">
        <f t="shared" si="3"/>
        <v>0.15874470278318634</v>
      </c>
      <c r="D20" s="6">
        <f t="shared" si="3"/>
        <v>0.4008704615737029</v>
      </c>
      <c r="E20" s="6">
        <f t="shared" si="3"/>
        <v>0.18783644485167794</v>
      </c>
      <c r="F20" s="6">
        <f t="shared" si="3"/>
        <v>0.0012598785935173519</v>
      </c>
      <c r="G20" s="6">
        <f t="shared" si="3"/>
        <v>0.0022906883518497307</v>
      </c>
      <c r="H20" s="6">
        <f t="shared" si="3"/>
        <v>0.0655136868629023</v>
      </c>
      <c r="I20" s="6">
        <f t="shared" si="3"/>
        <v>0.07582178444622609</v>
      </c>
      <c r="J20" s="6">
        <f t="shared" si="3"/>
        <v>0.005268583209254381</v>
      </c>
      <c r="K20" s="6">
        <f t="shared" si="3"/>
        <v>0.0028633604398121634</v>
      </c>
      <c r="L20" s="6">
        <f t="shared" si="3"/>
        <v>0.015691215210170657</v>
      </c>
      <c r="M20" s="6">
        <f t="shared" si="3"/>
        <v>0.020730729584240066</v>
      </c>
      <c r="N20" s="6">
        <f t="shared" si="3"/>
        <v>0.006642996220364219</v>
      </c>
      <c r="O20" s="6">
        <f t="shared" si="3"/>
        <v>0.02256328026571985</v>
      </c>
      <c r="P20" s="6">
        <f t="shared" si="3"/>
        <v>1</v>
      </c>
    </row>
    <row r="21" spans="1:16" ht="12.75">
      <c r="A21" t="s">
        <v>1586</v>
      </c>
      <c r="B21" s="6">
        <f t="shared" si="3"/>
        <v>0.05336450498068713</v>
      </c>
      <c r="C21" s="6">
        <f t="shared" si="3"/>
        <v>0.05234803821915023</v>
      </c>
      <c r="D21" s="6">
        <f t="shared" si="3"/>
        <v>0.19353527139662532</v>
      </c>
      <c r="E21" s="6">
        <f t="shared" si="3"/>
        <v>0.04106525716609067</v>
      </c>
      <c r="F21" s="6">
        <f t="shared" si="3"/>
        <v>0.0021345801992274853</v>
      </c>
      <c r="G21" s="6">
        <f t="shared" si="3"/>
        <v>0.02317544216304127</v>
      </c>
      <c r="H21" s="6">
        <f t="shared" si="3"/>
        <v>0.10032526936369181</v>
      </c>
      <c r="I21" s="6">
        <f t="shared" si="3"/>
        <v>0.4086196381378329</v>
      </c>
      <c r="J21" s="6">
        <f t="shared" si="3"/>
        <v>0.012400894490750153</v>
      </c>
      <c r="K21" s="6">
        <f t="shared" si="3"/>
        <v>0.009859727586907908</v>
      </c>
      <c r="L21" s="6">
        <f t="shared" si="3"/>
        <v>0.014535474689977637</v>
      </c>
      <c r="M21" s="6">
        <f t="shared" si="3"/>
        <v>0.01331571457613336</v>
      </c>
      <c r="N21" s="6">
        <f t="shared" si="3"/>
        <v>0.025818255743037203</v>
      </c>
      <c r="O21" s="6">
        <f t="shared" si="3"/>
        <v>0.04950193128684692</v>
      </c>
      <c r="P21" s="6">
        <f t="shared" si="3"/>
        <v>1</v>
      </c>
    </row>
    <row r="22" spans="1:16" ht="12.75">
      <c r="A22" s="5" t="s">
        <v>2175</v>
      </c>
      <c r="B22" s="6">
        <f t="shared" si="3"/>
        <v>0.16764182141948614</v>
      </c>
      <c r="C22" s="6">
        <f t="shared" si="3"/>
        <v>0.01588109168877421</v>
      </c>
      <c r="D22" s="6">
        <f t="shared" si="3"/>
        <v>0.05422708386330874</v>
      </c>
      <c r="E22" s="6">
        <f t="shared" si="3"/>
        <v>0.05000545117563688</v>
      </c>
      <c r="F22" s="6">
        <f t="shared" si="3"/>
        <v>0.0319923441266611</v>
      </c>
      <c r="G22" s="6">
        <f t="shared" si="3"/>
        <v>0.0045244757786095866</v>
      </c>
      <c r="H22" s="6">
        <f t="shared" si="3"/>
        <v>0.08664340831728265</v>
      </c>
      <c r="I22" s="6">
        <f t="shared" si="3"/>
        <v>0.3343145449479716</v>
      </c>
      <c r="J22" s="6">
        <f t="shared" si="3"/>
        <v>0.016044626957880583</v>
      </c>
      <c r="K22" s="6">
        <f t="shared" si="3"/>
        <v>0.01967874404913326</v>
      </c>
      <c r="L22" s="6">
        <f t="shared" si="3"/>
        <v>0.012513476517546729</v>
      </c>
      <c r="M22" s="6">
        <f t="shared" si="3"/>
        <v>0.028309772140858377</v>
      </c>
      <c r="N22" s="6">
        <f t="shared" si="3"/>
        <v>0.03228307349396131</v>
      </c>
      <c r="O22" s="6">
        <f t="shared" si="3"/>
        <v>0.14594008552288887</v>
      </c>
      <c r="P22" s="6">
        <f t="shared" si="3"/>
        <v>1</v>
      </c>
    </row>
    <row r="23" spans="1:16" ht="12.75">
      <c r="A23" s="5" t="s">
        <v>2176</v>
      </c>
      <c r="B23" s="6">
        <f t="shared" si="3"/>
        <v>0.24914684755807476</v>
      </c>
      <c r="C23" s="6">
        <f t="shared" si="3"/>
        <v>0.016263281040236277</v>
      </c>
      <c r="D23" s="6">
        <f t="shared" si="3"/>
        <v>0.041793449231919494</v>
      </c>
      <c r="E23" s="6">
        <f t="shared" si="3"/>
        <v>0.02801534500792039</v>
      </c>
      <c r="F23" s="6">
        <f t="shared" si="3"/>
        <v>0.034620156094980585</v>
      </c>
      <c r="G23" s="6">
        <f t="shared" si="3"/>
        <v>0.010446215472444077</v>
      </c>
      <c r="H23" s="6">
        <f t="shared" si="3"/>
        <v>0.09747377568831841</v>
      </c>
      <c r="I23" s="6">
        <f t="shared" si="3"/>
        <v>0.3440575878613911</v>
      </c>
      <c r="J23" s="6">
        <f t="shared" si="3"/>
        <v>0.02336902041898215</v>
      </c>
      <c r="K23" s="6">
        <f t="shared" si="3"/>
        <v>0.04738667141451272</v>
      </c>
      <c r="L23" s="6">
        <f t="shared" si="3"/>
        <v>0.02535384143300986</v>
      </c>
      <c r="M23" s="6">
        <f t="shared" si="3"/>
        <v>0.018474235397367807</v>
      </c>
      <c r="N23" s="6">
        <f t="shared" si="3"/>
        <v>0.014087821030629905</v>
      </c>
      <c r="O23" s="6">
        <f t="shared" si="3"/>
        <v>0.04951175235021242</v>
      </c>
      <c r="P23" s="6">
        <f t="shared" si="3"/>
        <v>1</v>
      </c>
    </row>
    <row r="24" spans="1:16" ht="12.75">
      <c r="A24" t="s">
        <v>1587</v>
      </c>
      <c r="B24" s="6">
        <f t="shared" si="3"/>
        <v>0.0918930620196991</v>
      </c>
      <c r="C24" s="6">
        <f t="shared" si="3"/>
        <v>0.0366922827145795</v>
      </c>
      <c r="D24" s="6">
        <f t="shared" si="3"/>
        <v>0.1392286322473572</v>
      </c>
      <c r="E24" s="6">
        <f t="shared" si="3"/>
        <v>0.043871991918317275</v>
      </c>
      <c r="F24" s="6">
        <f t="shared" si="3"/>
        <v>0.01461197099253166</v>
      </c>
      <c r="G24" s="6">
        <f t="shared" si="3"/>
        <v>0.018905364938485405</v>
      </c>
      <c r="H24" s="6">
        <f t="shared" si="3"/>
        <v>0.10206732330338782</v>
      </c>
      <c r="I24" s="6">
        <f t="shared" si="3"/>
        <v>0.4050582674892665</v>
      </c>
      <c r="J24" s="6">
        <f t="shared" si="3"/>
        <v>0.015441786629144569</v>
      </c>
      <c r="K24" s="6">
        <f t="shared" si="3"/>
        <v>0.02298228524010535</v>
      </c>
      <c r="L24" s="6">
        <f t="shared" si="3"/>
        <v>0.016055128621423675</v>
      </c>
      <c r="M24" s="6">
        <f t="shared" si="3"/>
        <v>0.014828444636865461</v>
      </c>
      <c r="N24" s="6">
        <f t="shared" si="3"/>
        <v>0.022441101129270846</v>
      </c>
      <c r="O24" s="6">
        <f t="shared" si="3"/>
        <v>0.05592235811956561</v>
      </c>
      <c r="P24" s="6">
        <f t="shared" si="3"/>
        <v>1</v>
      </c>
    </row>
    <row r="27" spans="2:15" ht="38.25">
      <c r="B27" s="27" t="s">
        <v>2211</v>
      </c>
      <c r="C27" s="27" t="s">
        <v>2212</v>
      </c>
      <c r="D27" s="28" t="s">
        <v>2213</v>
      </c>
      <c r="E27" s="27" t="s">
        <v>2214</v>
      </c>
      <c r="F27" s="27" t="s">
        <v>2217</v>
      </c>
      <c r="G27" s="27" t="s">
        <v>2218</v>
      </c>
      <c r="H27" s="27" t="s">
        <v>2219</v>
      </c>
      <c r="I27" s="27" t="s">
        <v>2221</v>
      </c>
      <c r="J27" s="27" t="s">
        <v>2222</v>
      </c>
      <c r="K27" s="27" t="s">
        <v>2223</v>
      </c>
      <c r="L27" s="27" t="s">
        <v>2224</v>
      </c>
      <c r="M27" s="27" t="s">
        <v>2225</v>
      </c>
      <c r="N27" s="27" t="s">
        <v>2226</v>
      </c>
      <c r="O27" s="27" t="s">
        <v>2227</v>
      </c>
    </row>
    <row r="28" spans="1:16" ht="12.75">
      <c r="A28" t="s">
        <v>2169</v>
      </c>
      <c r="B28" s="30">
        <f aca="true" t="shared" si="4" ref="B28:O28">+B17</f>
        <v>0.24210833539502652</v>
      </c>
      <c r="C28" s="30">
        <f t="shared" si="4"/>
        <v>0.016230276395905765</v>
      </c>
      <c r="D28" s="30">
        <f t="shared" si="4"/>
        <v>0.042867177966575985</v>
      </c>
      <c r="E28" s="30">
        <f t="shared" si="4"/>
        <v>0.02991433991732654</v>
      </c>
      <c r="F28" s="30">
        <f t="shared" si="4"/>
        <v>0.03439322669715706</v>
      </c>
      <c r="G28" s="30">
        <f t="shared" si="4"/>
        <v>0.009934833060387822</v>
      </c>
      <c r="H28" s="30">
        <f t="shared" si="4"/>
        <v>0.09653849996260185</v>
      </c>
      <c r="I28" s="30">
        <f t="shared" si="4"/>
        <v>0.3432162099820123</v>
      </c>
      <c r="J28" s="30">
        <f t="shared" si="4"/>
        <v>0.022736509334631894</v>
      </c>
      <c r="K28" s="30">
        <f t="shared" si="4"/>
        <v>0.04499390383914295</v>
      </c>
      <c r="L28" s="30">
        <f t="shared" si="4"/>
        <v>0.024244988777938122</v>
      </c>
      <c r="M28" s="30">
        <f t="shared" si="4"/>
        <v>0.019323600746707786</v>
      </c>
      <c r="N28" s="30">
        <f t="shared" si="4"/>
        <v>0.015659104567857775</v>
      </c>
      <c r="O28" s="30">
        <f t="shared" si="4"/>
        <v>0.057838993356727667</v>
      </c>
      <c r="P28" s="30">
        <f>SUM(B28:O28)</f>
        <v>1</v>
      </c>
    </row>
    <row r="29" spans="1:16" ht="12.75">
      <c r="A29" s="6" t="str">
        <f>+A24</f>
        <v>Hispanic</v>
      </c>
      <c r="B29" s="6">
        <f aca="true" t="shared" si="5" ref="B29:O29">+B24</f>
        <v>0.0918930620196991</v>
      </c>
      <c r="C29" s="6">
        <f t="shared" si="5"/>
        <v>0.0366922827145795</v>
      </c>
      <c r="D29" s="6">
        <f t="shared" si="5"/>
        <v>0.1392286322473572</v>
      </c>
      <c r="E29" s="6">
        <f t="shared" si="5"/>
        <v>0.043871991918317275</v>
      </c>
      <c r="F29" s="6">
        <f t="shared" si="5"/>
        <v>0.01461197099253166</v>
      </c>
      <c r="G29" s="6">
        <f t="shared" si="5"/>
        <v>0.018905364938485405</v>
      </c>
      <c r="H29" s="6">
        <f t="shared" si="5"/>
        <v>0.10206732330338782</v>
      </c>
      <c r="I29" s="6">
        <f t="shared" si="5"/>
        <v>0.4050582674892665</v>
      </c>
      <c r="J29" s="6">
        <f t="shared" si="5"/>
        <v>0.015441786629144569</v>
      </c>
      <c r="K29" s="6">
        <f t="shared" si="5"/>
        <v>0.02298228524010535</v>
      </c>
      <c r="L29" s="6">
        <f t="shared" si="5"/>
        <v>0.016055128621423675</v>
      </c>
      <c r="M29" s="6">
        <f t="shared" si="5"/>
        <v>0.014828444636865461</v>
      </c>
      <c r="N29" s="6">
        <f t="shared" si="5"/>
        <v>0.022441101129270846</v>
      </c>
      <c r="O29" s="6">
        <f t="shared" si="5"/>
        <v>0.05592235811956561</v>
      </c>
      <c r="P29" s="30">
        <f>SUM(B29:O29)</f>
        <v>0.9999999999999999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USDA/NRCS/NRIAI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Buland</dc:creator>
  <cp:keywords/>
  <dc:description/>
  <cp:lastModifiedBy>David Buland</cp:lastModifiedBy>
  <cp:lastPrinted>2000-06-19T17:40:14Z</cp:lastPrinted>
  <dcterms:created xsi:type="dcterms:W3CDTF">2000-06-07T20:59:40Z</dcterms:created>
  <dcterms:modified xsi:type="dcterms:W3CDTF">2000-07-17T21:18:16Z</dcterms:modified>
  <cp:category/>
  <cp:version/>
  <cp:contentType/>
  <cp:contentStatus/>
</cp:coreProperties>
</file>