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'Sheet1'!$3:$9</definedName>
    <definedName name="Text1" localSheetId="0">'Sheet1'!$E$10</definedName>
    <definedName name="Text3" localSheetId="0">'Sheet1'!$I$10</definedName>
    <definedName name="Text4" localSheetId="0">'Sheet1'!$H$10</definedName>
  </definedNames>
  <calcPr fullCalcOnLoad="1"/>
</workbook>
</file>

<file path=xl/sharedStrings.xml><?xml version="1.0" encoding="utf-8"?>
<sst xmlns="http://schemas.openxmlformats.org/spreadsheetml/2006/main" count="1013" uniqueCount="280">
  <si>
    <t>Code</t>
  </si>
  <si>
    <t>Scenario</t>
  </si>
  <si>
    <t>Unit</t>
  </si>
  <si>
    <t xml:space="preserve">Location - Tract # &amp; Field # </t>
  </si>
  <si>
    <t>Expected Installation Date(s)</t>
  </si>
  <si>
    <t>CNMP Planning</t>
  </si>
  <si>
    <t>AU</t>
  </si>
  <si>
    <t>     </t>
  </si>
  <si>
    <r>
      <t>     </t>
    </r>
    <r>
      <rPr>
        <sz val="9"/>
        <rFont val="Arial"/>
        <family val="2"/>
      </rPr>
      <t> </t>
    </r>
  </si>
  <si>
    <t>Each</t>
  </si>
  <si>
    <t>Waste Storage Facility</t>
  </si>
  <si>
    <t>Earthen-Confined</t>
  </si>
  <si>
    <t>Cu Ft</t>
  </si>
  <si>
    <t>Non-Earthen (Swine)</t>
  </si>
  <si>
    <t>Open Lot</t>
  </si>
  <si>
    <t>Monoslope Covered</t>
  </si>
  <si>
    <t>Sq Ft</t>
  </si>
  <si>
    <t>Hoop Structure</t>
  </si>
  <si>
    <t>Brush Management</t>
  </si>
  <si>
    <t>Mechanical-Upland</t>
  </si>
  <si>
    <t>Acre</t>
  </si>
  <si>
    <t>Mechanical-Riparian</t>
  </si>
  <si>
    <t>Chemical Primary-Upland</t>
  </si>
  <si>
    <t>Chemical Primary-Riparian</t>
  </si>
  <si>
    <t>Chemical Follow-Up</t>
  </si>
  <si>
    <t>Channel Bank Vegetation</t>
  </si>
  <si>
    <t>Streambank Shaping</t>
  </si>
  <si>
    <t>Linear Ft</t>
  </si>
  <si>
    <t>Conservation Cover</t>
  </si>
  <si>
    <t>Irrigated Crop to Dryland Pasture</t>
  </si>
  <si>
    <t>Dryland Crop to Dryland Pasture/Range</t>
  </si>
  <si>
    <t>Irrigated Crop to Range-NW NE</t>
  </si>
  <si>
    <t>Irrigated Crop to Range-SE &amp; Central NE</t>
  </si>
  <si>
    <t>Dryland Crop to Dryland Range</t>
  </si>
  <si>
    <t>Dryland Crop to Wildlife Cover</t>
  </si>
  <si>
    <t>Irrigated Crop to Dryland Wildlife-NW NE</t>
  </si>
  <si>
    <t>Irrigated Crop to Dryland Wildlife-SE &amp; Central NE</t>
  </si>
  <si>
    <t>Conservation Crop Rotation</t>
  </si>
  <si>
    <t>Irrigated to Dryland Cropland</t>
  </si>
  <si>
    <t>Irrigated to Dryland Cropland-CPNRD Special Initiative</t>
  </si>
  <si>
    <t>Irrigated to Dryland Cropland-Pumpkin Creek Special Initiative</t>
  </si>
  <si>
    <t>Conv. to Organic Farming-Irrigated</t>
  </si>
  <si>
    <t>Conv. to Organic Farming-Dryland (East)</t>
  </si>
  <si>
    <t>Conv. to Organic Farming-Dryland (West)</t>
  </si>
  <si>
    <t>Residue Mgmt, No-Till</t>
  </si>
  <si>
    <t>Continuous No-Till</t>
  </si>
  <si>
    <t>Contour Buffers</t>
  </si>
  <si>
    <t>Prescribed Burning</t>
  </si>
  <si>
    <t>Cover Crop</t>
  </si>
  <si>
    <t>No-Till Cover Crop</t>
  </si>
  <si>
    <t>Critical Area Planting</t>
  </si>
  <si>
    <t>Native/Introduced Mixture</t>
  </si>
  <si>
    <t>Native Mixture</t>
  </si>
  <si>
    <t>Sediment Basin</t>
  </si>
  <si>
    <t>LWCF Applications</t>
  </si>
  <si>
    <t>Well Decommissioning</t>
  </si>
  <si>
    <t>Well Decommission</t>
  </si>
  <si>
    <t>Dike</t>
  </si>
  <si>
    <t>Wetland Dike</t>
  </si>
  <si>
    <t>Waste Treatment Lagoon</t>
  </si>
  <si>
    <t>Closure of Waste Impoundments</t>
  </si>
  <si>
    <t>Diversion</t>
  </si>
  <si>
    <t>Crop/Range Applications</t>
  </si>
  <si>
    <t>Anaerobic Digester-Controlled Temp</t>
  </si>
  <si>
    <t>Waste Facility Cover</t>
  </si>
  <si>
    <t>Sq-Ft</t>
  </si>
  <si>
    <t>Pond</t>
  </si>
  <si>
    <t>CMP with Riser</t>
  </si>
  <si>
    <t>Cu Yd</t>
  </si>
  <si>
    <t>CMP without Riser</t>
  </si>
  <si>
    <t>PVC Pipe</t>
  </si>
  <si>
    <t>Excavated Pond</t>
  </si>
  <si>
    <t>Windbreak / Shelterbelt Establishment</t>
  </si>
  <si>
    <t>Trees with Mulch-Limited Site Prep</t>
  </si>
  <si>
    <t>Trees with Mulch-Complex Site Prep</t>
  </si>
  <si>
    <t>Trees without Mulch-Limited Site Prep</t>
  </si>
  <si>
    <t>Trees without Mulch-Complex Site Prep</t>
  </si>
  <si>
    <t>Replants</t>
  </si>
  <si>
    <t>Fence</t>
  </si>
  <si>
    <t>Electric-High Tensile</t>
  </si>
  <si>
    <t>Barbed Wire</t>
  </si>
  <si>
    <t>Woven Wire</t>
  </si>
  <si>
    <t>Field Border</t>
  </si>
  <si>
    <t>Standard Mixture</t>
  </si>
  <si>
    <t>High Diversity for Wildlife</t>
  </si>
  <si>
    <t>Low Density for Wildlife</t>
  </si>
  <si>
    <t>Riparian Herbaceous Cover</t>
  </si>
  <si>
    <t>Riparian Forest Buffer</t>
  </si>
  <si>
    <t>Trees with Mulch</t>
  </si>
  <si>
    <t>Trees without Mulch</t>
  </si>
  <si>
    <t>Direct Seeding-Complex Site Prep</t>
  </si>
  <si>
    <t>Acres</t>
  </si>
  <si>
    <t>Direct Seeding-Limited Site Prep</t>
  </si>
  <si>
    <t>Filter Strip</t>
  </si>
  <si>
    <t>Firebreak</t>
  </si>
  <si>
    <t>Vegetative</t>
  </si>
  <si>
    <t>Mowed</t>
  </si>
  <si>
    <t>Hand-Cleared</t>
  </si>
  <si>
    <t>Dozer</t>
  </si>
  <si>
    <t>Fish Passage</t>
  </si>
  <si>
    <t>Concrete Structure</t>
  </si>
  <si>
    <t>Rock Chute</t>
  </si>
  <si>
    <t>Culvert Modification</t>
  </si>
  <si>
    <t>Fishpond Management</t>
  </si>
  <si>
    <t>Chemical Application</t>
  </si>
  <si>
    <t>Ac-Ft</t>
  </si>
  <si>
    <t>Grade Stabilization Structure</t>
  </si>
  <si>
    <t>Non-Earthen Structures</t>
  </si>
  <si>
    <t>Concrete Block Chute</t>
  </si>
  <si>
    <t>Grassed Waterway</t>
  </si>
  <si>
    <t>Waterway with side dikes</t>
  </si>
  <si>
    <t>Waterway without side dikes</t>
  </si>
  <si>
    <t>430DD</t>
  </si>
  <si>
    <t>Irrigation Water Conv.-HDPE</t>
  </si>
  <si>
    <t>&lt;= 10" Diameter Pipe</t>
  </si>
  <si>
    <t>&gt;= 12" Diameter Pipe</t>
  </si>
  <si>
    <t>430EE</t>
  </si>
  <si>
    <t>Irrigation Water Conv.-Low Pressure</t>
  </si>
  <si>
    <t>Micro Irrigation</t>
  </si>
  <si>
    <t>Subsurface Drip System</t>
  </si>
  <si>
    <t>Windbreak Drip System</t>
  </si>
  <si>
    <t>Irrigation System-Sprinkler</t>
  </si>
  <si>
    <t>Gravity to Pivot Conversion</t>
  </si>
  <si>
    <t>Pivot Pressure Conversion</t>
  </si>
  <si>
    <t>Irrigation System, Surface &amp; Subsurface</t>
  </si>
  <si>
    <t>Surge Valve with Controls</t>
  </si>
  <si>
    <t>Surge Valve without Controls</t>
  </si>
  <si>
    <t>Irrigation System, Tailwater Recovery</t>
  </si>
  <si>
    <t>Variable Tailwater Recovery</t>
  </si>
  <si>
    <t>Irrigation Water Mgmt</t>
  </si>
  <si>
    <t>Periodic Measure</t>
  </si>
  <si>
    <t>Real Time Measurements</t>
  </si>
  <si>
    <t>Flow Meter</t>
  </si>
  <si>
    <t>Use Exclusion</t>
  </si>
  <si>
    <t>Drought/Wildfire Recovery</t>
  </si>
  <si>
    <t>Range Interseeding</t>
  </si>
  <si>
    <t>Mulching</t>
  </si>
  <si>
    <t>Hay Mulch</t>
  </si>
  <si>
    <t>Erosion Control Blanket</t>
  </si>
  <si>
    <t>Sq. Yd.</t>
  </si>
  <si>
    <t>Pasture and Hay Planting</t>
  </si>
  <si>
    <t>Irrigated Mixture-Limited Site Prep</t>
  </si>
  <si>
    <t>Non-Irrigated Mixture-Limited Site Prep</t>
  </si>
  <si>
    <t>Warm Season Mixture-Limited Site Prep</t>
  </si>
  <si>
    <t>Irrigated Mixture-Complex Site Prep</t>
  </si>
  <si>
    <t>Non-Irrigated Mix with Complex Site Prep</t>
  </si>
  <si>
    <t xml:space="preserve"> Warm Season with Complex Site Prep</t>
  </si>
  <si>
    <t>Pipeline</t>
  </si>
  <si>
    <t>&lt;= 1 mile in length</t>
  </si>
  <si>
    <t>&gt; 1 mile in length</t>
  </si>
  <si>
    <t>521A</t>
  </si>
  <si>
    <t>Pond Sealing or Lining-Flexible Membrane</t>
  </si>
  <si>
    <t>LWCF Application</t>
  </si>
  <si>
    <t>521B</t>
  </si>
  <si>
    <t>Pond Sealing or Lining-Soil Dispersant</t>
  </si>
  <si>
    <t>521C</t>
  </si>
  <si>
    <t>Pond Sealing or Lining-Bentonite Sealant</t>
  </si>
  <si>
    <t>521D</t>
  </si>
  <si>
    <t>Pond Sealing or Lining-Compacted Clay</t>
  </si>
  <si>
    <t>Prescribed Grazing</t>
  </si>
  <si>
    <t>Pumping Plant</t>
  </si>
  <si>
    <t>Irrigation Modification</t>
  </si>
  <si>
    <t>Grazing Pumping Plants</t>
  </si>
  <si>
    <t>Range Planting</t>
  </si>
  <si>
    <t>Native Mix-Limited Site Prep</t>
  </si>
  <si>
    <t>Native Mix-Intermediate Site Prep</t>
  </si>
  <si>
    <t>Native Mix-Complex Site Prep</t>
  </si>
  <si>
    <t>Interseeding</t>
  </si>
  <si>
    <t>Spring Development</t>
  </si>
  <si>
    <t>Livestock water source</t>
  </si>
  <si>
    <t>Steambank/ Shoreline Protection</t>
  </si>
  <si>
    <t>Stream Channel</t>
  </si>
  <si>
    <t>Steambank/Shoreline Protection</t>
  </si>
  <si>
    <t>Shoreline</t>
  </si>
  <si>
    <t>Structure for Water Control</t>
  </si>
  <si>
    <t>CMP Pipe / Riser</t>
  </si>
  <si>
    <t>Inline WC Structure</t>
  </si>
  <si>
    <t>589C</t>
  </si>
  <si>
    <t>Cross Wind Trap Strips</t>
  </si>
  <si>
    <t>Nutrient Management</t>
  </si>
  <si>
    <t>Site Specific Application</t>
  </si>
  <si>
    <t>Non-Site Specific Application</t>
  </si>
  <si>
    <t>Pest Management</t>
  </si>
  <si>
    <t>Site Specific (Spot or Banded Spraying)</t>
  </si>
  <si>
    <t>Non-Site Specific (Broadcast or Band spray)</t>
  </si>
  <si>
    <t>Biological Control of Invasives</t>
  </si>
  <si>
    <t>Riparian or Wetland Areas</t>
  </si>
  <si>
    <t>Grass Seedings</t>
  </si>
  <si>
    <t>Upland (Non-Cropland)</t>
  </si>
  <si>
    <t>Terrace</t>
  </si>
  <si>
    <t>Storage &amp; Flat Channel</t>
  </si>
  <si>
    <t>Broadbase</t>
  </si>
  <si>
    <t>Nonbroadbase, Non-Storage</t>
  </si>
  <si>
    <t>Enlargement</t>
  </si>
  <si>
    <t>Herbaceous Wind Barriers</t>
  </si>
  <si>
    <t>Native Seed Mixture</t>
  </si>
  <si>
    <t>Tree/Shrub Establishment</t>
  </si>
  <si>
    <t>Trees with Mulch-Limited Special Prep</t>
  </si>
  <si>
    <t>Trees with Mulch-Complex Special Prep</t>
  </si>
  <si>
    <t>Watering Facility</t>
  </si>
  <si>
    <t>Steel Tank w/ Steel Bottom</t>
  </si>
  <si>
    <t>Dia-Ft</t>
  </si>
  <si>
    <t>Steel Tank w/ Concrete Bottom</t>
  </si>
  <si>
    <t>Steel Tank w/ Non Concrete or Steel Bottom</t>
  </si>
  <si>
    <t>Non-Steel Tank</t>
  </si>
  <si>
    <t>Wildlife Guzzler</t>
  </si>
  <si>
    <t>Underground Outlet</t>
  </si>
  <si>
    <t>PE Pipe</t>
  </si>
  <si>
    <t>Wetland</t>
  </si>
  <si>
    <t>Solid-Liquid Waste Separation Facility</t>
  </si>
  <si>
    <t>Fabricated Settling Basin-LF</t>
  </si>
  <si>
    <t>Fabricated Settling Basin-CF</t>
  </si>
  <si>
    <t>Cubic Ft</t>
  </si>
  <si>
    <t>Mechanical Separator</t>
  </si>
  <si>
    <t>Waste Utilization</t>
  </si>
  <si>
    <t>Improved N Utilization</t>
  </si>
  <si>
    <t xml:space="preserve">P-based Application Rates </t>
  </si>
  <si>
    <t>Manure Transfer</t>
  </si>
  <si>
    <t>Gravity, Conduit</t>
  </si>
  <si>
    <t>Linear ft</t>
  </si>
  <si>
    <t>Gravity, Channel</t>
  </si>
  <si>
    <t>Pumped, Pipeline</t>
  </si>
  <si>
    <t>Pumped, Pipeline, Reception Pit</t>
  </si>
  <si>
    <t>Wastewater Treatment Strip</t>
  </si>
  <si>
    <t>Surface Application</t>
  </si>
  <si>
    <t>Sprinkler-Center Pivot Application</t>
  </si>
  <si>
    <t>Sprinkler-Solid Set</t>
  </si>
  <si>
    <t>Water &amp; Sediment Control Basin</t>
  </si>
  <si>
    <t>Basin</t>
  </si>
  <si>
    <t>Water Well</t>
  </si>
  <si>
    <t>Depth &lt;= 100 feet</t>
  </si>
  <si>
    <t>Depth &gt; 100 feet</t>
  </si>
  <si>
    <t>Restoration &amp; Mgmt of Declining Habitats</t>
  </si>
  <si>
    <t>Basic Prairie Mix w/ Limited Site Prep</t>
  </si>
  <si>
    <t>Basic Prairie Mix w/ Complex Site Prep</t>
  </si>
  <si>
    <t>High Diversity Local Ecotype Mix w/ Limited Site Prep</t>
  </si>
  <si>
    <t>High Diversity Local Ecotype Mix w/ Complex Site Prep</t>
  </si>
  <si>
    <t>Wetland Wildlife Habitat Mgmt</t>
  </si>
  <si>
    <t>Vegetation Mats &amp; Plugs</t>
  </si>
  <si>
    <t>Upland Wildlife Habitat Management</t>
  </si>
  <si>
    <t>Simple Grass Mixture</t>
  </si>
  <si>
    <t>Complex Grass Mixture</t>
  </si>
  <si>
    <t>Early Successional Habitat/Development</t>
  </si>
  <si>
    <t>Mgmt Activity and Introduced Species</t>
  </si>
  <si>
    <t>Early Successional Habitat / Development</t>
  </si>
  <si>
    <t>Mgmt Activity and Native Species</t>
  </si>
  <si>
    <t>Windbreak Renovation</t>
  </si>
  <si>
    <t>Renovation</t>
  </si>
  <si>
    <t>Wetland Restoration</t>
  </si>
  <si>
    <t>Saturated Soils</t>
  </si>
  <si>
    <t>Unsaturated Soils</t>
  </si>
  <si>
    <t>Wetland Creation</t>
  </si>
  <si>
    <t>Wetland Enhancement</t>
  </si>
  <si>
    <t>Tree/Shrub Pruning</t>
  </si>
  <si>
    <t>Pruning</t>
  </si>
  <si>
    <t>Forest Stand Improvement</t>
  </si>
  <si>
    <t>Thinning with Slash Treatment</t>
  </si>
  <si>
    <t>Thinning with out Slash Treatments</t>
  </si>
  <si>
    <t>Date:</t>
  </si>
  <si>
    <t>County:</t>
  </si>
  <si>
    <t>NRD:</t>
  </si>
  <si>
    <t>Name:</t>
  </si>
  <si>
    <t>Complete Columns 6, 8 &amp; 9 for each practice in contract.  Column 7 will automatically be calculated.</t>
  </si>
  <si>
    <t>Practice Name</t>
  </si>
  <si>
    <t>Planned Quantity</t>
  </si>
  <si>
    <t>QUANTITY ESTIMATE FOR EQIP PLANNED PRACTICES</t>
  </si>
  <si>
    <t>Class II &amp; III Burns</t>
  </si>
  <si>
    <t xml:space="preserve">Class IV Burns     </t>
  </si>
  <si>
    <t>Please attach corresponding plan map for each scenario.</t>
  </si>
  <si>
    <t>*Nutrient Management, Land Treatment, Manure Transfer, &amp; Manure Handling/Storage</t>
  </si>
  <si>
    <t>*Nutrient Management and Land Treatment</t>
  </si>
  <si>
    <t>*Record Keeping</t>
  </si>
  <si>
    <t>*Incentive Payment-East</t>
  </si>
  <si>
    <t>*Incentive Payment-West</t>
  </si>
  <si>
    <t>*Conversion from Continuous Use</t>
  </si>
  <si>
    <t>*Modify Existing System</t>
  </si>
  <si>
    <t>*Implement Rest and Monitoring</t>
  </si>
  <si>
    <t>*Conversion to Organic Grazing</t>
  </si>
  <si>
    <t>EQIP Unit Practice Payment</t>
  </si>
  <si>
    <t xml:space="preserve">EQIP Practice Payment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</si>
</sst>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#,##0.0"/>
    <numFmt numFmtId="171" formatCode="[$-409]dddd\,\ mmmm\ dd\,\ yyyy"/>
    <numFmt numFmtId="172" formatCode="m/d/yy;@"/>
    <numFmt numFmtId="173" formatCode="[$-409]h:mm:ss\ AM/PM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7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7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7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421875" style="2" customWidth="1"/>
    <col min="2" max="2" width="18.00390625" style="2" customWidth="1"/>
    <col min="3" max="3" width="34.140625" style="2" customWidth="1"/>
    <col min="4" max="4" width="6.140625" style="2" customWidth="1"/>
    <col min="5" max="5" width="12.8515625" style="2" customWidth="1"/>
    <col min="6" max="6" width="11.421875" style="2" customWidth="1"/>
    <col min="7" max="7" width="13.140625" style="2" customWidth="1"/>
    <col min="8" max="9" width="10.140625" style="2" customWidth="1"/>
    <col min="10" max="16384" width="9.140625" style="2" customWidth="1"/>
  </cols>
  <sheetData>
    <row r="1" spans="1:9" ht="12.75">
      <c r="A1" s="29" t="s">
        <v>265</v>
      </c>
      <c r="B1" s="29"/>
      <c r="C1" s="29"/>
      <c r="D1" s="29"/>
      <c r="E1" s="29"/>
      <c r="F1" s="29"/>
      <c r="G1" s="29"/>
      <c r="H1" s="29"/>
      <c r="I1" s="29"/>
    </row>
    <row r="2" ht="13.5" thickBot="1"/>
    <row r="3" spans="2:9" ht="13.5" thickBot="1">
      <c r="B3" s="3" t="s">
        <v>261</v>
      </c>
      <c r="C3" s="30"/>
      <c r="D3" s="31"/>
      <c r="F3" s="3" t="s">
        <v>260</v>
      </c>
      <c r="G3" s="30"/>
      <c r="H3" s="34"/>
      <c r="I3" s="31"/>
    </row>
    <row r="4" spans="2:9" ht="13.5" thickBot="1">
      <c r="B4" s="4" t="s">
        <v>259</v>
      </c>
      <c r="C4" s="32"/>
      <c r="D4" s="33"/>
      <c r="F4" s="4" t="s">
        <v>258</v>
      </c>
      <c r="G4" s="32"/>
      <c r="H4" s="35"/>
      <c r="I4" s="33"/>
    </row>
    <row r="5" spans="1:10" ht="12.75">
      <c r="A5" s="5"/>
      <c r="B5" s="6"/>
      <c r="C5" s="7"/>
      <c r="D5" s="7"/>
      <c r="E5" s="5"/>
      <c r="F5" s="8"/>
      <c r="G5" s="9"/>
      <c r="H5" s="9"/>
      <c r="I5" s="9"/>
      <c r="J5" s="5"/>
    </row>
    <row r="6" spans="1:10" ht="12.75">
      <c r="A6" s="28" t="s">
        <v>262</v>
      </c>
      <c r="B6" s="28"/>
      <c r="C6" s="28"/>
      <c r="D6" s="28"/>
      <c r="E6" s="28"/>
      <c r="F6" s="28"/>
      <c r="G6" s="28"/>
      <c r="H6" s="28"/>
      <c r="I6" s="28"/>
      <c r="J6" s="5"/>
    </row>
    <row r="7" spans="1:9" ht="12.75" customHeight="1" thickBot="1">
      <c r="A7" s="27" t="s">
        <v>268</v>
      </c>
      <c r="B7" s="27"/>
      <c r="C7" s="27"/>
      <c r="D7" s="27"/>
      <c r="E7" s="27"/>
      <c r="F7" s="27"/>
      <c r="G7" s="27"/>
      <c r="H7" s="27"/>
      <c r="I7" s="27"/>
    </row>
    <row r="8" spans="1:9" ht="12.75" customHeight="1" thickBot="1">
      <c r="A8" s="10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2">
        <v>8</v>
      </c>
      <c r="I8" s="11">
        <v>9</v>
      </c>
    </row>
    <row r="9" spans="1:9" ht="36.75" thickBot="1">
      <c r="A9" s="13" t="s">
        <v>0</v>
      </c>
      <c r="B9" s="14" t="s">
        <v>263</v>
      </c>
      <c r="C9" s="15" t="s">
        <v>1</v>
      </c>
      <c r="D9" s="14" t="s">
        <v>2</v>
      </c>
      <c r="E9" s="16" t="s">
        <v>264</v>
      </c>
      <c r="F9" s="17" t="s">
        <v>278</v>
      </c>
      <c r="G9" s="14" t="s">
        <v>279</v>
      </c>
      <c r="H9" s="13" t="s">
        <v>3</v>
      </c>
      <c r="I9" s="14" t="s">
        <v>4</v>
      </c>
    </row>
    <row r="10" spans="1:9" s="5" customFormat="1" ht="36.75" thickBot="1">
      <c r="A10" s="21">
        <v>100</v>
      </c>
      <c r="B10" s="22" t="s">
        <v>5</v>
      </c>
      <c r="C10" s="22" t="s">
        <v>269</v>
      </c>
      <c r="D10" s="22" t="s">
        <v>6</v>
      </c>
      <c r="E10" s="18"/>
      <c r="F10" s="1">
        <v>0.7</v>
      </c>
      <c r="G10" s="1">
        <f>IF(ISBLANK(E10),"",IF((F10*E10)&gt;3500,3500,E10*F10))</f>
      </c>
      <c r="H10" s="19"/>
      <c r="I10" s="24"/>
    </row>
    <row r="11" spans="1:9" s="5" customFormat="1" ht="24.75" thickBot="1">
      <c r="A11" s="21">
        <v>100</v>
      </c>
      <c r="B11" s="22" t="s">
        <v>5</v>
      </c>
      <c r="C11" s="22" t="s">
        <v>270</v>
      </c>
      <c r="D11" s="22" t="s">
        <v>6</v>
      </c>
      <c r="E11" s="26"/>
      <c r="F11" s="1">
        <v>0.45</v>
      </c>
      <c r="G11" s="1">
        <f>IF(ISBLANK(E11),"",IF((F11*E11)&gt;2250,2250,E11*F11))</f>
      </c>
      <c r="H11" s="20" t="s">
        <v>7</v>
      </c>
      <c r="I11" s="25" t="s">
        <v>8</v>
      </c>
    </row>
    <row r="12" spans="1:9" s="5" customFormat="1" ht="14.25" thickBot="1">
      <c r="A12" s="21">
        <v>100</v>
      </c>
      <c r="B12" s="22" t="s">
        <v>5</v>
      </c>
      <c r="C12" s="22" t="s">
        <v>271</v>
      </c>
      <c r="D12" s="22" t="s">
        <v>9</v>
      </c>
      <c r="E12" s="26"/>
      <c r="F12" s="1">
        <v>500</v>
      </c>
      <c r="G12" s="1">
        <f>IF(ISBLANK(E12),"",IF((F12*E12)&gt;500,500,E12*F12))</f>
      </c>
      <c r="H12" s="20" t="s">
        <v>7</v>
      </c>
      <c r="I12" s="25" t="s">
        <v>8</v>
      </c>
    </row>
    <row r="13" spans="1:9" s="5" customFormat="1" ht="24.75" thickBot="1">
      <c r="A13" s="21">
        <v>313</v>
      </c>
      <c r="B13" s="22" t="s">
        <v>10</v>
      </c>
      <c r="C13" s="22" t="s">
        <v>11</v>
      </c>
      <c r="D13" s="22" t="s">
        <v>12</v>
      </c>
      <c r="E13" s="26"/>
      <c r="F13" s="1">
        <v>0.03</v>
      </c>
      <c r="G13" s="1">
        <f>IF(ISBLANK(E13),"",IF((F13*E13)&gt;100000,100000,E13*F13))</f>
      </c>
      <c r="H13" s="20" t="s">
        <v>7</v>
      </c>
      <c r="I13" s="25" t="s">
        <v>8</v>
      </c>
    </row>
    <row r="14" spans="1:9" s="5" customFormat="1" ht="24.75" thickBot="1">
      <c r="A14" s="21">
        <v>313</v>
      </c>
      <c r="B14" s="22" t="s">
        <v>10</v>
      </c>
      <c r="C14" s="22" t="s">
        <v>13</v>
      </c>
      <c r="D14" s="22" t="s">
        <v>12</v>
      </c>
      <c r="E14" s="26"/>
      <c r="F14" s="1">
        <v>0.93</v>
      </c>
      <c r="G14" s="1">
        <f>IF(ISBLANK(E14),"",IF((F14*E14)&gt;100000,100000,E14*F14))</f>
      </c>
      <c r="H14" s="20" t="s">
        <v>7</v>
      </c>
      <c r="I14" s="25" t="s">
        <v>8</v>
      </c>
    </row>
    <row r="15" spans="1:9" s="5" customFormat="1" ht="24.75" thickBot="1">
      <c r="A15" s="21">
        <v>313</v>
      </c>
      <c r="B15" s="22" t="s">
        <v>10</v>
      </c>
      <c r="C15" s="22" t="s">
        <v>14</v>
      </c>
      <c r="D15" s="22" t="s">
        <v>12</v>
      </c>
      <c r="E15" s="26"/>
      <c r="F15" s="1">
        <v>0.03</v>
      </c>
      <c r="G15" s="1">
        <f>IF(ISBLANK(E15),"",IF((F15*E15)&gt;100000,100000,E15*F15))</f>
      </c>
      <c r="H15" s="20" t="s">
        <v>7</v>
      </c>
      <c r="I15" s="25" t="s">
        <v>8</v>
      </c>
    </row>
    <row r="16" spans="1:9" s="5" customFormat="1" ht="24.75" thickBot="1">
      <c r="A16" s="21">
        <v>313</v>
      </c>
      <c r="B16" s="22" t="s">
        <v>10</v>
      </c>
      <c r="C16" s="22" t="s">
        <v>15</v>
      </c>
      <c r="D16" s="22" t="s">
        <v>16</v>
      </c>
      <c r="E16" s="26"/>
      <c r="F16" s="1">
        <v>3</v>
      </c>
      <c r="G16" s="1">
        <f>IF(ISBLANK(E16),"",IF((F16*E16)&gt;100000,100000,E16*F16))</f>
      </c>
      <c r="H16" s="20" t="s">
        <v>7</v>
      </c>
      <c r="I16" s="25" t="s">
        <v>8</v>
      </c>
    </row>
    <row r="17" spans="1:9" s="5" customFormat="1" ht="24.75" thickBot="1">
      <c r="A17" s="21">
        <v>313</v>
      </c>
      <c r="B17" s="22" t="s">
        <v>10</v>
      </c>
      <c r="C17" s="22" t="s">
        <v>17</v>
      </c>
      <c r="D17" s="22" t="s">
        <v>16</v>
      </c>
      <c r="E17" s="26"/>
      <c r="F17" s="1">
        <v>2.84</v>
      </c>
      <c r="G17" s="1">
        <f>IF(ISBLANK(E17),"",IF((F17*E17)&gt;100000,100000,E17*F17))</f>
      </c>
      <c r="H17" s="20" t="s">
        <v>7</v>
      </c>
      <c r="I17" s="25" t="s">
        <v>8</v>
      </c>
    </row>
    <row r="18" spans="1:9" s="5" customFormat="1" ht="14.25" thickBot="1">
      <c r="A18" s="21">
        <v>314</v>
      </c>
      <c r="B18" s="22" t="s">
        <v>18</v>
      </c>
      <c r="C18" s="22" t="s">
        <v>19</v>
      </c>
      <c r="D18" s="22" t="s">
        <v>20</v>
      </c>
      <c r="E18" s="26"/>
      <c r="F18" s="1">
        <v>110.25</v>
      </c>
      <c r="G18" s="1">
        <f aca="true" t="shared" si="0" ref="G18:G81">IF(ISBLANK(E18),"",IF((F18*E18)&gt;100000,100000,E18*F18))</f>
      </c>
      <c r="H18" s="20" t="s">
        <v>7</v>
      </c>
      <c r="I18" s="25" t="s">
        <v>8</v>
      </c>
    </row>
    <row r="19" spans="1:9" s="5" customFormat="1" ht="14.25" thickBot="1">
      <c r="A19" s="21">
        <v>314</v>
      </c>
      <c r="B19" s="22" t="s">
        <v>18</v>
      </c>
      <c r="C19" s="22" t="s">
        <v>21</v>
      </c>
      <c r="D19" s="22" t="s">
        <v>20</v>
      </c>
      <c r="E19" s="26"/>
      <c r="F19" s="1">
        <v>147</v>
      </c>
      <c r="G19" s="1">
        <f t="shared" si="0"/>
      </c>
      <c r="H19" s="20" t="s">
        <v>7</v>
      </c>
      <c r="I19" s="25" t="s">
        <v>8</v>
      </c>
    </row>
    <row r="20" spans="1:9" s="5" customFormat="1" ht="14.25" thickBot="1">
      <c r="A20" s="21">
        <v>314</v>
      </c>
      <c r="B20" s="22" t="s">
        <v>18</v>
      </c>
      <c r="C20" s="22" t="s">
        <v>22</v>
      </c>
      <c r="D20" s="22" t="s">
        <v>20</v>
      </c>
      <c r="E20" s="26"/>
      <c r="F20" s="1">
        <v>8.82</v>
      </c>
      <c r="G20" s="1">
        <f t="shared" si="0"/>
      </c>
      <c r="H20" s="20" t="s">
        <v>7</v>
      </c>
      <c r="I20" s="25" t="s">
        <v>8</v>
      </c>
    </row>
    <row r="21" spans="1:9" s="5" customFormat="1" ht="14.25" thickBot="1">
      <c r="A21" s="21">
        <v>314</v>
      </c>
      <c r="B21" s="22" t="s">
        <v>18</v>
      </c>
      <c r="C21" s="22" t="s">
        <v>23</v>
      </c>
      <c r="D21" s="22" t="s">
        <v>20</v>
      </c>
      <c r="E21" s="26"/>
      <c r="F21" s="1">
        <v>91.88</v>
      </c>
      <c r="G21" s="1">
        <f t="shared" si="0"/>
      </c>
      <c r="H21" s="20" t="s">
        <v>7</v>
      </c>
      <c r="I21" s="25" t="s">
        <v>8</v>
      </c>
    </row>
    <row r="22" spans="1:9" s="5" customFormat="1" ht="14.25" thickBot="1">
      <c r="A22" s="21">
        <v>314</v>
      </c>
      <c r="B22" s="22" t="s">
        <v>18</v>
      </c>
      <c r="C22" s="22" t="s">
        <v>24</v>
      </c>
      <c r="D22" s="22" t="s">
        <v>20</v>
      </c>
      <c r="E22" s="26"/>
      <c r="F22" s="1">
        <v>8.82</v>
      </c>
      <c r="G22" s="1">
        <f t="shared" si="0"/>
      </c>
      <c r="H22" s="20" t="s">
        <v>7</v>
      </c>
      <c r="I22" s="25" t="s">
        <v>8</v>
      </c>
    </row>
    <row r="23" spans="1:9" s="5" customFormat="1" ht="24.75" thickBot="1">
      <c r="A23" s="21">
        <v>322</v>
      </c>
      <c r="B23" s="22" t="s">
        <v>25</v>
      </c>
      <c r="C23" s="22" t="s">
        <v>26</v>
      </c>
      <c r="D23" s="22" t="s">
        <v>27</v>
      </c>
      <c r="E23" s="26"/>
      <c r="F23" s="1">
        <v>3.47</v>
      </c>
      <c r="G23" s="1">
        <f t="shared" si="0"/>
      </c>
      <c r="H23" s="20" t="s">
        <v>7</v>
      </c>
      <c r="I23" s="25" t="s">
        <v>8</v>
      </c>
    </row>
    <row r="24" spans="1:9" s="5" customFormat="1" ht="14.25" thickBot="1">
      <c r="A24" s="21">
        <v>327</v>
      </c>
      <c r="B24" s="22" t="s">
        <v>28</v>
      </c>
      <c r="C24" s="22" t="s">
        <v>29</v>
      </c>
      <c r="D24" s="22" t="s">
        <v>20</v>
      </c>
      <c r="E24" s="26"/>
      <c r="F24" s="1">
        <v>100</v>
      </c>
      <c r="G24" s="1">
        <f t="shared" si="0"/>
      </c>
      <c r="H24" s="20" t="s">
        <v>7</v>
      </c>
      <c r="I24" s="25" t="s">
        <v>8</v>
      </c>
    </row>
    <row r="25" spans="1:9" s="5" customFormat="1" ht="14.25" thickBot="1">
      <c r="A25" s="21">
        <v>327</v>
      </c>
      <c r="B25" s="22" t="s">
        <v>28</v>
      </c>
      <c r="C25" s="22" t="s">
        <v>30</v>
      </c>
      <c r="D25" s="22" t="s">
        <v>20</v>
      </c>
      <c r="E25" s="26"/>
      <c r="F25" s="1">
        <v>60</v>
      </c>
      <c r="G25" s="1">
        <f t="shared" si="0"/>
      </c>
      <c r="H25" s="20" t="s">
        <v>7</v>
      </c>
      <c r="I25" s="25" t="s">
        <v>8</v>
      </c>
    </row>
    <row r="26" spans="1:9" s="5" customFormat="1" ht="14.25" thickBot="1">
      <c r="A26" s="21">
        <v>327</v>
      </c>
      <c r="B26" s="22" t="s">
        <v>28</v>
      </c>
      <c r="C26" s="22" t="s">
        <v>31</v>
      </c>
      <c r="D26" s="22" t="s">
        <v>20</v>
      </c>
      <c r="E26" s="26"/>
      <c r="F26" s="1">
        <v>100</v>
      </c>
      <c r="G26" s="1">
        <f t="shared" si="0"/>
      </c>
      <c r="H26" s="20" t="s">
        <v>7</v>
      </c>
      <c r="I26" s="25" t="s">
        <v>8</v>
      </c>
    </row>
    <row r="27" spans="1:9" s="5" customFormat="1" ht="14.25" thickBot="1">
      <c r="A27" s="21">
        <v>327</v>
      </c>
      <c r="B27" s="22" t="s">
        <v>28</v>
      </c>
      <c r="C27" s="22" t="s">
        <v>32</v>
      </c>
      <c r="D27" s="22" t="s">
        <v>20</v>
      </c>
      <c r="E27" s="26"/>
      <c r="F27" s="1">
        <v>110</v>
      </c>
      <c r="G27" s="1">
        <f t="shared" si="0"/>
      </c>
      <c r="H27" s="20" t="s">
        <v>7</v>
      </c>
      <c r="I27" s="25" t="s">
        <v>8</v>
      </c>
    </row>
    <row r="28" spans="1:9" s="5" customFormat="1" ht="14.25" thickBot="1">
      <c r="A28" s="21">
        <v>327</v>
      </c>
      <c r="B28" s="22" t="s">
        <v>28</v>
      </c>
      <c r="C28" s="22" t="s">
        <v>33</v>
      </c>
      <c r="D28" s="22" t="s">
        <v>20</v>
      </c>
      <c r="E28" s="26"/>
      <c r="F28" s="1">
        <v>60</v>
      </c>
      <c r="G28" s="1">
        <f t="shared" si="0"/>
      </c>
      <c r="H28" s="20" t="s">
        <v>7</v>
      </c>
      <c r="I28" s="25" t="s">
        <v>8</v>
      </c>
    </row>
    <row r="29" spans="1:9" s="5" customFormat="1" ht="14.25" thickBot="1">
      <c r="A29" s="21">
        <v>327</v>
      </c>
      <c r="B29" s="22" t="s">
        <v>28</v>
      </c>
      <c r="C29" s="22" t="s">
        <v>34</v>
      </c>
      <c r="D29" s="22" t="s">
        <v>20</v>
      </c>
      <c r="E29" s="26"/>
      <c r="F29" s="1">
        <v>80</v>
      </c>
      <c r="G29" s="1">
        <f t="shared" si="0"/>
      </c>
      <c r="H29" s="20" t="s">
        <v>7</v>
      </c>
      <c r="I29" s="25" t="s">
        <v>8</v>
      </c>
    </row>
    <row r="30" spans="1:9" s="5" customFormat="1" ht="14.25" thickBot="1">
      <c r="A30" s="21">
        <v>327</v>
      </c>
      <c r="B30" s="22" t="s">
        <v>28</v>
      </c>
      <c r="C30" s="22" t="s">
        <v>35</v>
      </c>
      <c r="D30" s="22" t="s">
        <v>20</v>
      </c>
      <c r="E30" s="26"/>
      <c r="F30" s="1">
        <v>110</v>
      </c>
      <c r="G30" s="1">
        <f t="shared" si="0"/>
      </c>
      <c r="H30" s="20" t="s">
        <v>7</v>
      </c>
      <c r="I30" s="25" t="s">
        <v>8</v>
      </c>
    </row>
    <row r="31" spans="1:9" s="5" customFormat="1" ht="24.75" thickBot="1">
      <c r="A31" s="21">
        <v>327</v>
      </c>
      <c r="B31" s="22" t="s">
        <v>28</v>
      </c>
      <c r="C31" s="22" t="s">
        <v>36</v>
      </c>
      <c r="D31" s="22" t="s">
        <v>20</v>
      </c>
      <c r="E31" s="26"/>
      <c r="F31" s="1">
        <v>120</v>
      </c>
      <c r="G31" s="1">
        <f t="shared" si="0"/>
      </c>
      <c r="H31" s="20" t="s">
        <v>7</v>
      </c>
      <c r="I31" s="25" t="s">
        <v>8</v>
      </c>
    </row>
    <row r="32" spans="1:9" s="5" customFormat="1" ht="24.75" thickBot="1">
      <c r="A32" s="21">
        <v>328</v>
      </c>
      <c r="B32" s="22" t="s">
        <v>37</v>
      </c>
      <c r="C32" s="22" t="s">
        <v>38</v>
      </c>
      <c r="D32" s="22" t="s">
        <v>20</v>
      </c>
      <c r="E32" s="26"/>
      <c r="F32" s="1">
        <v>70</v>
      </c>
      <c r="G32" s="1">
        <f t="shared" si="0"/>
      </c>
      <c r="H32" s="20" t="s">
        <v>7</v>
      </c>
      <c r="I32" s="25" t="s">
        <v>8</v>
      </c>
    </row>
    <row r="33" spans="1:9" s="5" customFormat="1" ht="24.75" thickBot="1">
      <c r="A33" s="21">
        <v>328</v>
      </c>
      <c r="B33" s="22" t="s">
        <v>37</v>
      </c>
      <c r="C33" s="22" t="s">
        <v>39</v>
      </c>
      <c r="D33" s="22" t="s">
        <v>20</v>
      </c>
      <c r="E33" s="26"/>
      <c r="F33" s="1">
        <v>200</v>
      </c>
      <c r="G33" s="1">
        <f t="shared" si="0"/>
      </c>
      <c r="H33" s="20" t="s">
        <v>7</v>
      </c>
      <c r="I33" s="25" t="s">
        <v>8</v>
      </c>
    </row>
    <row r="34" spans="1:9" s="5" customFormat="1" ht="24.75" thickBot="1">
      <c r="A34" s="21">
        <v>328</v>
      </c>
      <c r="B34" s="22" t="s">
        <v>37</v>
      </c>
      <c r="C34" s="22" t="s">
        <v>40</v>
      </c>
      <c r="D34" s="22" t="s">
        <v>20</v>
      </c>
      <c r="E34" s="26"/>
      <c r="F34" s="1">
        <v>100</v>
      </c>
      <c r="G34" s="1">
        <f t="shared" si="0"/>
      </c>
      <c r="H34" s="20" t="s">
        <v>7</v>
      </c>
      <c r="I34" s="25" t="s">
        <v>8</v>
      </c>
    </row>
    <row r="35" spans="1:9" s="5" customFormat="1" ht="24.75" thickBot="1">
      <c r="A35" s="21">
        <v>328</v>
      </c>
      <c r="B35" s="22" t="s">
        <v>37</v>
      </c>
      <c r="C35" s="22" t="s">
        <v>41</v>
      </c>
      <c r="D35" s="22" t="s">
        <v>20</v>
      </c>
      <c r="E35" s="26"/>
      <c r="F35" s="1">
        <v>70</v>
      </c>
      <c r="G35" s="1">
        <f t="shared" si="0"/>
      </c>
      <c r="H35" s="20" t="s">
        <v>7</v>
      </c>
      <c r="I35" s="25" t="s">
        <v>8</v>
      </c>
    </row>
    <row r="36" spans="1:9" s="5" customFormat="1" ht="24.75" thickBot="1">
      <c r="A36" s="21">
        <v>328</v>
      </c>
      <c r="B36" s="22" t="s">
        <v>37</v>
      </c>
      <c r="C36" s="22" t="s">
        <v>42</v>
      </c>
      <c r="D36" s="22" t="s">
        <v>20</v>
      </c>
      <c r="E36" s="26"/>
      <c r="F36" s="1">
        <v>60</v>
      </c>
      <c r="G36" s="1">
        <f t="shared" si="0"/>
      </c>
      <c r="H36" s="20" t="s">
        <v>7</v>
      </c>
      <c r="I36" s="25" t="s">
        <v>8</v>
      </c>
    </row>
    <row r="37" spans="1:9" s="5" customFormat="1" ht="24.75" thickBot="1">
      <c r="A37" s="21">
        <v>328</v>
      </c>
      <c r="B37" s="22" t="s">
        <v>37</v>
      </c>
      <c r="C37" s="22" t="s">
        <v>43</v>
      </c>
      <c r="D37" s="22" t="s">
        <v>20</v>
      </c>
      <c r="E37" s="26"/>
      <c r="F37" s="1">
        <v>30</v>
      </c>
      <c r="G37" s="1">
        <f t="shared" si="0"/>
      </c>
      <c r="H37" s="20" t="s">
        <v>7</v>
      </c>
      <c r="I37" s="25" t="s">
        <v>8</v>
      </c>
    </row>
    <row r="38" spans="1:9" s="5" customFormat="1" ht="24.75" thickBot="1">
      <c r="A38" s="21">
        <v>329</v>
      </c>
      <c r="B38" s="22" t="s">
        <v>44</v>
      </c>
      <c r="C38" s="22" t="s">
        <v>45</v>
      </c>
      <c r="D38" s="22" t="s">
        <v>20</v>
      </c>
      <c r="E38" s="26"/>
      <c r="F38" s="1">
        <v>20</v>
      </c>
      <c r="G38" s="1">
        <f t="shared" si="0"/>
      </c>
      <c r="H38" s="20" t="s">
        <v>7</v>
      </c>
      <c r="I38" s="25" t="s">
        <v>8</v>
      </c>
    </row>
    <row r="39" spans="1:9" s="5" customFormat="1" ht="14.25" thickBot="1">
      <c r="A39" s="21">
        <v>332</v>
      </c>
      <c r="B39" s="22" t="s">
        <v>46</v>
      </c>
      <c r="C39" s="22" t="s">
        <v>46</v>
      </c>
      <c r="D39" s="22" t="s">
        <v>20</v>
      </c>
      <c r="E39" s="26"/>
      <c r="F39" s="1">
        <v>74.66</v>
      </c>
      <c r="G39" s="1">
        <f t="shared" si="0"/>
      </c>
      <c r="H39" s="20" t="s">
        <v>7</v>
      </c>
      <c r="I39" s="25" t="s">
        <v>8</v>
      </c>
    </row>
    <row r="40" spans="1:9" s="5" customFormat="1" ht="14.25" thickBot="1">
      <c r="A40" s="21">
        <v>338</v>
      </c>
      <c r="B40" s="22" t="s">
        <v>47</v>
      </c>
      <c r="C40" s="22" t="s">
        <v>266</v>
      </c>
      <c r="D40" s="22" t="s">
        <v>20</v>
      </c>
      <c r="E40" s="26"/>
      <c r="F40" s="1">
        <v>7.01</v>
      </c>
      <c r="G40" s="1">
        <f t="shared" si="0"/>
      </c>
      <c r="H40" s="20" t="s">
        <v>7</v>
      </c>
      <c r="I40" s="25" t="s">
        <v>8</v>
      </c>
    </row>
    <row r="41" spans="1:9" s="5" customFormat="1" ht="14.25" thickBot="1">
      <c r="A41" s="21">
        <v>338</v>
      </c>
      <c r="B41" s="22" t="s">
        <v>47</v>
      </c>
      <c r="C41" s="22" t="s">
        <v>267</v>
      </c>
      <c r="D41" s="22" t="s">
        <v>20</v>
      </c>
      <c r="E41" s="26"/>
      <c r="F41" s="1">
        <v>31.5</v>
      </c>
      <c r="G41" s="1">
        <f t="shared" si="0"/>
      </c>
      <c r="H41" s="20" t="s">
        <v>7</v>
      </c>
      <c r="I41" s="25" t="s">
        <v>8</v>
      </c>
    </row>
    <row r="42" spans="1:9" s="5" customFormat="1" ht="14.25" thickBot="1">
      <c r="A42" s="21">
        <v>340</v>
      </c>
      <c r="B42" s="22" t="s">
        <v>48</v>
      </c>
      <c r="C42" s="22" t="s">
        <v>48</v>
      </c>
      <c r="D42" s="22" t="s">
        <v>20</v>
      </c>
      <c r="E42" s="26"/>
      <c r="F42" s="1">
        <v>18.97</v>
      </c>
      <c r="G42" s="1">
        <f t="shared" si="0"/>
      </c>
      <c r="H42" s="20" t="s">
        <v>7</v>
      </c>
      <c r="I42" s="25" t="s">
        <v>8</v>
      </c>
    </row>
    <row r="43" spans="1:9" s="5" customFormat="1" ht="14.25" thickBot="1">
      <c r="A43" s="21">
        <v>340</v>
      </c>
      <c r="B43" s="22" t="s">
        <v>48</v>
      </c>
      <c r="C43" s="22" t="s">
        <v>49</v>
      </c>
      <c r="D43" s="22" t="s">
        <v>20</v>
      </c>
      <c r="E43" s="26"/>
      <c r="F43" s="1">
        <v>15</v>
      </c>
      <c r="G43" s="1">
        <f t="shared" si="0"/>
      </c>
      <c r="H43" s="20" t="s">
        <v>7</v>
      </c>
      <c r="I43" s="25" t="s">
        <v>8</v>
      </c>
    </row>
    <row r="44" spans="1:9" s="5" customFormat="1" ht="14.25" thickBot="1">
      <c r="A44" s="21">
        <v>342</v>
      </c>
      <c r="B44" s="22" t="s">
        <v>50</v>
      </c>
      <c r="C44" s="22" t="s">
        <v>51</v>
      </c>
      <c r="D44" s="22" t="s">
        <v>20</v>
      </c>
      <c r="E44" s="26"/>
      <c r="F44" s="1">
        <v>35.1</v>
      </c>
      <c r="G44" s="1">
        <f t="shared" si="0"/>
      </c>
      <c r="H44" s="20" t="s">
        <v>7</v>
      </c>
      <c r="I44" s="25" t="s">
        <v>8</v>
      </c>
    </row>
    <row r="45" spans="1:9" s="5" customFormat="1" ht="14.25" thickBot="1">
      <c r="A45" s="21">
        <v>342</v>
      </c>
      <c r="B45" s="22" t="s">
        <v>50</v>
      </c>
      <c r="C45" s="22" t="s">
        <v>52</v>
      </c>
      <c r="D45" s="22" t="s">
        <v>20</v>
      </c>
      <c r="E45" s="26"/>
      <c r="F45" s="1">
        <v>103.98</v>
      </c>
      <c r="G45" s="1">
        <f t="shared" si="0"/>
      </c>
      <c r="H45" s="20" t="s">
        <v>7</v>
      </c>
      <c r="I45" s="25" t="s">
        <v>8</v>
      </c>
    </row>
    <row r="46" spans="1:9" s="5" customFormat="1" ht="14.25" thickBot="1">
      <c r="A46" s="21">
        <v>350</v>
      </c>
      <c r="B46" s="22" t="s">
        <v>53</v>
      </c>
      <c r="C46" s="22" t="s">
        <v>54</v>
      </c>
      <c r="D46" s="22" t="s">
        <v>12</v>
      </c>
      <c r="E46" s="26"/>
      <c r="F46" s="1">
        <v>0.01</v>
      </c>
      <c r="G46" s="1">
        <f t="shared" si="0"/>
      </c>
      <c r="H46" s="20" t="s">
        <v>7</v>
      </c>
      <c r="I46" s="25" t="s">
        <v>8</v>
      </c>
    </row>
    <row r="47" spans="1:9" s="5" customFormat="1" ht="24.75" thickBot="1">
      <c r="A47" s="21">
        <v>351</v>
      </c>
      <c r="B47" s="22" t="s">
        <v>55</v>
      </c>
      <c r="C47" s="22" t="s">
        <v>56</v>
      </c>
      <c r="D47" s="22" t="s">
        <v>9</v>
      </c>
      <c r="E47" s="26"/>
      <c r="F47" s="1">
        <v>427.45</v>
      </c>
      <c r="G47" s="1">
        <f t="shared" si="0"/>
      </c>
      <c r="H47" s="20" t="s">
        <v>7</v>
      </c>
      <c r="I47" s="25" t="s">
        <v>8</v>
      </c>
    </row>
    <row r="48" spans="1:9" s="5" customFormat="1" ht="24.75" thickBot="1">
      <c r="A48" s="21">
        <v>356</v>
      </c>
      <c r="B48" s="22" t="s">
        <v>57</v>
      </c>
      <c r="C48" s="22" t="s">
        <v>58</v>
      </c>
      <c r="D48" s="22" t="s">
        <v>27</v>
      </c>
      <c r="E48" s="26"/>
      <c r="F48" s="1">
        <v>2.43</v>
      </c>
      <c r="G48" s="1">
        <f t="shared" si="0"/>
      </c>
      <c r="H48" s="20" t="s">
        <v>7</v>
      </c>
      <c r="I48" s="25" t="s">
        <v>8</v>
      </c>
    </row>
    <row r="49" spans="1:9" s="5" customFormat="1" ht="24.75" thickBot="1">
      <c r="A49" s="21">
        <v>359</v>
      </c>
      <c r="B49" s="22" t="s">
        <v>59</v>
      </c>
      <c r="C49" s="22" t="s">
        <v>54</v>
      </c>
      <c r="D49" s="22" t="s">
        <v>12</v>
      </c>
      <c r="E49" s="26"/>
      <c r="F49" s="1">
        <v>0.02</v>
      </c>
      <c r="G49" s="1">
        <f t="shared" si="0"/>
      </c>
      <c r="H49" s="20" t="s">
        <v>7</v>
      </c>
      <c r="I49" s="25" t="s">
        <v>8</v>
      </c>
    </row>
    <row r="50" spans="1:9" s="5" customFormat="1" ht="24.75" thickBot="1">
      <c r="A50" s="21">
        <v>360</v>
      </c>
      <c r="B50" s="22" t="s">
        <v>60</v>
      </c>
      <c r="C50" s="22" t="s">
        <v>54</v>
      </c>
      <c r="D50" s="22" t="s">
        <v>12</v>
      </c>
      <c r="E50" s="26"/>
      <c r="F50" s="1">
        <v>0.03</v>
      </c>
      <c r="G50" s="1">
        <f t="shared" si="0"/>
      </c>
      <c r="H50" s="20" t="s">
        <v>7</v>
      </c>
      <c r="I50" s="25" t="s">
        <v>8</v>
      </c>
    </row>
    <row r="51" spans="1:9" s="5" customFormat="1" ht="24.75" thickBot="1">
      <c r="A51" s="21">
        <v>362</v>
      </c>
      <c r="B51" s="22" t="s">
        <v>61</v>
      </c>
      <c r="C51" s="22" t="s">
        <v>62</v>
      </c>
      <c r="D51" s="22" t="s">
        <v>27</v>
      </c>
      <c r="E51" s="26"/>
      <c r="F51" s="1">
        <v>2.08</v>
      </c>
      <c r="G51" s="1">
        <f t="shared" si="0"/>
      </c>
      <c r="H51" s="20" t="s">
        <v>7</v>
      </c>
      <c r="I51" s="25" t="s">
        <v>8</v>
      </c>
    </row>
    <row r="52" spans="1:9" s="5" customFormat="1" ht="24.75" thickBot="1">
      <c r="A52" s="21">
        <v>362</v>
      </c>
      <c r="B52" s="22" t="s">
        <v>61</v>
      </c>
      <c r="C52" s="22" t="s">
        <v>54</v>
      </c>
      <c r="D52" s="22" t="s">
        <v>27</v>
      </c>
      <c r="E52" s="26"/>
      <c r="F52" s="1">
        <v>2.77</v>
      </c>
      <c r="G52" s="1">
        <f t="shared" si="0"/>
      </c>
      <c r="H52" s="20" t="s">
        <v>7</v>
      </c>
      <c r="I52" s="25" t="s">
        <v>8</v>
      </c>
    </row>
    <row r="53" spans="1:9" s="5" customFormat="1" ht="24.75" thickBot="1">
      <c r="A53" s="21">
        <v>366</v>
      </c>
      <c r="B53" s="22" t="s">
        <v>63</v>
      </c>
      <c r="C53" s="22" t="s">
        <v>54</v>
      </c>
      <c r="D53" s="22" t="s">
        <v>6</v>
      </c>
      <c r="E53" s="26"/>
      <c r="F53" s="1">
        <v>111.4</v>
      </c>
      <c r="G53" s="1">
        <f t="shared" si="0"/>
      </c>
      <c r="H53" s="20" t="s">
        <v>7</v>
      </c>
      <c r="I53" s="25" t="s">
        <v>8</v>
      </c>
    </row>
    <row r="54" spans="1:9" s="5" customFormat="1" ht="14.25" thickBot="1">
      <c r="A54" s="21">
        <v>367</v>
      </c>
      <c r="B54" s="22" t="s">
        <v>64</v>
      </c>
      <c r="C54" s="22" t="s">
        <v>54</v>
      </c>
      <c r="D54" s="22" t="s">
        <v>65</v>
      </c>
      <c r="E54" s="26"/>
      <c r="F54" s="1">
        <v>0.24</v>
      </c>
      <c r="G54" s="1">
        <f t="shared" si="0"/>
      </c>
      <c r="H54" s="20" t="s">
        <v>7</v>
      </c>
      <c r="I54" s="25" t="s">
        <v>8</v>
      </c>
    </row>
    <row r="55" spans="1:9" s="5" customFormat="1" ht="14.25" thickBot="1">
      <c r="A55" s="21">
        <v>378</v>
      </c>
      <c r="B55" s="22" t="s">
        <v>66</v>
      </c>
      <c r="C55" s="22" t="s">
        <v>67</v>
      </c>
      <c r="D55" s="22" t="s">
        <v>68</v>
      </c>
      <c r="E55" s="26"/>
      <c r="F55" s="1">
        <v>1.89</v>
      </c>
      <c r="G55" s="1">
        <f t="shared" si="0"/>
      </c>
      <c r="H55" s="20" t="s">
        <v>7</v>
      </c>
      <c r="I55" s="25" t="s">
        <v>8</v>
      </c>
    </row>
    <row r="56" spans="1:9" s="5" customFormat="1" ht="14.25" thickBot="1">
      <c r="A56" s="21">
        <v>378</v>
      </c>
      <c r="B56" s="22" t="s">
        <v>66</v>
      </c>
      <c r="C56" s="22" t="s">
        <v>69</v>
      </c>
      <c r="D56" s="22" t="s">
        <v>68</v>
      </c>
      <c r="E56" s="26"/>
      <c r="F56" s="1">
        <v>1.77</v>
      </c>
      <c r="G56" s="1">
        <f t="shared" si="0"/>
      </c>
      <c r="H56" s="20" t="s">
        <v>7</v>
      </c>
      <c r="I56" s="25" t="s">
        <v>8</v>
      </c>
    </row>
    <row r="57" spans="1:9" s="5" customFormat="1" ht="14.25" thickBot="1">
      <c r="A57" s="21">
        <v>378</v>
      </c>
      <c r="B57" s="22" t="s">
        <v>66</v>
      </c>
      <c r="C57" s="22" t="s">
        <v>70</v>
      </c>
      <c r="D57" s="22" t="s">
        <v>68</v>
      </c>
      <c r="E57" s="26"/>
      <c r="F57" s="1">
        <v>1.39</v>
      </c>
      <c r="G57" s="1">
        <f t="shared" si="0"/>
      </c>
      <c r="H57" s="20" t="s">
        <v>7</v>
      </c>
      <c r="I57" s="25" t="s">
        <v>8</v>
      </c>
    </row>
    <row r="58" spans="1:9" s="5" customFormat="1" ht="14.25" thickBot="1">
      <c r="A58" s="21">
        <v>378</v>
      </c>
      <c r="B58" s="22" t="s">
        <v>66</v>
      </c>
      <c r="C58" s="22" t="s">
        <v>71</v>
      </c>
      <c r="D58" s="22" t="s">
        <v>68</v>
      </c>
      <c r="E58" s="26"/>
      <c r="F58" s="1">
        <v>1.01</v>
      </c>
      <c r="G58" s="1">
        <f t="shared" si="0"/>
      </c>
      <c r="H58" s="20" t="s">
        <v>7</v>
      </c>
      <c r="I58" s="25" t="s">
        <v>8</v>
      </c>
    </row>
    <row r="59" spans="1:9" s="5" customFormat="1" ht="36.75" thickBot="1">
      <c r="A59" s="21">
        <v>380</v>
      </c>
      <c r="B59" s="22" t="s">
        <v>72</v>
      </c>
      <c r="C59" s="22" t="s">
        <v>73</v>
      </c>
      <c r="D59" s="22" t="s">
        <v>27</v>
      </c>
      <c r="E59" s="26"/>
      <c r="F59" s="1">
        <v>0.48</v>
      </c>
      <c r="G59" s="1">
        <f t="shared" si="0"/>
      </c>
      <c r="H59" s="20" t="s">
        <v>7</v>
      </c>
      <c r="I59" s="25" t="s">
        <v>8</v>
      </c>
    </row>
    <row r="60" spans="1:9" s="5" customFormat="1" ht="36.75" thickBot="1">
      <c r="A60" s="21">
        <v>380</v>
      </c>
      <c r="B60" s="22" t="s">
        <v>72</v>
      </c>
      <c r="C60" s="22" t="s">
        <v>74</v>
      </c>
      <c r="D60" s="22" t="s">
        <v>27</v>
      </c>
      <c r="E60" s="26"/>
      <c r="F60" s="1">
        <v>0.54</v>
      </c>
      <c r="G60" s="1">
        <f t="shared" si="0"/>
      </c>
      <c r="H60" s="20" t="s">
        <v>7</v>
      </c>
      <c r="I60" s="25" t="s">
        <v>8</v>
      </c>
    </row>
    <row r="61" spans="1:9" s="5" customFormat="1" ht="36.75" thickBot="1">
      <c r="A61" s="21">
        <v>380</v>
      </c>
      <c r="B61" s="22" t="s">
        <v>72</v>
      </c>
      <c r="C61" s="22" t="s">
        <v>75</v>
      </c>
      <c r="D61" s="22" t="s">
        <v>27</v>
      </c>
      <c r="E61" s="26"/>
      <c r="F61" s="1">
        <v>0.16</v>
      </c>
      <c r="G61" s="1">
        <f t="shared" si="0"/>
      </c>
      <c r="H61" s="20" t="s">
        <v>7</v>
      </c>
      <c r="I61" s="25" t="s">
        <v>8</v>
      </c>
    </row>
    <row r="62" spans="1:9" s="5" customFormat="1" ht="36.75" thickBot="1">
      <c r="A62" s="21">
        <v>380</v>
      </c>
      <c r="B62" s="22" t="s">
        <v>72</v>
      </c>
      <c r="C62" s="22" t="s">
        <v>76</v>
      </c>
      <c r="D62" s="22" t="s">
        <v>27</v>
      </c>
      <c r="E62" s="26"/>
      <c r="F62" s="1">
        <v>0.21</v>
      </c>
      <c r="G62" s="1">
        <f t="shared" si="0"/>
      </c>
      <c r="H62" s="20" t="s">
        <v>7</v>
      </c>
      <c r="I62" s="25" t="s">
        <v>8</v>
      </c>
    </row>
    <row r="63" spans="1:9" s="5" customFormat="1" ht="36.75" thickBot="1">
      <c r="A63" s="21">
        <v>380</v>
      </c>
      <c r="B63" s="22" t="s">
        <v>72</v>
      </c>
      <c r="C63" s="22" t="s">
        <v>77</v>
      </c>
      <c r="D63" s="22" t="s">
        <v>9</v>
      </c>
      <c r="E63" s="26"/>
      <c r="F63" s="1">
        <v>1</v>
      </c>
      <c r="G63" s="1">
        <f t="shared" si="0"/>
      </c>
      <c r="H63" s="20" t="s">
        <v>7</v>
      </c>
      <c r="I63" s="25" t="s">
        <v>8</v>
      </c>
    </row>
    <row r="64" spans="1:9" s="5" customFormat="1" ht="24" customHeight="1" thickBot="1">
      <c r="A64" s="21">
        <v>382</v>
      </c>
      <c r="B64" s="22" t="s">
        <v>78</v>
      </c>
      <c r="C64" s="22" t="s">
        <v>79</v>
      </c>
      <c r="D64" s="22" t="s">
        <v>27</v>
      </c>
      <c r="E64" s="26"/>
      <c r="F64" s="1">
        <v>0.57</v>
      </c>
      <c r="G64" s="1">
        <f t="shared" si="0"/>
      </c>
      <c r="H64" s="20" t="s">
        <v>7</v>
      </c>
      <c r="I64" s="25" t="s">
        <v>8</v>
      </c>
    </row>
    <row r="65" spans="1:9" s="5" customFormat="1" ht="27" customHeight="1" thickBot="1">
      <c r="A65" s="21">
        <v>382</v>
      </c>
      <c r="B65" s="22" t="s">
        <v>78</v>
      </c>
      <c r="C65" s="22" t="s">
        <v>80</v>
      </c>
      <c r="D65" s="22" t="s">
        <v>27</v>
      </c>
      <c r="E65" s="26"/>
      <c r="F65" s="1">
        <v>0.82</v>
      </c>
      <c r="G65" s="1">
        <f t="shared" si="0"/>
      </c>
      <c r="H65" s="20" t="s">
        <v>7</v>
      </c>
      <c r="I65" s="25" t="s">
        <v>8</v>
      </c>
    </row>
    <row r="66" spans="1:9" s="5" customFormat="1" ht="21" customHeight="1" thickBot="1">
      <c r="A66" s="21">
        <v>382</v>
      </c>
      <c r="B66" s="22" t="s">
        <v>78</v>
      </c>
      <c r="C66" s="22" t="s">
        <v>81</v>
      </c>
      <c r="D66" s="22" t="s">
        <v>27</v>
      </c>
      <c r="E66" s="26"/>
      <c r="F66" s="1">
        <v>1.47</v>
      </c>
      <c r="G66" s="1">
        <f t="shared" si="0"/>
      </c>
      <c r="H66" s="20" t="s">
        <v>7</v>
      </c>
      <c r="I66" s="25" t="s">
        <v>8</v>
      </c>
    </row>
    <row r="67" spans="1:9" s="5" customFormat="1" ht="14.25" thickBot="1">
      <c r="A67" s="21">
        <v>386</v>
      </c>
      <c r="B67" s="22" t="s">
        <v>82</v>
      </c>
      <c r="C67" s="22" t="s">
        <v>83</v>
      </c>
      <c r="D67" s="22" t="s">
        <v>20</v>
      </c>
      <c r="E67" s="26"/>
      <c r="F67" s="1">
        <v>34.38</v>
      </c>
      <c r="G67" s="1">
        <f t="shared" si="0"/>
      </c>
      <c r="H67" s="20" t="s">
        <v>7</v>
      </c>
      <c r="I67" s="25" t="s">
        <v>8</v>
      </c>
    </row>
    <row r="68" spans="1:9" s="5" customFormat="1" ht="14.25" thickBot="1">
      <c r="A68" s="21">
        <v>386</v>
      </c>
      <c r="B68" s="22" t="s">
        <v>82</v>
      </c>
      <c r="C68" s="22" t="s">
        <v>84</v>
      </c>
      <c r="D68" s="22" t="s">
        <v>20</v>
      </c>
      <c r="E68" s="26"/>
      <c r="F68" s="1">
        <v>50.69</v>
      </c>
      <c r="G68" s="1">
        <f t="shared" si="0"/>
      </c>
      <c r="H68" s="20" t="s">
        <v>7</v>
      </c>
      <c r="I68" s="25" t="s">
        <v>8</v>
      </c>
    </row>
    <row r="69" spans="1:9" s="5" customFormat="1" ht="14.25" thickBot="1">
      <c r="A69" s="21">
        <v>386</v>
      </c>
      <c r="B69" s="22" t="s">
        <v>82</v>
      </c>
      <c r="C69" s="22" t="s">
        <v>85</v>
      </c>
      <c r="D69" s="22" t="s">
        <v>20</v>
      </c>
      <c r="E69" s="26"/>
      <c r="F69" s="1">
        <v>22.46</v>
      </c>
      <c r="G69" s="1">
        <f t="shared" si="0"/>
      </c>
      <c r="H69" s="20" t="s">
        <v>7</v>
      </c>
      <c r="I69" s="25" t="s">
        <v>8</v>
      </c>
    </row>
    <row r="70" spans="1:9" s="5" customFormat="1" ht="24.75" thickBot="1">
      <c r="A70" s="21">
        <v>390</v>
      </c>
      <c r="B70" s="22" t="s">
        <v>86</v>
      </c>
      <c r="C70" s="22" t="s">
        <v>52</v>
      </c>
      <c r="D70" s="22" t="s">
        <v>20</v>
      </c>
      <c r="E70" s="26"/>
      <c r="F70" s="1">
        <v>91.67</v>
      </c>
      <c r="G70" s="1">
        <f t="shared" si="0"/>
      </c>
      <c r="H70" s="20" t="s">
        <v>7</v>
      </c>
      <c r="I70" s="25" t="s">
        <v>8</v>
      </c>
    </row>
    <row r="71" spans="1:9" s="5" customFormat="1" ht="24.75" thickBot="1">
      <c r="A71" s="21">
        <v>391</v>
      </c>
      <c r="B71" s="22" t="s">
        <v>87</v>
      </c>
      <c r="C71" s="22" t="s">
        <v>88</v>
      </c>
      <c r="D71" s="22" t="s">
        <v>20</v>
      </c>
      <c r="E71" s="26"/>
      <c r="F71" s="1">
        <v>1406.12</v>
      </c>
      <c r="G71" s="1">
        <f t="shared" si="0"/>
      </c>
      <c r="H71" s="20" t="s">
        <v>7</v>
      </c>
      <c r="I71" s="25" t="s">
        <v>8</v>
      </c>
    </row>
    <row r="72" spans="1:9" s="5" customFormat="1" ht="24.75" thickBot="1">
      <c r="A72" s="21">
        <v>391</v>
      </c>
      <c r="B72" s="22" t="s">
        <v>87</v>
      </c>
      <c r="C72" s="22" t="s">
        <v>89</v>
      </c>
      <c r="D72" s="22" t="s">
        <v>20</v>
      </c>
      <c r="E72" s="26"/>
      <c r="F72" s="1">
        <v>493.37</v>
      </c>
      <c r="G72" s="1">
        <f t="shared" si="0"/>
      </c>
      <c r="H72" s="20" t="s">
        <v>7</v>
      </c>
      <c r="I72" s="25" t="s">
        <v>8</v>
      </c>
    </row>
    <row r="73" spans="1:9" s="5" customFormat="1" ht="24.75" thickBot="1">
      <c r="A73" s="21">
        <v>391</v>
      </c>
      <c r="B73" s="22" t="s">
        <v>87</v>
      </c>
      <c r="C73" s="22" t="s">
        <v>90</v>
      </c>
      <c r="D73" s="22" t="s">
        <v>91</v>
      </c>
      <c r="E73" s="26"/>
      <c r="F73" s="1">
        <v>147.37</v>
      </c>
      <c r="G73" s="1">
        <f t="shared" si="0"/>
      </c>
      <c r="H73" s="20" t="s">
        <v>7</v>
      </c>
      <c r="I73" s="25" t="s">
        <v>8</v>
      </c>
    </row>
    <row r="74" spans="1:9" s="5" customFormat="1" ht="24.75" thickBot="1">
      <c r="A74" s="21">
        <v>391</v>
      </c>
      <c r="B74" s="22" t="s">
        <v>87</v>
      </c>
      <c r="C74" s="22" t="s">
        <v>92</v>
      </c>
      <c r="D74" s="22" t="s">
        <v>91</v>
      </c>
      <c r="E74" s="26"/>
      <c r="F74" s="1">
        <v>137.97</v>
      </c>
      <c r="G74" s="1">
        <f t="shared" si="0"/>
      </c>
      <c r="H74" s="20" t="s">
        <v>7</v>
      </c>
      <c r="I74" s="25" t="s">
        <v>8</v>
      </c>
    </row>
    <row r="75" spans="1:9" s="5" customFormat="1" ht="24.75" thickBot="1">
      <c r="A75" s="21">
        <v>391</v>
      </c>
      <c r="B75" s="22" t="s">
        <v>87</v>
      </c>
      <c r="C75" s="22" t="s">
        <v>77</v>
      </c>
      <c r="D75" s="22" t="s">
        <v>9</v>
      </c>
      <c r="E75" s="26"/>
      <c r="F75" s="1">
        <v>1</v>
      </c>
      <c r="G75" s="1">
        <f t="shared" si="0"/>
      </c>
      <c r="H75" s="20" t="s">
        <v>7</v>
      </c>
      <c r="I75" s="25" t="s">
        <v>8</v>
      </c>
    </row>
    <row r="76" spans="1:9" s="5" customFormat="1" ht="14.25" thickBot="1">
      <c r="A76" s="21">
        <v>393</v>
      </c>
      <c r="B76" s="22" t="s">
        <v>93</v>
      </c>
      <c r="C76" s="22" t="s">
        <v>83</v>
      </c>
      <c r="D76" s="22" t="s">
        <v>20</v>
      </c>
      <c r="E76" s="26"/>
      <c r="F76" s="1">
        <v>65.94</v>
      </c>
      <c r="G76" s="1">
        <f t="shared" si="0"/>
      </c>
      <c r="H76" s="20" t="s">
        <v>7</v>
      </c>
      <c r="I76" s="25" t="s">
        <v>8</v>
      </c>
    </row>
    <row r="77" spans="1:9" s="5" customFormat="1" ht="14.25" thickBot="1">
      <c r="A77" s="21">
        <v>393</v>
      </c>
      <c r="B77" s="22" t="s">
        <v>93</v>
      </c>
      <c r="C77" s="22" t="s">
        <v>84</v>
      </c>
      <c r="D77" s="22" t="s">
        <v>20</v>
      </c>
      <c r="E77" s="26"/>
      <c r="F77" s="1">
        <v>84.05</v>
      </c>
      <c r="G77" s="1">
        <f t="shared" si="0"/>
      </c>
      <c r="H77" s="20" t="s">
        <v>7</v>
      </c>
      <c r="I77" s="25" t="s">
        <v>8</v>
      </c>
    </row>
    <row r="78" spans="1:9" s="5" customFormat="1" ht="14.25" thickBot="1">
      <c r="A78" s="21">
        <v>394</v>
      </c>
      <c r="B78" s="22" t="s">
        <v>94</v>
      </c>
      <c r="C78" s="22" t="s">
        <v>95</v>
      </c>
      <c r="D78" s="22" t="s">
        <v>20</v>
      </c>
      <c r="E78" s="26"/>
      <c r="F78" s="1">
        <v>54.9</v>
      </c>
      <c r="G78" s="1">
        <f t="shared" si="0"/>
      </c>
      <c r="H78" s="20" t="s">
        <v>7</v>
      </c>
      <c r="I78" s="25" t="s">
        <v>8</v>
      </c>
    </row>
    <row r="79" spans="1:9" s="5" customFormat="1" ht="14.25" thickBot="1">
      <c r="A79" s="21">
        <v>394</v>
      </c>
      <c r="B79" s="22" t="s">
        <v>94</v>
      </c>
      <c r="C79" s="22" t="s">
        <v>96</v>
      </c>
      <c r="D79" s="22" t="s">
        <v>20</v>
      </c>
      <c r="E79" s="26"/>
      <c r="F79" s="1">
        <v>9.08</v>
      </c>
      <c r="G79" s="1">
        <f t="shared" si="0"/>
      </c>
      <c r="H79" s="20" t="s">
        <v>7</v>
      </c>
      <c r="I79" s="25" t="s">
        <v>8</v>
      </c>
    </row>
    <row r="80" spans="1:9" s="5" customFormat="1" ht="14.25" thickBot="1">
      <c r="A80" s="21">
        <v>394</v>
      </c>
      <c r="B80" s="22" t="s">
        <v>94</v>
      </c>
      <c r="C80" s="22" t="s">
        <v>97</v>
      </c>
      <c r="D80" s="22" t="s">
        <v>20</v>
      </c>
      <c r="E80" s="26"/>
      <c r="F80" s="1">
        <v>39.38</v>
      </c>
      <c r="G80" s="1">
        <f t="shared" si="0"/>
      </c>
      <c r="H80" s="20" t="s">
        <v>7</v>
      </c>
      <c r="I80" s="25" t="s">
        <v>8</v>
      </c>
    </row>
    <row r="81" spans="1:9" s="5" customFormat="1" ht="14.25" thickBot="1">
      <c r="A81" s="21">
        <v>394</v>
      </c>
      <c r="B81" s="22" t="s">
        <v>94</v>
      </c>
      <c r="C81" s="22" t="s">
        <v>98</v>
      </c>
      <c r="D81" s="22" t="s">
        <v>20</v>
      </c>
      <c r="E81" s="26"/>
      <c r="F81" s="1">
        <v>105</v>
      </c>
      <c r="G81" s="1">
        <f t="shared" si="0"/>
      </c>
      <c r="H81" s="20" t="s">
        <v>7</v>
      </c>
      <c r="I81" s="25" t="s">
        <v>8</v>
      </c>
    </row>
    <row r="82" spans="1:9" s="5" customFormat="1" ht="14.25" thickBot="1">
      <c r="A82" s="21">
        <v>396</v>
      </c>
      <c r="B82" s="22" t="s">
        <v>99</v>
      </c>
      <c r="C82" s="22" t="s">
        <v>100</v>
      </c>
      <c r="D82" s="22" t="s">
        <v>68</v>
      </c>
      <c r="E82" s="26"/>
      <c r="F82" s="1">
        <v>262.5</v>
      </c>
      <c r="G82" s="1">
        <f aca="true" t="shared" si="1" ref="G82:G143">IF(ISBLANK(E82),"",IF((F82*E82)&gt;100000,100000,E82*F82))</f>
      </c>
      <c r="H82" s="20" t="s">
        <v>7</v>
      </c>
      <c r="I82" s="25" t="s">
        <v>8</v>
      </c>
    </row>
    <row r="83" spans="1:9" s="5" customFormat="1" ht="14.25" thickBot="1">
      <c r="A83" s="21">
        <v>396</v>
      </c>
      <c r="B83" s="22" t="s">
        <v>99</v>
      </c>
      <c r="C83" s="22" t="s">
        <v>101</v>
      </c>
      <c r="D83" s="22" t="s">
        <v>68</v>
      </c>
      <c r="E83" s="26"/>
      <c r="F83" s="1">
        <v>28.88</v>
      </c>
      <c r="G83" s="1">
        <f t="shared" si="1"/>
      </c>
      <c r="H83" s="20" t="s">
        <v>7</v>
      </c>
      <c r="I83" s="25" t="s">
        <v>8</v>
      </c>
    </row>
    <row r="84" spans="1:9" s="5" customFormat="1" ht="14.25" thickBot="1">
      <c r="A84" s="21">
        <v>396</v>
      </c>
      <c r="B84" s="22" t="s">
        <v>99</v>
      </c>
      <c r="C84" s="22" t="s">
        <v>102</v>
      </c>
      <c r="D84" s="22" t="s">
        <v>9</v>
      </c>
      <c r="E84" s="26"/>
      <c r="F84" s="1">
        <v>7048.8</v>
      </c>
      <c r="G84" s="1">
        <f t="shared" si="1"/>
      </c>
      <c r="H84" s="20" t="s">
        <v>7</v>
      </c>
      <c r="I84" s="25" t="s">
        <v>8</v>
      </c>
    </row>
    <row r="85" spans="1:9" s="5" customFormat="1" ht="24.75" thickBot="1">
      <c r="A85" s="21">
        <v>399</v>
      </c>
      <c r="B85" s="22" t="s">
        <v>103</v>
      </c>
      <c r="C85" s="22" t="s">
        <v>104</v>
      </c>
      <c r="D85" s="22" t="s">
        <v>105</v>
      </c>
      <c r="E85" s="26"/>
      <c r="F85" s="1">
        <v>52.5</v>
      </c>
      <c r="G85" s="1">
        <f t="shared" si="1"/>
      </c>
      <c r="H85" s="20" t="s">
        <v>7</v>
      </c>
      <c r="I85" s="25" t="s">
        <v>8</v>
      </c>
    </row>
    <row r="86" spans="1:9" s="5" customFormat="1" ht="24.75" thickBot="1">
      <c r="A86" s="21">
        <v>410</v>
      </c>
      <c r="B86" s="22" t="s">
        <v>106</v>
      </c>
      <c r="C86" s="22" t="s">
        <v>67</v>
      </c>
      <c r="D86" s="22" t="s">
        <v>68</v>
      </c>
      <c r="E86" s="26"/>
      <c r="F86" s="1">
        <v>1.89</v>
      </c>
      <c r="G86" s="1">
        <f t="shared" si="1"/>
      </c>
      <c r="H86" s="20" t="s">
        <v>7</v>
      </c>
      <c r="I86" s="25" t="s">
        <v>8</v>
      </c>
    </row>
    <row r="87" spans="1:9" s="5" customFormat="1" ht="24.75" thickBot="1">
      <c r="A87" s="21">
        <v>410</v>
      </c>
      <c r="B87" s="22" t="s">
        <v>106</v>
      </c>
      <c r="C87" s="22" t="s">
        <v>69</v>
      </c>
      <c r="D87" s="22" t="s">
        <v>68</v>
      </c>
      <c r="E87" s="26"/>
      <c r="F87" s="1">
        <v>1.77</v>
      </c>
      <c r="G87" s="1">
        <f t="shared" si="1"/>
      </c>
      <c r="H87" s="20" t="s">
        <v>7</v>
      </c>
      <c r="I87" s="25" t="s">
        <v>8</v>
      </c>
    </row>
    <row r="88" spans="1:9" s="5" customFormat="1" ht="24.75" thickBot="1">
      <c r="A88" s="21">
        <v>410</v>
      </c>
      <c r="B88" s="22" t="s">
        <v>106</v>
      </c>
      <c r="C88" s="22" t="s">
        <v>70</v>
      </c>
      <c r="D88" s="22" t="s">
        <v>68</v>
      </c>
      <c r="E88" s="26"/>
      <c r="F88" s="1">
        <v>1.39</v>
      </c>
      <c r="G88" s="1">
        <f t="shared" si="1"/>
      </c>
      <c r="H88" s="20" t="s">
        <v>7</v>
      </c>
      <c r="I88" s="25" t="s">
        <v>8</v>
      </c>
    </row>
    <row r="89" spans="1:9" s="5" customFormat="1" ht="24.75" thickBot="1">
      <c r="A89" s="21">
        <v>410</v>
      </c>
      <c r="B89" s="22" t="s">
        <v>106</v>
      </c>
      <c r="C89" s="22" t="s">
        <v>107</v>
      </c>
      <c r="D89" s="22" t="s">
        <v>16</v>
      </c>
      <c r="E89" s="26"/>
      <c r="F89" s="1">
        <v>17.56</v>
      </c>
      <c r="G89" s="1">
        <f t="shared" si="1"/>
      </c>
      <c r="H89" s="20" t="s">
        <v>7</v>
      </c>
      <c r="I89" s="25" t="s">
        <v>8</v>
      </c>
    </row>
    <row r="90" spans="1:9" s="5" customFormat="1" ht="24.75" thickBot="1">
      <c r="A90" s="21">
        <v>410</v>
      </c>
      <c r="B90" s="22" t="s">
        <v>106</v>
      </c>
      <c r="C90" s="22" t="s">
        <v>108</v>
      </c>
      <c r="D90" s="22" t="s">
        <v>16</v>
      </c>
      <c r="E90" s="26"/>
      <c r="F90" s="1">
        <v>4.09</v>
      </c>
      <c r="G90" s="1">
        <f t="shared" si="1"/>
      </c>
      <c r="H90" s="20" t="s">
        <v>7</v>
      </c>
      <c r="I90" s="25" t="s">
        <v>8</v>
      </c>
    </row>
    <row r="91" spans="1:9" s="5" customFormat="1" ht="14.25" thickBot="1">
      <c r="A91" s="21">
        <v>412</v>
      </c>
      <c r="B91" s="22" t="s">
        <v>109</v>
      </c>
      <c r="C91" s="22" t="s">
        <v>110</v>
      </c>
      <c r="D91" s="22" t="s">
        <v>20</v>
      </c>
      <c r="E91" s="26"/>
      <c r="F91" s="1">
        <v>662.55</v>
      </c>
      <c r="G91" s="1">
        <f t="shared" si="1"/>
      </c>
      <c r="H91" s="20" t="s">
        <v>7</v>
      </c>
      <c r="I91" s="25" t="s">
        <v>8</v>
      </c>
    </row>
    <row r="92" spans="1:9" s="5" customFormat="1" ht="14.25" thickBot="1">
      <c r="A92" s="21">
        <v>412</v>
      </c>
      <c r="B92" s="22" t="s">
        <v>109</v>
      </c>
      <c r="C92" s="22" t="s">
        <v>111</v>
      </c>
      <c r="D92" s="22" t="s">
        <v>20</v>
      </c>
      <c r="E92" s="26"/>
      <c r="F92" s="1">
        <v>498.75</v>
      </c>
      <c r="G92" s="1">
        <f t="shared" si="1"/>
      </c>
      <c r="H92" s="20" t="s">
        <v>7</v>
      </c>
      <c r="I92" s="25" t="s">
        <v>8</v>
      </c>
    </row>
    <row r="93" spans="1:9" s="5" customFormat="1" ht="24.75" thickBot="1">
      <c r="A93" s="21" t="s">
        <v>112</v>
      </c>
      <c r="B93" s="22" t="s">
        <v>113</v>
      </c>
      <c r="C93" s="22" t="s">
        <v>114</v>
      </c>
      <c r="D93" s="22" t="s">
        <v>27</v>
      </c>
      <c r="E93" s="26"/>
      <c r="F93" s="1">
        <v>2.83</v>
      </c>
      <c r="G93" s="1">
        <f t="shared" si="1"/>
      </c>
      <c r="H93" s="20" t="s">
        <v>7</v>
      </c>
      <c r="I93" s="25" t="s">
        <v>8</v>
      </c>
    </row>
    <row r="94" spans="1:9" s="5" customFormat="1" ht="24.75" thickBot="1">
      <c r="A94" s="21" t="s">
        <v>112</v>
      </c>
      <c r="B94" s="22" t="s">
        <v>113</v>
      </c>
      <c r="C94" s="22" t="s">
        <v>115</v>
      </c>
      <c r="D94" s="22" t="s">
        <v>27</v>
      </c>
      <c r="E94" s="26"/>
      <c r="F94" s="1">
        <v>4.52</v>
      </c>
      <c r="G94" s="1">
        <f t="shared" si="1"/>
      </c>
      <c r="H94" s="20" t="s">
        <v>7</v>
      </c>
      <c r="I94" s="25" t="s">
        <v>8</v>
      </c>
    </row>
    <row r="95" spans="1:9" s="5" customFormat="1" ht="24.75" thickBot="1">
      <c r="A95" s="21" t="s">
        <v>116</v>
      </c>
      <c r="B95" s="22" t="s">
        <v>117</v>
      </c>
      <c r="C95" s="22" t="s">
        <v>114</v>
      </c>
      <c r="D95" s="22" t="s">
        <v>27</v>
      </c>
      <c r="E95" s="26"/>
      <c r="F95" s="1">
        <v>2.63</v>
      </c>
      <c r="G95" s="1">
        <f t="shared" si="1"/>
      </c>
      <c r="H95" s="20" t="s">
        <v>7</v>
      </c>
      <c r="I95" s="25" t="s">
        <v>8</v>
      </c>
    </row>
    <row r="96" spans="1:9" s="5" customFormat="1" ht="24.75" thickBot="1">
      <c r="A96" s="21" t="s">
        <v>116</v>
      </c>
      <c r="B96" s="22" t="s">
        <v>117</v>
      </c>
      <c r="C96" s="22" t="s">
        <v>115</v>
      </c>
      <c r="D96" s="22" t="s">
        <v>27</v>
      </c>
      <c r="E96" s="26"/>
      <c r="F96" s="1">
        <v>3.91</v>
      </c>
      <c r="G96" s="1">
        <f t="shared" si="1"/>
      </c>
      <c r="H96" s="20" t="s">
        <v>7</v>
      </c>
      <c r="I96" s="25" t="s">
        <v>8</v>
      </c>
    </row>
    <row r="97" spans="1:9" s="5" customFormat="1" ht="14.25" thickBot="1">
      <c r="A97" s="21">
        <v>441</v>
      </c>
      <c r="B97" s="22" t="s">
        <v>118</v>
      </c>
      <c r="C97" s="22" t="s">
        <v>119</v>
      </c>
      <c r="D97" s="22" t="s">
        <v>20</v>
      </c>
      <c r="E97" s="26"/>
      <c r="F97" s="1">
        <v>449.4</v>
      </c>
      <c r="G97" s="1">
        <f t="shared" si="1"/>
      </c>
      <c r="H97" s="20" t="s">
        <v>7</v>
      </c>
      <c r="I97" s="25" t="s">
        <v>8</v>
      </c>
    </row>
    <row r="98" spans="1:9" s="5" customFormat="1" ht="24.75" thickBot="1">
      <c r="A98" s="21">
        <v>441</v>
      </c>
      <c r="B98" s="22" t="s">
        <v>118</v>
      </c>
      <c r="C98" s="22" t="s">
        <v>120</v>
      </c>
      <c r="D98" s="22" t="s">
        <v>27</v>
      </c>
      <c r="E98" s="26"/>
      <c r="F98" s="1">
        <v>0.15</v>
      </c>
      <c r="G98" s="1">
        <f t="shared" si="1"/>
      </c>
      <c r="H98" s="20" t="s">
        <v>7</v>
      </c>
      <c r="I98" s="25" t="s">
        <v>8</v>
      </c>
    </row>
    <row r="99" spans="1:9" s="5" customFormat="1" ht="24.75" thickBot="1">
      <c r="A99" s="21">
        <v>442</v>
      </c>
      <c r="B99" s="22" t="s">
        <v>121</v>
      </c>
      <c r="C99" s="22" t="s">
        <v>122</v>
      </c>
      <c r="D99" s="22" t="s">
        <v>27</v>
      </c>
      <c r="E99" s="26"/>
      <c r="F99" s="1">
        <v>15.3</v>
      </c>
      <c r="G99" s="1">
        <f t="shared" si="1"/>
      </c>
      <c r="H99" s="20" t="s">
        <v>7</v>
      </c>
      <c r="I99" s="25" t="s">
        <v>8</v>
      </c>
    </row>
    <row r="100" spans="1:9" s="5" customFormat="1" ht="24.75" thickBot="1">
      <c r="A100" s="21">
        <v>442</v>
      </c>
      <c r="B100" s="22" t="s">
        <v>121</v>
      </c>
      <c r="C100" s="22" t="s">
        <v>123</v>
      </c>
      <c r="D100" s="22" t="s">
        <v>9</v>
      </c>
      <c r="E100" s="26"/>
      <c r="F100" s="1">
        <v>19.09</v>
      </c>
      <c r="G100" s="1">
        <f t="shared" si="1"/>
      </c>
      <c r="H100" s="20" t="s">
        <v>7</v>
      </c>
      <c r="I100" s="25" t="s">
        <v>8</v>
      </c>
    </row>
    <row r="101" spans="1:9" s="5" customFormat="1" ht="36.75" thickBot="1">
      <c r="A101" s="21">
        <v>443</v>
      </c>
      <c r="B101" s="22" t="s">
        <v>124</v>
      </c>
      <c r="C101" s="22" t="s">
        <v>125</v>
      </c>
      <c r="D101" s="22" t="s">
        <v>9</v>
      </c>
      <c r="E101" s="26"/>
      <c r="F101" s="1">
        <v>1330</v>
      </c>
      <c r="G101" s="1">
        <f t="shared" si="1"/>
      </c>
      <c r="H101" s="20" t="s">
        <v>7</v>
      </c>
      <c r="I101" s="25" t="s">
        <v>8</v>
      </c>
    </row>
    <row r="102" spans="1:9" s="5" customFormat="1" ht="36.75" thickBot="1">
      <c r="A102" s="21">
        <v>443</v>
      </c>
      <c r="B102" s="22" t="s">
        <v>124</v>
      </c>
      <c r="C102" s="22" t="s">
        <v>126</v>
      </c>
      <c r="D102" s="22" t="s">
        <v>9</v>
      </c>
      <c r="E102" s="26"/>
      <c r="F102" s="1">
        <v>540.75</v>
      </c>
      <c r="G102" s="1">
        <f t="shared" si="1"/>
      </c>
      <c r="H102" s="20" t="s">
        <v>7</v>
      </c>
      <c r="I102" s="25" t="s">
        <v>8</v>
      </c>
    </row>
    <row r="103" spans="1:9" s="5" customFormat="1" ht="24.75" thickBot="1">
      <c r="A103" s="21">
        <v>447</v>
      </c>
      <c r="B103" s="22" t="s">
        <v>127</v>
      </c>
      <c r="C103" s="22" t="s">
        <v>128</v>
      </c>
      <c r="D103" s="22" t="s">
        <v>9</v>
      </c>
      <c r="E103" s="26"/>
      <c r="F103" s="1">
        <v>4080</v>
      </c>
      <c r="G103" s="1">
        <f t="shared" si="1"/>
      </c>
      <c r="H103" s="20" t="s">
        <v>7</v>
      </c>
      <c r="I103" s="25" t="s">
        <v>8</v>
      </c>
    </row>
    <row r="104" spans="1:9" s="5" customFormat="1" ht="14.25" thickBot="1">
      <c r="A104" s="21">
        <v>449</v>
      </c>
      <c r="B104" s="22" t="s">
        <v>129</v>
      </c>
      <c r="C104" s="22" t="s">
        <v>130</v>
      </c>
      <c r="D104" s="22" t="s">
        <v>20</v>
      </c>
      <c r="E104" s="26"/>
      <c r="F104" s="1">
        <v>6</v>
      </c>
      <c r="G104" s="1">
        <f t="shared" si="1"/>
      </c>
      <c r="H104" s="20" t="s">
        <v>7</v>
      </c>
      <c r="I104" s="25" t="s">
        <v>8</v>
      </c>
    </row>
    <row r="105" spans="1:9" s="5" customFormat="1" ht="14.25" thickBot="1">
      <c r="A105" s="21">
        <v>449</v>
      </c>
      <c r="B105" s="22" t="s">
        <v>129</v>
      </c>
      <c r="C105" s="22" t="s">
        <v>131</v>
      </c>
      <c r="D105" s="22" t="s">
        <v>20</v>
      </c>
      <c r="E105" s="26"/>
      <c r="F105" s="1">
        <v>10</v>
      </c>
      <c r="G105" s="1">
        <f t="shared" si="1"/>
      </c>
      <c r="H105" s="20" t="s">
        <v>7</v>
      </c>
      <c r="I105" s="25" t="s">
        <v>8</v>
      </c>
    </row>
    <row r="106" spans="1:9" s="5" customFormat="1" ht="14.25" thickBot="1">
      <c r="A106" s="21">
        <v>449</v>
      </c>
      <c r="B106" s="22" t="s">
        <v>129</v>
      </c>
      <c r="C106" s="22" t="s">
        <v>132</v>
      </c>
      <c r="D106" s="22" t="s">
        <v>9</v>
      </c>
      <c r="E106" s="26"/>
      <c r="F106" s="1">
        <v>650</v>
      </c>
      <c r="G106" s="1">
        <f t="shared" si="1"/>
      </c>
      <c r="H106" s="20" t="s">
        <v>7</v>
      </c>
      <c r="I106" s="25" t="s">
        <v>8</v>
      </c>
    </row>
    <row r="107" spans="1:9" s="5" customFormat="1" ht="14.25" thickBot="1">
      <c r="A107" s="21">
        <v>472</v>
      </c>
      <c r="B107" s="22" t="s">
        <v>133</v>
      </c>
      <c r="C107" s="22" t="s">
        <v>272</v>
      </c>
      <c r="D107" s="22" t="s">
        <v>20</v>
      </c>
      <c r="E107" s="26"/>
      <c r="F107" s="1">
        <v>20</v>
      </c>
      <c r="G107" s="1">
        <f>IF(ISBLANK(E107),"",IF((F107*E107)&gt;12800,12800,E107*F107))</f>
      </c>
      <c r="H107" s="20" t="s">
        <v>7</v>
      </c>
      <c r="I107" s="25" t="s">
        <v>8</v>
      </c>
    </row>
    <row r="108" spans="1:9" s="5" customFormat="1" ht="14.25" thickBot="1">
      <c r="A108" s="21">
        <v>472</v>
      </c>
      <c r="B108" s="22" t="s">
        <v>133</v>
      </c>
      <c r="C108" s="22" t="s">
        <v>273</v>
      </c>
      <c r="D108" s="22" t="s">
        <v>20</v>
      </c>
      <c r="E108" s="26"/>
      <c r="F108" s="1">
        <v>15</v>
      </c>
      <c r="G108" s="1">
        <f>IF(ISBLANK(E108),"",IF((F108*E108)&gt;9600,9600,E108*F108))</f>
      </c>
      <c r="H108" s="20" t="s">
        <v>7</v>
      </c>
      <c r="I108" s="25" t="s">
        <v>8</v>
      </c>
    </row>
    <row r="109" spans="1:9" s="5" customFormat="1" ht="14.25" thickBot="1">
      <c r="A109" s="21">
        <v>472</v>
      </c>
      <c r="B109" s="22" t="s">
        <v>133</v>
      </c>
      <c r="C109" s="22" t="s">
        <v>134</v>
      </c>
      <c r="D109" s="22" t="s">
        <v>20</v>
      </c>
      <c r="E109" s="26"/>
      <c r="F109" s="1">
        <v>10</v>
      </c>
      <c r="G109" s="1">
        <f>IF(ISBLANK(E109),"",IF((F109*E109)&gt;100000,100000,E109*F109))</f>
      </c>
      <c r="H109" s="20" t="s">
        <v>7</v>
      </c>
      <c r="I109" s="25" t="s">
        <v>8</v>
      </c>
    </row>
    <row r="110" spans="1:9" s="5" customFormat="1" ht="14.25" thickBot="1">
      <c r="A110" s="21">
        <v>472</v>
      </c>
      <c r="B110" s="22" t="s">
        <v>133</v>
      </c>
      <c r="C110" s="22" t="s">
        <v>135</v>
      </c>
      <c r="D110" s="22" t="s">
        <v>20</v>
      </c>
      <c r="E110" s="26"/>
      <c r="F110" s="1">
        <v>15</v>
      </c>
      <c r="G110" s="1">
        <f t="shared" si="1"/>
      </c>
      <c r="H110" s="20" t="s">
        <v>7</v>
      </c>
      <c r="I110" s="25" t="s">
        <v>8</v>
      </c>
    </row>
    <row r="111" spans="1:9" s="5" customFormat="1" ht="14.25" thickBot="1">
      <c r="A111" s="21">
        <v>484</v>
      </c>
      <c r="B111" s="22" t="s">
        <v>136</v>
      </c>
      <c r="C111" s="22" t="s">
        <v>137</v>
      </c>
      <c r="D111" s="22" t="s">
        <v>20</v>
      </c>
      <c r="E111" s="26"/>
      <c r="F111" s="1">
        <v>136.5</v>
      </c>
      <c r="G111" s="1">
        <f t="shared" si="1"/>
      </c>
      <c r="H111" s="20" t="s">
        <v>7</v>
      </c>
      <c r="I111" s="25" t="s">
        <v>8</v>
      </c>
    </row>
    <row r="112" spans="1:9" s="5" customFormat="1" ht="24.75" thickBot="1">
      <c r="A112" s="21">
        <v>484</v>
      </c>
      <c r="B112" s="22" t="s">
        <v>136</v>
      </c>
      <c r="C112" s="22" t="s">
        <v>138</v>
      </c>
      <c r="D112" s="22" t="s">
        <v>139</v>
      </c>
      <c r="E112" s="26"/>
      <c r="F112" s="1">
        <v>0.67</v>
      </c>
      <c r="G112" s="1">
        <f t="shared" si="1"/>
      </c>
      <c r="H112" s="20" t="s">
        <v>7</v>
      </c>
      <c r="I112" s="25" t="s">
        <v>8</v>
      </c>
    </row>
    <row r="113" spans="1:9" s="5" customFormat="1" ht="24.75" thickBot="1">
      <c r="A113" s="21">
        <v>512</v>
      </c>
      <c r="B113" s="22" t="s">
        <v>140</v>
      </c>
      <c r="C113" s="22" t="s">
        <v>141</v>
      </c>
      <c r="D113" s="22" t="s">
        <v>20</v>
      </c>
      <c r="E113" s="26"/>
      <c r="F113" s="1">
        <v>45.18</v>
      </c>
      <c r="G113" s="1">
        <f t="shared" si="1"/>
      </c>
      <c r="H113" s="20" t="s">
        <v>7</v>
      </c>
      <c r="I113" s="25" t="s">
        <v>8</v>
      </c>
    </row>
    <row r="114" spans="1:9" s="5" customFormat="1" ht="24.75" thickBot="1">
      <c r="A114" s="21">
        <v>512</v>
      </c>
      <c r="B114" s="22" t="s">
        <v>140</v>
      </c>
      <c r="C114" s="22" t="s">
        <v>142</v>
      </c>
      <c r="D114" s="22" t="s">
        <v>20</v>
      </c>
      <c r="E114" s="26"/>
      <c r="F114" s="1">
        <v>28.39</v>
      </c>
      <c r="G114" s="1">
        <f t="shared" si="1"/>
      </c>
      <c r="H114" s="20" t="s">
        <v>7</v>
      </c>
      <c r="I114" s="25" t="s">
        <v>8</v>
      </c>
    </row>
    <row r="115" spans="1:9" s="5" customFormat="1" ht="24.75" thickBot="1">
      <c r="A115" s="21">
        <v>512</v>
      </c>
      <c r="B115" s="22" t="s">
        <v>140</v>
      </c>
      <c r="C115" s="22" t="s">
        <v>143</v>
      </c>
      <c r="D115" s="22" t="s">
        <v>20</v>
      </c>
      <c r="E115" s="26"/>
      <c r="F115" s="1">
        <v>70.3</v>
      </c>
      <c r="G115" s="1">
        <f t="shared" si="1"/>
      </c>
      <c r="H115" s="20" t="s">
        <v>7</v>
      </c>
      <c r="I115" s="25" t="s">
        <v>8</v>
      </c>
    </row>
    <row r="116" spans="1:9" s="5" customFormat="1" ht="24.75" thickBot="1">
      <c r="A116" s="21">
        <v>512</v>
      </c>
      <c r="B116" s="22" t="s">
        <v>140</v>
      </c>
      <c r="C116" s="22" t="s">
        <v>144</v>
      </c>
      <c r="D116" s="22" t="s">
        <v>20</v>
      </c>
      <c r="E116" s="26"/>
      <c r="F116" s="1">
        <v>57.4</v>
      </c>
      <c r="G116" s="1">
        <f t="shared" si="1"/>
      </c>
      <c r="H116" s="20" t="s">
        <v>7</v>
      </c>
      <c r="I116" s="25" t="s">
        <v>8</v>
      </c>
    </row>
    <row r="117" spans="1:9" s="5" customFormat="1" ht="24.75" thickBot="1">
      <c r="A117" s="21">
        <v>512</v>
      </c>
      <c r="B117" s="22" t="s">
        <v>140</v>
      </c>
      <c r="C117" s="22" t="s">
        <v>145</v>
      </c>
      <c r="D117" s="22" t="s">
        <v>20</v>
      </c>
      <c r="E117" s="26"/>
      <c r="F117" s="1">
        <v>40.61</v>
      </c>
      <c r="G117" s="1">
        <f t="shared" si="1"/>
      </c>
      <c r="H117" s="20" t="s">
        <v>7</v>
      </c>
      <c r="I117" s="25" t="s">
        <v>8</v>
      </c>
    </row>
    <row r="118" spans="1:9" s="5" customFormat="1" ht="24.75" thickBot="1">
      <c r="A118" s="21">
        <v>512</v>
      </c>
      <c r="B118" s="22" t="s">
        <v>140</v>
      </c>
      <c r="C118" s="22" t="s">
        <v>146</v>
      </c>
      <c r="D118" s="22" t="s">
        <v>20</v>
      </c>
      <c r="E118" s="26"/>
      <c r="F118" s="1">
        <v>82.51</v>
      </c>
      <c r="G118" s="1">
        <f t="shared" si="1"/>
      </c>
      <c r="H118" s="20" t="s">
        <v>7</v>
      </c>
      <c r="I118" s="25" t="s">
        <v>8</v>
      </c>
    </row>
    <row r="119" spans="1:9" s="5" customFormat="1" ht="24.75" thickBot="1">
      <c r="A119" s="21">
        <v>516</v>
      </c>
      <c r="B119" s="22" t="s">
        <v>147</v>
      </c>
      <c r="C119" s="22" t="s">
        <v>148</v>
      </c>
      <c r="D119" s="22" t="s">
        <v>27</v>
      </c>
      <c r="E119" s="26"/>
      <c r="F119" s="1">
        <v>1.4</v>
      </c>
      <c r="G119" s="1">
        <f t="shared" si="1"/>
      </c>
      <c r="H119" s="20" t="s">
        <v>7</v>
      </c>
      <c r="I119" s="25" t="s">
        <v>8</v>
      </c>
    </row>
    <row r="120" spans="1:9" s="5" customFormat="1" ht="24.75" thickBot="1">
      <c r="A120" s="21">
        <v>516</v>
      </c>
      <c r="B120" s="22" t="s">
        <v>147</v>
      </c>
      <c r="C120" s="22" t="s">
        <v>149</v>
      </c>
      <c r="D120" s="22" t="s">
        <v>27</v>
      </c>
      <c r="E120" s="26"/>
      <c r="F120" s="1">
        <v>1.11</v>
      </c>
      <c r="G120" s="1">
        <f t="shared" si="1"/>
      </c>
      <c r="H120" s="20" t="s">
        <v>7</v>
      </c>
      <c r="I120" s="25" t="s">
        <v>8</v>
      </c>
    </row>
    <row r="121" spans="1:9" s="5" customFormat="1" ht="36.75" thickBot="1">
      <c r="A121" s="21" t="s">
        <v>150</v>
      </c>
      <c r="B121" s="22" t="s">
        <v>151</v>
      </c>
      <c r="C121" s="22" t="s">
        <v>152</v>
      </c>
      <c r="D121" s="22" t="s">
        <v>65</v>
      </c>
      <c r="E121" s="26"/>
      <c r="F121" s="1">
        <v>0.5</v>
      </c>
      <c r="G121" s="1">
        <f t="shared" si="1"/>
      </c>
      <c r="H121" s="20" t="s">
        <v>7</v>
      </c>
      <c r="I121" s="25" t="s">
        <v>8</v>
      </c>
    </row>
    <row r="122" spans="1:9" s="5" customFormat="1" ht="36.75" thickBot="1">
      <c r="A122" s="21" t="s">
        <v>153</v>
      </c>
      <c r="B122" s="22" t="s">
        <v>154</v>
      </c>
      <c r="C122" s="22" t="s">
        <v>152</v>
      </c>
      <c r="D122" s="22" t="s">
        <v>65</v>
      </c>
      <c r="E122" s="26"/>
      <c r="F122" s="1">
        <v>0.08</v>
      </c>
      <c r="G122" s="1">
        <f t="shared" si="1"/>
      </c>
      <c r="H122" s="20" t="s">
        <v>7</v>
      </c>
      <c r="I122" s="25" t="s">
        <v>8</v>
      </c>
    </row>
    <row r="123" spans="1:9" s="5" customFormat="1" ht="36.75" thickBot="1">
      <c r="A123" s="21" t="s">
        <v>155</v>
      </c>
      <c r="B123" s="22" t="s">
        <v>156</v>
      </c>
      <c r="C123" s="22" t="s">
        <v>152</v>
      </c>
      <c r="D123" s="22" t="s">
        <v>65</v>
      </c>
      <c r="E123" s="26"/>
      <c r="F123" s="1">
        <v>0.35</v>
      </c>
      <c r="G123" s="1">
        <f t="shared" si="1"/>
      </c>
      <c r="H123" s="20" t="s">
        <v>7</v>
      </c>
      <c r="I123" s="25" t="s">
        <v>8</v>
      </c>
    </row>
    <row r="124" spans="1:9" s="5" customFormat="1" ht="36.75" thickBot="1">
      <c r="A124" s="21" t="s">
        <v>157</v>
      </c>
      <c r="B124" s="22" t="s">
        <v>158</v>
      </c>
      <c r="C124" s="22" t="s">
        <v>152</v>
      </c>
      <c r="D124" s="22" t="s">
        <v>68</v>
      </c>
      <c r="E124" s="26"/>
      <c r="F124" s="1">
        <v>2.9</v>
      </c>
      <c r="G124" s="1">
        <f t="shared" si="1"/>
      </c>
      <c r="H124" s="20" t="s">
        <v>7</v>
      </c>
      <c r="I124" s="25" t="s">
        <v>8</v>
      </c>
    </row>
    <row r="125" spans="1:9" s="5" customFormat="1" ht="14.25" thickBot="1">
      <c r="A125" s="21">
        <v>528</v>
      </c>
      <c r="B125" s="22" t="s">
        <v>159</v>
      </c>
      <c r="C125" s="22" t="s">
        <v>274</v>
      </c>
      <c r="D125" s="22" t="s">
        <v>20</v>
      </c>
      <c r="E125" s="26"/>
      <c r="F125" s="1">
        <v>8</v>
      </c>
      <c r="G125" s="1">
        <f>IF(ISBLANK(E125),"",IF((F125*E125)&gt;20000,20000,E125*F125))</f>
      </c>
      <c r="H125" s="20" t="s">
        <v>7</v>
      </c>
      <c r="I125" s="25" t="s">
        <v>8</v>
      </c>
    </row>
    <row r="126" spans="1:9" s="5" customFormat="1" ht="14.25" thickBot="1">
      <c r="A126" s="21">
        <v>528</v>
      </c>
      <c r="B126" s="22" t="s">
        <v>159</v>
      </c>
      <c r="C126" s="22" t="s">
        <v>275</v>
      </c>
      <c r="D126" s="22" t="s">
        <v>20</v>
      </c>
      <c r="E126" s="26"/>
      <c r="F126" s="1">
        <v>5.5</v>
      </c>
      <c r="G126" s="1">
        <f>IF(ISBLANK(E126),"",IF((F126*E126)&gt;20000,20000,E126*F126))</f>
      </c>
      <c r="H126" s="20" t="s">
        <v>7</v>
      </c>
      <c r="I126" s="25" t="s">
        <v>8</v>
      </c>
    </row>
    <row r="127" spans="1:9" s="5" customFormat="1" ht="14.25" thickBot="1">
      <c r="A127" s="21">
        <v>528</v>
      </c>
      <c r="B127" s="22" t="s">
        <v>159</v>
      </c>
      <c r="C127" s="22" t="s">
        <v>276</v>
      </c>
      <c r="D127" s="22" t="s">
        <v>20</v>
      </c>
      <c r="E127" s="26"/>
      <c r="F127" s="1">
        <v>10</v>
      </c>
      <c r="G127" s="1">
        <f>IF(ISBLANK(E127),"",IF((F127*E127)&gt;20000,20000,E127*F127))</f>
      </c>
      <c r="H127" s="20" t="s">
        <v>7</v>
      </c>
      <c r="I127" s="25" t="s">
        <v>8</v>
      </c>
    </row>
    <row r="128" spans="1:9" s="5" customFormat="1" ht="14.25" thickBot="1">
      <c r="A128" s="21">
        <v>528</v>
      </c>
      <c r="B128" s="22" t="s">
        <v>159</v>
      </c>
      <c r="C128" s="22" t="s">
        <v>277</v>
      </c>
      <c r="D128" s="22" t="s">
        <v>20</v>
      </c>
      <c r="E128" s="26"/>
      <c r="F128" s="1">
        <v>10</v>
      </c>
      <c r="G128" s="1">
        <f>IF(ISBLANK(E128),"",IF((F128*E128)&gt;3200,3200,E128*F128))</f>
      </c>
      <c r="H128" s="20" t="s">
        <v>7</v>
      </c>
      <c r="I128" s="25" t="s">
        <v>8</v>
      </c>
    </row>
    <row r="129" spans="1:9" s="5" customFormat="1" ht="14.25" thickBot="1">
      <c r="A129" s="21">
        <v>533</v>
      </c>
      <c r="B129" s="22" t="s">
        <v>160</v>
      </c>
      <c r="C129" s="22" t="s">
        <v>161</v>
      </c>
      <c r="D129" s="22" t="s">
        <v>9</v>
      </c>
      <c r="E129" s="26"/>
      <c r="F129" s="1">
        <v>5500</v>
      </c>
      <c r="G129" s="1">
        <f t="shared" si="1"/>
      </c>
      <c r="H129" s="20" t="s">
        <v>7</v>
      </c>
      <c r="I129" s="25" t="s">
        <v>8</v>
      </c>
    </row>
    <row r="130" spans="1:9" s="5" customFormat="1" ht="14.25" thickBot="1">
      <c r="A130" s="21">
        <v>533</v>
      </c>
      <c r="B130" s="22" t="s">
        <v>160</v>
      </c>
      <c r="C130" s="22" t="s">
        <v>162</v>
      </c>
      <c r="D130" s="22" t="s">
        <v>9</v>
      </c>
      <c r="E130" s="26"/>
      <c r="F130" s="1">
        <v>2000</v>
      </c>
      <c r="G130" s="1">
        <f t="shared" si="1"/>
      </c>
      <c r="H130" s="20" t="s">
        <v>7</v>
      </c>
      <c r="I130" s="25" t="s">
        <v>8</v>
      </c>
    </row>
    <row r="131" spans="1:9" s="5" customFormat="1" ht="14.25" thickBot="1">
      <c r="A131" s="21">
        <v>550</v>
      </c>
      <c r="B131" s="22" t="s">
        <v>163</v>
      </c>
      <c r="C131" s="22" t="s">
        <v>164</v>
      </c>
      <c r="D131" s="22" t="s">
        <v>20</v>
      </c>
      <c r="E131" s="26"/>
      <c r="F131" s="1">
        <v>37.97</v>
      </c>
      <c r="G131" s="1">
        <f t="shared" si="1"/>
      </c>
      <c r="H131" s="20" t="s">
        <v>7</v>
      </c>
      <c r="I131" s="25" t="s">
        <v>8</v>
      </c>
    </row>
    <row r="132" spans="1:9" s="5" customFormat="1" ht="14.25" thickBot="1">
      <c r="A132" s="21">
        <v>550</v>
      </c>
      <c r="B132" s="22" t="s">
        <v>163</v>
      </c>
      <c r="C132" s="22" t="s">
        <v>165</v>
      </c>
      <c r="D132" s="22" t="s">
        <v>20</v>
      </c>
      <c r="E132" s="26"/>
      <c r="F132" s="1">
        <v>48.86</v>
      </c>
      <c r="G132" s="1">
        <f t="shared" si="1"/>
      </c>
      <c r="H132" s="20" t="s">
        <v>7</v>
      </c>
      <c r="I132" s="25" t="s">
        <v>8</v>
      </c>
    </row>
    <row r="133" spans="1:9" s="5" customFormat="1" ht="14.25" thickBot="1">
      <c r="A133" s="21">
        <v>550</v>
      </c>
      <c r="B133" s="22" t="s">
        <v>163</v>
      </c>
      <c r="C133" s="22" t="s">
        <v>166</v>
      </c>
      <c r="D133" s="22" t="s">
        <v>20</v>
      </c>
      <c r="E133" s="26"/>
      <c r="F133" s="1">
        <v>61.5</v>
      </c>
      <c r="G133" s="1">
        <f t="shared" si="1"/>
      </c>
      <c r="H133" s="20" t="s">
        <v>7</v>
      </c>
      <c r="I133" s="25" t="s">
        <v>8</v>
      </c>
    </row>
    <row r="134" spans="1:9" s="5" customFormat="1" ht="14.25" thickBot="1">
      <c r="A134" s="21">
        <v>550</v>
      </c>
      <c r="B134" s="22" t="s">
        <v>163</v>
      </c>
      <c r="C134" s="22" t="s">
        <v>167</v>
      </c>
      <c r="D134" s="22" t="s">
        <v>20</v>
      </c>
      <c r="E134" s="26"/>
      <c r="F134" s="1">
        <v>16.59</v>
      </c>
      <c r="G134" s="1">
        <f t="shared" si="1"/>
      </c>
      <c r="H134" s="20" t="s">
        <v>7</v>
      </c>
      <c r="I134" s="25" t="s">
        <v>8</v>
      </c>
    </row>
    <row r="135" spans="1:9" s="5" customFormat="1" ht="14.25" thickBot="1">
      <c r="A135" s="21">
        <v>574</v>
      </c>
      <c r="B135" s="22" t="s">
        <v>168</v>
      </c>
      <c r="C135" s="22" t="s">
        <v>169</v>
      </c>
      <c r="D135" s="22" t="s">
        <v>9</v>
      </c>
      <c r="E135" s="26"/>
      <c r="F135" s="1">
        <v>894</v>
      </c>
      <c r="G135" s="1">
        <f t="shared" si="1"/>
      </c>
      <c r="H135" s="20" t="s">
        <v>7</v>
      </c>
      <c r="I135" s="25" t="s">
        <v>8</v>
      </c>
    </row>
    <row r="136" spans="1:9" s="5" customFormat="1" ht="24.75" thickBot="1">
      <c r="A136" s="21">
        <v>580</v>
      </c>
      <c r="B136" s="22" t="s">
        <v>170</v>
      </c>
      <c r="C136" s="22" t="s">
        <v>171</v>
      </c>
      <c r="D136" s="22" t="s">
        <v>27</v>
      </c>
      <c r="E136" s="26"/>
      <c r="F136" s="1">
        <v>27.92</v>
      </c>
      <c r="G136" s="1">
        <f t="shared" si="1"/>
      </c>
      <c r="H136" s="20" t="s">
        <v>7</v>
      </c>
      <c r="I136" s="25" t="s">
        <v>8</v>
      </c>
    </row>
    <row r="137" spans="1:9" s="5" customFormat="1" ht="24.75" thickBot="1">
      <c r="A137" s="21">
        <v>580</v>
      </c>
      <c r="B137" s="22" t="s">
        <v>172</v>
      </c>
      <c r="C137" s="22" t="s">
        <v>173</v>
      </c>
      <c r="D137" s="22" t="s">
        <v>27</v>
      </c>
      <c r="E137" s="26"/>
      <c r="F137" s="1">
        <v>27.52</v>
      </c>
      <c r="G137" s="1">
        <f t="shared" si="1"/>
      </c>
      <c r="H137" s="20" t="s">
        <v>7</v>
      </c>
      <c r="I137" s="25" t="s">
        <v>8</v>
      </c>
    </row>
    <row r="138" spans="1:9" s="5" customFormat="1" ht="24.75" thickBot="1">
      <c r="A138" s="21">
        <v>587</v>
      </c>
      <c r="B138" s="22" t="s">
        <v>174</v>
      </c>
      <c r="C138" s="22" t="s">
        <v>175</v>
      </c>
      <c r="D138" s="22" t="s">
        <v>27</v>
      </c>
      <c r="E138" s="26"/>
      <c r="F138" s="1">
        <v>49.44</v>
      </c>
      <c r="G138" s="1">
        <f t="shared" si="1"/>
      </c>
      <c r="H138" s="20" t="s">
        <v>7</v>
      </c>
      <c r="I138" s="25" t="s">
        <v>8</v>
      </c>
    </row>
    <row r="139" spans="1:9" s="5" customFormat="1" ht="24.75" thickBot="1">
      <c r="A139" s="21">
        <v>587</v>
      </c>
      <c r="B139" s="22" t="s">
        <v>174</v>
      </c>
      <c r="C139" s="22" t="s">
        <v>176</v>
      </c>
      <c r="D139" s="22" t="s">
        <v>27</v>
      </c>
      <c r="E139" s="26"/>
      <c r="F139" s="1">
        <v>33.6</v>
      </c>
      <c r="G139" s="1">
        <f t="shared" si="1"/>
      </c>
      <c r="H139" s="20" t="s">
        <v>7</v>
      </c>
      <c r="I139" s="25" t="s">
        <v>8</v>
      </c>
    </row>
    <row r="140" spans="1:9" s="5" customFormat="1" ht="24.75" thickBot="1">
      <c r="A140" s="21" t="s">
        <v>177</v>
      </c>
      <c r="B140" s="22" t="s">
        <v>178</v>
      </c>
      <c r="C140" s="22" t="s">
        <v>178</v>
      </c>
      <c r="D140" s="22" t="s">
        <v>20</v>
      </c>
      <c r="E140" s="26"/>
      <c r="F140" s="1">
        <v>21.19</v>
      </c>
      <c r="G140" s="1">
        <f t="shared" si="1"/>
      </c>
      <c r="H140" s="20" t="s">
        <v>7</v>
      </c>
      <c r="I140" s="25" t="s">
        <v>8</v>
      </c>
    </row>
    <row r="141" spans="1:9" s="5" customFormat="1" ht="24.75" thickBot="1">
      <c r="A141" s="21">
        <v>590</v>
      </c>
      <c r="B141" s="22" t="s">
        <v>179</v>
      </c>
      <c r="C141" s="22" t="s">
        <v>180</v>
      </c>
      <c r="D141" s="22" t="s">
        <v>20</v>
      </c>
      <c r="E141" s="26"/>
      <c r="F141" s="1">
        <v>10</v>
      </c>
      <c r="G141" s="1">
        <f t="shared" si="1"/>
      </c>
      <c r="H141" s="20" t="s">
        <v>7</v>
      </c>
      <c r="I141" s="25" t="s">
        <v>8</v>
      </c>
    </row>
    <row r="142" spans="1:9" s="5" customFormat="1" ht="24.75" thickBot="1">
      <c r="A142" s="21">
        <v>590</v>
      </c>
      <c r="B142" s="22" t="s">
        <v>179</v>
      </c>
      <c r="C142" s="22" t="s">
        <v>181</v>
      </c>
      <c r="D142" s="22" t="s">
        <v>20</v>
      </c>
      <c r="E142" s="26"/>
      <c r="F142" s="1">
        <v>6</v>
      </c>
      <c r="G142" s="1">
        <f t="shared" si="1"/>
      </c>
      <c r="H142" s="20" t="s">
        <v>7</v>
      </c>
      <c r="I142" s="25" t="s">
        <v>8</v>
      </c>
    </row>
    <row r="143" spans="1:9" s="5" customFormat="1" ht="14.25" thickBot="1">
      <c r="A143" s="21">
        <v>595</v>
      </c>
      <c r="B143" s="22" t="s">
        <v>182</v>
      </c>
      <c r="C143" s="22" t="s">
        <v>183</v>
      </c>
      <c r="D143" s="22" t="s">
        <v>20</v>
      </c>
      <c r="E143" s="26"/>
      <c r="F143" s="1">
        <v>10</v>
      </c>
      <c r="G143" s="1">
        <f t="shared" si="1"/>
      </c>
      <c r="H143" s="20" t="s">
        <v>7</v>
      </c>
      <c r="I143" s="25" t="s">
        <v>8</v>
      </c>
    </row>
    <row r="144" spans="1:9" s="5" customFormat="1" ht="24.75" thickBot="1">
      <c r="A144" s="21">
        <v>595</v>
      </c>
      <c r="B144" s="22" t="s">
        <v>182</v>
      </c>
      <c r="C144" s="22" t="s">
        <v>184</v>
      </c>
      <c r="D144" s="22" t="s">
        <v>20</v>
      </c>
      <c r="E144" s="26"/>
      <c r="F144" s="1">
        <v>6</v>
      </c>
      <c r="G144" s="1">
        <f aca="true" t="shared" si="2" ref="G144:G207">IF(ISBLANK(E144),"",IF((F144*E144)&gt;100000,100000,E144*F144))</f>
      </c>
      <c r="H144" s="20" t="s">
        <v>7</v>
      </c>
      <c r="I144" s="25" t="s">
        <v>8</v>
      </c>
    </row>
    <row r="145" spans="1:9" s="5" customFormat="1" ht="14.25" thickBot="1">
      <c r="A145" s="21">
        <v>595</v>
      </c>
      <c r="B145" s="22" t="s">
        <v>182</v>
      </c>
      <c r="C145" s="22" t="s">
        <v>185</v>
      </c>
      <c r="D145" s="22" t="s">
        <v>20</v>
      </c>
      <c r="E145" s="26"/>
      <c r="F145" s="1">
        <v>50</v>
      </c>
      <c r="G145" s="1">
        <f t="shared" si="2"/>
      </c>
      <c r="H145" s="20" t="s">
        <v>7</v>
      </c>
      <c r="I145" s="25" t="s">
        <v>8</v>
      </c>
    </row>
    <row r="146" spans="1:9" s="5" customFormat="1" ht="14.25" thickBot="1">
      <c r="A146" s="21">
        <v>595</v>
      </c>
      <c r="B146" s="22" t="s">
        <v>182</v>
      </c>
      <c r="C146" s="22" t="s">
        <v>186</v>
      </c>
      <c r="D146" s="22" t="s">
        <v>20</v>
      </c>
      <c r="E146" s="26"/>
      <c r="F146" s="1">
        <v>81.25</v>
      </c>
      <c r="G146" s="1">
        <f t="shared" si="2"/>
      </c>
      <c r="H146" s="20" t="s">
        <v>7</v>
      </c>
      <c r="I146" s="25" t="s">
        <v>8</v>
      </c>
    </row>
    <row r="147" spans="1:9" s="5" customFormat="1" ht="14.25" thickBot="1">
      <c r="A147" s="21">
        <v>595</v>
      </c>
      <c r="B147" s="22" t="s">
        <v>182</v>
      </c>
      <c r="C147" s="22" t="s">
        <v>187</v>
      </c>
      <c r="D147" s="22" t="s">
        <v>20</v>
      </c>
      <c r="E147" s="26"/>
      <c r="F147" s="1">
        <v>8.29</v>
      </c>
      <c r="G147" s="1">
        <f t="shared" si="2"/>
      </c>
      <c r="H147" s="20" t="s">
        <v>7</v>
      </c>
      <c r="I147" s="25" t="s">
        <v>8</v>
      </c>
    </row>
    <row r="148" spans="1:9" s="5" customFormat="1" ht="14.25" thickBot="1">
      <c r="A148" s="21">
        <v>595</v>
      </c>
      <c r="B148" s="22" t="s">
        <v>182</v>
      </c>
      <c r="C148" s="22" t="s">
        <v>188</v>
      </c>
      <c r="D148" s="22" t="s">
        <v>20</v>
      </c>
      <c r="E148" s="26"/>
      <c r="F148" s="1">
        <v>8.95</v>
      </c>
      <c r="G148" s="1">
        <f t="shared" si="2"/>
      </c>
      <c r="H148" s="20" t="s">
        <v>7</v>
      </c>
      <c r="I148" s="25" t="s">
        <v>8</v>
      </c>
    </row>
    <row r="149" spans="1:9" s="5" customFormat="1" ht="24.75" thickBot="1">
      <c r="A149" s="21">
        <v>600</v>
      </c>
      <c r="B149" s="22" t="s">
        <v>189</v>
      </c>
      <c r="C149" s="22" t="s">
        <v>190</v>
      </c>
      <c r="D149" s="22" t="s">
        <v>27</v>
      </c>
      <c r="E149" s="26"/>
      <c r="F149" s="1">
        <v>0.7</v>
      </c>
      <c r="G149" s="1">
        <f t="shared" si="2"/>
      </c>
      <c r="H149" s="20" t="s">
        <v>7</v>
      </c>
      <c r="I149" s="25" t="s">
        <v>8</v>
      </c>
    </row>
    <row r="150" spans="1:9" s="5" customFormat="1" ht="24.75" thickBot="1">
      <c r="A150" s="21">
        <v>600</v>
      </c>
      <c r="B150" s="22" t="s">
        <v>189</v>
      </c>
      <c r="C150" s="22" t="s">
        <v>191</v>
      </c>
      <c r="D150" s="22" t="s">
        <v>27</v>
      </c>
      <c r="E150" s="26"/>
      <c r="F150" s="1">
        <v>0.35</v>
      </c>
      <c r="G150" s="1">
        <f t="shared" si="2"/>
      </c>
      <c r="H150" s="20" t="s">
        <v>7</v>
      </c>
      <c r="I150" s="25" t="s">
        <v>8</v>
      </c>
    </row>
    <row r="151" spans="1:9" s="5" customFormat="1" ht="24.75" thickBot="1">
      <c r="A151" s="21">
        <v>600</v>
      </c>
      <c r="B151" s="22" t="s">
        <v>189</v>
      </c>
      <c r="C151" s="22" t="s">
        <v>192</v>
      </c>
      <c r="D151" s="22" t="s">
        <v>27</v>
      </c>
      <c r="E151" s="26"/>
      <c r="F151" s="1">
        <v>0.74</v>
      </c>
      <c r="G151" s="1">
        <f t="shared" si="2"/>
      </c>
      <c r="H151" s="20" t="s">
        <v>7</v>
      </c>
      <c r="I151" s="25" t="s">
        <v>8</v>
      </c>
    </row>
    <row r="152" spans="1:9" s="5" customFormat="1" ht="24.75" thickBot="1">
      <c r="A152" s="21">
        <v>600</v>
      </c>
      <c r="B152" s="22" t="s">
        <v>189</v>
      </c>
      <c r="C152" s="22" t="s">
        <v>193</v>
      </c>
      <c r="D152" s="22" t="s">
        <v>27</v>
      </c>
      <c r="E152" s="26"/>
      <c r="F152" s="1">
        <v>0.32</v>
      </c>
      <c r="G152" s="1">
        <f t="shared" si="2"/>
      </c>
      <c r="H152" s="20" t="s">
        <v>7</v>
      </c>
      <c r="I152" s="25" t="s">
        <v>8</v>
      </c>
    </row>
    <row r="153" spans="1:9" s="5" customFormat="1" ht="24.75" thickBot="1">
      <c r="A153" s="21">
        <v>603</v>
      </c>
      <c r="B153" s="22" t="s">
        <v>194</v>
      </c>
      <c r="C153" s="22" t="s">
        <v>195</v>
      </c>
      <c r="D153" s="22" t="s">
        <v>20</v>
      </c>
      <c r="E153" s="26"/>
      <c r="F153" s="1">
        <v>20.38</v>
      </c>
      <c r="G153" s="1">
        <f t="shared" si="2"/>
      </c>
      <c r="H153" s="20" t="s">
        <v>7</v>
      </c>
      <c r="I153" s="25" t="s">
        <v>8</v>
      </c>
    </row>
    <row r="154" spans="1:9" s="5" customFormat="1" ht="24.75" thickBot="1">
      <c r="A154" s="21">
        <v>612</v>
      </c>
      <c r="B154" s="22" t="s">
        <v>196</v>
      </c>
      <c r="C154" s="22" t="s">
        <v>197</v>
      </c>
      <c r="D154" s="22" t="s">
        <v>27</v>
      </c>
      <c r="E154" s="26"/>
      <c r="F154" s="1">
        <v>0.48</v>
      </c>
      <c r="G154" s="1">
        <f t="shared" si="2"/>
      </c>
      <c r="H154" s="20" t="s">
        <v>7</v>
      </c>
      <c r="I154" s="25" t="s">
        <v>8</v>
      </c>
    </row>
    <row r="155" spans="1:9" s="5" customFormat="1" ht="24.75" thickBot="1">
      <c r="A155" s="21">
        <v>612</v>
      </c>
      <c r="B155" s="22" t="s">
        <v>196</v>
      </c>
      <c r="C155" s="22" t="s">
        <v>198</v>
      </c>
      <c r="D155" s="22" t="s">
        <v>27</v>
      </c>
      <c r="E155" s="26"/>
      <c r="F155" s="1">
        <v>0.54</v>
      </c>
      <c r="G155" s="1">
        <f t="shared" si="2"/>
      </c>
      <c r="H155" s="20" t="s">
        <v>7</v>
      </c>
      <c r="I155" s="25" t="s">
        <v>8</v>
      </c>
    </row>
    <row r="156" spans="1:9" s="5" customFormat="1" ht="24.75" thickBot="1">
      <c r="A156" s="21">
        <v>612</v>
      </c>
      <c r="B156" s="22" t="s">
        <v>196</v>
      </c>
      <c r="C156" s="22" t="s">
        <v>75</v>
      </c>
      <c r="D156" s="22" t="s">
        <v>27</v>
      </c>
      <c r="E156" s="26"/>
      <c r="F156" s="1">
        <v>0.16</v>
      </c>
      <c r="G156" s="1">
        <f t="shared" si="2"/>
      </c>
      <c r="H156" s="20" t="s">
        <v>7</v>
      </c>
      <c r="I156" s="25" t="s">
        <v>8</v>
      </c>
    </row>
    <row r="157" spans="1:9" s="5" customFormat="1" ht="24.75" thickBot="1">
      <c r="A157" s="21">
        <v>612</v>
      </c>
      <c r="B157" s="22" t="s">
        <v>196</v>
      </c>
      <c r="C157" s="22" t="s">
        <v>76</v>
      </c>
      <c r="D157" s="22" t="s">
        <v>27</v>
      </c>
      <c r="E157" s="26"/>
      <c r="F157" s="1">
        <v>0.21</v>
      </c>
      <c r="G157" s="1">
        <f t="shared" si="2"/>
      </c>
      <c r="H157" s="20" t="s">
        <v>7</v>
      </c>
      <c r="I157" s="25" t="s">
        <v>8</v>
      </c>
    </row>
    <row r="158" spans="1:9" s="5" customFormat="1" ht="24.75" thickBot="1">
      <c r="A158" s="21">
        <v>612</v>
      </c>
      <c r="B158" s="22" t="s">
        <v>196</v>
      </c>
      <c r="C158" s="22" t="s">
        <v>90</v>
      </c>
      <c r="D158" s="22" t="s">
        <v>91</v>
      </c>
      <c r="E158" s="26"/>
      <c r="F158" s="1">
        <v>147.19</v>
      </c>
      <c r="G158" s="1">
        <f t="shared" si="2"/>
      </c>
      <c r="H158" s="20" t="s">
        <v>7</v>
      </c>
      <c r="I158" s="25" t="s">
        <v>8</v>
      </c>
    </row>
    <row r="159" spans="1:9" s="5" customFormat="1" ht="24.75" thickBot="1">
      <c r="A159" s="21">
        <v>612</v>
      </c>
      <c r="B159" s="22" t="s">
        <v>196</v>
      </c>
      <c r="C159" s="22" t="s">
        <v>92</v>
      </c>
      <c r="D159" s="22" t="s">
        <v>91</v>
      </c>
      <c r="E159" s="26"/>
      <c r="F159" s="1">
        <v>137.97</v>
      </c>
      <c r="G159" s="1">
        <f t="shared" si="2"/>
      </c>
      <c r="H159" s="20" t="s">
        <v>7</v>
      </c>
      <c r="I159" s="25" t="s">
        <v>8</v>
      </c>
    </row>
    <row r="160" spans="1:9" s="5" customFormat="1" ht="14.25" thickBot="1">
      <c r="A160" s="21">
        <v>614</v>
      </c>
      <c r="B160" s="22" t="s">
        <v>199</v>
      </c>
      <c r="C160" s="22" t="s">
        <v>200</v>
      </c>
      <c r="D160" s="22" t="s">
        <v>201</v>
      </c>
      <c r="E160" s="26"/>
      <c r="F160" s="1">
        <v>34.45</v>
      </c>
      <c r="G160" s="1">
        <f t="shared" si="2"/>
      </c>
      <c r="H160" s="20" t="s">
        <v>7</v>
      </c>
      <c r="I160" s="25" t="s">
        <v>8</v>
      </c>
    </row>
    <row r="161" spans="1:9" s="5" customFormat="1" ht="14.25" thickBot="1">
      <c r="A161" s="21">
        <v>614</v>
      </c>
      <c r="B161" s="22" t="s">
        <v>199</v>
      </c>
      <c r="C161" s="22" t="s">
        <v>202</v>
      </c>
      <c r="D161" s="22" t="s">
        <v>201</v>
      </c>
      <c r="E161" s="26"/>
      <c r="F161" s="1">
        <v>110.44</v>
      </c>
      <c r="G161" s="1">
        <f t="shared" si="2"/>
      </c>
      <c r="H161" s="20" t="s">
        <v>7</v>
      </c>
      <c r="I161" s="25" t="s">
        <v>8</v>
      </c>
    </row>
    <row r="162" spans="1:9" s="5" customFormat="1" ht="24.75" thickBot="1">
      <c r="A162" s="21">
        <v>614</v>
      </c>
      <c r="B162" s="22" t="s">
        <v>199</v>
      </c>
      <c r="C162" s="22" t="s">
        <v>203</v>
      </c>
      <c r="D162" s="22" t="s">
        <v>201</v>
      </c>
      <c r="E162" s="26"/>
      <c r="F162" s="1">
        <v>48.73</v>
      </c>
      <c r="G162" s="1">
        <f t="shared" si="2"/>
      </c>
      <c r="H162" s="20" t="s">
        <v>7</v>
      </c>
      <c r="I162" s="25" t="s">
        <v>8</v>
      </c>
    </row>
    <row r="163" spans="1:9" s="5" customFormat="1" ht="14.25" thickBot="1">
      <c r="A163" s="21">
        <v>614</v>
      </c>
      <c r="B163" s="22" t="s">
        <v>199</v>
      </c>
      <c r="C163" s="22" t="s">
        <v>204</v>
      </c>
      <c r="D163" s="22" t="s">
        <v>201</v>
      </c>
      <c r="E163" s="26"/>
      <c r="F163" s="1">
        <v>95.52</v>
      </c>
      <c r="G163" s="1">
        <f t="shared" si="2"/>
      </c>
      <c r="H163" s="20" t="s">
        <v>7</v>
      </c>
      <c r="I163" s="25" t="s">
        <v>8</v>
      </c>
    </row>
    <row r="164" spans="1:9" s="5" customFormat="1" ht="14.25" thickBot="1">
      <c r="A164" s="21">
        <v>614</v>
      </c>
      <c r="B164" s="22" t="s">
        <v>199</v>
      </c>
      <c r="C164" s="22" t="s">
        <v>205</v>
      </c>
      <c r="D164" s="22" t="s">
        <v>9</v>
      </c>
      <c r="E164" s="26"/>
      <c r="F164" s="1">
        <v>772.5</v>
      </c>
      <c r="G164" s="1">
        <f t="shared" si="2"/>
      </c>
      <c r="H164" s="20" t="s">
        <v>7</v>
      </c>
      <c r="I164" s="25" t="s">
        <v>8</v>
      </c>
    </row>
    <row r="165" spans="1:9" s="5" customFormat="1" ht="24.75" thickBot="1">
      <c r="A165" s="21">
        <v>620</v>
      </c>
      <c r="B165" s="22" t="s">
        <v>206</v>
      </c>
      <c r="C165" s="22" t="s">
        <v>70</v>
      </c>
      <c r="D165" s="22" t="s">
        <v>27</v>
      </c>
      <c r="E165" s="26"/>
      <c r="F165" s="1">
        <v>2.88</v>
      </c>
      <c r="G165" s="1">
        <f t="shared" si="2"/>
      </c>
      <c r="H165" s="20" t="s">
        <v>7</v>
      </c>
      <c r="I165" s="25" t="s">
        <v>8</v>
      </c>
    </row>
    <row r="166" spans="1:9" s="5" customFormat="1" ht="24.75" thickBot="1">
      <c r="A166" s="21">
        <v>620</v>
      </c>
      <c r="B166" s="22" t="s">
        <v>206</v>
      </c>
      <c r="C166" s="22" t="s">
        <v>207</v>
      </c>
      <c r="D166" s="22" t="s">
        <v>27</v>
      </c>
      <c r="E166" s="26"/>
      <c r="F166" s="1">
        <v>2.33</v>
      </c>
      <c r="G166" s="1">
        <f t="shared" si="2"/>
      </c>
      <c r="H166" s="20" t="s">
        <v>7</v>
      </c>
      <c r="I166" s="25" t="s">
        <v>8</v>
      </c>
    </row>
    <row r="167" spans="1:9" s="5" customFormat="1" ht="24.75" thickBot="1">
      <c r="A167" s="21">
        <v>620</v>
      </c>
      <c r="B167" s="22" t="s">
        <v>206</v>
      </c>
      <c r="C167" s="22" t="s">
        <v>53</v>
      </c>
      <c r="D167" s="22" t="s">
        <v>27</v>
      </c>
      <c r="E167" s="26"/>
      <c r="F167" s="1">
        <v>13.5</v>
      </c>
      <c r="G167" s="1">
        <f t="shared" si="2"/>
      </c>
      <c r="H167" s="20" t="s">
        <v>7</v>
      </c>
      <c r="I167" s="25" t="s">
        <v>8</v>
      </c>
    </row>
    <row r="168" spans="1:9" s="5" customFormat="1" ht="24.75" thickBot="1">
      <c r="A168" s="21">
        <v>620</v>
      </c>
      <c r="B168" s="22" t="s">
        <v>206</v>
      </c>
      <c r="C168" s="22" t="s">
        <v>208</v>
      </c>
      <c r="D168" s="22" t="s">
        <v>27</v>
      </c>
      <c r="E168" s="26"/>
      <c r="F168" s="1">
        <v>21.84</v>
      </c>
      <c r="G168" s="1">
        <f t="shared" si="2"/>
      </c>
      <c r="H168" s="20" t="s">
        <v>7</v>
      </c>
      <c r="I168" s="25" t="s">
        <v>8</v>
      </c>
    </row>
    <row r="169" spans="1:9" s="5" customFormat="1" ht="24.75" thickBot="1">
      <c r="A169" s="21">
        <v>632</v>
      </c>
      <c r="B169" s="22" t="s">
        <v>209</v>
      </c>
      <c r="C169" s="22" t="s">
        <v>210</v>
      </c>
      <c r="D169" s="22" t="s">
        <v>27</v>
      </c>
      <c r="E169" s="26"/>
      <c r="F169" s="1">
        <v>64.26</v>
      </c>
      <c r="G169" s="1">
        <f t="shared" si="2"/>
      </c>
      <c r="H169" s="20" t="s">
        <v>7</v>
      </c>
      <c r="I169" s="25" t="s">
        <v>8</v>
      </c>
    </row>
    <row r="170" spans="1:9" s="5" customFormat="1" ht="24.75" thickBot="1">
      <c r="A170" s="21">
        <v>632</v>
      </c>
      <c r="B170" s="22" t="s">
        <v>209</v>
      </c>
      <c r="C170" s="22" t="s">
        <v>211</v>
      </c>
      <c r="D170" s="22" t="s">
        <v>212</v>
      </c>
      <c r="E170" s="26"/>
      <c r="F170" s="1">
        <v>0.74</v>
      </c>
      <c r="G170" s="1">
        <f t="shared" si="2"/>
      </c>
      <c r="H170" s="20" t="s">
        <v>7</v>
      </c>
      <c r="I170" s="25" t="s">
        <v>8</v>
      </c>
    </row>
    <row r="171" spans="1:9" s="5" customFormat="1" ht="24.75" thickBot="1">
      <c r="A171" s="21">
        <v>632</v>
      </c>
      <c r="B171" s="22" t="s">
        <v>209</v>
      </c>
      <c r="C171" s="22" t="s">
        <v>213</v>
      </c>
      <c r="D171" s="22" t="s">
        <v>9</v>
      </c>
      <c r="E171" s="26"/>
      <c r="F171" s="1">
        <v>15015</v>
      </c>
      <c r="G171" s="1">
        <f t="shared" si="2"/>
      </c>
      <c r="H171" s="20" t="s">
        <v>7</v>
      </c>
      <c r="I171" s="25" t="s">
        <v>8</v>
      </c>
    </row>
    <row r="172" spans="1:9" s="5" customFormat="1" ht="14.25" thickBot="1">
      <c r="A172" s="21">
        <v>633</v>
      </c>
      <c r="B172" s="22" t="s">
        <v>214</v>
      </c>
      <c r="C172" s="22" t="s">
        <v>215</v>
      </c>
      <c r="D172" s="22" t="s">
        <v>20</v>
      </c>
      <c r="E172" s="26"/>
      <c r="F172" s="1">
        <v>9</v>
      </c>
      <c r="G172" s="1">
        <f t="shared" si="2"/>
      </c>
      <c r="H172" s="20" t="s">
        <v>7</v>
      </c>
      <c r="I172" s="25" t="s">
        <v>8</v>
      </c>
    </row>
    <row r="173" spans="1:9" s="5" customFormat="1" ht="14.25" thickBot="1">
      <c r="A173" s="21">
        <v>633</v>
      </c>
      <c r="B173" s="22" t="s">
        <v>214</v>
      </c>
      <c r="C173" s="22" t="s">
        <v>216</v>
      </c>
      <c r="D173" s="22" t="s">
        <v>20</v>
      </c>
      <c r="E173" s="26"/>
      <c r="F173" s="1">
        <v>9</v>
      </c>
      <c r="G173" s="1">
        <f t="shared" si="2"/>
      </c>
      <c r="H173" s="20" t="s">
        <v>7</v>
      </c>
      <c r="I173" s="25" t="s">
        <v>8</v>
      </c>
    </row>
    <row r="174" spans="1:9" s="5" customFormat="1" ht="24.75" thickBot="1">
      <c r="A174" s="21">
        <v>634</v>
      </c>
      <c r="B174" s="22" t="s">
        <v>217</v>
      </c>
      <c r="C174" s="22" t="s">
        <v>218</v>
      </c>
      <c r="D174" s="22" t="s">
        <v>219</v>
      </c>
      <c r="E174" s="26"/>
      <c r="F174" s="1">
        <v>15.12</v>
      </c>
      <c r="G174" s="1">
        <f t="shared" si="2"/>
      </c>
      <c r="H174" s="20" t="s">
        <v>7</v>
      </c>
      <c r="I174" s="25" t="s">
        <v>8</v>
      </c>
    </row>
    <row r="175" spans="1:9" s="5" customFormat="1" ht="24.75" thickBot="1">
      <c r="A175" s="21">
        <v>634</v>
      </c>
      <c r="B175" s="22" t="s">
        <v>217</v>
      </c>
      <c r="C175" s="22" t="s">
        <v>220</v>
      </c>
      <c r="D175" s="22" t="s">
        <v>219</v>
      </c>
      <c r="E175" s="26"/>
      <c r="F175" s="1">
        <v>8.81</v>
      </c>
      <c r="G175" s="1">
        <f t="shared" si="2"/>
      </c>
      <c r="H175" s="20" t="s">
        <v>7</v>
      </c>
      <c r="I175" s="25" t="s">
        <v>8</v>
      </c>
    </row>
    <row r="176" spans="1:9" s="5" customFormat="1" ht="14.25" thickBot="1">
      <c r="A176" s="21">
        <v>634</v>
      </c>
      <c r="B176" s="22" t="s">
        <v>217</v>
      </c>
      <c r="C176" s="22" t="s">
        <v>221</v>
      </c>
      <c r="D176" s="22" t="s">
        <v>9</v>
      </c>
      <c r="E176" s="26"/>
      <c r="F176" s="1">
        <v>16658.25</v>
      </c>
      <c r="G176" s="1">
        <f t="shared" si="2"/>
      </c>
      <c r="H176" s="20" t="s">
        <v>7</v>
      </c>
      <c r="I176" s="25" t="s">
        <v>8</v>
      </c>
    </row>
    <row r="177" spans="1:9" s="5" customFormat="1" ht="14.25" thickBot="1">
      <c r="A177" s="21">
        <v>634</v>
      </c>
      <c r="B177" s="22" t="s">
        <v>217</v>
      </c>
      <c r="C177" s="22" t="s">
        <v>222</v>
      </c>
      <c r="D177" s="22" t="s">
        <v>9</v>
      </c>
      <c r="E177" s="26"/>
      <c r="F177" s="1">
        <v>15167.25</v>
      </c>
      <c r="G177" s="1">
        <f t="shared" si="2"/>
      </c>
      <c r="H177" s="20" t="s">
        <v>7</v>
      </c>
      <c r="I177" s="25" t="s">
        <v>8</v>
      </c>
    </row>
    <row r="178" spans="1:9" s="5" customFormat="1" ht="24.75" thickBot="1">
      <c r="A178" s="21">
        <v>635</v>
      </c>
      <c r="B178" s="22" t="s">
        <v>223</v>
      </c>
      <c r="C178" s="22" t="s">
        <v>224</v>
      </c>
      <c r="D178" s="22" t="s">
        <v>20</v>
      </c>
      <c r="E178" s="26"/>
      <c r="F178" s="1">
        <v>807.65</v>
      </c>
      <c r="G178" s="1">
        <f t="shared" si="2"/>
      </c>
      <c r="H178" s="20" t="s">
        <v>7</v>
      </c>
      <c r="I178" s="25" t="s">
        <v>8</v>
      </c>
    </row>
    <row r="179" spans="1:9" s="5" customFormat="1" ht="24.75" thickBot="1">
      <c r="A179" s="21">
        <v>635</v>
      </c>
      <c r="B179" s="22" t="s">
        <v>223</v>
      </c>
      <c r="C179" s="22" t="s">
        <v>225</v>
      </c>
      <c r="D179" s="22" t="s">
        <v>20</v>
      </c>
      <c r="E179" s="26"/>
      <c r="F179" s="1">
        <v>507.02</v>
      </c>
      <c r="G179" s="1">
        <f t="shared" si="2"/>
      </c>
      <c r="H179" s="20" t="s">
        <v>7</v>
      </c>
      <c r="I179" s="25" t="s">
        <v>8</v>
      </c>
    </row>
    <row r="180" spans="1:9" s="5" customFormat="1" ht="24.75" thickBot="1">
      <c r="A180" s="21">
        <v>635</v>
      </c>
      <c r="B180" s="22" t="s">
        <v>223</v>
      </c>
      <c r="C180" s="22" t="s">
        <v>226</v>
      </c>
      <c r="D180" s="22" t="s">
        <v>20</v>
      </c>
      <c r="E180" s="26"/>
      <c r="F180" s="1">
        <v>1001.16</v>
      </c>
      <c r="G180" s="1">
        <f t="shared" si="2"/>
      </c>
      <c r="H180" s="20" t="s">
        <v>7</v>
      </c>
      <c r="I180" s="25" t="s">
        <v>8</v>
      </c>
    </row>
    <row r="181" spans="1:9" s="5" customFormat="1" ht="24.75" thickBot="1">
      <c r="A181" s="21">
        <v>638</v>
      </c>
      <c r="B181" s="22" t="s">
        <v>227</v>
      </c>
      <c r="C181" s="22" t="s">
        <v>228</v>
      </c>
      <c r="D181" s="22" t="s">
        <v>68</v>
      </c>
      <c r="E181" s="26"/>
      <c r="F181" s="1">
        <v>0.67</v>
      </c>
      <c r="G181" s="1">
        <f t="shared" si="2"/>
      </c>
      <c r="H181" s="20" t="s">
        <v>7</v>
      </c>
      <c r="I181" s="25" t="s">
        <v>8</v>
      </c>
    </row>
    <row r="182" spans="1:9" s="5" customFormat="1" ht="24.75" thickBot="1">
      <c r="A182" s="21">
        <v>642</v>
      </c>
      <c r="B182" s="22" t="s">
        <v>229</v>
      </c>
      <c r="C182" s="22" t="s">
        <v>230</v>
      </c>
      <c r="D182" s="22" t="s">
        <v>27</v>
      </c>
      <c r="E182" s="26"/>
      <c r="F182" s="1">
        <v>16.89</v>
      </c>
      <c r="G182" s="1">
        <f t="shared" si="2"/>
      </c>
      <c r="H182" s="20" t="s">
        <v>7</v>
      </c>
      <c r="I182" s="25" t="s">
        <v>8</v>
      </c>
    </row>
    <row r="183" spans="1:9" s="5" customFormat="1" ht="24.75" thickBot="1">
      <c r="A183" s="21">
        <v>642</v>
      </c>
      <c r="B183" s="22" t="s">
        <v>229</v>
      </c>
      <c r="C183" s="22" t="s">
        <v>231</v>
      </c>
      <c r="D183" s="22" t="s">
        <v>27</v>
      </c>
      <c r="E183" s="26"/>
      <c r="F183" s="1">
        <v>9.83</v>
      </c>
      <c r="G183" s="1">
        <f t="shared" si="2"/>
      </c>
      <c r="H183" s="20" t="s">
        <v>7</v>
      </c>
      <c r="I183" s="25" t="s">
        <v>8</v>
      </c>
    </row>
    <row r="184" spans="1:9" s="5" customFormat="1" ht="24.75" thickBot="1">
      <c r="A184" s="21">
        <v>643</v>
      </c>
      <c r="B184" s="22" t="s">
        <v>232</v>
      </c>
      <c r="C184" s="22" t="s">
        <v>233</v>
      </c>
      <c r="D184" s="22" t="s">
        <v>20</v>
      </c>
      <c r="E184" s="26"/>
      <c r="F184" s="1">
        <v>32.58</v>
      </c>
      <c r="G184" s="1">
        <f t="shared" si="2"/>
      </c>
      <c r="H184" s="20" t="s">
        <v>7</v>
      </c>
      <c r="I184" s="25" t="s">
        <v>8</v>
      </c>
    </row>
    <row r="185" spans="1:9" s="5" customFormat="1" ht="24.75" thickBot="1">
      <c r="A185" s="21">
        <v>643</v>
      </c>
      <c r="B185" s="22" t="s">
        <v>232</v>
      </c>
      <c r="C185" s="22" t="s">
        <v>234</v>
      </c>
      <c r="D185" s="22" t="s">
        <v>20</v>
      </c>
      <c r="E185" s="26"/>
      <c r="F185" s="1">
        <v>51.02</v>
      </c>
      <c r="G185" s="1">
        <f t="shared" si="2"/>
      </c>
      <c r="H185" s="20" t="s">
        <v>7</v>
      </c>
      <c r="I185" s="25" t="s">
        <v>8</v>
      </c>
    </row>
    <row r="186" spans="1:9" s="5" customFormat="1" ht="24.75" thickBot="1">
      <c r="A186" s="21">
        <v>643</v>
      </c>
      <c r="B186" s="22" t="s">
        <v>232</v>
      </c>
      <c r="C186" s="23" t="s">
        <v>235</v>
      </c>
      <c r="D186" s="22" t="s">
        <v>20</v>
      </c>
      <c r="E186" s="26"/>
      <c r="F186" s="1">
        <v>136.48</v>
      </c>
      <c r="G186" s="1">
        <f t="shared" si="2"/>
      </c>
      <c r="H186" s="20" t="s">
        <v>7</v>
      </c>
      <c r="I186" s="25" t="s">
        <v>8</v>
      </c>
    </row>
    <row r="187" spans="1:9" s="5" customFormat="1" ht="24.75" thickBot="1">
      <c r="A187" s="21">
        <v>643</v>
      </c>
      <c r="B187" s="22" t="s">
        <v>232</v>
      </c>
      <c r="C187" s="23" t="s">
        <v>236</v>
      </c>
      <c r="D187" s="22" t="s">
        <v>20</v>
      </c>
      <c r="E187" s="26"/>
      <c r="F187" s="1">
        <v>154.91</v>
      </c>
      <c r="G187" s="1">
        <f t="shared" si="2"/>
      </c>
      <c r="H187" s="20" t="s">
        <v>7</v>
      </c>
      <c r="I187" s="25" t="s">
        <v>8</v>
      </c>
    </row>
    <row r="188" spans="1:9" s="5" customFormat="1" ht="24.75" thickBot="1">
      <c r="A188" s="21">
        <v>643</v>
      </c>
      <c r="B188" s="22" t="s">
        <v>232</v>
      </c>
      <c r="C188" s="22" t="s">
        <v>88</v>
      </c>
      <c r="D188" s="22" t="s">
        <v>20</v>
      </c>
      <c r="E188" s="26"/>
      <c r="F188" s="1">
        <v>1109.76</v>
      </c>
      <c r="G188" s="1">
        <f t="shared" si="2"/>
      </c>
      <c r="H188" s="20" t="s">
        <v>7</v>
      </c>
      <c r="I188" s="25" t="s">
        <v>8</v>
      </c>
    </row>
    <row r="189" spans="1:9" s="5" customFormat="1" ht="24.75" thickBot="1">
      <c r="A189" s="21">
        <v>643</v>
      </c>
      <c r="B189" s="22" t="s">
        <v>232</v>
      </c>
      <c r="C189" s="22" t="s">
        <v>89</v>
      </c>
      <c r="D189" s="22" t="s">
        <v>20</v>
      </c>
      <c r="E189" s="26"/>
      <c r="F189" s="1">
        <v>484.14</v>
      </c>
      <c r="G189" s="1">
        <f t="shared" si="2"/>
      </c>
      <c r="H189" s="20" t="s">
        <v>7</v>
      </c>
      <c r="I189" s="25" t="s">
        <v>8</v>
      </c>
    </row>
    <row r="190" spans="1:9" s="5" customFormat="1" ht="24.75" thickBot="1">
      <c r="A190" s="21">
        <v>643</v>
      </c>
      <c r="B190" s="22" t="s">
        <v>232</v>
      </c>
      <c r="C190" s="22" t="s">
        <v>90</v>
      </c>
      <c r="D190" s="22" t="s">
        <v>91</v>
      </c>
      <c r="E190" s="26"/>
      <c r="F190" s="1">
        <v>147.19</v>
      </c>
      <c r="G190" s="1">
        <f t="shared" si="2"/>
      </c>
      <c r="H190" s="20" t="s">
        <v>7</v>
      </c>
      <c r="I190" s="25" t="s">
        <v>8</v>
      </c>
    </row>
    <row r="191" spans="1:9" s="5" customFormat="1" ht="24.75" thickBot="1">
      <c r="A191" s="21">
        <v>643</v>
      </c>
      <c r="B191" s="22" t="s">
        <v>232</v>
      </c>
      <c r="C191" s="22" t="s">
        <v>92</v>
      </c>
      <c r="D191" s="22" t="s">
        <v>91</v>
      </c>
      <c r="E191" s="26"/>
      <c r="F191" s="1">
        <v>137.97</v>
      </c>
      <c r="G191" s="1">
        <f t="shared" si="2"/>
      </c>
      <c r="H191" s="20" t="s">
        <v>7</v>
      </c>
      <c r="I191" s="25" t="s">
        <v>8</v>
      </c>
    </row>
    <row r="192" spans="1:9" s="5" customFormat="1" ht="24.75" thickBot="1">
      <c r="A192" s="21">
        <v>644</v>
      </c>
      <c r="B192" s="22" t="s">
        <v>237</v>
      </c>
      <c r="C192" s="23" t="s">
        <v>235</v>
      </c>
      <c r="D192" s="22" t="s">
        <v>20</v>
      </c>
      <c r="E192" s="26"/>
      <c r="F192" s="1">
        <v>136.48</v>
      </c>
      <c r="G192" s="1">
        <f t="shared" si="2"/>
      </c>
      <c r="H192" s="20" t="s">
        <v>7</v>
      </c>
      <c r="I192" s="25" t="s">
        <v>8</v>
      </c>
    </row>
    <row r="193" spans="1:9" s="5" customFormat="1" ht="24.75" thickBot="1">
      <c r="A193" s="21">
        <v>644</v>
      </c>
      <c r="B193" s="22" t="s">
        <v>237</v>
      </c>
      <c r="C193" s="22" t="s">
        <v>238</v>
      </c>
      <c r="D193" s="22" t="s">
        <v>20</v>
      </c>
      <c r="E193" s="26"/>
      <c r="F193" s="1">
        <v>49.5</v>
      </c>
      <c r="G193" s="1">
        <f t="shared" si="2"/>
      </c>
      <c r="H193" s="20" t="s">
        <v>7</v>
      </c>
      <c r="I193" s="25" t="s">
        <v>8</v>
      </c>
    </row>
    <row r="194" spans="1:9" s="5" customFormat="1" ht="24.75" thickBot="1">
      <c r="A194" s="21">
        <v>645</v>
      </c>
      <c r="B194" s="22" t="s">
        <v>239</v>
      </c>
      <c r="C194" s="22" t="s">
        <v>240</v>
      </c>
      <c r="D194" s="22" t="s">
        <v>20</v>
      </c>
      <c r="E194" s="26"/>
      <c r="F194" s="1">
        <v>36.03</v>
      </c>
      <c r="G194" s="1">
        <f t="shared" si="2"/>
      </c>
      <c r="H194" s="20" t="s">
        <v>7</v>
      </c>
      <c r="I194" s="25" t="s">
        <v>8</v>
      </c>
    </row>
    <row r="195" spans="1:9" s="5" customFormat="1" ht="24.75" thickBot="1">
      <c r="A195" s="21">
        <v>645</v>
      </c>
      <c r="B195" s="22" t="s">
        <v>239</v>
      </c>
      <c r="C195" s="22" t="s">
        <v>241</v>
      </c>
      <c r="D195" s="22" t="s">
        <v>20</v>
      </c>
      <c r="E195" s="26"/>
      <c r="F195" s="1">
        <v>44.34</v>
      </c>
      <c r="G195" s="1">
        <f t="shared" si="2"/>
      </c>
      <c r="H195" s="20" t="s">
        <v>7</v>
      </c>
      <c r="I195" s="25" t="s">
        <v>8</v>
      </c>
    </row>
    <row r="196" spans="1:9" s="5" customFormat="1" ht="24.75" thickBot="1">
      <c r="A196" s="21">
        <v>647</v>
      </c>
      <c r="B196" s="22" t="s">
        <v>242</v>
      </c>
      <c r="C196" s="22" t="s">
        <v>243</v>
      </c>
      <c r="D196" s="22" t="s">
        <v>20</v>
      </c>
      <c r="E196" s="26"/>
      <c r="F196" s="1">
        <v>22.19</v>
      </c>
      <c r="G196" s="1">
        <f t="shared" si="2"/>
      </c>
      <c r="H196" s="20" t="s">
        <v>7</v>
      </c>
      <c r="I196" s="25" t="s">
        <v>8</v>
      </c>
    </row>
    <row r="197" spans="1:9" s="5" customFormat="1" ht="36.75" thickBot="1">
      <c r="A197" s="21">
        <v>647</v>
      </c>
      <c r="B197" s="22" t="s">
        <v>244</v>
      </c>
      <c r="C197" s="22" t="s">
        <v>245</v>
      </c>
      <c r="D197" s="22" t="s">
        <v>20</v>
      </c>
      <c r="E197" s="26"/>
      <c r="F197" s="1">
        <v>45.28</v>
      </c>
      <c r="G197" s="1">
        <f t="shared" si="2"/>
      </c>
      <c r="H197" s="20" t="s">
        <v>7</v>
      </c>
      <c r="I197" s="25" t="s">
        <v>8</v>
      </c>
    </row>
    <row r="198" spans="1:9" s="5" customFormat="1" ht="24.75" thickBot="1">
      <c r="A198" s="21">
        <v>650</v>
      </c>
      <c r="B198" s="22" t="s">
        <v>246</v>
      </c>
      <c r="C198" s="22" t="s">
        <v>247</v>
      </c>
      <c r="D198" s="22" t="s">
        <v>20</v>
      </c>
      <c r="E198" s="26"/>
      <c r="F198" s="1">
        <v>1522.5</v>
      </c>
      <c r="G198" s="1">
        <f t="shared" si="2"/>
      </c>
      <c r="H198" s="20" t="s">
        <v>7</v>
      </c>
      <c r="I198" s="25" t="s">
        <v>8</v>
      </c>
    </row>
    <row r="199" spans="1:9" s="5" customFormat="1" ht="14.25" thickBot="1">
      <c r="A199" s="21">
        <v>657</v>
      </c>
      <c r="B199" s="22" t="s">
        <v>248</v>
      </c>
      <c r="C199" s="22" t="s">
        <v>249</v>
      </c>
      <c r="D199" s="22" t="s">
        <v>20</v>
      </c>
      <c r="E199" s="26"/>
      <c r="F199" s="1">
        <v>1590.32</v>
      </c>
      <c r="G199" s="1">
        <f t="shared" si="2"/>
      </c>
      <c r="H199" s="20" t="s">
        <v>7</v>
      </c>
      <c r="I199" s="25" t="s">
        <v>8</v>
      </c>
    </row>
    <row r="200" spans="1:9" s="5" customFormat="1" ht="14.25" thickBot="1">
      <c r="A200" s="21">
        <v>657</v>
      </c>
      <c r="B200" s="22" t="s">
        <v>248</v>
      </c>
      <c r="C200" s="22" t="s">
        <v>250</v>
      </c>
      <c r="D200" s="22" t="s">
        <v>20</v>
      </c>
      <c r="E200" s="26"/>
      <c r="F200" s="1">
        <v>1013.52</v>
      </c>
      <c r="G200" s="1">
        <f t="shared" si="2"/>
      </c>
      <c r="H200" s="20" t="s">
        <v>7</v>
      </c>
      <c r="I200" s="25" t="s">
        <v>8</v>
      </c>
    </row>
    <row r="201" spans="1:9" s="5" customFormat="1" ht="14.25" thickBot="1">
      <c r="A201" s="21">
        <v>658</v>
      </c>
      <c r="B201" s="22" t="s">
        <v>251</v>
      </c>
      <c r="C201" s="22" t="s">
        <v>249</v>
      </c>
      <c r="D201" s="22" t="s">
        <v>20</v>
      </c>
      <c r="E201" s="26"/>
      <c r="F201" s="1">
        <v>1590.32</v>
      </c>
      <c r="G201" s="1">
        <f t="shared" si="2"/>
      </c>
      <c r="H201" s="20" t="s">
        <v>7</v>
      </c>
      <c r="I201" s="25" t="s">
        <v>8</v>
      </c>
    </row>
    <row r="202" spans="1:9" s="5" customFormat="1" ht="14.25" thickBot="1">
      <c r="A202" s="21">
        <v>658</v>
      </c>
      <c r="B202" s="22" t="s">
        <v>251</v>
      </c>
      <c r="C202" s="22" t="s">
        <v>250</v>
      </c>
      <c r="D202" s="22" t="s">
        <v>20</v>
      </c>
      <c r="E202" s="26"/>
      <c r="F202" s="1">
        <v>1013.52</v>
      </c>
      <c r="G202" s="1">
        <f t="shared" si="2"/>
      </c>
      <c r="H202" s="20" t="s">
        <v>7</v>
      </c>
      <c r="I202" s="25" t="s">
        <v>8</v>
      </c>
    </row>
    <row r="203" spans="1:9" s="5" customFormat="1" ht="24.75" thickBot="1">
      <c r="A203" s="21">
        <v>659</v>
      </c>
      <c r="B203" s="22" t="s">
        <v>252</v>
      </c>
      <c r="C203" s="22" t="s">
        <v>249</v>
      </c>
      <c r="D203" s="22" t="s">
        <v>20</v>
      </c>
      <c r="E203" s="26"/>
      <c r="F203" s="1">
        <v>1590.32</v>
      </c>
      <c r="G203" s="1">
        <f t="shared" si="2"/>
      </c>
      <c r="H203" s="20" t="s">
        <v>7</v>
      </c>
      <c r="I203" s="25" t="s">
        <v>8</v>
      </c>
    </row>
    <row r="204" spans="1:9" s="5" customFormat="1" ht="24.75" thickBot="1">
      <c r="A204" s="21">
        <v>659</v>
      </c>
      <c r="B204" s="22" t="s">
        <v>252</v>
      </c>
      <c r="C204" s="22" t="s">
        <v>250</v>
      </c>
      <c r="D204" s="22" t="s">
        <v>20</v>
      </c>
      <c r="E204" s="26"/>
      <c r="F204" s="1">
        <v>1013.52</v>
      </c>
      <c r="G204" s="1">
        <f t="shared" si="2"/>
      </c>
      <c r="H204" s="20" t="s">
        <v>7</v>
      </c>
      <c r="I204" s="25" t="s">
        <v>8</v>
      </c>
    </row>
    <row r="205" spans="1:9" s="5" customFormat="1" ht="14.25" thickBot="1">
      <c r="A205" s="21">
        <v>660</v>
      </c>
      <c r="B205" s="22" t="s">
        <v>253</v>
      </c>
      <c r="C205" s="22" t="s">
        <v>254</v>
      </c>
      <c r="D205" s="22" t="s">
        <v>20</v>
      </c>
      <c r="E205" s="26"/>
      <c r="F205" s="1">
        <v>31.5</v>
      </c>
      <c r="G205" s="1">
        <f t="shared" si="2"/>
      </c>
      <c r="H205" s="20" t="s">
        <v>7</v>
      </c>
      <c r="I205" s="25" t="s">
        <v>8</v>
      </c>
    </row>
    <row r="206" spans="1:9" s="5" customFormat="1" ht="24.75" thickBot="1">
      <c r="A206" s="21">
        <v>666</v>
      </c>
      <c r="B206" s="22" t="s">
        <v>255</v>
      </c>
      <c r="C206" s="22" t="s">
        <v>256</v>
      </c>
      <c r="D206" s="22" t="s">
        <v>20</v>
      </c>
      <c r="E206" s="26"/>
      <c r="F206" s="1">
        <v>157.5</v>
      </c>
      <c r="G206" s="1">
        <f t="shared" si="2"/>
      </c>
      <c r="H206" s="20" t="s">
        <v>7</v>
      </c>
      <c r="I206" s="25" t="s">
        <v>8</v>
      </c>
    </row>
    <row r="207" spans="1:9" s="5" customFormat="1" ht="24.75" thickBot="1">
      <c r="A207" s="21">
        <v>666</v>
      </c>
      <c r="B207" s="22" t="s">
        <v>255</v>
      </c>
      <c r="C207" s="22" t="s">
        <v>257</v>
      </c>
      <c r="D207" s="22" t="s">
        <v>20</v>
      </c>
      <c r="E207" s="26"/>
      <c r="F207" s="1">
        <v>52.5</v>
      </c>
      <c r="G207" s="1">
        <f t="shared" si="2"/>
      </c>
      <c r="H207" s="20" t="s">
        <v>7</v>
      </c>
      <c r="I207" s="25" t="s">
        <v>8</v>
      </c>
    </row>
  </sheetData>
  <sheetProtection sheet="1" objects="1" scenarios="1"/>
  <mergeCells count="7">
    <mergeCell ref="A7:I7"/>
    <mergeCell ref="A6:I6"/>
    <mergeCell ref="A1:I1"/>
    <mergeCell ref="C3:D3"/>
    <mergeCell ref="C4:D4"/>
    <mergeCell ref="G3:I3"/>
    <mergeCell ref="G4:I4"/>
  </mergeCells>
  <printOptions/>
  <pageMargins left="0.75" right="0.75" top="1" bottom="0.75" header="0.5" footer="0.5"/>
  <pageSetup horizontalDpi="600" verticalDpi="600" orientation="landscape" r:id="rId1"/>
  <headerFooter alignWithMargins="0">
    <oddHeader>&amp;L&amp;8U.S. DEPARTMENT OF AGRICULTURE
Natural Resources Conservation Service&amp;R&amp;8NE-CPA-77
5/08</oddHeader>
    <oddFooter>&amp;L* Indicates practice caps for scenarios.&amp;R&amp;P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NE NRCS State Office</Manager>
  <Company>USDA:NRCS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NE-CPA-77 Quantity Estimate for EQIP Planned Practices</dc:title>
  <dc:subject>Quantity Estimate for EQIP Planned Practices NE-CPA-77</dc:subject>
  <dc:creator>renee.hancock</dc:creator>
  <cp:keywords/>
  <dc:description/>
  <cp:lastModifiedBy>jamie.petersen</cp:lastModifiedBy>
  <cp:lastPrinted>2008-05-21T19:14:02Z</cp:lastPrinted>
  <dcterms:created xsi:type="dcterms:W3CDTF">2008-05-14T15:53:25Z</dcterms:created>
  <dcterms:modified xsi:type="dcterms:W3CDTF">2008-06-05T18:21:41Z</dcterms:modified>
  <cp:category/>
  <cp:version/>
  <cp:contentType/>
  <cp:contentStatus/>
</cp:coreProperties>
</file>