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80" yWindow="65476" windowWidth="8460" windowHeight="11640" activeTab="0"/>
  </bookViews>
  <sheets>
    <sheet name="t-29" sheetId="1" r:id="rId1"/>
  </sheets>
  <definedNames>
    <definedName name="_Key1" localSheetId="0" hidden="1">'t-29'!$B$23:$B$204</definedName>
    <definedName name="_Key2" localSheetId="0" hidden="1">'t-29'!$C$23:$C$204</definedName>
    <definedName name="_Order1" localSheetId="0" hidden="1">255</definedName>
    <definedName name="_Order2" localSheetId="0" hidden="1">255</definedName>
    <definedName name="_Sort" localSheetId="0" hidden="1">'t-29'!$B$23:$C$204</definedName>
    <definedName name="_xlnm.Print_Area" localSheetId="0">'t-29'!$A$9:$Q$220</definedName>
    <definedName name="Print_Area_MI">'t-29'!$C$1:$N$220</definedName>
    <definedName name="_xlnm.Print_Titles" localSheetId="0">'t-29'!$1:$8</definedName>
    <definedName name="Print_Titles_MI">'t-29'!$1:$8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<sst xmlns="http://schemas.openxmlformats.org/spreadsheetml/2006/main" count="231" uniqueCount="178">
  <si>
    <t xml:space="preserve"> </t>
  </si>
  <si>
    <t>STATE / AREA</t>
  </si>
  <si>
    <t>% of</t>
  </si>
  <si>
    <t>TOTAL</t>
  </si>
  <si>
    <t>Cat.</t>
  </si>
  <si>
    <t>CA</t>
  </si>
  <si>
    <t>Los Angeles</t>
  </si>
  <si>
    <t>Sacramento</t>
  </si>
  <si>
    <t>San Diego</t>
  </si>
  <si>
    <t>San Francisco-Oakland</t>
  </si>
  <si>
    <t>San Jose</t>
  </si>
  <si>
    <t>Vallejo</t>
  </si>
  <si>
    <t>Total</t>
  </si>
  <si>
    <t>CO</t>
  </si>
  <si>
    <t>Denver</t>
  </si>
  <si>
    <t>FL</t>
  </si>
  <si>
    <t>Ft. Laud-Hollywd-Pomp</t>
  </si>
  <si>
    <t>Jacksonville</t>
  </si>
  <si>
    <t>Miami-Hialeah</t>
  </si>
  <si>
    <t>Orlando</t>
  </si>
  <si>
    <t>Tampa-St Pete-Clrwater</t>
  </si>
  <si>
    <t>GA</t>
  </si>
  <si>
    <t>Atlanta</t>
  </si>
  <si>
    <t>HI</t>
  </si>
  <si>
    <t>Honolulu</t>
  </si>
  <si>
    <t>IL</t>
  </si>
  <si>
    <t>Chicago</t>
  </si>
  <si>
    <t>IN</t>
  </si>
  <si>
    <t>Northwest IN</t>
  </si>
  <si>
    <t>LA</t>
  </si>
  <si>
    <t>New Orleans</t>
  </si>
  <si>
    <t>MA</t>
  </si>
  <si>
    <t>Boston</t>
  </si>
  <si>
    <t>MD</t>
  </si>
  <si>
    <t>Baltimore</t>
  </si>
  <si>
    <t>ME</t>
  </si>
  <si>
    <t>Portland</t>
  </si>
  <si>
    <t>MI</t>
  </si>
  <si>
    <t>Detroit</t>
  </si>
  <si>
    <t>MN</t>
  </si>
  <si>
    <t>Minneapolis-St. Paul</t>
  </si>
  <si>
    <t>MO</t>
  </si>
  <si>
    <t>St. Louis, MO-IL</t>
  </si>
  <si>
    <t>NC</t>
  </si>
  <si>
    <t>Charlotte</t>
  </si>
  <si>
    <t>NJ</t>
  </si>
  <si>
    <t>Northeastern NJ</t>
  </si>
  <si>
    <t>Philadelphia, PA-NJ</t>
  </si>
  <si>
    <t>Trenton, NJ-PA</t>
  </si>
  <si>
    <t>NY</t>
  </si>
  <si>
    <t>New York City</t>
  </si>
  <si>
    <t>OH</t>
  </si>
  <si>
    <t>Akron</t>
  </si>
  <si>
    <t>Canton</t>
  </si>
  <si>
    <t>Cincinnati, OH-KY</t>
  </si>
  <si>
    <t>Cleveland</t>
  </si>
  <si>
    <t>OR</t>
  </si>
  <si>
    <t>Portland-Vanc, OR-WA</t>
  </si>
  <si>
    <t>PA</t>
  </si>
  <si>
    <t>Pittsburgh</t>
  </si>
  <si>
    <t>PR</t>
  </si>
  <si>
    <t>San Juan</t>
  </si>
  <si>
    <t>TN</t>
  </si>
  <si>
    <t>Memphis, TN-AR-MS</t>
  </si>
  <si>
    <t>TX</t>
  </si>
  <si>
    <t>Dallas-Fort Worth</t>
  </si>
  <si>
    <t>Houston</t>
  </si>
  <si>
    <t>UT</t>
  </si>
  <si>
    <t>Salt Lake City</t>
  </si>
  <si>
    <t>VT</t>
  </si>
  <si>
    <t>Burlington</t>
  </si>
  <si>
    <t>WA</t>
  </si>
  <si>
    <t>Seattle</t>
  </si>
  <si>
    <t>WV</t>
  </si>
  <si>
    <t>Morgantown</t>
  </si>
  <si>
    <t>Durham</t>
  </si>
  <si>
    <t>Indianapolis</t>
  </si>
  <si>
    <t>AR</t>
  </si>
  <si>
    <t>Little Rock - N. Little Rock</t>
  </si>
  <si>
    <t>OK</t>
  </si>
  <si>
    <t>Oklahoma City</t>
  </si>
  <si>
    <t>Springfield</t>
  </si>
  <si>
    <t>FY 1998</t>
  </si>
  <si>
    <t>FY 1999</t>
  </si>
  <si>
    <t>Kansas City, MO-KS</t>
  </si>
  <si>
    <t>WI</t>
  </si>
  <si>
    <t>Milwaukee</t>
  </si>
  <si>
    <t>VA</t>
  </si>
  <si>
    <t>Norflk-VA Bch-Nwprt Nws</t>
  </si>
  <si>
    <t>AZ</t>
  </si>
  <si>
    <t>Phoenix</t>
  </si>
  <si>
    <t>Washington, DC-MD-VA</t>
  </si>
  <si>
    <t>SC</t>
  </si>
  <si>
    <t>Charleston</t>
  </si>
  <si>
    <t>Dayton</t>
  </si>
  <si>
    <t>MS</t>
  </si>
  <si>
    <t>Jackson</t>
  </si>
  <si>
    <t>Knoxville</t>
  </si>
  <si>
    <t>NV</t>
  </si>
  <si>
    <t>Las Vegas</t>
  </si>
  <si>
    <t>Toledo, OH-MI</t>
  </si>
  <si>
    <t>AK</t>
  </si>
  <si>
    <t>State of Alaska</t>
  </si>
  <si>
    <t>Wash, DC-MD-VA</t>
  </si>
  <si>
    <t>FY 2000</t>
  </si>
  <si>
    <t>NEW STARTS OBLIGATIONS  --  Sec 5309 Capital Program</t>
  </si>
  <si>
    <t>Riverside-San Brndno</t>
  </si>
  <si>
    <t>NM</t>
  </si>
  <si>
    <t>Albuquerque</t>
  </si>
  <si>
    <t>Austin</t>
  </si>
  <si>
    <t>CT</t>
  </si>
  <si>
    <t>Hartford-Middletown</t>
  </si>
  <si>
    <t>Nashville</t>
  </si>
  <si>
    <t>Ogden</t>
  </si>
  <si>
    <t>Scranton-Wilkes Barre</t>
  </si>
  <si>
    <t>W Plm Bch-Bca Rtn-Dlry</t>
  </si>
  <si>
    <t>Bangor</t>
  </si>
  <si>
    <t>Galveston</t>
  </si>
  <si>
    <t>State of Louisiana</t>
  </si>
  <si>
    <t>State of Missouri</t>
  </si>
  <si>
    <t>State of Tennessee</t>
  </si>
  <si>
    <t>FY 2001</t>
  </si>
  <si>
    <t>Anchorage</t>
  </si>
  <si>
    <t>AL</t>
  </si>
  <si>
    <t>Birmingham</t>
  </si>
  <si>
    <t>Danbury, CT-NY</t>
  </si>
  <si>
    <t>DC</t>
  </si>
  <si>
    <t>DE</t>
  </si>
  <si>
    <t>Wilmngtn, DE-MD-NJ-PA</t>
  </si>
  <si>
    <t>Savannah</t>
  </si>
  <si>
    <t>IA</t>
  </si>
  <si>
    <t>Sioux City, SD-IA-NE</t>
  </si>
  <si>
    <t>KS</t>
  </si>
  <si>
    <t>Raleigh</t>
  </si>
  <si>
    <t>NE</t>
  </si>
  <si>
    <t>Omaha, NE-IA</t>
  </si>
  <si>
    <t>NH</t>
  </si>
  <si>
    <t>Lowell, MA-NH</t>
  </si>
  <si>
    <t>Harrisburg</t>
  </si>
  <si>
    <t>Spokane</t>
  </si>
  <si>
    <t>State of Colorado</t>
  </si>
  <si>
    <t>State of Hawaii</t>
  </si>
  <si>
    <t>State of West Virginia</t>
  </si>
  <si>
    <t>FY 2002</t>
  </si>
  <si>
    <t>Stockton</t>
  </si>
  <si>
    <t>Dubuque, IA-IL</t>
  </si>
  <si>
    <t>Grand Rapids</t>
  </si>
  <si>
    <t>Santa Fe</t>
  </si>
  <si>
    <t>Columbus</t>
  </si>
  <si>
    <t>RI</t>
  </si>
  <si>
    <t>Providence-Pwtckt, RI-MA</t>
  </si>
  <si>
    <t>FY 2003</t>
  </si>
  <si>
    <t>NY-Newark, NY-NJ-CT</t>
  </si>
  <si>
    <t>Boston, MA-NH-RI</t>
  </si>
  <si>
    <t>FY 2004</t>
  </si>
  <si>
    <t>Merced</t>
  </si>
  <si>
    <t>Bridgeport-Stamford, CT-NY</t>
  </si>
  <si>
    <t>Davenport, IA-IL</t>
  </si>
  <si>
    <t>Des Moines</t>
  </si>
  <si>
    <t>10-YEAR</t>
  </si>
  <si>
    <t>% of 10-yr Total</t>
  </si>
  <si>
    <t>FY 2005</t>
  </si>
  <si>
    <t>State of Indiana</t>
  </si>
  <si>
    <t>FY 2006</t>
  </si>
  <si>
    <t>Terre Haute</t>
  </si>
  <si>
    <t>Wichita</t>
  </si>
  <si>
    <t>State of Maine</t>
  </si>
  <si>
    <t>FY 2007</t>
  </si>
  <si>
    <t>FISCAL YEARS 1998-2007</t>
  </si>
  <si>
    <t>Montgomery</t>
  </si>
  <si>
    <t>Oxnard</t>
  </si>
  <si>
    <t>State of Florida</t>
  </si>
  <si>
    <t>Rockford</t>
  </si>
  <si>
    <t>State of Minnesota</t>
  </si>
  <si>
    <t>Eugene</t>
  </si>
  <si>
    <t>State of Rhode Island</t>
  </si>
  <si>
    <t>State of Wisconsin</t>
  </si>
  <si>
    <t>TABLE H-24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</si>
</sst>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"/>
    <numFmt numFmtId="166" formatCode="#,##0.0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Times New Roman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7" fontId="0" fillId="0" borderId="0" xfId="0" applyNumberForma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>
      <alignment/>
    </xf>
    <xf numFmtId="37" fontId="3" fillId="2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37" fontId="0" fillId="0" borderId="3" xfId="0" applyNumberFormat="1" applyFill="1" applyBorder="1" applyAlignment="1" applyProtection="1">
      <alignment/>
      <protection/>
    </xf>
    <xf numFmtId="0" fontId="4" fillId="0" borderId="4" xfId="0" applyFont="1" applyFill="1" applyBorder="1" applyAlignment="1">
      <alignment/>
    </xf>
    <xf numFmtId="37" fontId="3" fillId="0" borderId="5" xfId="0" applyNumberFormat="1" applyFont="1" applyFill="1" applyBorder="1" applyAlignment="1" applyProtection="1">
      <alignment/>
      <protection/>
    </xf>
    <xf numFmtId="0" fontId="0" fillId="0" borderId="2" xfId="0" applyFill="1" applyBorder="1" applyAlignment="1">
      <alignment/>
    </xf>
    <xf numFmtId="0" fontId="0" fillId="0" borderId="6" xfId="0" applyFill="1" applyBorder="1" applyAlignment="1">
      <alignment/>
    </xf>
    <xf numFmtId="37" fontId="0" fillId="0" borderId="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9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Fill="1" applyBorder="1" applyAlignment="1">
      <alignment/>
    </xf>
    <xf numFmtId="0" fontId="0" fillId="0" borderId="6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7" fontId="0" fillId="0" borderId="2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Fill="1" applyBorder="1" applyAlignment="1">
      <alignment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37" fontId="0" fillId="0" borderId="4" xfId="0" applyNumberFormat="1" applyFont="1" applyFill="1" applyBorder="1" applyAlignment="1" applyProtection="1">
      <alignment/>
      <protection/>
    </xf>
    <xf numFmtId="165" fontId="0" fillId="0" borderId="18" xfId="0" applyNumberFormat="1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/>
    </xf>
    <xf numFmtId="166" fontId="7" fillId="0" borderId="18" xfId="0" applyNumberFormat="1" applyFont="1" applyFill="1" applyBorder="1" applyAlignment="1" applyProtection="1">
      <alignment/>
      <protection/>
    </xf>
    <xf numFmtId="166" fontId="7" fillId="0" borderId="10" xfId="0" applyNumberFormat="1" applyFont="1" applyFill="1" applyBorder="1" applyAlignment="1" applyProtection="1">
      <alignment/>
      <protection/>
    </xf>
    <xf numFmtId="164" fontId="7" fillId="0" borderId="2" xfId="0" applyNumberFormat="1" applyFont="1" applyFill="1" applyBorder="1" applyAlignment="1" applyProtection="1">
      <alignment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5" xfId="0" applyNumberFormat="1" applyFont="1" applyFill="1" applyBorder="1" applyAlignment="1" applyProtection="1">
      <alignment/>
      <protection/>
    </xf>
    <xf numFmtId="37" fontId="0" fillId="0" borderId="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65" fontId="0" fillId="0" borderId="9" xfId="0" applyNumberFormat="1" applyFont="1" applyFill="1" applyBorder="1" applyAlignment="1" applyProtection="1">
      <alignment/>
      <protection/>
    </xf>
    <xf numFmtId="166" fontId="7" fillId="0" borderId="9" xfId="0" applyNumberFormat="1" applyFont="1" applyFill="1" applyBorder="1" applyAlignment="1" applyProtection="1">
      <alignment/>
      <protection/>
    </xf>
    <xf numFmtId="3" fontId="0" fillId="0" borderId="9" xfId="0" applyNumberFormat="1" applyBorder="1" applyAlignment="1">
      <alignment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0" fontId="0" fillId="0" borderId="21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37" fontId="0" fillId="0" borderId="22" xfId="0" applyNumberFormat="1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37" fontId="0" fillId="0" borderId="24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164" fontId="0" fillId="0" borderId="22" xfId="0" applyNumberFormat="1" applyFont="1" applyFill="1" applyBorder="1" applyAlignment="1" applyProtection="1">
      <alignment/>
      <protection/>
    </xf>
    <xf numFmtId="164" fontId="7" fillId="0" borderId="22" xfId="0" applyNumberFormat="1" applyFont="1" applyFill="1" applyBorder="1" applyAlignment="1" applyProtection="1">
      <alignment/>
      <protection/>
    </xf>
    <xf numFmtId="37" fontId="0" fillId="0" borderId="23" xfId="0" applyNumberFormat="1" applyFont="1" applyFill="1" applyBorder="1" applyAlignment="1" applyProtection="1">
      <alignment/>
      <protection/>
    </xf>
    <xf numFmtId="164" fontId="0" fillId="0" borderId="2" xfId="0" applyNumberFormat="1" applyFont="1" applyFill="1" applyBorder="1" applyAlignment="1" applyProtection="1">
      <alignment/>
      <protection/>
    </xf>
    <xf numFmtId="37" fontId="3" fillId="0" borderId="3" xfId="0" applyNumberFormat="1" applyFont="1" applyFill="1" applyBorder="1" applyAlignment="1" applyProtection="1">
      <alignment/>
      <protection/>
    </xf>
    <xf numFmtId="164" fontId="0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164" fontId="0" fillId="0" borderId="6" xfId="0" applyNumberFormat="1" applyFont="1" applyFill="1" applyBorder="1" applyAlignment="1" applyProtection="1">
      <alignment/>
      <protection/>
    </xf>
    <xf numFmtId="37" fontId="3" fillId="0" borderId="7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220"/>
  <sheetViews>
    <sheetView tabSelected="1" defaultGridColor="0" zoomScale="77" zoomScaleNormal="77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20" sqref="H20"/>
    </sheetView>
  </sheetViews>
  <sheetFormatPr defaultColWidth="9.77734375" defaultRowHeight="15"/>
  <cols>
    <col min="1" max="1" width="0.88671875" style="0" customWidth="1"/>
    <col min="2" max="2" width="4.77734375" style="0" customWidth="1"/>
    <col min="3" max="3" width="20.77734375" style="0" customWidth="1"/>
    <col min="4" max="9" width="13.77734375" style="0" customWidth="1"/>
    <col min="10" max="10" width="13.5546875" style="0" bestFit="1" customWidth="1"/>
    <col min="11" max="13" width="13.5546875" style="0" customWidth="1"/>
    <col min="14" max="14" width="15.5546875" style="0" bestFit="1" customWidth="1"/>
    <col min="15" max="15" width="6.77734375" style="0" customWidth="1"/>
    <col min="16" max="16" width="1.77734375" style="0" customWidth="1"/>
    <col min="17" max="17" width="2.77734375" style="0" customWidth="1"/>
    <col min="18" max="18" width="11.4453125" style="0" customWidth="1"/>
    <col min="19" max="19" width="14.77734375" style="0" customWidth="1"/>
    <col min="20" max="16384" width="11.4453125" style="0" customWidth="1"/>
  </cols>
  <sheetData>
    <row r="1" spans="2:16" ht="18">
      <c r="B1" s="87" t="s">
        <v>177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ht="18">
      <c r="B2" s="87" t="s">
        <v>105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2:16" ht="15" customHeight="1">
      <c r="B3" s="88" t="s">
        <v>168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2:16" ht="8.25" customHeight="1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2.75" customHeight="1">
      <c r="B5" s="28"/>
      <c r="C5" s="29"/>
      <c r="D5" s="30"/>
      <c r="E5" s="31"/>
      <c r="F5" s="31"/>
      <c r="G5" s="31"/>
      <c r="H5" s="31"/>
      <c r="I5" s="31"/>
      <c r="J5" s="30"/>
      <c r="K5" s="30"/>
      <c r="L5" s="30"/>
      <c r="M5" s="30"/>
      <c r="N5" s="70"/>
      <c r="O5" s="32"/>
      <c r="P5" s="33"/>
    </row>
    <row r="6" spans="2:19" ht="15.75">
      <c r="B6" s="34"/>
      <c r="C6" s="5" t="s">
        <v>1</v>
      </c>
      <c r="D6" s="21" t="s">
        <v>82</v>
      </c>
      <c r="E6" s="22" t="s">
        <v>83</v>
      </c>
      <c r="F6" s="22" t="s">
        <v>104</v>
      </c>
      <c r="G6" s="22" t="s">
        <v>121</v>
      </c>
      <c r="H6" s="22" t="s">
        <v>143</v>
      </c>
      <c r="I6" s="22" t="s">
        <v>151</v>
      </c>
      <c r="J6" s="21" t="s">
        <v>154</v>
      </c>
      <c r="K6" s="21" t="s">
        <v>161</v>
      </c>
      <c r="L6" s="21" t="s">
        <v>163</v>
      </c>
      <c r="M6" s="21" t="s">
        <v>167</v>
      </c>
      <c r="N6" s="71" t="s">
        <v>159</v>
      </c>
      <c r="O6" s="7" t="s">
        <v>2</v>
      </c>
      <c r="P6" s="35"/>
      <c r="Q6" s="1"/>
      <c r="R6" s="1"/>
      <c r="S6" s="1"/>
    </row>
    <row r="7" spans="2:19" ht="12.75" customHeight="1" thickBot="1">
      <c r="B7" s="36"/>
      <c r="C7" s="2"/>
      <c r="D7" s="37"/>
      <c r="E7" s="38"/>
      <c r="F7" s="38"/>
      <c r="G7" s="38"/>
      <c r="H7" s="38"/>
      <c r="I7" s="38"/>
      <c r="J7" s="37"/>
      <c r="K7" s="37"/>
      <c r="L7" s="37"/>
      <c r="M7" s="37"/>
      <c r="N7" s="72" t="s">
        <v>3</v>
      </c>
      <c r="O7" s="39" t="s">
        <v>4</v>
      </c>
      <c r="P7" s="40"/>
      <c r="Q7" s="1"/>
      <c r="R7" s="1"/>
      <c r="S7" s="1"/>
    </row>
    <row r="8" spans="2:19" ht="15.75">
      <c r="B8" s="15"/>
      <c r="C8" s="5"/>
      <c r="D8" s="23"/>
      <c r="E8" s="24"/>
      <c r="F8" s="24"/>
      <c r="G8" s="24"/>
      <c r="H8" s="24"/>
      <c r="I8" s="24"/>
      <c r="J8" s="23"/>
      <c r="K8" s="23"/>
      <c r="L8" s="23"/>
      <c r="M8" s="23"/>
      <c r="N8" s="73"/>
      <c r="O8" s="8"/>
      <c r="P8" s="35" t="s">
        <v>0</v>
      </c>
      <c r="Q8" s="1"/>
      <c r="R8" s="1"/>
      <c r="S8" s="1"/>
    </row>
    <row r="9" spans="2:19" ht="15.75">
      <c r="B9" s="16" t="s">
        <v>101</v>
      </c>
      <c r="C9" s="19" t="s">
        <v>122</v>
      </c>
      <c r="D9" s="42">
        <v>0</v>
      </c>
      <c r="E9" s="43">
        <v>0</v>
      </c>
      <c r="F9" s="43">
        <v>0</v>
      </c>
      <c r="G9" s="43">
        <v>5621840</v>
      </c>
      <c r="H9" s="43">
        <v>9044144</v>
      </c>
      <c r="I9" s="43">
        <v>10004450</v>
      </c>
      <c r="J9" s="42">
        <v>0</v>
      </c>
      <c r="K9" s="42">
        <v>0</v>
      </c>
      <c r="L9" s="42">
        <v>4900500</v>
      </c>
      <c r="M9" s="42">
        <v>0</v>
      </c>
      <c r="N9" s="74">
        <f>SUM(D9:M9)</f>
        <v>29570934</v>
      </c>
      <c r="O9" s="81">
        <f>(N9/$N$11)*100</f>
        <v>33.59049297983711</v>
      </c>
      <c r="P9" s="35"/>
      <c r="Q9" s="1"/>
      <c r="R9" s="1"/>
      <c r="S9" s="1"/>
    </row>
    <row r="10" spans="2:19" ht="15.75">
      <c r="B10" s="16"/>
      <c r="C10" s="15" t="s">
        <v>102</v>
      </c>
      <c r="D10" s="25">
        <v>0</v>
      </c>
      <c r="E10" s="26">
        <v>6345416</v>
      </c>
      <c r="F10" s="26">
        <v>0</v>
      </c>
      <c r="G10" s="26">
        <v>24999999</v>
      </c>
      <c r="H10" s="26">
        <v>0</v>
      </c>
      <c r="I10" s="26">
        <v>574300</v>
      </c>
      <c r="J10" s="25">
        <v>2475033</v>
      </c>
      <c r="K10" s="25">
        <v>0</v>
      </c>
      <c r="L10" s="25">
        <v>15007959</v>
      </c>
      <c r="M10" s="25">
        <v>9060000</v>
      </c>
      <c r="N10" s="74">
        <f>SUM(D10:M10)</f>
        <v>58462707</v>
      </c>
      <c r="O10" s="81">
        <f>(N10/$N$11)*100</f>
        <v>66.40950702016289</v>
      </c>
      <c r="P10" s="82"/>
      <c r="Q10" s="1"/>
      <c r="R10" s="1"/>
      <c r="S10" s="1"/>
    </row>
    <row r="11" spans="2:19" ht="15.75">
      <c r="B11" s="17"/>
      <c r="C11" s="18" t="s">
        <v>12</v>
      </c>
      <c r="D11" s="45">
        <f aca="true" t="shared" si="0" ref="D11:J11">SUM(D8:D10)</f>
        <v>0</v>
      </c>
      <c r="E11" s="46">
        <f t="shared" si="0"/>
        <v>6345416</v>
      </c>
      <c r="F11" s="46">
        <f t="shared" si="0"/>
        <v>0</v>
      </c>
      <c r="G11" s="46">
        <f t="shared" si="0"/>
        <v>30621839</v>
      </c>
      <c r="H11" s="46">
        <f t="shared" si="0"/>
        <v>9044144</v>
      </c>
      <c r="I11" s="46">
        <f t="shared" si="0"/>
        <v>10578750</v>
      </c>
      <c r="J11" s="45">
        <f t="shared" si="0"/>
        <v>2475033</v>
      </c>
      <c r="K11" s="45">
        <f>SUM(K8:K10)</f>
        <v>0</v>
      </c>
      <c r="L11" s="45">
        <f>SUM(L8:L10)</f>
        <v>19908459</v>
      </c>
      <c r="M11" s="45">
        <f>SUM(M8:M10)</f>
        <v>9060000</v>
      </c>
      <c r="N11" s="76">
        <f>SUM(D11:M11)</f>
        <v>88033641</v>
      </c>
      <c r="O11" s="83">
        <f>(N11/$N$215)*100</f>
        <v>0.773691706965417</v>
      </c>
      <c r="P11" s="84"/>
      <c r="Q11" s="1"/>
      <c r="R11" s="1"/>
      <c r="S11" s="1"/>
    </row>
    <row r="12" spans="2:19" ht="15.75">
      <c r="B12" s="15"/>
      <c r="C12" s="5"/>
      <c r="D12" s="47"/>
      <c r="E12" s="48"/>
      <c r="F12" s="48"/>
      <c r="G12" s="48"/>
      <c r="H12" s="48"/>
      <c r="I12" s="48"/>
      <c r="J12" s="47"/>
      <c r="K12" s="42"/>
      <c r="L12" s="42"/>
      <c r="M12" s="42"/>
      <c r="N12" s="75"/>
      <c r="O12" s="49"/>
      <c r="P12" s="35" t="s">
        <v>0</v>
      </c>
      <c r="Q12" s="1"/>
      <c r="R12" s="1"/>
      <c r="S12" s="1"/>
    </row>
    <row r="13" spans="2:19" ht="15.75">
      <c r="B13" s="16" t="s">
        <v>123</v>
      </c>
      <c r="C13" s="15" t="s">
        <v>124</v>
      </c>
      <c r="D13" s="25">
        <v>0</v>
      </c>
      <c r="E13" s="26">
        <v>0</v>
      </c>
      <c r="F13" s="26">
        <v>0</v>
      </c>
      <c r="G13" s="26">
        <v>1800000</v>
      </c>
      <c r="H13" s="26">
        <v>1008000</v>
      </c>
      <c r="I13" s="26">
        <v>1127786</v>
      </c>
      <c r="J13" s="25">
        <v>0</v>
      </c>
      <c r="K13" s="25">
        <v>0</v>
      </c>
      <c r="L13" s="25">
        <v>24193</v>
      </c>
      <c r="M13" s="25">
        <v>0</v>
      </c>
      <c r="N13" s="74">
        <f>SUM(D13:M13)</f>
        <v>3959979</v>
      </c>
      <c r="O13" s="81">
        <f>(N13/$N$15)*100</f>
        <v>78.15513046745896</v>
      </c>
      <c r="P13" s="82"/>
      <c r="Q13" s="1"/>
      <c r="R13" s="1"/>
      <c r="S13" s="1"/>
    </row>
    <row r="14" spans="2:19" ht="15.75">
      <c r="B14" s="16"/>
      <c r="C14" s="27" t="s">
        <v>169</v>
      </c>
      <c r="D14" s="25"/>
      <c r="E14" s="26"/>
      <c r="F14" s="26"/>
      <c r="G14" s="26"/>
      <c r="H14" s="26"/>
      <c r="I14" s="26"/>
      <c r="J14" s="25"/>
      <c r="K14" s="25"/>
      <c r="L14" s="25"/>
      <c r="M14" s="25">
        <v>1106840</v>
      </c>
      <c r="N14" s="74">
        <f>SUM(D14:M14)</f>
        <v>1106840</v>
      </c>
      <c r="O14" s="81">
        <f>(N14/$N$15)*100</f>
        <v>21.84486953254103</v>
      </c>
      <c r="P14" s="82"/>
      <c r="Q14" s="1"/>
      <c r="R14" s="1"/>
      <c r="S14" s="1"/>
    </row>
    <row r="15" spans="2:19" ht="15.75">
      <c r="B15" s="17"/>
      <c r="C15" s="18" t="s">
        <v>12</v>
      </c>
      <c r="D15" s="45">
        <f aca="true" t="shared" si="1" ref="D15:L15">SUM(D12:D13)</f>
        <v>0</v>
      </c>
      <c r="E15" s="46">
        <f t="shared" si="1"/>
        <v>0</v>
      </c>
      <c r="F15" s="46">
        <f t="shared" si="1"/>
        <v>0</v>
      </c>
      <c r="G15" s="46">
        <f t="shared" si="1"/>
        <v>1800000</v>
      </c>
      <c r="H15" s="46">
        <f t="shared" si="1"/>
        <v>1008000</v>
      </c>
      <c r="I15" s="46">
        <f t="shared" si="1"/>
        <v>1127786</v>
      </c>
      <c r="J15" s="45">
        <f t="shared" si="1"/>
        <v>0</v>
      </c>
      <c r="K15" s="45">
        <f t="shared" si="1"/>
        <v>0</v>
      </c>
      <c r="L15" s="45">
        <f t="shared" si="1"/>
        <v>24193</v>
      </c>
      <c r="M15" s="45">
        <f>SUM(M12:M14)</f>
        <v>1106840</v>
      </c>
      <c r="N15" s="76">
        <f>SUM(D15:M15)</f>
        <v>5066819</v>
      </c>
      <c r="O15" s="83">
        <f>(N15/$N$215)*100</f>
        <v>0.04453020227795426</v>
      </c>
      <c r="P15" s="84"/>
      <c r="Q15" s="1"/>
      <c r="R15" s="1"/>
      <c r="S15" s="1"/>
    </row>
    <row r="16" spans="2:19" ht="15.75">
      <c r="B16" s="15"/>
      <c r="C16" s="5"/>
      <c r="D16" s="47"/>
      <c r="E16" s="48"/>
      <c r="F16" s="48"/>
      <c r="G16" s="48"/>
      <c r="H16" s="48"/>
      <c r="I16" s="48"/>
      <c r="J16" s="47"/>
      <c r="K16" s="42"/>
      <c r="L16" s="42"/>
      <c r="M16" s="42"/>
      <c r="N16" s="75"/>
      <c r="O16" s="49"/>
      <c r="P16" s="35" t="s">
        <v>0</v>
      </c>
      <c r="Q16" s="1"/>
      <c r="R16" s="1"/>
      <c r="S16" s="1"/>
    </row>
    <row r="17" spans="2:19" ht="15.75">
      <c r="B17" s="16" t="s">
        <v>77</v>
      </c>
      <c r="C17" s="15" t="s">
        <v>78</v>
      </c>
      <c r="D17" s="25">
        <v>180000</v>
      </c>
      <c r="E17" s="26">
        <v>1806046</v>
      </c>
      <c r="F17" s="26">
        <v>992550</v>
      </c>
      <c r="G17" s="26">
        <v>2971930</v>
      </c>
      <c r="H17" s="26">
        <v>1980026</v>
      </c>
      <c r="I17" s="26">
        <v>0</v>
      </c>
      <c r="J17" s="25">
        <v>927903</v>
      </c>
      <c r="K17" s="67">
        <v>5977603</v>
      </c>
      <c r="L17" s="67">
        <v>1191121</v>
      </c>
      <c r="M17" s="67">
        <v>0</v>
      </c>
      <c r="N17" s="74">
        <f>SUM(D17:M17)</f>
        <v>16027179</v>
      </c>
      <c r="O17" s="81">
        <f>(N17/$N$18)*100</f>
        <v>100</v>
      </c>
      <c r="P17" s="82"/>
      <c r="Q17" s="1"/>
      <c r="R17" s="1"/>
      <c r="S17" s="1"/>
    </row>
    <row r="18" spans="2:19" ht="15.75">
      <c r="B18" s="17"/>
      <c r="C18" s="18" t="s">
        <v>12</v>
      </c>
      <c r="D18" s="45">
        <f aca="true" t="shared" si="2" ref="D18:M18">SUM(D16:D17)</f>
        <v>180000</v>
      </c>
      <c r="E18" s="46">
        <f t="shared" si="2"/>
        <v>1806046</v>
      </c>
      <c r="F18" s="46">
        <f t="shared" si="2"/>
        <v>992550</v>
      </c>
      <c r="G18" s="46">
        <f t="shared" si="2"/>
        <v>2971930</v>
      </c>
      <c r="H18" s="46">
        <f t="shared" si="2"/>
        <v>1980026</v>
      </c>
      <c r="I18" s="46">
        <f t="shared" si="2"/>
        <v>0</v>
      </c>
      <c r="J18" s="45">
        <f t="shared" si="2"/>
        <v>927903</v>
      </c>
      <c r="K18" s="45">
        <f t="shared" si="2"/>
        <v>5977603</v>
      </c>
      <c r="L18" s="45">
        <f t="shared" si="2"/>
        <v>1191121</v>
      </c>
      <c r="M18" s="45">
        <f t="shared" si="2"/>
        <v>0</v>
      </c>
      <c r="N18" s="76">
        <f>SUM(D18:M18)</f>
        <v>16027179</v>
      </c>
      <c r="O18" s="83">
        <f>(N18/$N$215)*100</f>
        <v>0.14085632875675658</v>
      </c>
      <c r="P18" s="84"/>
      <c r="Q18" s="1"/>
      <c r="R18" s="1"/>
      <c r="S18" s="1"/>
    </row>
    <row r="19" spans="2:19" ht="15.75">
      <c r="B19" s="15"/>
      <c r="C19" s="5"/>
      <c r="D19" s="47"/>
      <c r="E19" s="48"/>
      <c r="F19" s="48"/>
      <c r="G19" s="48"/>
      <c r="H19" s="48"/>
      <c r="I19" s="48"/>
      <c r="J19" s="47"/>
      <c r="K19" s="42"/>
      <c r="L19" s="42"/>
      <c r="M19" s="42"/>
      <c r="N19" s="75"/>
      <c r="O19" s="49"/>
      <c r="P19" s="35" t="s">
        <v>0</v>
      </c>
      <c r="Q19" s="1"/>
      <c r="R19" s="1"/>
      <c r="S19" s="1"/>
    </row>
    <row r="20" spans="2:19" ht="15.75">
      <c r="B20" s="16" t="s">
        <v>89</v>
      </c>
      <c r="C20" s="15" t="s">
        <v>90</v>
      </c>
      <c r="D20" s="25">
        <v>0</v>
      </c>
      <c r="E20" s="26">
        <v>3987062</v>
      </c>
      <c r="F20" s="26">
        <v>9868159</v>
      </c>
      <c r="G20" s="26">
        <v>9906431</v>
      </c>
      <c r="H20" s="26">
        <v>0</v>
      </c>
      <c r="I20" s="26">
        <v>0</v>
      </c>
      <c r="J20" s="25">
        <v>34497445</v>
      </c>
      <c r="K20" s="67">
        <v>74400000</v>
      </c>
      <c r="L20" s="67">
        <v>88209000</v>
      </c>
      <c r="M20" s="67">
        <v>90000000</v>
      </c>
      <c r="N20" s="74">
        <f>SUM(D20:M20)</f>
        <v>310868097</v>
      </c>
      <c r="O20" s="81">
        <f>(N20/$N$21)*100</f>
        <v>100</v>
      </c>
      <c r="P20" s="82"/>
      <c r="Q20" s="1"/>
      <c r="R20" s="1"/>
      <c r="S20" s="1"/>
    </row>
    <row r="21" spans="2:19" ht="15.75">
      <c r="B21" s="17"/>
      <c r="C21" s="18" t="s">
        <v>12</v>
      </c>
      <c r="D21" s="45">
        <f aca="true" t="shared" si="3" ref="D21:M21">SUM(D19:D20)</f>
        <v>0</v>
      </c>
      <c r="E21" s="46">
        <f t="shared" si="3"/>
        <v>3987062</v>
      </c>
      <c r="F21" s="46">
        <f t="shared" si="3"/>
        <v>9868159</v>
      </c>
      <c r="G21" s="46">
        <f t="shared" si="3"/>
        <v>9906431</v>
      </c>
      <c r="H21" s="46">
        <f t="shared" si="3"/>
        <v>0</v>
      </c>
      <c r="I21" s="46">
        <f t="shared" si="3"/>
        <v>0</v>
      </c>
      <c r="J21" s="45">
        <f t="shared" si="3"/>
        <v>34497445</v>
      </c>
      <c r="K21" s="45">
        <f t="shared" si="3"/>
        <v>74400000</v>
      </c>
      <c r="L21" s="45">
        <f t="shared" si="3"/>
        <v>88209000</v>
      </c>
      <c r="M21" s="45">
        <f t="shared" si="3"/>
        <v>90000000</v>
      </c>
      <c r="N21" s="76">
        <f>SUM(D21:M21)</f>
        <v>310868097</v>
      </c>
      <c r="O21" s="83">
        <f>(N21/$N$215)*100</f>
        <v>2.7320927077072827</v>
      </c>
      <c r="P21" s="84"/>
      <c r="Q21" s="1"/>
      <c r="R21" s="1"/>
      <c r="S21" s="1"/>
    </row>
    <row r="22" spans="2:19" ht="15.75">
      <c r="B22" s="16"/>
      <c r="C22" s="5"/>
      <c r="D22" s="25"/>
      <c r="E22" s="26"/>
      <c r="F22" s="26"/>
      <c r="G22" s="26"/>
      <c r="H22" s="26"/>
      <c r="I22" s="26"/>
      <c r="J22" s="25"/>
      <c r="K22" s="25"/>
      <c r="L22" s="25"/>
      <c r="M22" s="25"/>
      <c r="N22" s="74"/>
      <c r="O22" s="81"/>
      <c r="P22" s="82"/>
      <c r="Q22" s="1"/>
      <c r="R22" s="1"/>
      <c r="S22" s="1"/>
    </row>
    <row r="23" spans="2:19" ht="16.5" customHeight="1">
      <c r="B23" s="16" t="s">
        <v>5</v>
      </c>
      <c r="C23" s="15" t="s">
        <v>6</v>
      </c>
      <c r="D23" s="25">
        <v>111877865</v>
      </c>
      <c r="E23" s="26">
        <v>69564426</v>
      </c>
      <c r="F23" s="26">
        <v>52978251</v>
      </c>
      <c r="G23" s="26">
        <v>54985888</v>
      </c>
      <c r="H23" s="26">
        <v>20565325</v>
      </c>
      <c r="I23" s="26">
        <v>43759581</v>
      </c>
      <c r="J23" s="25">
        <v>1475374</v>
      </c>
      <c r="K23" s="67">
        <v>72183339</v>
      </c>
      <c r="L23" s="67">
        <v>82840715</v>
      </c>
      <c r="M23" s="67">
        <v>100000000</v>
      </c>
      <c r="N23" s="74">
        <f aca="true" t="shared" si="4" ref="N23:N33">SUM(D23:M23)</f>
        <v>610230764</v>
      </c>
      <c r="O23" s="81">
        <f aca="true" t="shared" si="5" ref="O23:O31">(N23/$N$33)*100</f>
        <v>33.098908239386674</v>
      </c>
      <c r="P23" s="82"/>
      <c r="Q23" s="4"/>
      <c r="R23" s="4"/>
      <c r="S23" s="4"/>
    </row>
    <row r="24" spans="2:19" ht="16.5" customHeight="1">
      <c r="B24" s="16"/>
      <c r="C24" s="41" t="s">
        <v>155</v>
      </c>
      <c r="D24" s="25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5">
        <v>396005</v>
      </c>
      <c r="K24" s="25">
        <v>0</v>
      </c>
      <c r="L24" s="25"/>
      <c r="M24" s="25"/>
      <c r="N24" s="74">
        <f t="shared" si="4"/>
        <v>396005</v>
      </c>
      <c r="O24" s="81">
        <f t="shared" si="5"/>
        <v>0.02147930574889587</v>
      </c>
      <c r="P24" s="82"/>
      <c r="Q24" s="4"/>
      <c r="R24" s="4"/>
      <c r="S24" s="4"/>
    </row>
    <row r="25" spans="2:19" ht="16.5" customHeight="1">
      <c r="B25" s="16"/>
      <c r="C25" s="41" t="s">
        <v>170</v>
      </c>
      <c r="D25" s="25"/>
      <c r="E25" s="26"/>
      <c r="F25" s="26"/>
      <c r="G25" s="26"/>
      <c r="H25" s="26"/>
      <c r="I25" s="26"/>
      <c r="J25" s="25"/>
      <c r="K25" s="25"/>
      <c r="L25" s="25"/>
      <c r="M25" s="25">
        <v>186410</v>
      </c>
      <c r="N25" s="74">
        <f t="shared" si="4"/>
        <v>186410</v>
      </c>
      <c r="O25" s="81">
        <f t="shared" si="5"/>
        <v>0.010110875834021487</v>
      </c>
      <c r="P25" s="82"/>
      <c r="Q25" s="4"/>
      <c r="R25" s="4"/>
      <c r="S25" s="4"/>
    </row>
    <row r="26" spans="2:19" ht="16.5" customHeight="1">
      <c r="B26" s="16"/>
      <c r="C26" s="41" t="s">
        <v>106</v>
      </c>
      <c r="D26" s="25">
        <v>0</v>
      </c>
      <c r="E26" s="26">
        <v>0</v>
      </c>
      <c r="F26" s="26">
        <v>2970395</v>
      </c>
      <c r="G26" s="26">
        <v>496280</v>
      </c>
      <c r="H26" s="26">
        <v>0</v>
      </c>
      <c r="I26" s="26">
        <v>0</v>
      </c>
      <c r="J26" s="25">
        <v>0</v>
      </c>
      <c r="K26" s="25">
        <v>0</v>
      </c>
      <c r="L26" s="25"/>
      <c r="M26" s="25"/>
      <c r="N26" s="74">
        <f t="shared" si="4"/>
        <v>3466675</v>
      </c>
      <c r="O26" s="81">
        <f t="shared" si="5"/>
        <v>0.1880324042803843</v>
      </c>
      <c r="P26" s="82"/>
      <c r="Q26" s="4"/>
      <c r="R26" s="4"/>
      <c r="S26" s="4"/>
    </row>
    <row r="27" spans="2:19" ht="16.5" customHeight="1">
      <c r="B27" s="16"/>
      <c r="C27" s="15" t="s">
        <v>7</v>
      </c>
      <c r="D27" s="25">
        <v>20234344</v>
      </c>
      <c r="E27" s="26">
        <v>23305140</v>
      </c>
      <c r="F27" s="26">
        <v>24526968</v>
      </c>
      <c r="G27" s="26">
        <v>34870640</v>
      </c>
      <c r="H27" s="26">
        <v>0</v>
      </c>
      <c r="I27" s="26">
        <v>324724</v>
      </c>
      <c r="J27" s="25">
        <v>0</v>
      </c>
      <c r="K27" s="25">
        <v>0</v>
      </c>
      <c r="L27" s="25"/>
      <c r="M27" s="25"/>
      <c r="N27" s="74">
        <f t="shared" si="4"/>
        <v>103261816</v>
      </c>
      <c r="O27" s="81">
        <f t="shared" si="5"/>
        <v>5.600919478416251</v>
      </c>
      <c r="P27" s="82"/>
      <c r="Q27" s="4"/>
      <c r="R27" s="4"/>
      <c r="S27" s="4"/>
    </row>
    <row r="28" spans="2:19" ht="16.5" customHeight="1">
      <c r="B28" s="16"/>
      <c r="C28" s="15" t="s">
        <v>8</v>
      </c>
      <c r="D28" s="25">
        <v>0</v>
      </c>
      <c r="E28" s="26">
        <v>1489534</v>
      </c>
      <c r="F28" s="26">
        <v>31532437</v>
      </c>
      <c r="G28" s="26">
        <v>37488260</v>
      </c>
      <c r="H28" s="26">
        <v>60008279</v>
      </c>
      <c r="I28" s="26">
        <v>93651093</v>
      </c>
      <c r="J28" s="25">
        <v>41369861</v>
      </c>
      <c r="K28" s="67">
        <v>154791172</v>
      </c>
      <c r="L28" s="67">
        <v>66527021</v>
      </c>
      <c r="M28" s="67">
        <v>7546770</v>
      </c>
      <c r="N28" s="74">
        <f t="shared" si="4"/>
        <v>494404427</v>
      </c>
      <c r="O28" s="81">
        <f t="shared" si="5"/>
        <v>26.816489314884073</v>
      </c>
      <c r="P28" s="82"/>
      <c r="Q28" s="4"/>
      <c r="R28" s="4"/>
      <c r="S28" s="4"/>
    </row>
    <row r="29" spans="2:19" ht="16.5" customHeight="1">
      <c r="B29" s="16"/>
      <c r="C29" s="15" t="s">
        <v>9</v>
      </c>
      <c r="D29" s="25">
        <v>29803294</v>
      </c>
      <c r="E29" s="26">
        <v>39702110</v>
      </c>
      <c r="F29" s="26">
        <v>63770116</v>
      </c>
      <c r="G29" s="26">
        <v>79251454</v>
      </c>
      <c r="H29" s="26">
        <v>74918042</v>
      </c>
      <c r="I29" s="26">
        <v>99833608</v>
      </c>
      <c r="J29" s="25">
        <v>107275500</v>
      </c>
      <c r="K29" s="67">
        <v>9920000</v>
      </c>
      <c r="L29" s="67">
        <v>24502500</v>
      </c>
      <c r="M29" s="67">
        <v>-197411</v>
      </c>
      <c r="N29" s="74">
        <f t="shared" si="4"/>
        <v>528779213</v>
      </c>
      <c r="O29" s="81">
        <f t="shared" si="5"/>
        <v>28.680977234346873</v>
      </c>
      <c r="P29" s="82"/>
      <c r="Q29" s="4"/>
      <c r="R29" s="4"/>
      <c r="S29" s="4"/>
    </row>
    <row r="30" spans="2:19" ht="16.5" customHeight="1">
      <c r="B30" s="16"/>
      <c r="C30" s="15" t="s">
        <v>10</v>
      </c>
      <c r="D30" s="25">
        <v>21330786</v>
      </c>
      <c r="E30" s="26">
        <v>26798925</v>
      </c>
      <c r="F30" s="26">
        <v>19621574</v>
      </c>
      <c r="G30" s="26">
        <v>0</v>
      </c>
      <c r="H30" s="26">
        <v>12247583</v>
      </c>
      <c r="I30" s="26">
        <v>245896</v>
      </c>
      <c r="J30" s="25">
        <v>990644</v>
      </c>
      <c r="K30" s="25">
        <v>0</v>
      </c>
      <c r="L30" s="25">
        <v>1968358</v>
      </c>
      <c r="M30" s="25">
        <v>8850650</v>
      </c>
      <c r="N30" s="74">
        <f t="shared" si="4"/>
        <v>92054416</v>
      </c>
      <c r="O30" s="81">
        <f t="shared" si="5"/>
        <v>4.99303025668881</v>
      </c>
      <c r="P30" s="82"/>
      <c r="Q30" s="4"/>
      <c r="R30" s="4"/>
      <c r="S30" s="4"/>
    </row>
    <row r="31" spans="2:19" ht="16.5" customHeight="1">
      <c r="B31" s="16"/>
      <c r="C31" s="27" t="s">
        <v>144</v>
      </c>
      <c r="D31" s="25">
        <v>0</v>
      </c>
      <c r="E31" s="26">
        <v>0</v>
      </c>
      <c r="F31" s="26">
        <v>0</v>
      </c>
      <c r="G31" s="26">
        <v>0</v>
      </c>
      <c r="H31" s="26">
        <v>981079</v>
      </c>
      <c r="I31" s="26">
        <v>7151572</v>
      </c>
      <c r="J31" s="25">
        <v>2745908</v>
      </c>
      <c r="K31" s="25">
        <v>0</v>
      </c>
      <c r="L31" s="25"/>
      <c r="M31" s="25"/>
      <c r="N31" s="74">
        <f t="shared" si="4"/>
        <v>10878559</v>
      </c>
      <c r="O31" s="81">
        <f t="shared" si="5"/>
        <v>0.5900528904140173</v>
      </c>
      <c r="P31" s="82"/>
      <c r="Q31" s="4"/>
      <c r="R31" s="4"/>
      <c r="S31" s="4"/>
    </row>
    <row r="32" spans="2:19" ht="16.5" customHeight="1">
      <c r="B32" s="16"/>
      <c r="C32" s="15" t="s">
        <v>11</v>
      </c>
      <c r="D32" s="25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5">
        <v>0</v>
      </c>
      <c r="K32" s="25">
        <v>0</v>
      </c>
      <c r="L32" s="25"/>
      <c r="M32" s="25"/>
      <c r="N32" s="74">
        <f t="shared" si="4"/>
        <v>0</v>
      </c>
      <c r="O32" s="81">
        <f>(N32/$N$33)*100</f>
        <v>0</v>
      </c>
      <c r="P32" s="82"/>
      <c r="Q32" s="4"/>
      <c r="R32" s="4"/>
      <c r="S32" s="4"/>
    </row>
    <row r="33" spans="2:19" ht="16.5" customHeight="1">
      <c r="B33" s="17"/>
      <c r="C33" s="18" t="s">
        <v>12</v>
      </c>
      <c r="D33" s="45">
        <f aca="true" t="shared" si="6" ref="D33:M33">SUM(D22:D32)</f>
        <v>183246289</v>
      </c>
      <c r="E33" s="46">
        <f t="shared" si="6"/>
        <v>160860135</v>
      </c>
      <c r="F33" s="46">
        <f t="shared" si="6"/>
        <v>195399741</v>
      </c>
      <c r="G33" s="46">
        <f t="shared" si="6"/>
        <v>207092522</v>
      </c>
      <c r="H33" s="46">
        <f t="shared" si="6"/>
        <v>168720308</v>
      </c>
      <c r="I33" s="46">
        <f t="shared" si="6"/>
        <v>244966474</v>
      </c>
      <c r="J33" s="45">
        <f t="shared" si="6"/>
        <v>154253292</v>
      </c>
      <c r="K33" s="45">
        <f t="shared" si="6"/>
        <v>236894511</v>
      </c>
      <c r="L33" s="45">
        <f t="shared" si="6"/>
        <v>175838594</v>
      </c>
      <c r="M33" s="45">
        <f t="shared" si="6"/>
        <v>116386419</v>
      </c>
      <c r="N33" s="76">
        <f t="shared" si="4"/>
        <v>1843658285</v>
      </c>
      <c r="O33" s="83">
        <f>(N33/$N$215)*100</f>
        <v>16.203159489706707</v>
      </c>
      <c r="P33" s="84"/>
      <c r="Q33" s="4"/>
      <c r="R33" s="4"/>
      <c r="S33" s="4"/>
    </row>
    <row r="34" spans="2:19" ht="16.5" customHeight="1">
      <c r="B34" s="16"/>
      <c r="C34" s="15"/>
      <c r="D34" s="25"/>
      <c r="E34" s="26"/>
      <c r="F34" s="26"/>
      <c r="G34" s="26"/>
      <c r="H34" s="26"/>
      <c r="I34" s="26"/>
      <c r="J34" s="25"/>
      <c r="K34" s="25"/>
      <c r="L34" s="25"/>
      <c r="M34" s="25"/>
      <c r="N34" s="74"/>
      <c r="O34" s="44"/>
      <c r="P34" s="82"/>
      <c r="Q34" s="4"/>
      <c r="R34" s="4"/>
      <c r="S34" s="4"/>
    </row>
    <row r="35" spans="2:19" ht="16.5" customHeight="1">
      <c r="B35" s="16" t="s">
        <v>13</v>
      </c>
      <c r="C35" s="15" t="s">
        <v>14</v>
      </c>
      <c r="D35" s="25">
        <v>22925610</v>
      </c>
      <c r="E35" s="26">
        <v>40902110</v>
      </c>
      <c r="F35" s="26">
        <v>37777271</v>
      </c>
      <c r="G35" s="26">
        <v>22982923</v>
      </c>
      <c r="H35" s="26">
        <v>54641290</v>
      </c>
      <c r="I35" s="26">
        <v>68850768</v>
      </c>
      <c r="J35" s="25">
        <v>59118025</v>
      </c>
      <c r="K35" s="67">
        <v>98976283</v>
      </c>
      <c r="L35" s="67">
        <v>83308500</v>
      </c>
      <c r="M35" s="67">
        <v>107224274</v>
      </c>
      <c r="N35" s="74">
        <f>SUM(D35:M35)</f>
        <v>596707054</v>
      </c>
      <c r="O35" s="81">
        <f>(N35/$N$37)*100</f>
        <v>99.53871880857376</v>
      </c>
      <c r="P35" s="82"/>
      <c r="Q35" s="4"/>
      <c r="R35" s="4"/>
      <c r="S35" s="4"/>
    </row>
    <row r="36" spans="2:19" ht="16.5" customHeight="1">
      <c r="B36" s="16"/>
      <c r="C36" s="15" t="s">
        <v>140</v>
      </c>
      <c r="D36" s="25">
        <v>0</v>
      </c>
      <c r="E36" s="26">
        <v>0</v>
      </c>
      <c r="F36" s="26">
        <v>0</v>
      </c>
      <c r="G36" s="26">
        <v>793530</v>
      </c>
      <c r="H36" s="26">
        <v>0</v>
      </c>
      <c r="I36" s="26">
        <v>0</v>
      </c>
      <c r="J36" s="25">
        <v>1971723</v>
      </c>
      <c r="K36" s="25">
        <v>0</v>
      </c>
      <c r="L36" s="25"/>
      <c r="M36" s="25"/>
      <c r="N36" s="74">
        <f>SUM(D36:M36)</f>
        <v>2765253</v>
      </c>
      <c r="O36" s="81">
        <f>(N36/$N$37)*100</f>
        <v>0.46128119142624546</v>
      </c>
      <c r="P36" s="82"/>
      <c r="Q36" s="4"/>
      <c r="R36" s="4"/>
      <c r="S36" s="4"/>
    </row>
    <row r="37" spans="2:19" ht="16.5" customHeight="1">
      <c r="B37" s="17"/>
      <c r="C37" s="18" t="s">
        <v>12</v>
      </c>
      <c r="D37" s="45">
        <f aca="true" t="shared" si="7" ref="D37:J37">SUM(D34:D36)</f>
        <v>22925610</v>
      </c>
      <c r="E37" s="46">
        <f t="shared" si="7"/>
        <v>40902110</v>
      </c>
      <c r="F37" s="46">
        <f t="shared" si="7"/>
        <v>37777271</v>
      </c>
      <c r="G37" s="46">
        <f t="shared" si="7"/>
        <v>23776453</v>
      </c>
      <c r="H37" s="46">
        <f t="shared" si="7"/>
        <v>54641290</v>
      </c>
      <c r="I37" s="46">
        <f t="shared" si="7"/>
        <v>68850768</v>
      </c>
      <c r="J37" s="45">
        <f t="shared" si="7"/>
        <v>61089748</v>
      </c>
      <c r="K37" s="45">
        <f>SUM(K34:K36)</f>
        <v>98976283</v>
      </c>
      <c r="L37" s="45">
        <f>SUM(L34:L36)</f>
        <v>83308500</v>
      </c>
      <c r="M37" s="45">
        <f>SUM(M34:M36)</f>
        <v>107224274</v>
      </c>
      <c r="N37" s="76">
        <f>SUM(D37:M37)</f>
        <v>599472307</v>
      </c>
      <c r="O37" s="83">
        <f>(N37/$N$215)*100</f>
        <v>5.268517207885637</v>
      </c>
      <c r="P37" s="84"/>
      <c r="Q37" s="4"/>
      <c r="R37" s="4"/>
      <c r="S37" s="4"/>
    </row>
    <row r="38" spans="2:19" ht="16.5" customHeight="1">
      <c r="B38" s="16"/>
      <c r="C38" s="15"/>
      <c r="D38" s="25"/>
      <c r="E38" s="26"/>
      <c r="F38" s="26"/>
      <c r="G38" s="26"/>
      <c r="H38" s="26"/>
      <c r="I38" s="26"/>
      <c r="J38" s="25"/>
      <c r="K38" s="25"/>
      <c r="L38" s="25"/>
      <c r="M38" s="25"/>
      <c r="N38" s="74"/>
      <c r="O38" s="44"/>
      <c r="P38" s="82"/>
      <c r="Q38" s="4"/>
      <c r="R38" s="4"/>
      <c r="S38" s="4"/>
    </row>
    <row r="39" spans="2:19" ht="16.5" customHeight="1">
      <c r="B39" s="16" t="s">
        <v>110</v>
      </c>
      <c r="C39" s="15" t="s">
        <v>156</v>
      </c>
      <c r="D39" s="25">
        <v>0</v>
      </c>
      <c r="E39" s="26">
        <v>0</v>
      </c>
      <c r="F39" s="26">
        <v>992500</v>
      </c>
      <c r="G39" s="26">
        <v>0</v>
      </c>
      <c r="H39" s="26">
        <v>981080</v>
      </c>
      <c r="I39" s="26">
        <v>0</v>
      </c>
      <c r="J39" s="25">
        <v>14785889</v>
      </c>
      <c r="K39" s="25">
        <v>0</v>
      </c>
      <c r="L39" s="67">
        <v>6912715</v>
      </c>
      <c r="M39" s="67">
        <v>0</v>
      </c>
      <c r="N39" s="74">
        <f>SUM(D39:M39)</f>
        <v>23672184</v>
      </c>
      <c r="O39" s="81">
        <f>(N39/$N$43)*100</f>
        <v>43.20584908324442</v>
      </c>
      <c r="P39" s="82"/>
      <c r="Q39" s="4"/>
      <c r="R39" s="4"/>
      <c r="S39" s="4"/>
    </row>
    <row r="40" spans="2:19" ht="16.5" customHeight="1">
      <c r="B40" s="16"/>
      <c r="C40" s="27" t="s">
        <v>125</v>
      </c>
      <c r="D40" s="25">
        <v>0</v>
      </c>
      <c r="E40" s="26">
        <v>0</v>
      </c>
      <c r="F40" s="26">
        <v>0</v>
      </c>
      <c r="G40" s="26">
        <v>2000000</v>
      </c>
      <c r="H40" s="26">
        <v>0</v>
      </c>
      <c r="I40" s="26">
        <v>0</v>
      </c>
      <c r="J40" s="25">
        <v>0</v>
      </c>
      <c r="K40" s="25">
        <v>0</v>
      </c>
      <c r="L40" s="25"/>
      <c r="M40" s="25">
        <v>0</v>
      </c>
      <c r="N40" s="74">
        <f>SUM(D40:M40)</f>
        <v>2000000</v>
      </c>
      <c r="O40" s="81">
        <f>(N40/$N$43)*100</f>
        <v>3.650347520384636</v>
      </c>
      <c r="P40" s="82"/>
      <c r="Q40" s="4"/>
      <c r="R40" s="4"/>
      <c r="S40" s="4"/>
    </row>
    <row r="41" spans="2:19" ht="16.5" customHeight="1">
      <c r="B41" s="16"/>
      <c r="C41" s="15" t="s">
        <v>111</v>
      </c>
      <c r="D41" s="25">
        <v>0</v>
      </c>
      <c r="E41" s="26">
        <v>0</v>
      </c>
      <c r="F41" s="26">
        <v>1593020</v>
      </c>
      <c r="G41" s="26">
        <v>888830</v>
      </c>
      <c r="H41" s="26">
        <v>0</v>
      </c>
      <c r="I41" s="26">
        <v>0</v>
      </c>
      <c r="J41" s="25">
        <v>0</v>
      </c>
      <c r="K41" s="25">
        <v>0</v>
      </c>
      <c r="L41" s="25"/>
      <c r="M41" s="25">
        <v>18710126</v>
      </c>
      <c r="N41" s="74">
        <f>SUM(D41:M41)</f>
        <v>21191976</v>
      </c>
      <c r="O41" s="81">
        <f>(N41/$N$43)*100</f>
        <v>38.679038521825355</v>
      </c>
      <c r="P41" s="82"/>
      <c r="Q41" s="4"/>
      <c r="R41" s="4"/>
      <c r="S41" s="4"/>
    </row>
    <row r="42" spans="2:19" ht="16.5" customHeight="1">
      <c r="B42" s="16"/>
      <c r="C42" s="27" t="s">
        <v>152</v>
      </c>
      <c r="D42" s="25">
        <v>0</v>
      </c>
      <c r="E42" s="26">
        <v>0</v>
      </c>
      <c r="F42" s="26">
        <v>0</v>
      </c>
      <c r="G42" s="26">
        <v>0</v>
      </c>
      <c r="H42" s="26">
        <v>0</v>
      </c>
      <c r="I42" s="26">
        <v>7925144</v>
      </c>
      <c r="J42" s="25">
        <v>0</v>
      </c>
      <c r="K42" s="25">
        <v>0</v>
      </c>
      <c r="L42" s="25"/>
      <c r="M42" s="25"/>
      <c r="N42" s="74">
        <f>SUM(D42:M42)</f>
        <v>7925144</v>
      </c>
      <c r="O42" s="81">
        <f>(N42/$N$43)*100</f>
        <v>14.464764874545585</v>
      </c>
      <c r="P42" s="82"/>
      <c r="Q42" s="4"/>
      <c r="R42" s="4"/>
      <c r="S42" s="4"/>
    </row>
    <row r="43" spans="2:19" ht="16.5" customHeight="1">
      <c r="B43" s="17"/>
      <c r="C43" s="18" t="s">
        <v>12</v>
      </c>
      <c r="D43" s="45">
        <f aca="true" t="shared" si="8" ref="D43:M43">SUM(D38:D42)</f>
        <v>0</v>
      </c>
      <c r="E43" s="46">
        <f t="shared" si="8"/>
        <v>0</v>
      </c>
      <c r="F43" s="46">
        <f t="shared" si="8"/>
        <v>2585520</v>
      </c>
      <c r="G43" s="46">
        <f t="shared" si="8"/>
        <v>2888830</v>
      </c>
      <c r="H43" s="46">
        <f t="shared" si="8"/>
        <v>981080</v>
      </c>
      <c r="I43" s="46">
        <f t="shared" si="8"/>
        <v>7925144</v>
      </c>
      <c r="J43" s="45">
        <f t="shared" si="8"/>
        <v>14785889</v>
      </c>
      <c r="K43" s="45">
        <f t="shared" si="8"/>
        <v>0</v>
      </c>
      <c r="L43" s="45">
        <f t="shared" si="8"/>
        <v>6912715</v>
      </c>
      <c r="M43" s="45">
        <f t="shared" si="8"/>
        <v>18710126</v>
      </c>
      <c r="N43" s="76">
        <f>SUM(D43:M43)</f>
        <v>54789304</v>
      </c>
      <c r="O43" s="83">
        <f>(N43/$N$215)*100</f>
        <v>0.48152081015491743</v>
      </c>
      <c r="P43" s="84"/>
      <c r="Q43" s="4"/>
      <c r="R43" s="4"/>
      <c r="S43" s="4"/>
    </row>
    <row r="44" spans="2:19" ht="16.5" customHeight="1">
      <c r="B44" s="16"/>
      <c r="C44" s="15"/>
      <c r="D44" s="25"/>
      <c r="E44" s="26"/>
      <c r="F44" s="26"/>
      <c r="G44" s="26"/>
      <c r="H44" s="26"/>
      <c r="I44" s="26"/>
      <c r="J44" s="25"/>
      <c r="K44" s="25"/>
      <c r="L44" s="25"/>
      <c r="M44" s="25"/>
      <c r="N44" s="74"/>
      <c r="O44" s="44"/>
      <c r="P44" s="82"/>
      <c r="Q44" s="4"/>
      <c r="R44" s="4"/>
      <c r="S44" s="4"/>
    </row>
    <row r="45" spans="2:19" ht="16.5" customHeight="1">
      <c r="B45" s="16" t="s">
        <v>126</v>
      </c>
      <c r="C45" s="15" t="s">
        <v>103</v>
      </c>
      <c r="D45" s="25">
        <v>0</v>
      </c>
      <c r="E45" s="26">
        <v>0</v>
      </c>
      <c r="F45" s="26">
        <v>0</v>
      </c>
      <c r="G45" s="26">
        <v>7429824</v>
      </c>
      <c r="H45" s="26">
        <v>54450720</v>
      </c>
      <c r="I45" s="26">
        <v>59014944</v>
      </c>
      <c r="J45" s="25">
        <v>113503783</v>
      </c>
      <c r="K45" s="67">
        <v>50029863</v>
      </c>
      <c r="L45" s="67">
        <v>25403024</v>
      </c>
      <c r="M45" s="67">
        <v>35000000</v>
      </c>
      <c r="N45" s="74">
        <f>SUM(D45:M45)</f>
        <v>344832158</v>
      </c>
      <c r="O45" s="81">
        <f>(N45/$N$46)*100</f>
        <v>100</v>
      </c>
      <c r="P45" s="82"/>
      <c r="Q45" s="4"/>
      <c r="R45" s="4"/>
      <c r="S45" s="4"/>
    </row>
    <row r="46" spans="2:19" ht="16.5" customHeight="1">
      <c r="B46" s="17"/>
      <c r="C46" s="18" t="s">
        <v>12</v>
      </c>
      <c r="D46" s="45">
        <f aca="true" t="shared" si="9" ref="D46:M46">SUM(D44:D45)</f>
        <v>0</v>
      </c>
      <c r="E46" s="46">
        <f t="shared" si="9"/>
        <v>0</v>
      </c>
      <c r="F46" s="46">
        <f t="shared" si="9"/>
        <v>0</v>
      </c>
      <c r="G46" s="46">
        <f t="shared" si="9"/>
        <v>7429824</v>
      </c>
      <c r="H46" s="46">
        <f t="shared" si="9"/>
        <v>54450720</v>
      </c>
      <c r="I46" s="46">
        <f t="shared" si="9"/>
        <v>59014944</v>
      </c>
      <c r="J46" s="45">
        <f t="shared" si="9"/>
        <v>113503783</v>
      </c>
      <c r="K46" s="45">
        <f t="shared" si="9"/>
        <v>50029863</v>
      </c>
      <c r="L46" s="45">
        <f t="shared" si="9"/>
        <v>25403024</v>
      </c>
      <c r="M46" s="45">
        <f t="shared" si="9"/>
        <v>35000000</v>
      </c>
      <c r="N46" s="76">
        <f>SUM(D46:M46)</f>
        <v>344832158</v>
      </c>
      <c r="O46" s="83">
        <f>(N46/$N$215)*100</f>
        <v>3.03058896472984</v>
      </c>
      <c r="P46" s="84"/>
      <c r="Q46" s="4"/>
      <c r="R46" s="4"/>
      <c r="S46" s="4"/>
    </row>
    <row r="47" spans="2:19" ht="16.5" customHeight="1">
      <c r="B47" s="16"/>
      <c r="C47" s="15"/>
      <c r="D47" s="25"/>
      <c r="E47" s="26"/>
      <c r="F47" s="26"/>
      <c r="G47" s="26"/>
      <c r="H47" s="26"/>
      <c r="I47" s="26"/>
      <c r="J47" s="25"/>
      <c r="K47" s="25"/>
      <c r="L47" s="25"/>
      <c r="M47" s="25"/>
      <c r="N47" s="74"/>
      <c r="O47" s="44"/>
      <c r="P47" s="82"/>
      <c r="Q47" s="4"/>
      <c r="R47" s="4"/>
      <c r="S47" s="4"/>
    </row>
    <row r="48" spans="2:19" ht="16.5" customHeight="1">
      <c r="B48" s="16" t="s">
        <v>127</v>
      </c>
      <c r="C48" s="15" t="s">
        <v>128</v>
      </c>
      <c r="D48" s="25">
        <v>0</v>
      </c>
      <c r="E48" s="26">
        <v>0</v>
      </c>
      <c r="F48" s="26">
        <v>0</v>
      </c>
      <c r="G48" s="26">
        <v>981079</v>
      </c>
      <c r="H48" s="26">
        <v>0</v>
      </c>
      <c r="I48" s="26">
        <v>0</v>
      </c>
      <c r="J48" s="25">
        <v>0</v>
      </c>
      <c r="K48" s="67">
        <v>1098967</v>
      </c>
      <c r="L48" s="67"/>
      <c r="M48" s="67"/>
      <c r="N48" s="74">
        <f>SUM(D48:M48)</f>
        <v>2080046</v>
      </c>
      <c r="O48" s="81">
        <f>(N48/$N$49)*100</f>
        <v>100</v>
      </c>
      <c r="P48" s="82"/>
      <c r="Q48" s="4"/>
      <c r="R48" s="4"/>
      <c r="S48" s="4"/>
    </row>
    <row r="49" spans="2:19" ht="16.5" customHeight="1">
      <c r="B49" s="17"/>
      <c r="C49" s="18" t="s">
        <v>12</v>
      </c>
      <c r="D49" s="45">
        <f aca="true" t="shared" si="10" ref="D49:M49">SUM(D47:D48)</f>
        <v>0</v>
      </c>
      <c r="E49" s="46">
        <f t="shared" si="10"/>
        <v>0</v>
      </c>
      <c r="F49" s="46">
        <f t="shared" si="10"/>
        <v>0</v>
      </c>
      <c r="G49" s="46">
        <f t="shared" si="10"/>
        <v>981079</v>
      </c>
      <c r="H49" s="46">
        <f t="shared" si="10"/>
        <v>0</v>
      </c>
      <c r="I49" s="46">
        <f t="shared" si="10"/>
        <v>0</v>
      </c>
      <c r="J49" s="45">
        <f t="shared" si="10"/>
        <v>0</v>
      </c>
      <c r="K49" s="45">
        <f t="shared" si="10"/>
        <v>1098967</v>
      </c>
      <c r="L49" s="45">
        <f t="shared" si="10"/>
        <v>0</v>
      </c>
      <c r="M49" s="45">
        <f t="shared" si="10"/>
        <v>0</v>
      </c>
      <c r="N49" s="76">
        <f>SUM(D49:M49)</f>
        <v>2080046</v>
      </c>
      <c r="O49" s="83">
        <f>(N49/$N$215)*100</f>
        <v>0.01828067454697901</v>
      </c>
      <c r="P49" s="84"/>
      <c r="Q49" s="4"/>
      <c r="R49" s="4"/>
      <c r="S49" s="4"/>
    </row>
    <row r="50" spans="2:19" ht="16.5" customHeight="1">
      <c r="B50" s="16"/>
      <c r="C50" s="15"/>
      <c r="D50" s="25"/>
      <c r="E50" s="26"/>
      <c r="F50" s="26"/>
      <c r="G50" s="26"/>
      <c r="H50" s="26"/>
      <c r="I50" s="26"/>
      <c r="J50" s="25"/>
      <c r="K50" s="25"/>
      <c r="L50" s="25"/>
      <c r="M50" s="25"/>
      <c r="N50" s="74"/>
      <c r="O50" s="44"/>
      <c r="P50" s="82"/>
      <c r="Q50" s="4"/>
      <c r="R50" s="4"/>
      <c r="S50" s="4"/>
    </row>
    <row r="51" spans="2:19" ht="16.5" customHeight="1">
      <c r="B51" s="16" t="s">
        <v>15</v>
      </c>
      <c r="C51" s="15" t="s">
        <v>16</v>
      </c>
      <c r="D51" s="25">
        <v>7974126</v>
      </c>
      <c r="E51" s="26">
        <v>0</v>
      </c>
      <c r="F51" s="26">
        <v>2970210</v>
      </c>
      <c r="G51" s="26">
        <v>24670434</v>
      </c>
      <c r="H51" s="26">
        <v>26730353</v>
      </c>
      <c r="I51" s="26">
        <v>0</v>
      </c>
      <c r="J51" s="25">
        <v>13604535</v>
      </c>
      <c r="K51" s="25">
        <v>0</v>
      </c>
      <c r="L51" s="25"/>
      <c r="M51" s="25">
        <v>0</v>
      </c>
      <c r="N51" s="74">
        <f aca="true" t="shared" si="11" ref="N51:N58">SUM(D51:M51)</f>
        <v>75949658</v>
      </c>
      <c r="O51" s="81">
        <f aca="true" t="shared" si="12" ref="O51:O57">(N51/$N$58)*100</f>
        <v>31.531450155940643</v>
      </c>
      <c r="P51" s="82"/>
      <c r="Q51" s="4"/>
      <c r="R51" s="4"/>
      <c r="S51" s="4"/>
    </row>
    <row r="52" spans="2:19" ht="16.5" customHeight="1">
      <c r="B52" s="16"/>
      <c r="C52" s="15" t="s">
        <v>17</v>
      </c>
      <c r="D52" s="25">
        <v>14895343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5">
        <v>0</v>
      </c>
      <c r="K52" s="25">
        <v>0</v>
      </c>
      <c r="L52" s="25"/>
      <c r="M52" s="25">
        <v>0</v>
      </c>
      <c r="N52" s="74">
        <f t="shared" si="11"/>
        <v>14895343</v>
      </c>
      <c r="O52" s="81">
        <f t="shared" si="12"/>
        <v>6.183987890506884</v>
      </c>
      <c r="P52" s="82"/>
      <c r="Q52" s="4"/>
      <c r="R52" s="4"/>
      <c r="S52" s="4"/>
    </row>
    <row r="53" spans="2:19" ht="16.5" customHeight="1">
      <c r="B53" s="16"/>
      <c r="C53" s="15" t="s">
        <v>18</v>
      </c>
      <c r="D53" s="25">
        <v>0</v>
      </c>
      <c r="E53" s="26">
        <v>23058213</v>
      </c>
      <c r="F53" s="26">
        <v>1000000</v>
      </c>
      <c r="G53" s="26">
        <v>18391669</v>
      </c>
      <c r="H53" s="26">
        <v>1471618</v>
      </c>
      <c r="I53" s="26">
        <v>4950065</v>
      </c>
      <c r="J53" s="25">
        <v>34603785</v>
      </c>
      <c r="K53" s="67">
        <v>437521</v>
      </c>
      <c r="L53" s="67">
        <v>-437521</v>
      </c>
      <c r="M53" s="67">
        <v>0</v>
      </c>
      <c r="N53" s="74">
        <f t="shared" si="11"/>
        <v>83475350</v>
      </c>
      <c r="O53" s="81">
        <f t="shared" si="12"/>
        <v>34.65583528729911</v>
      </c>
      <c r="P53" s="82"/>
      <c r="Q53" s="4"/>
      <c r="R53" s="4"/>
      <c r="S53" s="4"/>
    </row>
    <row r="54" spans="2:19" ht="16.5" customHeight="1">
      <c r="B54" s="16"/>
      <c r="C54" s="15" t="s">
        <v>19</v>
      </c>
      <c r="D54" s="25">
        <v>22601563</v>
      </c>
      <c r="E54" s="26">
        <v>26465262</v>
      </c>
      <c r="F54" s="26">
        <v>0</v>
      </c>
      <c r="G54" s="26">
        <v>0</v>
      </c>
      <c r="H54" s="26">
        <v>2971930</v>
      </c>
      <c r="I54" s="26">
        <v>0</v>
      </c>
      <c r="J54" s="25">
        <v>0</v>
      </c>
      <c r="K54" s="25">
        <v>0</v>
      </c>
      <c r="L54" s="25"/>
      <c r="M54" s="25">
        <v>0</v>
      </c>
      <c r="N54" s="74">
        <f t="shared" si="11"/>
        <v>52038755</v>
      </c>
      <c r="O54" s="81">
        <f t="shared" si="12"/>
        <v>21.604539805297172</v>
      </c>
      <c r="P54" s="82"/>
      <c r="Q54" s="4"/>
      <c r="R54" s="4"/>
      <c r="S54" s="4"/>
    </row>
    <row r="55" spans="2:19" ht="16.5" customHeight="1">
      <c r="B55" s="16"/>
      <c r="C55" s="27" t="s">
        <v>171</v>
      </c>
      <c r="D55" s="25"/>
      <c r="E55" s="26"/>
      <c r="F55" s="26"/>
      <c r="G55" s="26"/>
      <c r="H55" s="26"/>
      <c r="I55" s="26"/>
      <c r="J55" s="25"/>
      <c r="K55" s="25"/>
      <c r="L55" s="25"/>
      <c r="M55" s="25">
        <v>8596800</v>
      </c>
      <c r="N55" s="74">
        <f t="shared" si="11"/>
        <v>8596800</v>
      </c>
      <c r="O55" s="81">
        <f>(N55/$N$58)*100</f>
        <v>3.56906901016711</v>
      </c>
      <c r="P55" s="82"/>
      <c r="Q55" s="4"/>
      <c r="R55" s="4"/>
      <c r="S55" s="4"/>
    </row>
    <row r="56" spans="2:19" ht="16.5" customHeight="1">
      <c r="B56" s="16"/>
      <c r="C56" s="15" t="s">
        <v>20</v>
      </c>
      <c r="D56" s="25">
        <v>996766</v>
      </c>
      <c r="E56" s="26">
        <v>992550</v>
      </c>
      <c r="F56" s="26">
        <v>981079</v>
      </c>
      <c r="G56" s="26">
        <v>0</v>
      </c>
      <c r="H56" s="26">
        <v>2452697</v>
      </c>
      <c r="I56" s="26">
        <v>0</v>
      </c>
      <c r="J56" s="25">
        <v>0</v>
      </c>
      <c r="K56" s="25">
        <v>0</v>
      </c>
      <c r="L56" s="25"/>
      <c r="M56" s="25">
        <v>0</v>
      </c>
      <c r="N56" s="74">
        <f t="shared" si="11"/>
        <v>5423092</v>
      </c>
      <c r="O56" s="81">
        <f t="shared" si="12"/>
        <v>2.251464451480222</v>
      </c>
      <c r="P56" s="82"/>
      <c r="Q56" s="4"/>
      <c r="R56" s="4"/>
      <c r="S56" s="4"/>
    </row>
    <row r="57" spans="2:19" ht="16.5" customHeight="1">
      <c r="B57" s="16"/>
      <c r="C57" s="15" t="s">
        <v>115</v>
      </c>
      <c r="D57" s="25">
        <v>0</v>
      </c>
      <c r="E57" s="26">
        <v>0</v>
      </c>
      <c r="F57" s="26">
        <v>490539</v>
      </c>
      <c r="G57" s="26">
        <v>0</v>
      </c>
      <c r="H57" s="26">
        <v>0</v>
      </c>
      <c r="I57" s="26">
        <v>0</v>
      </c>
      <c r="J57" s="25">
        <v>0</v>
      </c>
      <c r="K57" s="25">
        <v>0</v>
      </c>
      <c r="L57" s="25"/>
      <c r="M57" s="25">
        <v>0</v>
      </c>
      <c r="N57" s="74">
        <f t="shared" si="11"/>
        <v>490539</v>
      </c>
      <c r="O57" s="81">
        <f t="shared" si="12"/>
        <v>0.2036533993088549</v>
      </c>
      <c r="P57" s="82"/>
      <c r="Q57" s="4"/>
      <c r="R57" s="4"/>
      <c r="S57" s="4"/>
    </row>
    <row r="58" spans="2:19" ht="16.5" customHeight="1">
      <c r="B58" s="17"/>
      <c r="C58" s="18" t="s">
        <v>12</v>
      </c>
      <c r="D58" s="45">
        <f aca="true" t="shared" si="13" ref="D58:M58">SUM(D50:D57)</f>
        <v>46467798</v>
      </c>
      <c r="E58" s="46">
        <f t="shared" si="13"/>
        <v>50516025</v>
      </c>
      <c r="F58" s="46">
        <f t="shared" si="13"/>
        <v>5441828</v>
      </c>
      <c r="G58" s="46">
        <f t="shared" si="13"/>
        <v>43062103</v>
      </c>
      <c r="H58" s="46">
        <f t="shared" si="13"/>
        <v>33626598</v>
      </c>
      <c r="I58" s="46">
        <f t="shared" si="13"/>
        <v>4950065</v>
      </c>
      <c r="J58" s="45">
        <f t="shared" si="13"/>
        <v>48208320</v>
      </c>
      <c r="K58" s="45">
        <f t="shared" si="13"/>
        <v>437521</v>
      </c>
      <c r="L58" s="45">
        <f t="shared" si="13"/>
        <v>-437521</v>
      </c>
      <c r="M58" s="45">
        <f t="shared" si="13"/>
        <v>8596800</v>
      </c>
      <c r="N58" s="76">
        <f t="shared" si="11"/>
        <v>240869537</v>
      </c>
      <c r="O58" s="83">
        <f>(N58/$N$215)*100</f>
        <v>2.116903959902098</v>
      </c>
      <c r="P58" s="84"/>
      <c r="Q58" s="4"/>
      <c r="R58" s="4"/>
      <c r="S58" s="4"/>
    </row>
    <row r="59" spans="2:19" ht="16.5" customHeight="1">
      <c r="B59" s="16"/>
      <c r="C59" s="15"/>
      <c r="D59" s="25"/>
      <c r="E59" s="26"/>
      <c r="F59" s="26"/>
      <c r="G59" s="26"/>
      <c r="H59" s="26"/>
      <c r="I59" s="26"/>
      <c r="J59" s="25"/>
      <c r="K59" s="25"/>
      <c r="L59" s="25"/>
      <c r="M59" s="25"/>
      <c r="N59" s="74"/>
      <c r="O59" s="44"/>
      <c r="P59" s="82"/>
      <c r="Q59" s="4"/>
      <c r="R59" s="4"/>
      <c r="S59" s="4"/>
    </row>
    <row r="60" spans="2:19" ht="16.5" customHeight="1">
      <c r="B60" s="16" t="s">
        <v>21</v>
      </c>
      <c r="C60" s="15" t="s">
        <v>22</v>
      </c>
      <c r="D60" s="25">
        <v>109413120</v>
      </c>
      <c r="E60" s="26">
        <v>51721925</v>
      </c>
      <c r="F60" s="26">
        <v>44287860</v>
      </c>
      <c r="G60" s="26">
        <v>12009600</v>
      </c>
      <c r="H60" s="26">
        <v>50150436</v>
      </c>
      <c r="I60" s="26">
        <v>15845512</v>
      </c>
      <c r="J60" s="25">
        <v>0</v>
      </c>
      <c r="K60" s="67">
        <v>263287</v>
      </c>
      <c r="L60" s="67"/>
      <c r="M60" s="67">
        <v>0</v>
      </c>
      <c r="N60" s="74">
        <f>SUM(D60:M60)</f>
        <v>283691740</v>
      </c>
      <c r="O60" s="81">
        <f>(N60/$N$62)*100</f>
        <v>99.82536913413873</v>
      </c>
      <c r="P60" s="82"/>
      <c r="Q60" s="4"/>
      <c r="R60" s="4"/>
      <c r="S60" s="4"/>
    </row>
    <row r="61" spans="2:19" ht="16.5" customHeight="1">
      <c r="B61" s="16"/>
      <c r="C61" s="15" t="s">
        <v>129</v>
      </c>
      <c r="D61" s="25">
        <v>0</v>
      </c>
      <c r="E61" s="26">
        <v>0</v>
      </c>
      <c r="F61" s="26">
        <v>0</v>
      </c>
      <c r="G61" s="26">
        <v>496280</v>
      </c>
      <c r="H61" s="26">
        <v>0</v>
      </c>
      <c r="I61" s="26">
        <v>0</v>
      </c>
      <c r="J61" s="25">
        <v>0</v>
      </c>
      <c r="K61" s="25">
        <v>0</v>
      </c>
      <c r="L61" s="25"/>
      <c r="M61" s="25">
        <v>0</v>
      </c>
      <c r="N61" s="74">
        <f>SUM(D61:M61)</f>
        <v>496280</v>
      </c>
      <c r="O61" s="81">
        <f>(N61/$N$62)*100</f>
        <v>0.1746308658612703</v>
      </c>
      <c r="P61" s="82"/>
      <c r="Q61" s="4"/>
      <c r="R61" s="4"/>
      <c r="S61" s="4"/>
    </row>
    <row r="62" spans="2:19" ht="16.5" customHeight="1">
      <c r="B62" s="17"/>
      <c r="C62" s="18" t="s">
        <v>12</v>
      </c>
      <c r="D62" s="45">
        <f aca="true" t="shared" si="14" ref="D62:M62">SUM(D59:D61)</f>
        <v>109413120</v>
      </c>
      <c r="E62" s="46">
        <f t="shared" si="14"/>
        <v>51721925</v>
      </c>
      <c r="F62" s="46">
        <f t="shared" si="14"/>
        <v>44287860</v>
      </c>
      <c r="G62" s="46">
        <f t="shared" si="14"/>
        <v>12505880</v>
      </c>
      <c r="H62" s="46">
        <f t="shared" si="14"/>
        <v>50150436</v>
      </c>
      <c r="I62" s="46">
        <f t="shared" si="14"/>
        <v>15845512</v>
      </c>
      <c r="J62" s="45">
        <f t="shared" si="14"/>
        <v>0</v>
      </c>
      <c r="K62" s="45">
        <f t="shared" si="14"/>
        <v>263287</v>
      </c>
      <c r="L62" s="45">
        <f t="shared" si="14"/>
        <v>0</v>
      </c>
      <c r="M62" s="45">
        <f t="shared" si="14"/>
        <v>0</v>
      </c>
      <c r="N62" s="76">
        <f>SUM(D62:M62)</f>
        <v>284188020</v>
      </c>
      <c r="O62" s="83">
        <f>(N62/$N$215)*100</f>
        <v>2.4976124103843675</v>
      </c>
      <c r="P62" s="84"/>
      <c r="Q62" s="4"/>
      <c r="R62" s="4"/>
      <c r="S62" s="4"/>
    </row>
    <row r="63" spans="2:19" ht="16.5" customHeight="1">
      <c r="B63" s="16"/>
      <c r="C63" s="15"/>
      <c r="D63" s="25"/>
      <c r="E63" s="26"/>
      <c r="F63" s="26"/>
      <c r="G63" s="26"/>
      <c r="H63" s="26"/>
      <c r="I63" s="26"/>
      <c r="J63" s="25"/>
      <c r="K63" s="25"/>
      <c r="L63" s="25"/>
      <c r="M63" s="25"/>
      <c r="N63" s="74"/>
      <c r="O63" s="44"/>
      <c r="P63" s="82"/>
      <c r="Q63" s="4"/>
      <c r="R63" s="4"/>
      <c r="S63" s="4"/>
    </row>
    <row r="64" spans="2:19" ht="16.5" customHeight="1">
      <c r="B64" s="16" t="s">
        <v>23</v>
      </c>
      <c r="C64" s="15" t="s">
        <v>24</v>
      </c>
      <c r="D64" s="25">
        <v>0</v>
      </c>
      <c r="E64" s="26">
        <v>0</v>
      </c>
      <c r="F64" s="26">
        <v>2977660</v>
      </c>
      <c r="G64" s="26">
        <v>0</v>
      </c>
      <c r="H64" s="26">
        <v>2476608</v>
      </c>
      <c r="I64" s="26">
        <v>4846159</v>
      </c>
      <c r="J64" s="25">
        <v>12613841</v>
      </c>
      <c r="K64" s="25">
        <v>0</v>
      </c>
      <c r="L64" s="25"/>
      <c r="M64" s="25">
        <v>0</v>
      </c>
      <c r="N64" s="74">
        <f>SUM(D64:M64)</f>
        <v>22914268</v>
      </c>
      <c r="O64" s="81">
        <f>(N64/$N$66)*100</f>
        <v>53.52995733959457</v>
      </c>
      <c r="P64" s="82"/>
      <c r="Q64" s="4"/>
      <c r="R64" s="4"/>
      <c r="S64" s="4"/>
    </row>
    <row r="65" spans="2:19" ht="16.5" customHeight="1">
      <c r="B65" s="16"/>
      <c r="C65" s="15" t="s">
        <v>141</v>
      </c>
      <c r="D65" s="25">
        <v>0</v>
      </c>
      <c r="E65" s="26">
        <v>0</v>
      </c>
      <c r="F65" s="26">
        <v>0</v>
      </c>
      <c r="G65" s="26">
        <v>408000</v>
      </c>
      <c r="H65" s="26">
        <v>0</v>
      </c>
      <c r="I65" s="26">
        <v>0</v>
      </c>
      <c r="J65" s="25">
        <v>0</v>
      </c>
      <c r="K65" s="67">
        <v>14684170</v>
      </c>
      <c r="L65" s="67">
        <v>4800000</v>
      </c>
      <c r="M65" s="67">
        <v>0</v>
      </c>
      <c r="N65" s="74">
        <f>SUM(D65:M65)</f>
        <v>19892170</v>
      </c>
      <c r="O65" s="81">
        <f>(N65/$N$66)*100</f>
        <v>46.470042660405426</v>
      </c>
      <c r="P65" s="82"/>
      <c r="Q65" s="4"/>
      <c r="R65" s="4"/>
      <c r="S65" s="4"/>
    </row>
    <row r="66" spans="2:19" ht="16.5" customHeight="1">
      <c r="B66" s="17"/>
      <c r="C66" s="18" t="s">
        <v>12</v>
      </c>
      <c r="D66" s="45">
        <f aca="true" t="shared" si="15" ref="D66:M66">SUM(D63:D65)</f>
        <v>0</v>
      </c>
      <c r="E66" s="46">
        <f t="shared" si="15"/>
        <v>0</v>
      </c>
      <c r="F66" s="46">
        <f t="shared" si="15"/>
        <v>2977660</v>
      </c>
      <c r="G66" s="46">
        <f t="shared" si="15"/>
        <v>408000</v>
      </c>
      <c r="H66" s="46">
        <f t="shared" si="15"/>
        <v>2476608</v>
      </c>
      <c r="I66" s="46">
        <f t="shared" si="15"/>
        <v>4846159</v>
      </c>
      <c r="J66" s="45">
        <f t="shared" si="15"/>
        <v>12613841</v>
      </c>
      <c r="K66" s="45">
        <f t="shared" si="15"/>
        <v>14684170</v>
      </c>
      <c r="L66" s="45">
        <f t="shared" si="15"/>
        <v>4800000</v>
      </c>
      <c r="M66" s="45">
        <f t="shared" si="15"/>
        <v>0</v>
      </c>
      <c r="N66" s="76">
        <f>SUM(D66:M66)</f>
        <v>42806438</v>
      </c>
      <c r="O66" s="83">
        <f>(N66/$N$215)*100</f>
        <v>0.3762082961595249</v>
      </c>
      <c r="P66" s="84"/>
      <c r="Q66" s="4"/>
      <c r="R66" s="4"/>
      <c r="S66" s="4"/>
    </row>
    <row r="67" spans="2:19" ht="16.5" customHeight="1">
      <c r="B67" s="16"/>
      <c r="C67" s="15"/>
      <c r="D67" s="25"/>
      <c r="E67" s="26"/>
      <c r="F67" s="26"/>
      <c r="G67" s="26"/>
      <c r="H67" s="26"/>
      <c r="I67" s="26"/>
      <c r="J67" s="25"/>
      <c r="K67" s="25"/>
      <c r="L67" s="25"/>
      <c r="M67" s="25"/>
      <c r="N67" s="74"/>
      <c r="O67" s="44"/>
      <c r="P67" s="82"/>
      <c r="Q67" s="4"/>
      <c r="R67" s="4"/>
      <c r="S67" s="4"/>
    </row>
    <row r="68" spans="2:19" ht="16.5" customHeight="1">
      <c r="B68" s="16" t="s">
        <v>130</v>
      </c>
      <c r="C68" s="15" t="s">
        <v>157</v>
      </c>
      <c r="D68" s="25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5">
        <v>297004</v>
      </c>
      <c r="K68" s="25">
        <v>0</v>
      </c>
      <c r="L68" s="25"/>
      <c r="M68" s="25">
        <v>0</v>
      </c>
      <c r="N68" s="74">
        <f>SUM(D68:M68)</f>
        <v>297004</v>
      </c>
      <c r="O68" s="81">
        <f>(N68/$N$72)*100</f>
        <v>33.309557134654035</v>
      </c>
      <c r="P68" s="82"/>
      <c r="Q68" s="4"/>
      <c r="R68" s="4"/>
      <c r="S68" s="4"/>
    </row>
    <row r="69" spans="2:19" ht="16.5" customHeight="1">
      <c r="B69" s="16"/>
      <c r="C69" s="27" t="s">
        <v>158</v>
      </c>
      <c r="D69" s="25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5">
        <v>148502</v>
      </c>
      <c r="K69" s="25">
        <v>0</v>
      </c>
      <c r="L69" s="25"/>
      <c r="M69" s="25">
        <v>0</v>
      </c>
      <c r="N69" s="74">
        <f>SUM(D69:M69)</f>
        <v>148502</v>
      </c>
      <c r="O69" s="81">
        <f>(N69/$N$72)*100</f>
        <v>16.654778567327018</v>
      </c>
      <c r="P69" s="82"/>
      <c r="Q69" s="4"/>
      <c r="R69" s="4"/>
      <c r="S69" s="4"/>
    </row>
    <row r="70" spans="2:19" ht="16.5" customHeight="1">
      <c r="B70" s="16"/>
      <c r="C70" s="15" t="s">
        <v>145</v>
      </c>
      <c r="D70" s="25">
        <v>0</v>
      </c>
      <c r="E70" s="26">
        <v>0</v>
      </c>
      <c r="F70" s="26">
        <v>0</v>
      </c>
      <c r="G70" s="26">
        <v>0</v>
      </c>
      <c r="H70" s="26">
        <v>198002</v>
      </c>
      <c r="I70" s="26">
        <v>0</v>
      </c>
      <c r="J70" s="25">
        <v>0</v>
      </c>
      <c r="K70" s="25">
        <v>0</v>
      </c>
      <c r="L70" s="25"/>
      <c r="M70" s="25">
        <v>0</v>
      </c>
      <c r="N70" s="74">
        <f>SUM(D70:M70)</f>
        <v>198002</v>
      </c>
      <c r="O70" s="81">
        <f>(N70/$N$72)*100</f>
        <v>22.206296655182314</v>
      </c>
      <c r="P70" s="82"/>
      <c r="Q70" s="4"/>
      <c r="R70" s="4"/>
      <c r="S70" s="4"/>
    </row>
    <row r="71" spans="2:19" ht="16.5" customHeight="1">
      <c r="B71" s="16"/>
      <c r="C71" s="15" t="s">
        <v>131</v>
      </c>
      <c r="D71" s="25">
        <v>0</v>
      </c>
      <c r="E71" s="26">
        <v>0</v>
      </c>
      <c r="F71" s="26">
        <v>0</v>
      </c>
      <c r="G71" s="26">
        <v>248140</v>
      </c>
      <c r="H71" s="26">
        <v>0</v>
      </c>
      <c r="I71" s="26">
        <v>0</v>
      </c>
      <c r="J71" s="25">
        <v>0</v>
      </c>
      <c r="K71" s="25">
        <v>0</v>
      </c>
      <c r="L71" s="25"/>
      <c r="M71" s="25">
        <v>0</v>
      </c>
      <c r="N71" s="74">
        <f>SUM(D71:M71)</f>
        <v>248140</v>
      </c>
      <c r="O71" s="81">
        <f>(N71/$N$72)*100</f>
        <v>27.829367642836633</v>
      </c>
      <c r="P71" s="82"/>
      <c r="Q71" s="4"/>
      <c r="R71" s="4"/>
      <c r="S71" s="4"/>
    </row>
    <row r="72" spans="2:19" ht="16.5" customHeight="1">
      <c r="B72" s="17"/>
      <c r="C72" s="18" t="s">
        <v>12</v>
      </c>
      <c r="D72" s="45">
        <f aca="true" t="shared" si="16" ref="D72:M72">SUM(D67:D71)</f>
        <v>0</v>
      </c>
      <c r="E72" s="46">
        <f t="shared" si="16"/>
        <v>0</v>
      </c>
      <c r="F72" s="46">
        <f t="shared" si="16"/>
        <v>0</v>
      </c>
      <c r="G72" s="46">
        <f t="shared" si="16"/>
        <v>248140</v>
      </c>
      <c r="H72" s="46">
        <f t="shared" si="16"/>
        <v>198002</v>
      </c>
      <c r="I72" s="46">
        <f t="shared" si="16"/>
        <v>0</v>
      </c>
      <c r="J72" s="45">
        <f t="shared" si="16"/>
        <v>445506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76">
        <f>SUM(D72:M72)</f>
        <v>891648</v>
      </c>
      <c r="O72" s="83">
        <f>(N72/$N$215)*100</f>
        <v>0.007836330013117374</v>
      </c>
      <c r="P72" s="84"/>
      <c r="Q72" s="4"/>
      <c r="R72" s="4"/>
      <c r="S72" s="4"/>
    </row>
    <row r="73" spans="2:19" ht="16.5" customHeight="1">
      <c r="B73" s="16"/>
      <c r="C73" s="15"/>
      <c r="D73" s="25"/>
      <c r="E73" s="26"/>
      <c r="F73" s="26"/>
      <c r="G73" s="26"/>
      <c r="H73" s="26"/>
      <c r="I73" s="26"/>
      <c r="J73" s="25"/>
      <c r="K73" s="25"/>
      <c r="L73" s="25"/>
      <c r="M73" s="25"/>
      <c r="N73" s="74"/>
      <c r="O73" s="44"/>
      <c r="P73" s="82"/>
      <c r="Q73" s="4"/>
      <c r="R73" s="4"/>
      <c r="S73" s="4"/>
    </row>
    <row r="74" spans="2:19" ht="16.5" customHeight="1">
      <c r="B74" s="16" t="s">
        <v>25</v>
      </c>
      <c r="C74" s="15" t="s">
        <v>26</v>
      </c>
      <c r="D74" s="25">
        <v>22343015</v>
      </c>
      <c r="E74" s="26">
        <v>5967960</v>
      </c>
      <c r="F74" s="26">
        <v>3433775</v>
      </c>
      <c r="G74" s="26">
        <v>27003647</v>
      </c>
      <c r="H74" s="26">
        <v>146288262</v>
      </c>
      <c r="I74" s="26">
        <v>108194064</v>
      </c>
      <c r="J74" s="25">
        <v>144674291</v>
      </c>
      <c r="K74" s="67">
        <v>139717281</v>
      </c>
      <c r="L74" s="67">
        <v>175216652</v>
      </c>
      <c r="M74" s="67">
        <v>77847886</v>
      </c>
      <c r="N74" s="74">
        <f>SUM(D74:M74)</f>
        <v>850686833</v>
      </c>
      <c r="O74" s="81">
        <f>(N74/$N$76)*100</f>
        <v>99.97702396763364</v>
      </c>
      <c r="P74" s="82"/>
      <c r="Q74" s="4"/>
      <c r="R74" s="4"/>
      <c r="S74" s="4"/>
    </row>
    <row r="75" spans="2:19" ht="16.5" customHeight="1">
      <c r="B75" s="16"/>
      <c r="C75" s="27" t="s">
        <v>172</v>
      </c>
      <c r="D75" s="25"/>
      <c r="E75" s="26"/>
      <c r="F75" s="26"/>
      <c r="G75" s="26"/>
      <c r="H75" s="26"/>
      <c r="I75" s="26"/>
      <c r="J75" s="25"/>
      <c r="K75" s="67"/>
      <c r="L75" s="67"/>
      <c r="M75" s="67">
        <v>195499</v>
      </c>
      <c r="N75" s="74">
        <f>SUM(D75:M75)</f>
        <v>195499</v>
      </c>
      <c r="O75" s="81">
        <f>(N75/$N$76)*100</f>
        <v>0.02297603236636485</v>
      </c>
      <c r="P75" s="82"/>
      <c r="Q75" s="4"/>
      <c r="R75" s="4"/>
      <c r="S75" s="4"/>
    </row>
    <row r="76" spans="2:19" ht="16.5" customHeight="1">
      <c r="B76" s="17"/>
      <c r="C76" s="18" t="s">
        <v>12</v>
      </c>
      <c r="D76" s="45">
        <f aca="true" t="shared" si="17" ref="D76:L76">SUM(D73:D74)</f>
        <v>22343015</v>
      </c>
      <c r="E76" s="46">
        <f t="shared" si="17"/>
        <v>5967960</v>
      </c>
      <c r="F76" s="46">
        <f t="shared" si="17"/>
        <v>3433775</v>
      </c>
      <c r="G76" s="46">
        <f t="shared" si="17"/>
        <v>27003647</v>
      </c>
      <c r="H76" s="46">
        <f t="shared" si="17"/>
        <v>146288262</v>
      </c>
      <c r="I76" s="46">
        <f t="shared" si="17"/>
        <v>108194064</v>
      </c>
      <c r="J76" s="45">
        <f t="shared" si="17"/>
        <v>144674291</v>
      </c>
      <c r="K76" s="45">
        <f t="shared" si="17"/>
        <v>139717281</v>
      </c>
      <c r="L76" s="45">
        <f t="shared" si="17"/>
        <v>175216652</v>
      </c>
      <c r="M76" s="45">
        <f>SUM(M73:M75)</f>
        <v>78043385</v>
      </c>
      <c r="N76" s="76">
        <f>SUM(D76:M76)</f>
        <v>850882332</v>
      </c>
      <c r="O76" s="83">
        <f>(N76/$N$215)*100</f>
        <v>7.478057210785985</v>
      </c>
      <c r="P76" s="84"/>
      <c r="Q76" s="4"/>
      <c r="R76" s="4"/>
      <c r="S76" s="4"/>
    </row>
    <row r="77" spans="2:19" ht="16.5" customHeight="1">
      <c r="B77" s="16"/>
      <c r="C77" s="5"/>
      <c r="D77" s="25"/>
      <c r="E77" s="26"/>
      <c r="F77" s="26"/>
      <c r="G77" s="26"/>
      <c r="H77" s="26"/>
      <c r="I77" s="26"/>
      <c r="J77" s="25"/>
      <c r="K77" s="25"/>
      <c r="L77" s="25"/>
      <c r="M77" s="25"/>
      <c r="N77" s="74"/>
      <c r="O77" s="81"/>
      <c r="P77" s="82"/>
      <c r="Q77" s="4"/>
      <c r="R77" s="4"/>
      <c r="S77" s="4"/>
    </row>
    <row r="78" spans="2:19" ht="16.5" customHeight="1">
      <c r="B78" s="16" t="s">
        <v>27</v>
      </c>
      <c r="C78" s="19" t="s">
        <v>76</v>
      </c>
      <c r="D78" s="25">
        <v>1245957</v>
      </c>
      <c r="E78" s="26">
        <v>0</v>
      </c>
      <c r="F78" s="26">
        <v>0</v>
      </c>
      <c r="G78" s="26">
        <v>0</v>
      </c>
      <c r="H78" s="26">
        <v>1200000</v>
      </c>
      <c r="I78" s="26">
        <v>0</v>
      </c>
      <c r="J78" s="25">
        <v>160000</v>
      </c>
      <c r="K78" s="67">
        <v>1500000</v>
      </c>
      <c r="L78" s="67"/>
      <c r="M78" s="67">
        <v>0</v>
      </c>
      <c r="N78" s="74">
        <f>SUM(D78:M78)</f>
        <v>4105957</v>
      </c>
      <c r="O78" s="81">
        <f>(N78/$N$82)*100</f>
        <v>15.669961209379512</v>
      </c>
      <c r="P78" s="82"/>
      <c r="Q78" s="4"/>
      <c r="R78" s="4"/>
      <c r="S78" s="4"/>
    </row>
    <row r="79" spans="2:19" ht="16.5" customHeight="1">
      <c r="B79" s="16"/>
      <c r="C79" s="15" t="s">
        <v>28</v>
      </c>
      <c r="D79" s="25">
        <v>0</v>
      </c>
      <c r="E79" s="26">
        <v>6964722</v>
      </c>
      <c r="F79" s="26">
        <v>3924315</v>
      </c>
      <c r="G79" s="26">
        <v>1981286</v>
      </c>
      <c r="H79" s="26">
        <v>2475033</v>
      </c>
      <c r="I79" s="26">
        <v>2458956</v>
      </c>
      <c r="J79" s="25">
        <v>984179</v>
      </c>
      <c r="K79" s="25">
        <v>0</v>
      </c>
      <c r="L79" s="25"/>
      <c r="M79" s="25">
        <v>0</v>
      </c>
      <c r="N79" s="74">
        <f>SUM(D79:M79)</f>
        <v>18788491</v>
      </c>
      <c r="O79" s="81">
        <f>(N79/$N$82)*100</f>
        <v>71.70433717468939</v>
      </c>
      <c r="P79" s="9"/>
      <c r="Q79" s="4"/>
      <c r="R79" s="4"/>
      <c r="S79" s="4"/>
    </row>
    <row r="80" spans="2:19" ht="16.5" customHeight="1">
      <c r="B80" s="16"/>
      <c r="C80" s="27" t="s">
        <v>164</v>
      </c>
      <c r="D80" s="25"/>
      <c r="E80" s="26"/>
      <c r="F80" s="26"/>
      <c r="G80" s="26"/>
      <c r="H80" s="26"/>
      <c r="I80" s="26"/>
      <c r="J80" s="25"/>
      <c r="K80" s="25"/>
      <c r="L80" s="25">
        <v>2816439</v>
      </c>
      <c r="M80" s="25">
        <v>0</v>
      </c>
      <c r="N80" s="74">
        <v>0</v>
      </c>
      <c r="O80" s="81">
        <f>(N80/$N$82)*100</f>
        <v>0</v>
      </c>
      <c r="P80" s="9"/>
      <c r="Q80" s="4"/>
      <c r="R80" s="4"/>
      <c r="S80" s="4"/>
    </row>
    <row r="81" spans="2:19" ht="16.5" customHeight="1">
      <c r="B81" s="16"/>
      <c r="C81" s="27" t="s">
        <v>162</v>
      </c>
      <c r="D81" s="25"/>
      <c r="E81" s="26"/>
      <c r="F81" s="26"/>
      <c r="G81" s="26"/>
      <c r="H81" s="26"/>
      <c r="I81" s="26"/>
      <c r="J81" s="25"/>
      <c r="K81" s="67">
        <v>491839</v>
      </c>
      <c r="L81" s="67"/>
      <c r="M81" s="67">
        <v>0</v>
      </c>
      <c r="N81" s="74">
        <f>SUM(D81:M81)</f>
        <v>491839</v>
      </c>
      <c r="O81" s="81">
        <f>(N81/$N$82)*100</f>
        <v>1.8770527921407871</v>
      </c>
      <c r="P81" s="9"/>
      <c r="Q81" s="4"/>
      <c r="R81" s="4"/>
      <c r="S81" s="4"/>
    </row>
    <row r="82" spans="2:19" ht="16.5" customHeight="1">
      <c r="B82" s="17"/>
      <c r="C82" s="18" t="s">
        <v>12</v>
      </c>
      <c r="D82" s="45">
        <f aca="true" t="shared" si="18" ref="D82:J82">SUM(D77:D79)</f>
        <v>1245957</v>
      </c>
      <c r="E82" s="46">
        <f t="shared" si="18"/>
        <v>6964722</v>
      </c>
      <c r="F82" s="46">
        <f t="shared" si="18"/>
        <v>3924315</v>
      </c>
      <c r="G82" s="46">
        <f t="shared" si="18"/>
        <v>1981286</v>
      </c>
      <c r="H82" s="46">
        <f t="shared" si="18"/>
        <v>3675033</v>
      </c>
      <c r="I82" s="46">
        <f t="shared" si="18"/>
        <v>2458956</v>
      </c>
      <c r="J82" s="45">
        <f t="shared" si="18"/>
        <v>1144179</v>
      </c>
      <c r="K82" s="45">
        <f>SUM(K77:K81)</f>
        <v>1991839</v>
      </c>
      <c r="L82" s="45">
        <f>SUM(L77:L81)</f>
        <v>2816439</v>
      </c>
      <c r="M82" s="45">
        <f>SUM(M77:M81)</f>
        <v>0</v>
      </c>
      <c r="N82" s="76">
        <f>SUM(D82:M82)</f>
        <v>26202726</v>
      </c>
      <c r="O82" s="83">
        <f>(N82/$N$215)*100</f>
        <v>0.23028505439286687</v>
      </c>
      <c r="P82" s="84"/>
      <c r="Q82" s="4"/>
      <c r="R82" s="4"/>
      <c r="S82" s="4"/>
    </row>
    <row r="83" spans="2:19" ht="16.5" customHeight="1">
      <c r="B83" s="16"/>
      <c r="C83" s="15"/>
      <c r="D83" s="25"/>
      <c r="E83" s="26"/>
      <c r="F83" s="26"/>
      <c r="G83" s="26"/>
      <c r="H83" s="26"/>
      <c r="I83" s="26"/>
      <c r="J83" s="25"/>
      <c r="K83" s="25"/>
      <c r="L83" s="25"/>
      <c r="M83" s="25"/>
      <c r="N83" s="74"/>
      <c r="O83" s="44"/>
      <c r="P83" s="82"/>
      <c r="Q83" s="4"/>
      <c r="R83" s="4"/>
      <c r="S83" s="4"/>
    </row>
    <row r="84" spans="2:19" ht="16.5" customHeight="1">
      <c r="B84" s="16" t="s">
        <v>132</v>
      </c>
      <c r="C84" s="15" t="s">
        <v>84</v>
      </c>
      <c r="D84" s="25">
        <v>0</v>
      </c>
      <c r="E84" s="26">
        <v>0</v>
      </c>
      <c r="F84" s="26">
        <v>0</v>
      </c>
      <c r="G84" s="26">
        <v>1971723</v>
      </c>
      <c r="H84" s="26">
        <v>0</v>
      </c>
      <c r="I84" s="26">
        <v>0</v>
      </c>
      <c r="J84" s="25">
        <v>1485020</v>
      </c>
      <c r="K84" s="25">
        <v>0</v>
      </c>
      <c r="L84" s="25"/>
      <c r="M84" s="25">
        <v>0</v>
      </c>
      <c r="N84" s="74">
        <f>SUM(D84:M84)</f>
        <v>3456743</v>
      </c>
      <c r="O84" s="81">
        <f>(N84/$N$86)*100</f>
        <v>93.43909829026444</v>
      </c>
      <c r="P84" s="82"/>
      <c r="Q84" s="4"/>
      <c r="R84" s="4"/>
      <c r="S84" s="4"/>
    </row>
    <row r="85" spans="2:19" ht="16.5" customHeight="1">
      <c r="B85" s="16"/>
      <c r="C85" s="27" t="s">
        <v>165</v>
      </c>
      <c r="D85" s="25"/>
      <c r="E85" s="26"/>
      <c r="F85" s="26"/>
      <c r="G85" s="26"/>
      <c r="H85" s="26"/>
      <c r="I85" s="26"/>
      <c r="J85" s="25"/>
      <c r="K85" s="25"/>
      <c r="L85" s="25">
        <v>242718</v>
      </c>
      <c r="M85" s="25">
        <v>0</v>
      </c>
      <c r="N85" s="74">
        <f>SUM(D85:M85)</f>
        <v>242718</v>
      </c>
      <c r="O85" s="81">
        <f>(N85/$N$86)*100</f>
        <v>6.560901709735553</v>
      </c>
      <c r="P85" s="82"/>
      <c r="Q85" s="4"/>
      <c r="R85" s="4"/>
      <c r="S85" s="4"/>
    </row>
    <row r="86" spans="2:19" ht="16.5" customHeight="1">
      <c r="B86" s="17"/>
      <c r="C86" s="18" t="s">
        <v>12</v>
      </c>
      <c r="D86" s="45">
        <f aca="true" t="shared" si="19" ref="D86:J86">SUM(D83:D84)</f>
        <v>0</v>
      </c>
      <c r="E86" s="46">
        <f t="shared" si="19"/>
        <v>0</v>
      </c>
      <c r="F86" s="46">
        <f t="shared" si="19"/>
        <v>0</v>
      </c>
      <c r="G86" s="46">
        <f t="shared" si="19"/>
        <v>1971723</v>
      </c>
      <c r="H86" s="46">
        <f t="shared" si="19"/>
        <v>0</v>
      </c>
      <c r="I86" s="46">
        <f t="shared" si="19"/>
        <v>0</v>
      </c>
      <c r="J86" s="45">
        <f t="shared" si="19"/>
        <v>1485020</v>
      </c>
      <c r="K86" s="45">
        <f>SUM(K83:K85)</f>
        <v>0</v>
      </c>
      <c r="L86" s="45">
        <f>SUM(L83:L85)</f>
        <v>242718</v>
      </c>
      <c r="M86" s="45">
        <f>SUM(M83:M85)</f>
        <v>0</v>
      </c>
      <c r="N86" s="76">
        <f>SUM(D86:M86)</f>
        <v>3699461</v>
      </c>
      <c r="O86" s="83">
        <f>(N86/$N$215)*100</f>
        <v>0.03251305141340216</v>
      </c>
      <c r="P86" s="84"/>
      <c r="Q86" s="4"/>
      <c r="R86" s="4"/>
      <c r="S86" s="4"/>
    </row>
    <row r="87" spans="2:19" ht="16.5" customHeight="1">
      <c r="B87" s="16"/>
      <c r="C87" s="15"/>
      <c r="D87" s="25"/>
      <c r="E87" s="26"/>
      <c r="F87" s="26"/>
      <c r="G87" s="26"/>
      <c r="H87" s="26"/>
      <c r="I87" s="26"/>
      <c r="J87" s="25"/>
      <c r="K87" s="25"/>
      <c r="L87" s="25"/>
      <c r="M87" s="25"/>
      <c r="N87" s="74"/>
      <c r="O87" s="44"/>
      <c r="P87" s="82"/>
      <c r="Q87" s="4"/>
      <c r="R87" s="4"/>
      <c r="S87" s="4"/>
    </row>
    <row r="88" spans="2:19" ht="16.5" customHeight="1">
      <c r="B88" s="16" t="s">
        <v>29</v>
      </c>
      <c r="C88" s="15" t="s">
        <v>30</v>
      </c>
      <c r="D88" s="25">
        <v>6925948</v>
      </c>
      <c r="E88" s="26">
        <v>0</v>
      </c>
      <c r="F88" s="26">
        <v>40220646</v>
      </c>
      <c r="G88" s="26">
        <v>500000</v>
      </c>
      <c r="H88" s="26">
        <v>0</v>
      </c>
      <c r="I88" s="26">
        <v>14850196</v>
      </c>
      <c r="J88" s="25">
        <v>34574062</v>
      </c>
      <c r="K88" s="67">
        <v>11175644</v>
      </c>
      <c r="L88" s="67"/>
      <c r="M88" s="67">
        <v>16455206</v>
      </c>
      <c r="N88" s="74">
        <f>SUM(D88:M88)</f>
        <v>124701702</v>
      </c>
      <c r="O88" s="81">
        <f>(N88/$N$90)*100</f>
        <v>99.41340593086227</v>
      </c>
      <c r="P88" s="82"/>
      <c r="Q88" s="4"/>
      <c r="R88" s="4"/>
      <c r="S88" s="4"/>
    </row>
    <row r="89" spans="2:19" ht="16.5" customHeight="1">
      <c r="B89" s="16"/>
      <c r="C89" s="15" t="s">
        <v>118</v>
      </c>
      <c r="D89" s="25">
        <v>0</v>
      </c>
      <c r="E89" s="26">
        <v>0</v>
      </c>
      <c r="F89" s="26">
        <v>735809</v>
      </c>
      <c r="G89" s="26">
        <v>0</v>
      </c>
      <c r="H89" s="26">
        <v>0</v>
      </c>
      <c r="I89" s="26">
        <v>0</v>
      </c>
      <c r="J89" s="25">
        <v>0</v>
      </c>
      <c r="K89" s="25">
        <v>0</v>
      </c>
      <c r="L89" s="25"/>
      <c r="M89" s="25">
        <v>0</v>
      </c>
      <c r="N89" s="74">
        <f>SUM(D89:M89)</f>
        <v>735809</v>
      </c>
      <c r="O89" s="81">
        <f>(N89/$N$90)*100</f>
        <v>0.5865940691377398</v>
      </c>
      <c r="P89" s="82"/>
      <c r="Q89" s="4"/>
      <c r="R89" s="4"/>
      <c r="S89" s="4"/>
    </row>
    <row r="90" spans="2:19" ht="16.5" customHeight="1">
      <c r="B90" s="17"/>
      <c r="C90" s="18" t="s">
        <v>12</v>
      </c>
      <c r="D90" s="45">
        <f aca="true" t="shared" si="20" ref="D90:M90">SUM(D87:D89)</f>
        <v>6925948</v>
      </c>
      <c r="E90" s="46">
        <f t="shared" si="20"/>
        <v>0</v>
      </c>
      <c r="F90" s="46">
        <f t="shared" si="20"/>
        <v>40956455</v>
      </c>
      <c r="G90" s="46">
        <f t="shared" si="20"/>
        <v>500000</v>
      </c>
      <c r="H90" s="46">
        <f t="shared" si="20"/>
        <v>0</v>
      </c>
      <c r="I90" s="46">
        <f t="shared" si="20"/>
        <v>14850196</v>
      </c>
      <c r="J90" s="45">
        <f t="shared" si="20"/>
        <v>34574062</v>
      </c>
      <c r="K90" s="45">
        <f t="shared" si="20"/>
        <v>11175644</v>
      </c>
      <c r="L90" s="45">
        <f t="shared" si="20"/>
        <v>0</v>
      </c>
      <c r="M90" s="45">
        <f t="shared" si="20"/>
        <v>16455206</v>
      </c>
      <c r="N90" s="76">
        <f>SUM(D90:M90)</f>
        <v>125437511</v>
      </c>
      <c r="O90" s="83">
        <f>(N90/$N$215)*100</f>
        <v>1.1024190400472391</v>
      </c>
      <c r="P90" s="84"/>
      <c r="Q90" s="4"/>
      <c r="R90" s="4"/>
      <c r="S90" s="4"/>
    </row>
    <row r="91" spans="2:19" ht="16.5" customHeight="1">
      <c r="B91" s="16"/>
      <c r="C91" s="15"/>
      <c r="D91" s="25"/>
      <c r="E91" s="26"/>
      <c r="F91" s="26"/>
      <c r="G91" s="26"/>
      <c r="H91" s="26"/>
      <c r="I91" s="26"/>
      <c r="J91" s="25"/>
      <c r="K91" s="25"/>
      <c r="L91" s="25"/>
      <c r="M91" s="25"/>
      <c r="N91" s="74"/>
      <c r="O91" s="44"/>
      <c r="P91" s="82"/>
      <c r="Q91" s="4"/>
      <c r="R91" s="4"/>
      <c r="S91" s="4"/>
    </row>
    <row r="92" spans="2:19" ht="16.5" customHeight="1">
      <c r="B92" s="16" t="s">
        <v>31</v>
      </c>
      <c r="C92" s="15" t="s">
        <v>32</v>
      </c>
      <c r="D92" s="25">
        <v>996764</v>
      </c>
      <c r="E92" s="26">
        <v>47837372</v>
      </c>
      <c r="F92" s="26">
        <v>53580972</v>
      </c>
      <c r="G92" s="26">
        <v>74137604</v>
      </c>
      <c r="H92" s="26">
        <v>4438448</v>
      </c>
      <c r="I92" s="26">
        <v>14525072</v>
      </c>
      <c r="J92" s="25">
        <v>0</v>
      </c>
      <c r="K92" s="67">
        <v>5614178</v>
      </c>
      <c r="L92" s="67"/>
      <c r="M92" s="67">
        <v>3920400</v>
      </c>
      <c r="N92" s="74">
        <f>SUM(D92:M92)</f>
        <v>205050810</v>
      </c>
      <c r="O92" s="81">
        <f>(N92/$N$93)*100</f>
        <v>100</v>
      </c>
      <c r="P92" s="82"/>
      <c r="Q92" s="4"/>
      <c r="R92" s="4"/>
      <c r="S92" s="4"/>
    </row>
    <row r="93" spans="2:19" ht="16.5" customHeight="1">
      <c r="B93" s="17"/>
      <c r="C93" s="18" t="s">
        <v>12</v>
      </c>
      <c r="D93" s="45">
        <f aca="true" t="shared" si="21" ref="D93:M93">SUM(D91:D92)</f>
        <v>996764</v>
      </c>
      <c r="E93" s="46">
        <f t="shared" si="21"/>
        <v>47837372</v>
      </c>
      <c r="F93" s="46">
        <f t="shared" si="21"/>
        <v>53580972</v>
      </c>
      <c r="G93" s="46">
        <f t="shared" si="21"/>
        <v>74137604</v>
      </c>
      <c r="H93" s="46">
        <f t="shared" si="21"/>
        <v>4438448</v>
      </c>
      <c r="I93" s="46">
        <f t="shared" si="21"/>
        <v>14525072</v>
      </c>
      <c r="J93" s="45">
        <f t="shared" si="21"/>
        <v>0</v>
      </c>
      <c r="K93" s="45">
        <f t="shared" si="21"/>
        <v>5614178</v>
      </c>
      <c r="L93" s="45">
        <f t="shared" si="21"/>
        <v>0</v>
      </c>
      <c r="M93" s="45">
        <f t="shared" si="21"/>
        <v>3920400</v>
      </c>
      <c r="N93" s="76">
        <f>SUM(D93:M93)</f>
        <v>205050810</v>
      </c>
      <c r="O93" s="83">
        <f>(N93/$N$215)*100</f>
        <v>1.8021078010796054</v>
      </c>
      <c r="P93" s="84"/>
      <c r="Q93" s="4"/>
      <c r="R93" s="4"/>
      <c r="S93" s="4"/>
    </row>
    <row r="94" spans="2:19" ht="16.5" customHeight="1">
      <c r="B94" s="16"/>
      <c r="C94" s="15"/>
      <c r="D94" s="25"/>
      <c r="E94" s="26"/>
      <c r="F94" s="26"/>
      <c r="G94" s="26"/>
      <c r="H94" s="26"/>
      <c r="I94" s="26"/>
      <c r="J94" s="25"/>
      <c r="K94" s="25"/>
      <c r="L94" s="25"/>
      <c r="M94" s="25"/>
      <c r="N94" s="74"/>
      <c r="O94" s="44"/>
      <c r="P94" s="82"/>
      <c r="Q94" s="4"/>
      <c r="R94" s="4"/>
      <c r="S94" s="4"/>
    </row>
    <row r="95" spans="2:19" ht="16.5" customHeight="1">
      <c r="B95" s="16" t="s">
        <v>33</v>
      </c>
      <c r="C95" s="15" t="s">
        <v>34</v>
      </c>
      <c r="D95" s="25">
        <v>0</v>
      </c>
      <c r="E95" s="26">
        <v>992550</v>
      </c>
      <c r="F95" s="26">
        <v>1006157</v>
      </c>
      <c r="G95" s="26">
        <v>13081555</v>
      </c>
      <c r="H95" s="26">
        <v>12870170</v>
      </c>
      <c r="I95" s="26">
        <v>24142718</v>
      </c>
      <c r="J95" s="25">
        <v>29020258</v>
      </c>
      <c r="K95" s="67">
        <v>35252128</v>
      </c>
      <c r="L95" s="67">
        <v>9872688</v>
      </c>
      <c r="M95" s="67">
        <v>12655664</v>
      </c>
      <c r="N95" s="74">
        <f>SUM(D95:M95)</f>
        <v>138893888</v>
      </c>
      <c r="O95" s="81">
        <f>(N95/$N$97)*100</f>
        <v>71.67388271406499</v>
      </c>
      <c r="P95" s="82"/>
      <c r="Q95" s="4"/>
      <c r="R95" s="4"/>
      <c r="S95" s="4"/>
    </row>
    <row r="96" spans="2:19" ht="16.5" customHeight="1">
      <c r="B96" s="16"/>
      <c r="C96" s="15" t="s">
        <v>103</v>
      </c>
      <c r="D96" s="25">
        <v>0</v>
      </c>
      <c r="E96" s="26">
        <v>47813836</v>
      </c>
      <c r="F96" s="26">
        <v>6342380</v>
      </c>
      <c r="G96" s="26">
        <v>0</v>
      </c>
      <c r="H96" s="26">
        <v>735809</v>
      </c>
      <c r="I96" s="26">
        <v>0</v>
      </c>
      <c r="J96" s="25">
        <v>0</v>
      </c>
      <c r="K96" s="25">
        <v>0</v>
      </c>
      <c r="L96" s="25"/>
      <c r="M96" s="25">
        <v>0</v>
      </c>
      <c r="N96" s="74">
        <f>SUM(D96:M96)</f>
        <v>54892025</v>
      </c>
      <c r="O96" s="81">
        <f>(N96/$N$97)*100</f>
        <v>28.32611728593502</v>
      </c>
      <c r="P96" s="82"/>
      <c r="Q96" s="4"/>
      <c r="R96" s="4"/>
      <c r="S96" s="4"/>
    </row>
    <row r="97" spans="2:19" ht="16.5" customHeight="1">
      <c r="B97" s="17"/>
      <c r="C97" s="18" t="s">
        <v>12</v>
      </c>
      <c r="D97" s="45">
        <f aca="true" t="shared" si="22" ref="D97:M97">SUM(D94:D96)</f>
        <v>0</v>
      </c>
      <c r="E97" s="46">
        <f t="shared" si="22"/>
        <v>48806386</v>
      </c>
      <c r="F97" s="46">
        <f t="shared" si="22"/>
        <v>7348537</v>
      </c>
      <c r="G97" s="46">
        <f t="shared" si="22"/>
        <v>13081555</v>
      </c>
      <c r="H97" s="46">
        <f t="shared" si="22"/>
        <v>13605979</v>
      </c>
      <c r="I97" s="46">
        <f t="shared" si="22"/>
        <v>24142718</v>
      </c>
      <c r="J97" s="45">
        <f t="shared" si="22"/>
        <v>29020258</v>
      </c>
      <c r="K97" s="45">
        <f t="shared" si="22"/>
        <v>35252128</v>
      </c>
      <c r="L97" s="45">
        <f t="shared" si="22"/>
        <v>9872688</v>
      </c>
      <c r="M97" s="45">
        <f t="shared" si="22"/>
        <v>12655664</v>
      </c>
      <c r="N97" s="76">
        <f>SUM(D97:M97)</f>
        <v>193785913</v>
      </c>
      <c r="O97" s="83">
        <f>(N97/$N$215)*100</f>
        <v>1.7031052233182291</v>
      </c>
      <c r="P97" s="84"/>
      <c r="Q97" s="4"/>
      <c r="R97" s="4"/>
      <c r="S97" s="4"/>
    </row>
    <row r="98" spans="2:19" ht="16.5" customHeight="1">
      <c r="B98" s="16"/>
      <c r="C98" s="15"/>
      <c r="D98" s="25"/>
      <c r="E98" s="26"/>
      <c r="F98" s="26"/>
      <c r="G98" s="26"/>
      <c r="H98" s="26"/>
      <c r="I98" s="26"/>
      <c r="J98" s="25"/>
      <c r="K98" s="25"/>
      <c r="L98" s="25"/>
      <c r="M98" s="25"/>
      <c r="N98" s="74"/>
      <c r="O98" s="44"/>
      <c r="P98" s="82"/>
      <c r="Q98" s="4"/>
      <c r="R98" s="4"/>
      <c r="S98" s="4"/>
    </row>
    <row r="99" spans="2:19" ht="16.5" customHeight="1">
      <c r="B99" s="16" t="s">
        <v>35</v>
      </c>
      <c r="C99" s="27" t="s">
        <v>116</v>
      </c>
      <c r="D99" s="25">
        <v>0</v>
      </c>
      <c r="E99" s="26">
        <v>0</v>
      </c>
      <c r="F99" s="26">
        <v>490536</v>
      </c>
      <c r="G99" s="26">
        <v>0</v>
      </c>
      <c r="H99" s="26">
        <v>990644</v>
      </c>
      <c r="I99" s="26">
        <v>0</v>
      </c>
      <c r="J99" s="25">
        <v>0</v>
      </c>
      <c r="K99" s="25">
        <v>0</v>
      </c>
      <c r="L99" s="25">
        <v>1525477</v>
      </c>
      <c r="M99" s="25">
        <v>0</v>
      </c>
      <c r="N99" s="74">
        <f>SUM(D99:M99)</f>
        <v>3006657</v>
      </c>
      <c r="O99" s="81">
        <f>(N99/$N$102)*100</f>
        <v>50.34486904319772</v>
      </c>
      <c r="P99" s="82"/>
      <c r="Q99" s="4"/>
      <c r="R99" s="4"/>
      <c r="S99" s="4"/>
    </row>
    <row r="100" spans="2:19" ht="16.5" customHeight="1">
      <c r="B100" s="16"/>
      <c r="C100" s="15" t="s">
        <v>36</v>
      </c>
      <c r="D100" s="25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1981286</v>
      </c>
      <c r="J100" s="25">
        <v>0</v>
      </c>
      <c r="K100" s="25">
        <v>0</v>
      </c>
      <c r="L100" s="25"/>
      <c r="M100" s="25"/>
      <c r="N100" s="74">
        <f>SUM(D100:M100)</f>
        <v>1981286</v>
      </c>
      <c r="O100" s="81">
        <f>(N100/$N$102)*100</f>
        <v>33.17557812784133</v>
      </c>
      <c r="P100" s="82"/>
      <c r="Q100" s="4"/>
      <c r="R100" s="4"/>
      <c r="S100" s="4"/>
    </row>
    <row r="101" spans="2:19" ht="16.5" customHeight="1">
      <c r="B101" s="16"/>
      <c r="C101" s="27" t="s">
        <v>166</v>
      </c>
      <c r="D101" s="25"/>
      <c r="E101" s="26"/>
      <c r="F101" s="26"/>
      <c r="G101" s="26"/>
      <c r="H101" s="26"/>
      <c r="I101" s="26"/>
      <c r="J101" s="25"/>
      <c r="K101" s="25"/>
      <c r="L101" s="25">
        <v>984179</v>
      </c>
      <c r="M101" s="25">
        <v>0</v>
      </c>
      <c r="N101" s="74">
        <f>SUM(D101:M101)</f>
        <v>984179</v>
      </c>
      <c r="O101" s="81">
        <f>(N101/$N$102)*100</f>
        <v>16.479552828960962</v>
      </c>
      <c r="P101" s="82"/>
      <c r="Q101" s="4"/>
      <c r="R101" s="4"/>
      <c r="S101" s="4"/>
    </row>
    <row r="102" spans="2:19" ht="16.5" customHeight="1">
      <c r="B102" s="17"/>
      <c r="C102" s="18" t="s">
        <v>12</v>
      </c>
      <c r="D102" s="45">
        <f aca="true" t="shared" si="23" ref="D102:I102">SUM(D98:D100)</f>
        <v>0</v>
      </c>
      <c r="E102" s="46">
        <f t="shared" si="23"/>
        <v>0</v>
      </c>
      <c r="F102" s="46">
        <f t="shared" si="23"/>
        <v>490536</v>
      </c>
      <c r="G102" s="46">
        <f t="shared" si="23"/>
        <v>0</v>
      </c>
      <c r="H102" s="46">
        <f t="shared" si="23"/>
        <v>990644</v>
      </c>
      <c r="I102" s="46">
        <f t="shared" si="23"/>
        <v>1981286</v>
      </c>
      <c r="J102" s="45">
        <f>SUM(J98:J100)</f>
        <v>0</v>
      </c>
      <c r="K102" s="45">
        <f>SUM(K98:K101)</f>
        <v>0</v>
      </c>
      <c r="L102" s="45">
        <f>SUM(L98:L101)</f>
        <v>2509656</v>
      </c>
      <c r="M102" s="45">
        <f>SUM(M98:M101)</f>
        <v>0</v>
      </c>
      <c r="N102" s="76">
        <f>SUM(D102:M102)</f>
        <v>5972122</v>
      </c>
      <c r="O102" s="83">
        <f>(N102/$N$215)*100</f>
        <v>0.052486540507687515</v>
      </c>
      <c r="P102" s="84"/>
      <c r="Q102" s="4"/>
      <c r="R102" s="4"/>
      <c r="S102" s="4"/>
    </row>
    <row r="103" spans="2:19" ht="16.5" customHeight="1">
      <c r="B103" s="16"/>
      <c r="C103" s="15"/>
      <c r="D103" s="25"/>
      <c r="E103" s="26"/>
      <c r="F103" s="26"/>
      <c r="G103" s="26"/>
      <c r="H103" s="26"/>
      <c r="I103" s="26"/>
      <c r="J103" s="25"/>
      <c r="K103" s="25"/>
      <c r="L103" s="25"/>
      <c r="M103" s="25"/>
      <c r="N103" s="74"/>
      <c r="O103" s="44"/>
      <c r="P103" s="82"/>
      <c r="Q103" s="4"/>
      <c r="R103" s="4"/>
      <c r="S103" s="4"/>
    </row>
    <row r="104" spans="2:19" ht="16.5" customHeight="1">
      <c r="B104" s="16" t="s">
        <v>37</v>
      </c>
      <c r="C104" s="15" t="s">
        <v>38</v>
      </c>
      <c r="D104" s="25">
        <v>0</v>
      </c>
      <c r="E104" s="26">
        <v>0</v>
      </c>
      <c r="F104" s="26">
        <v>198510</v>
      </c>
      <c r="G104" s="26">
        <v>0</v>
      </c>
      <c r="H104" s="26">
        <v>495321</v>
      </c>
      <c r="I104" s="26">
        <v>0</v>
      </c>
      <c r="J104" s="25">
        <v>0</v>
      </c>
      <c r="K104" s="25">
        <v>0</v>
      </c>
      <c r="L104" s="25"/>
      <c r="M104" s="25">
        <v>0</v>
      </c>
      <c r="N104" s="74">
        <f>SUM(D104:M104)</f>
        <v>693831</v>
      </c>
      <c r="O104" s="81">
        <f>(N104/$N$106)*100</f>
        <v>48.30545114286927</v>
      </c>
      <c r="P104" s="82"/>
      <c r="Q104" s="4"/>
      <c r="R104" s="4"/>
      <c r="S104" s="4"/>
    </row>
    <row r="105" spans="2:19" ht="16.5" customHeight="1">
      <c r="B105" s="16"/>
      <c r="C105" s="15" t="s">
        <v>146</v>
      </c>
      <c r="D105" s="25">
        <v>0</v>
      </c>
      <c r="E105" s="26">
        <v>0</v>
      </c>
      <c r="F105" s="26">
        <v>0</v>
      </c>
      <c r="G105" s="26">
        <v>0</v>
      </c>
      <c r="H105" s="26">
        <v>742510</v>
      </c>
      <c r="I105" s="26">
        <v>0</v>
      </c>
      <c r="J105" s="25">
        <v>0</v>
      </c>
      <c r="K105" s="25">
        <v>0</v>
      </c>
      <c r="L105" s="25"/>
      <c r="M105" s="25">
        <v>0</v>
      </c>
      <c r="N105" s="74">
        <f>SUM(D105:M105)</f>
        <v>742510</v>
      </c>
      <c r="O105" s="81">
        <f>(N105/$N$106)*100</f>
        <v>51.69454885713072</v>
      </c>
      <c r="P105" s="82"/>
      <c r="Q105" s="4"/>
      <c r="R105" s="4"/>
      <c r="S105" s="4"/>
    </row>
    <row r="106" spans="2:19" ht="16.5" customHeight="1">
      <c r="B106" s="17"/>
      <c r="C106" s="18" t="s">
        <v>12</v>
      </c>
      <c r="D106" s="45">
        <f aca="true" t="shared" si="24" ref="D106:M106">SUM(D103:D105)</f>
        <v>0</v>
      </c>
      <c r="E106" s="46">
        <f t="shared" si="24"/>
        <v>0</v>
      </c>
      <c r="F106" s="46">
        <f t="shared" si="24"/>
        <v>198510</v>
      </c>
      <c r="G106" s="46">
        <f t="shared" si="24"/>
        <v>0</v>
      </c>
      <c r="H106" s="46">
        <f t="shared" si="24"/>
        <v>1237831</v>
      </c>
      <c r="I106" s="46">
        <f t="shared" si="24"/>
        <v>0</v>
      </c>
      <c r="J106" s="45">
        <f t="shared" si="24"/>
        <v>0</v>
      </c>
      <c r="K106" s="45">
        <f t="shared" si="24"/>
        <v>0</v>
      </c>
      <c r="L106" s="45">
        <f t="shared" si="24"/>
        <v>0</v>
      </c>
      <c r="M106" s="45">
        <f t="shared" si="24"/>
        <v>0</v>
      </c>
      <c r="N106" s="76">
        <f>SUM(D106:M106)</f>
        <v>1436341</v>
      </c>
      <c r="O106" s="83">
        <f>(N106/$N$215)*100</f>
        <v>0.012623414270397088</v>
      </c>
      <c r="P106" s="84"/>
      <c r="Q106" s="4"/>
      <c r="R106" s="4"/>
      <c r="S106" s="4"/>
    </row>
    <row r="107" spans="2:19" ht="16.5" customHeight="1">
      <c r="B107" s="16"/>
      <c r="C107" s="15"/>
      <c r="D107" s="25"/>
      <c r="E107" s="26"/>
      <c r="F107" s="26"/>
      <c r="G107" s="26"/>
      <c r="H107" s="26"/>
      <c r="I107" s="26"/>
      <c r="J107" s="25"/>
      <c r="K107" s="25"/>
      <c r="L107" s="25"/>
      <c r="M107" s="25"/>
      <c r="N107" s="74"/>
      <c r="O107" s="44"/>
      <c r="P107" s="82"/>
      <c r="Q107" s="4"/>
      <c r="R107" s="4"/>
      <c r="S107" s="4"/>
    </row>
    <row r="108" spans="2:19" ht="16.5" customHeight="1">
      <c r="B108" s="16" t="s">
        <v>39</v>
      </c>
      <c r="C108" s="15" t="s">
        <v>40</v>
      </c>
      <c r="D108" s="25">
        <v>1500000</v>
      </c>
      <c r="E108" s="26">
        <v>10339000</v>
      </c>
      <c r="F108" s="26">
        <v>50438190</v>
      </c>
      <c r="G108" s="26">
        <v>58079725</v>
      </c>
      <c r="H108" s="26">
        <v>49500654</v>
      </c>
      <c r="I108" s="26">
        <v>66911396</v>
      </c>
      <c r="J108" s="25">
        <v>83693861</v>
      </c>
      <c r="K108" s="67">
        <v>33111257</v>
      </c>
      <c r="L108" s="67">
        <v>4917912</v>
      </c>
      <c r="M108" s="67">
        <v>9579428</v>
      </c>
      <c r="N108" s="74">
        <f>SUM(D108:M108)</f>
        <v>368071423</v>
      </c>
      <c r="O108" s="81">
        <f>(N108/$N$110)*100</f>
        <v>99.9885665701632</v>
      </c>
      <c r="P108" s="82"/>
      <c r="Q108" s="4"/>
      <c r="R108" s="4"/>
      <c r="S108" s="4"/>
    </row>
    <row r="109" spans="2:19" ht="16.5" customHeight="1">
      <c r="B109" s="16"/>
      <c r="C109" s="27" t="s">
        <v>173</v>
      </c>
      <c r="D109" s="25"/>
      <c r="E109" s="26"/>
      <c r="F109" s="26"/>
      <c r="G109" s="26"/>
      <c r="H109" s="26"/>
      <c r="I109" s="26"/>
      <c r="J109" s="25"/>
      <c r="K109" s="67"/>
      <c r="L109" s="67"/>
      <c r="M109" s="67">
        <v>4960000</v>
      </c>
      <c r="N109" s="74">
        <f>SUM(D109:M109)</f>
        <v>4960000</v>
      </c>
      <c r="O109" s="81">
        <f>(N109/$N$110)*100</f>
        <v>1.347410473070085</v>
      </c>
      <c r="P109" s="82"/>
      <c r="Q109" s="4"/>
      <c r="R109" s="4"/>
      <c r="S109" s="4"/>
    </row>
    <row r="110" spans="2:19" ht="16.5" customHeight="1">
      <c r="B110" s="17"/>
      <c r="C110" s="18" t="s">
        <v>12</v>
      </c>
      <c r="D110" s="45">
        <f aca="true" t="shared" si="25" ref="D110:K110">SUM(D107:D108)</f>
        <v>1500000</v>
      </c>
      <c r="E110" s="46">
        <f t="shared" si="25"/>
        <v>10339000</v>
      </c>
      <c r="F110" s="46">
        <f t="shared" si="25"/>
        <v>50438190</v>
      </c>
      <c r="G110" s="46">
        <f t="shared" si="25"/>
        <v>58079725</v>
      </c>
      <c r="H110" s="46">
        <f t="shared" si="25"/>
        <v>49500654</v>
      </c>
      <c r="I110" s="46">
        <f t="shared" si="25"/>
        <v>66911396</v>
      </c>
      <c r="J110" s="45">
        <f t="shared" si="25"/>
        <v>83693861</v>
      </c>
      <c r="K110" s="45">
        <f t="shared" si="25"/>
        <v>33111257</v>
      </c>
      <c r="L110" s="45"/>
      <c r="M110" s="45">
        <f>SUM(M108:M109)</f>
        <v>14539428</v>
      </c>
      <c r="N110" s="76">
        <f>SUM(D110:M110)</f>
        <v>368113511</v>
      </c>
      <c r="O110" s="83">
        <f>(N110/$N$215)*100</f>
        <v>3.2351992652743147</v>
      </c>
      <c r="P110" s="84"/>
      <c r="Q110" s="4"/>
      <c r="R110" s="4"/>
      <c r="S110" s="4"/>
    </row>
    <row r="111" spans="2:19" ht="16.5" customHeight="1">
      <c r="B111" s="16"/>
      <c r="C111" s="15"/>
      <c r="D111" s="25"/>
      <c r="E111" s="26"/>
      <c r="F111" s="26"/>
      <c r="G111" s="26"/>
      <c r="H111" s="26"/>
      <c r="I111" s="26"/>
      <c r="J111" s="25"/>
      <c r="K111" s="25"/>
      <c r="L111" s="25"/>
      <c r="M111" s="25"/>
      <c r="N111" s="74"/>
      <c r="O111" s="44"/>
      <c r="P111" s="82"/>
      <c r="Q111" s="4"/>
      <c r="R111" s="4"/>
      <c r="S111" s="4"/>
    </row>
    <row r="112" spans="2:19" ht="16.5" customHeight="1">
      <c r="B112" s="16" t="s">
        <v>41</v>
      </c>
      <c r="C112" s="15" t="s">
        <v>84</v>
      </c>
      <c r="D112" s="25">
        <v>0</v>
      </c>
      <c r="E112" s="26">
        <v>496280</v>
      </c>
      <c r="F112" s="26">
        <v>981079</v>
      </c>
      <c r="G112" s="26">
        <v>11471</v>
      </c>
      <c r="H112" s="26">
        <v>1200000</v>
      </c>
      <c r="I112" s="26">
        <v>2267251</v>
      </c>
      <c r="J112" s="25">
        <v>0</v>
      </c>
      <c r="K112" s="25">
        <v>0</v>
      </c>
      <c r="L112" s="25"/>
      <c r="M112" s="25">
        <v>18615230</v>
      </c>
      <c r="N112" s="74">
        <f>SUM(D112:M112)</f>
        <v>23571311</v>
      </c>
      <c r="O112" s="81">
        <f>(N112/$N$116)*100</f>
        <v>10.003170875482803</v>
      </c>
      <c r="P112" s="82"/>
      <c r="Q112" s="4"/>
      <c r="R112" s="4"/>
      <c r="S112" s="4"/>
    </row>
    <row r="113" spans="2:19" ht="16.5" customHeight="1">
      <c r="B113" s="16"/>
      <c r="C113" s="15" t="s">
        <v>81</v>
      </c>
      <c r="D113" s="25">
        <v>498383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5">
        <v>0</v>
      </c>
      <c r="K113" s="25">
        <v>0</v>
      </c>
      <c r="L113" s="25"/>
      <c r="M113" s="25">
        <v>0</v>
      </c>
      <c r="N113" s="74">
        <f>SUM(D113:M113)</f>
        <v>498383</v>
      </c>
      <c r="O113" s="81">
        <f>(N113/$N$116)*100</f>
        <v>0.21150331054712002</v>
      </c>
      <c r="P113" s="82"/>
      <c r="Q113" s="4"/>
      <c r="R113" s="4"/>
      <c r="S113" s="4"/>
    </row>
    <row r="114" spans="2:19" ht="16.5" customHeight="1">
      <c r="B114" s="16"/>
      <c r="C114" s="27" t="s">
        <v>119</v>
      </c>
      <c r="D114" s="25">
        <v>0</v>
      </c>
      <c r="E114" s="26">
        <v>0</v>
      </c>
      <c r="F114" s="26">
        <v>496280</v>
      </c>
      <c r="G114" s="26">
        <v>0</v>
      </c>
      <c r="H114" s="26">
        <v>0</v>
      </c>
      <c r="I114" s="26">
        <v>0</v>
      </c>
      <c r="J114" s="25">
        <v>0</v>
      </c>
      <c r="K114" s="25">
        <v>0</v>
      </c>
      <c r="L114" s="25"/>
      <c r="M114" s="25">
        <v>0</v>
      </c>
      <c r="N114" s="74">
        <f>SUM(D114:M114)</f>
        <v>496280</v>
      </c>
      <c r="O114" s="81">
        <f>(N114/$N$116)*100</f>
        <v>0.2106108413776648</v>
      </c>
      <c r="P114" s="82"/>
      <c r="Q114" s="4"/>
      <c r="R114" s="4"/>
      <c r="S114" s="4"/>
    </row>
    <row r="115" spans="2:19" ht="16.5" customHeight="1">
      <c r="B115" s="16"/>
      <c r="C115" s="15" t="s">
        <v>42</v>
      </c>
      <c r="D115" s="25">
        <v>29902970</v>
      </c>
      <c r="E115" s="26">
        <v>38145159</v>
      </c>
      <c r="F115" s="26">
        <v>49053936</v>
      </c>
      <c r="G115" s="26">
        <v>59438590</v>
      </c>
      <c r="H115" s="26">
        <v>31163707</v>
      </c>
      <c r="I115" s="26">
        <v>3314673</v>
      </c>
      <c r="J115" s="25">
        <v>0</v>
      </c>
      <c r="K115" s="67">
        <v>39385</v>
      </c>
      <c r="L115" s="67">
        <v>13998</v>
      </c>
      <c r="M115" s="67">
        <v>0</v>
      </c>
      <c r="N115" s="74">
        <f>SUM(D115:M115)</f>
        <v>211072418</v>
      </c>
      <c r="O115" s="81">
        <f>(N115/$N$116)*100</f>
        <v>89.5747149725924</v>
      </c>
      <c r="P115" s="82"/>
      <c r="Q115" s="4"/>
      <c r="R115" s="4"/>
      <c r="S115" s="4"/>
    </row>
    <row r="116" spans="2:19" ht="16.5" customHeight="1">
      <c r="B116" s="17"/>
      <c r="C116" s="18" t="s">
        <v>12</v>
      </c>
      <c r="D116" s="45">
        <f aca="true" t="shared" si="26" ref="D116:M116">SUM(D111:D115)</f>
        <v>30401353</v>
      </c>
      <c r="E116" s="46">
        <f t="shared" si="26"/>
        <v>38641439</v>
      </c>
      <c r="F116" s="46">
        <f t="shared" si="26"/>
        <v>50531295</v>
      </c>
      <c r="G116" s="46">
        <f t="shared" si="26"/>
        <v>59450061</v>
      </c>
      <c r="H116" s="46">
        <f t="shared" si="26"/>
        <v>32363707</v>
      </c>
      <c r="I116" s="46">
        <f t="shared" si="26"/>
        <v>5581924</v>
      </c>
      <c r="J116" s="45">
        <f t="shared" si="26"/>
        <v>0</v>
      </c>
      <c r="K116" s="45">
        <f t="shared" si="26"/>
        <v>39385</v>
      </c>
      <c r="L116" s="45">
        <f t="shared" si="26"/>
        <v>13998</v>
      </c>
      <c r="M116" s="45">
        <f t="shared" si="26"/>
        <v>18615230</v>
      </c>
      <c r="N116" s="76">
        <f>SUM(D116:M116)</f>
        <v>235638392</v>
      </c>
      <c r="O116" s="83">
        <f>(N116/$N$215)*100</f>
        <v>2.070929563541125</v>
      </c>
      <c r="P116" s="84"/>
      <c r="Q116" s="4"/>
      <c r="R116" s="4"/>
      <c r="S116" s="4"/>
    </row>
    <row r="117" spans="2:19" ht="16.5" customHeight="1">
      <c r="B117" s="16"/>
      <c r="C117" s="15"/>
      <c r="D117" s="25"/>
      <c r="E117" s="26"/>
      <c r="F117" s="26"/>
      <c r="G117" s="26"/>
      <c r="H117" s="26"/>
      <c r="I117" s="26"/>
      <c r="J117" s="25"/>
      <c r="K117" s="25"/>
      <c r="L117" s="25"/>
      <c r="M117" s="25"/>
      <c r="N117" s="74"/>
      <c r="O117" s="44"/>
      <c r="P117" s="82"/>
      <c r="Q117" s="4"/>
      <c r="R117" s="4"/>
      <c r="S117" s="4"/>
    </row>
    <row r="118" spans="2:19" ht="16.5" customHeight="1">
      <c r="B118" s="16" t="s">
        <v>95</v>
      </c>
      <c r="C118" s="15" t="s">
        <v>96</v>
      </c>
      <c r="D118" s="25">
        <v>0</v>
      </c>
      <c r="E118" s="26">
        <v>5461626</v>
      </c>
      <c r="F118" s="26">
        <v>0</v>
      </c>
      <c r="G118" s="26">
        <v>2990300</v>
      </c>
      <c r="H118" s="26">
        <v>0</v>
      </c>
      <c r="I118" s="26">
        <v>0</v>
      </c>
      <c r="J118" s="25">
        <v>0</v>
      </c>
      <c r="K118" s="25">
        <v>0</v>
      </c>
      <c r="L118" s="25"/>
      <c r="M118" s="25">
        <v>0</v>
      </c>
      <c r="N118" s="74">
        <f>SUM(D118:M118)</f>
        <v>8451926</v>
      </c>
      <c r="O118" s="81">
        <f>(N118/$N$119)*100</f>
        <v>100</v>
      </c>
      <c r="P118" s="82"/>
      <c r="Q118" s="4"/>
      <c r="R118" s="4"/>
      <c r="S118" s="4"/>
    </row>
    <row r="119" spans="2:19" ht="16.5" customHeight="1">
      <c r="B119" s="17"/>
      <c r="C119" s="18" t="s">
        <v>12</v>
      </c>
      <c r="D119" s="45">
        <f aca="true" t="shared" si="27" ref="D119:M119">SUM(D117:D118)</f>
        <v>0</v>
      </c>
      <c r="E119" s="46">
        <f t="shared" si="27"/>
        <v>5461626</v>
      </c>
      <c r="F119" s="46">
        <f t="shared" si="27"/>
        <v>0</v>
      </c>
      <c r="G119" s="46">
        <f t="shared" si="27"/>
        <v>2990300</v>
      </c>
      <c r="H119" s="46">
        <f t="shared" si="27"/>
        <v>0</v>
      </c>
      <c r="I119" s="46">
        <f t="shared" si="27"/>
        <v>0</v>
      </c>
      <c r="J119" s="45">
        <f t="shared" si="27"/>
        <v>0</v>
      </c>
      <c r="K119" s="45">
        <f t="shared" si="27"/>
        <v>0</v>
      </c>
      <c r="L119" s="45">
        <f t="shared" si="27"/>
        <v>0</v>
      </c>
      <c r="M119" s="45">
        <f t="shared" si="27"/>
        <v>0</v>
      </c>
      <c r="N119" s="76">
        <f>SUM(D119:M119)</f>
        <v>8451926</v>
      </c>
      <c r="O119" s="83">
        <f>(N119/$N$215)*100</f>
        <v>0.07428052480625434</v>
      </c>
      <c r="P119" s="84"/>
      <c r="Q119" s="4"/>
      <c r="R119" s="4"/>
      <c r="S119" s="4"/>
    </row>
    <row r="120" spans="2:19" ht="16.5" customHeight="1">
      <c r="B120" s="16"/>
      <c r="C120" s="15"/>
      <c r="D120" s="25"/>
      <c r="E120" s="26"/>
      <c r="F120" s="26"/>
      <c r="G120" s="26"/>
      <c r="H120" s="26"/>
      <c r="I120" s="26"/>
      <c r="J120" s="25"/>
      <c r="K120" s="25"/>
      <c r="L120" s="25"/>
      <c r="M120" s="25"/>
      <c r="N120" s="74"/>
      <c r="O120" s="44"/>
      <c r="P120" s="82"/>
      <c r="Q120" s="4"/>
      <c r="R120" s="4"/>
      <c r="S120" s="4"/>
    </row>
    <row r="121" spans="2:19" ht="16.5" customHeight="1">
      <c r="B121" s="16" t="s">
        <v>43</v>
      </c>
      <c r="C121" s="15" t="s">
        <v>44</v>
      </c>
      <c r="D121" s="25">
        <v>996766</v>
      </c>
      <c r="E121" s="26">
        <v>0</v>
      </c>
      <c r="F121" s="26">
        <v>2004400</v>
      </c>
      <c r="G121" s="26">
        <v>3117000</v>
      </c>
      <c r="H121" s="26">
        <v>5160000</v>
      </c>
      <c r="I121" s="26">
        <v>5500000</v>
      </c>
      <c r="J121" s="25">
        <v>22690993</v>
      </c>
      <c r="K121" s="67">
        <v>22492837</v>
      </c>
      <c r="L121" s="67">
        <v>64115105</v>
      </c>
      <c r="M121" s="67">
        <v>70744065</v>
      </c>
      <c r="N121" s="74">
        <f>SUM(D121:M121)</f>
        <v>196821166</v>
      </c>
      <c r="O121" s="81">
        <f>(N121/$N$124)*100</f>
        <v>69.92756986293787</v>
      </c>
      <c r="P121" s="82"/>
      <c r="Q121" s="4"/>
      <c r="R121" s="4"/>
      <c r="S121" s="4"/>
    </row>
    <row r="122" spans="2:19" ht="16.5" customHeight="1">
      <c r="B122" s="16"/>
      <c r="C122" s="15" t="s">
        <v>75</v>
      </c>
      <c r="D122" s="25">
        <v>1292662</v>
      </c>
      <c r="E122" s="26">
        <v>693384</v>
      </c>
      <c r="F122" s="26">
        <v>11961188</v>
      </c>
      <c r="G122" s="26">
        <v>7125845</v>
      </c>
      <c r="H122" s="26">
        <v>0</v>
      </c>
      <c r="I122" s="26">
        <v>6500000</v>
      </c>
      <c r="J122" s="25">
        <v>17207946</v>
      </c>
      <c r="K122" s="25">
        <v>0</v>
      </c>
      <c r="L122" s="25"/>
      <c r="M122" s="25">
        <v>0</v>
      </c>
      <c r="N122" s="74">
        <f>SUM(D122:M122)</f>
        <v>44781025</v>
      </c>
      <c r="O122" s="81">
        <f>(N122/$N$124)*100</f>
        <v>15.910017798702947</v>
      </c>
      <c r="P122" s="82"/>
      <c r="Q122" s="4"/>
      <c r="R122" s="4"/>
      <c r="S122" s="4"/>
    </row>
    <row r="123" spans="2:19" ht="16.5" customHeight="1">
      <c r="B123" s="16"/>
      <c r="C123" s="15" t="s">
        <v>133</v>
      </c>
      <c r="D123" s="25">
        <v>0</v>
      </c>
      <c r="E123" s="26">
        <v>0</v>
      </c>
      <c r="F123" s="26">
        <v>0</v>
      </c>
      <c r="G123" s="26">
        <v>17774155</v>
      </c>
      <c r="H123" s="26">
        <v>0</v>
      </c>
      <c r="I123" s="26">
        <v>0</v>
      </c>
      <c r="J123" s="25">
        <v>0</v>
      </c>
      <c r="K123" s="67">
        <v>22087984</v>
      </c>
      <c r="L123" s="67"/>
      <c r="M123" s="67">
        <v>0</v>
      </c>
      <c r="N123" s="74">
        <f>SUM(D123:M123)</f>
        <v>39862139</v>
      </c>
      <c r="O123" s="81">
        <f>(N123/$N$124)*100</f>
        <v>14.162412338359182</v>
      </c>
      <c r="P123" s="82"/>
      <c r="Q123" s="4"/>
      <c r="R123" s="4"/>
      <c r="S123" s="4"/>
    </row>
    <row r="124" spans="2:19" ht="16.5" customHeight="1">
      <c r="B124" s="17"/>
      <c r="C124" s="18" t="s">
        <v>12</v>
      </c>
      <c r="D124" s="45">
        <f aca="true" t="shared" si="28" ref="D124:M124">SUM(D120:D123)</f>
        <v>2289428</v>
      </c>
      <c r="E124" s="46">
        <f t="shared" si="28"/>
        <v>693384</v>
      </c>
      <c r="F124" s="46">
        <f t="shared" si="28"/>
        <v>13965588</v>
      </c>
      <c r="G124" s="46">
        <f t="shared" si="28"/>
        <v>28017000</v>
      </c>
      <c r="H124" s="46">
        <f t="shared" si="28"/>
        <v>5160000</v>
      </c>
      <c r="I124" s="46">
        <f t="shared" si="28"/>
        <v>12000000</v>
      </c>
      <c r="J124" s="45">
        <f t="shared" si="28"/>
        <v>39898939</v>
      </c>
      <c r="K124" s="45">
        <f t="shared" si="28"/>
        <v>44580821</v>
      </c>
      <c r="L124" s="45">
        <f t="shared" si="28"/>
        <v>64115105</v>
      </c>
      <c r="M124" s="45">
        <f t="shared" si="28"/>
        <v>70744065</v>
      </c>
      <c r="N124" s="76">
        <f>SUM(D124:M124)</f>
        <v>281464330</v>
      </c>
      <c r="O124" s="83">
        <f>(N124/$N$215)*100</f>
        <v>2.4736750116648865</v>
      </c>
      <c r="P124" s="84"/>
      <c r="Q124" s="4"/>
      <c r="R124" s="4"/>
      <c r="S124" s="4"/>
    </row>
    <row r="125" spans="2:19" ht="16.5" customHeight="1">
      <c r="B125" s="16"/>
      <c r="C125" s="15"/>
      <c r="D125" s="25"/>
      <c r="E125" s="26"/>
      <c r="F125" s="26"/>
      <c r="G125" s="26"/>
      <c r="H125" s="26"/>
      <c r="I125" s="26"/>
      <c r="J125" s="25"/>
      <c r="K125" s="25"/>
      <c r="L125" s="25"/>
      <c r="M125" s="25"/>
      <c r="N125" s="74"/>
      <c r="O125" s="44"/>
      <c r="P125" s="82"/>
      <c r="Q125" s="4"/>
      <c r="R125" s="4"/>
      <c r="S125" s="4"/>
    </row>
    <row r="126" spans="2:19" ht="16.5" customHeight="1">
      <c r="B126" s="16" t="s">
        <v>134</v>
      </c>
      <c r="C126" s="15" t="s">
        <v>135</v>
      </c>
      <c r="D126" s="25">
        <v>0</v>
      </c>
      <c r="E126" s="26"/>
      <c r="F126" s="26">
        <v>0</v>
      </c>
      <c r="G126" s="26">
        <v>992550</v>
      </c>
      <c r="H126" s="26">
        <v>0</v>
      </c>
      <c r="I126" s="26">
        <v>0</v>
      </c>
      <c r="J126" s="25">
        <v>0</v>
      </c>
      <c r="K126" s="25">
        <v>0</v>
      </c>
      <c r="L126" s="25"/>
      <c r="M126" s="25">
        <v>0</v>
      </c>
      <c r="N126" s="74">
        <f>SUM(D126:M126)</f>
        <v>992550</v>
      </c>
      <c r="O126" s="81">
        <f>(N126/$N$127)*100</f>
        <v>100</v>
      </c>
      <c r="P126" s="82"/>
      <c r="Q126" s="4"/>
      <c r="R126" s="4"/>
      <c r="S126" s="4"/>
    </row>
    <row r="127" spans="2:19" ht="16.5" customHeight="1">
      <c r="B127" s="17"/>
      <c r="C127" s="18" t="s">
        <v>12</v>
      </c>
      <c r="D127" s="45">
        <f aca="true" t="shared" si="29" ref="D127:M127">SUM(D125:D126)</f>
        <v>0</v>
      </c>
      <c r="E127" s="46">
        <f t="shared" si="29"/>
        <v>0</v>
      </c>
      <c r="F127" s="46">
        <f t="shared" si="29"/>
        <v>0</v>
      </c>
      <c r="G127" s="46">
        <f t="shared" si="29"/>
        <v>992550</v>
      </c>
      <c r="H127" s="46">
        <f t="shared" si="29"/>
        <v>0</v>
      </c>
      <c r="I127" s="46">
        <f t="shared" si="29"/>
        <v>0</v>
      </c>
      <c r="J127" s="45">
        <f t="shared" si="29"/>
        <v>0</v>
      </c>
      <c r="K127" s="45">
        <f t="shared" si="29"/>
        <v>0</v>
      </c>
      <c r="L127" s="45">
        <f t="shared" si="29"/>
        <v>0</v>
      </c>
      <c r="M127" s="45">
        <f t="shared" si="29"/>
        <v>0</v>
      </c>
      <c r="N127" s="76">
        <f>SUM(N125:N126)</f>
        <v>992550</v>
      </c>
      <c r="O127" s="83">
        <f>(N127/$N$215)*100</f>
        <v>0.00872311647031076</v>
      </c>
      <c r="P127" s="84"/>
      <c r="Q127" s="4"/>
      <c r="R127" s="4"/>
      <c r="S127" s="4"/>
    </row>
    <row r="128" spans="2:19" ht="16.5" customHeight="1">
      <c r="B128" s="16"/>
      <c r="C128" s="15"/>
      <c r="D128" s="25"/>
      <c r="E128" s="26"/>
      <c r="F128" s="26"/>
      <c r="G128" s="26"/>
      <c r="H128" s="26"/>
      <c r="I128" s="26"/>
      <c r="J128" s="25"/>
      <c r="K128" s="25"/>
      <c r="L128" s="25"/>
      <c r="M128" s="25"/>
      <c r="N128" s="74"/>
      <c r="O128" s="44"/>
      <c r="P128" s="82"/>
      <c r="Q128" s="4"/>
      <c r="R128" s="4"/>
      <c r="S128" s="4"/>
    </row>
    <row r="129" spans="2:19" ht="16.5" customHeight="1">
      <c r="B129" s="16" t="s">
        <v>136</v>
      </c>
      <c r="C129" s="15" t="s">
        <v>153</v>
      </c>
      <c r="D129" s="25">
        <v>0</v>
      </c>
      <c r="E129" s="26">
        <v>0</v>
      </c>
      <c r="F129" s="26">
        <v>0</v>
      </c>
      <c r="G129" s="26">
        <v>0</v>
      </c>
      <c r="H129" s="26">
        <v>0</v>
      </c>
      <c r="I129" s="26">
        <v>786000</v>
      </c>
      <c r="J129" s="25">
        <v>0</v>
      </c>
      <c r="K129" s="25">
        <v>0</v>
      </c>
      <c r="L129" s="25"/>
      <c r="M129" s="25">
        <v>0</v>
      </c>
      <c r="N129" s="74">
        <f>SUM(D129:M129)</f>
        <v>786000</v>
      </c>
      <c r="O129" s="81">
        <f>(N129/$N$131)*100</f>
        <v>44.48026004540835</v>
      </c>
      <c r="P129" s="82"/>
      <c r="Q129" s="4"/>
      <c r="R129" s="4"/>
      <c r="S129" s="4"/>
    </row>
    <row r="130" spans="2:19" ht="16.5" customHeight="1">
      <c r="B130" s="16"/>
      <c r="C130" s="15" t="s">
        <v>137</v>
      </c>
      <c r="D130" s="25">
        <v>0</v>
      </c>
      <c r="E130" s="26">
        <v>0</v>
      </c>
      <c r="F130" s="26">
        <v>0</v>
      </c>
      <c r="G130" s="26">
        <v>981076</v>
      </c>
      <c r="H130" s="26">
        <v>0</v>
      </c>
      <c r="I130" s="26">
        <v>0</v>
      </c>
      <c r="J130" s="25">
        <v>0</v>
      </c>
      <c r="K130" s="25">
        <v>0</v>
      </c>
      <c r="L130" s="25"/>
      <c r="M130" s="25">
        <v>0</v>
      </c>
      <c r="N130" s="74">
        <f>SUM(D130:M130)</f>
        <v>981076</v>
      </c>
      <c r="O130" s="81">
        <f>(N130/$N$131)*100</f>
        <v>55.51973995459165</v>
      </c>
      <c r="P130" s="82"/>
      <c r="Q130" s="4"/>
      <c r="R130" s="4"/>
      <c r="S130" s="4"/>
    </row>
    <row r="131" spans="2:19" ht="16.5" customHeight="1">
      <c r="B131" s="17"/>
      <c r="C131" s="18" t="s">
        <v>12</v>
      </c>
      <c r="D131" s="45">
        <f aca="true" t="shared" si="30" ref="D131:M131">SUM(D128:D130)</f>
        <v>0</v>
      </c>
      <c r="E131" s="46">
        <f t="shared" si="30"/>
        <v>0</v>
      </c>
      <c r="F131" s="46">
        <f t="shared" si="30"/>
        <v>0</v>
      </c>
      <c r="G131" s="46">
        <f t="shared" si="30"/>
        <v>981076</v>
      </c>
      <c r="H131" s="46">
        <f t="shared" si="30"/>
        <v>0</v>
      </c>
      <c r="I131" s="46">
        <f t="shared" si="30"/>
        <v>786000</v>
      </c>
      <c r="J131" s="45">
        <f t="shared" si="30"/>
        <v>0</v>
      </c>
      <c r="K131" s="45">
        <f t="shared" si="30"/>
        <v>0</v>
      </c>
      <c r="L131" s="45">
        <f t="shared" si="30"/>
        <v>0</v>
      </c>
      <c r="M131" s="45">
        <f t="shared" si="30"/>
        <v>0</v>
      </c>
      <c r="N131" s="76">
        <f>SUM(D131:M131)</f>
        <v>1767076</v>
      </c>
      <c r="O131" s="83">
        <f>(N131/$N$215)*100</f>
        <v>0.015530109072480841</v>
      </c>
      <c r="P131" s="84"/>
      <c r="Q131" s="4"/>
      <c r="R131" s="4"/>
      <c r="S131" s="4"/>
    </row>
    <row r="132" spans="2:19" ht="16.5" customHeight="1">
      <c r="B132" s="16"/>
      <c r="C132" s="15"/>
      <c r="D132" s="25"/>
      <c r="E132" s="26"/>
      <c r="F132" s="26"/>
      <c r="G132" s="26"/>
      <c r="H132" s="26"/>
      <c r="I132" s="26"/>
      <c r="J132" s="25"/>
      <c r="K132" s="25"/>
      <c r="L132" s="25"/>
      <c r="M132" s="25"/>
      <c r="N132" s="74"/>
      <c r="O132" s="44"/>
      <c r="P132" s="82"/>
      <c r="Q132" s="4"/>
      <c r="R132" s="4"/>
      <c r="S132" s="4"/>
    </row>
    <row r="133" spans="2:19" ht="16.5" customHeight="1">
      <c r="B133" s="16" t="s">
        <v>45</v>
      </c>
      <c r="C133" s="15" t="s">
        <v>46</v>
      </c>
      <c r="D133" s="25">
        <v>86718615</v>
      </c>
      <c r="E133" s="26">
        <v>0</v>
      </c>
      <c r="F133" s="26">
        <v>173553356</v>
      </c>
      <c r="G133" s="26">
        <v>146451611</v>
      </c>
      <c r="H133" s="26">
        <v>160382751</v>
      </c>
      <c r="I133" s="26">
        <v>129060132</v>
      </c>
      <c r="J133" s="25">
        <v>120626885</v>
      </c>
      <c r="K133" s="67">
        <v>100855972</v>
      </c>
      <c r="L133" s="67">
        <v>98010000</v>
      </c>
      <c r="M133" s="67">
        <v>118369957</v>
      </c>
      <c r="N133" s="74">
        <f>SUM(D133:M133)</f>
        <v>1134029279</v>
      </c>
      <c r="O133" s="81">
        <f>(N133/$N$136)*100</f>
        <v>99.91356211041732</v>
      </c>
      <c r="P133" s="82"/>
      <c r="Q133" s="4"/>
      <c r="R133" s="4"/>
      <c r="S133" s="4"/>
    </row>
    <row r="134" spans="2:19" ht="16.5" customHeight="1">
      <c r="B134" s="16"/>
      <c r="C134" s="15" t="s">
        <v>47</v>
      </c>
      <c r="D134" s="25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5">
        <v>0</v>
      </c>
      <c r="K134" s="25">
        <v>0</v>
      </c>
      <c r="L134" s="25"/>
      <c r="M134" s="25">
        <v>0</v>
      </c>
      <c r="N134" s="74">
        <f>SUM(D134:M134)</f>
        <v>0</v>
      </c>
      <c r="O134" s="81">
        <f>(N134/$N$136)*100</f>
        <v>0</v>
      </c>
      <c r="P134" s="82"/>
      <c r="Q134" s="4"/>
      <c r="R134" s="4"/>
      <c r="S134" s="4"/>
    </row>
    <row r="135" spans="2:19" ht="16.5" customHeight="1">
      <c r="B135" s="16"/>
      <c r="C135" s="15" t="s">
        <v>48</v>
      </c>
      <c r="D135" s="25">
        <v>0</v>
      </c>
      <c r="E135" s="26">
        <v>0</v>
      </c>
      <c r="F135" s="26">
        <v>0</v>
      </c>
      <c r="G135" s="26">
        <v>0</v>
      </c>
      <c r="H135" s="26">
        <v>981079</v>
      </c>
      <c r="I135" s="26">
        <v>0</v>
      </c>
      <c r="J135" s="25">
        <v>0</v>
      </c>
      <c r="K135" s="25">
        <v>0</v>
      </c>
      <c r="L135" s="25"/>
      <c r="M135" s="25">
        <v>0</v>
      </c>
      <c r="N135" s="74">
        <f>SUM(D135:M135)</f>
        <v>981079</v>
      </c>
      <c r="O135" s="81">
        <f>(N135/$N$136)*100</f>
        <v>0.08643788958267815</v>
      </c>
      <c r="P135" s="82"/>
      <c r="Q135" s="4"/>
      <c r="R135" s="4"/>
      <c r="S135" s="4"/>
    </row>
    <row r="136" spans="2:19" ht="16.5" customHeight="1">
      <c r="B136" s="17"/>
      <c r="C136" s="18" t="s">
        <v>12</v>
      </c>
      <c r="D136" s="45">
        <f aca="true" t="shared" si="31" ref="D136:M136">SUM(D132:D135)</f>
        <v>86718615</v>
      </c>
      <c r="E136" s="46">
        <f t="shared" si="31"/>
        <v>0</v>
      </c>
      <c r="F136" s="46">
        <f t="shared" si="31"/>
        <v>173553356</v>
      </c>
      <c r="G136" s="46">
        <f t="shared" si="31"/>
        <v>146451611</v>
      </c>
      <c r="H136" s="46">
        <f t="shared" si="31"/>
        <v>161363830</v>
      </c>
      <c r="I136" s="46">
        <f t="shared" si="31"/>
        <v>129060132</v>
      </c>
      <c r="J136" s="45">
        <f t="shared" si="31"/>
        <v>120626885</v>
      </c>
      <c r="K136" s="45">
        <f t="shared" si="31"/>
        <v>100855972</v>
      </c>
      <c r="L136" s="45">
        <f t="shared" si="31"/>
        <v>98010000</v>
      </c>
      <c r="M136" s="45">
        <f t="shared" si="31"/>
        <v>118369957</v>
      </c>
      <c r="N136" s="76">
        <f>SUM(D136:M136)</f>
        <v>1135010358</v>
      </c>
      <c r="O136" s="83">
        <f>(N136/$N$215)*100</f>
        <v>9.975142358413292</v>
      </c>
      <c r="P136" s="84"/>
      <c r="Q136" s="4"/>
      <c r="R136" s="4"/>
      <c r="S136" s="4"/>
    </row>
    <row r="137" spans="2:19" ht="16.5" customHeight="1">
      <c r="B137" s="16"/>
      <c r="C137" s="15"/>
      <c r="D137" s="25"/>
      <c r="E137" s="26"/>
      <c r="F137" s="26"/>
      <c r="G137" s="26"/>
      <c r="H137" s="26"/>
      <c r="I137" s="26"/>
      <c r="J137" s="25"/>
      <c r="K137" s="25"/>
      <c r="L137" s="25"/>
      <c r="M137" s="25"/>
      <c r="N137" s="74"/>
      <c r="O137" s="44"/>
      <c r="P137" s="82"/>
      <c r="Q137" s="4"/>
      <c r="R137" s="4"/>
      <c r="S137" s="4"/>
    </row>
    <row r="138" spans="2:19" ht="16.5" customHeight="1">
      <c r="B138" s="16" t="s">
        <v>107</v>
      </c>
      <c r="C138" s="15" t="s">
        <v>108</v>
      </c>
      <c r="D138" s="25">
        <v>0</v>
      </c>
      <c r="E138" s="26"/>
      <c r="F138" s="26">
        <v>2008000</v>
      </c>
      <c r="G138" s="26">
        <v>0</v>
      </c>
      <c r="H138" s="26">
        <v>6000000</v>
      </c>
      <c r="I138" s="26">
        <v>496000</v>
      </c>
      <c r="J138" s="25">
        <v>0</v>
      </c>
      <c r="K138" s="25">
        <v>0</v>
      </c>
      <c r="L138" s="25"/>
      <c r="M138" s="25">
        <v>0</v>
      </c>
      <c r="N138" s="74">
        <f>SUM(D138:M138)</f>
        <v>8504000</v>
      </c>
      <c r="O138" s="81">
        <f>(N138/$N$140)*100</f>
        <v>65.75325010413123</v>
      </c>
      <c r="P138" s="82"/>
      <c r="Q138" s="4"/>
      <c r="R138" s="4"/>
      <c r="S138" s="4"/>
    </row>
    <row r="139" spans="2:19" ht="16.5" customHeight="1">
      <c r="B139" s="16"/>
      <c r="C139" s="15" t="s">
        <v>147</v>
      </c>
      <c r="D139" s="25">
        <v>0</v>
      </c>
      <c r="E139" s="26"/>
      <c r="F139" s="26">
        <v>0</v>
      </c>
      <c r="G139" s="26">
        <v>0</v>
      </c>
      <c r="H139" s="26">
        <v>4429201</v>
      </c>
      <c r="I139" s="26">
        <v>0</v>
      </c>
      <c r="J139" s="25">
        <v>0</v>
      </c>
      <c r="K139" s="25">
        <v>0</v>
      </c>
      <c r="L139" s="25"/>
      <c r="M139" s="25">
        <v>0</v>
      </c>
      <c r="N139" s="74">
        <f>SUM(D139:M139)</f>
        <v>4429201</v>
      </c>
      <c r="O139" s="81">
        <f>(N139/$N$140)*100</f>
        <v>34.246749895868774</v>
      </c>
      <c r="P139" s="82"/>
      <c r="Q139" s="4"/>
      <c r="R139" s="4"/>
      <c r="S139" s="4"/>
    </row>
    <row r="140" spans="2:19" ht="16.5" customHeight="1">
      <c r="B140" s="17"/>
      <c r="C140" s="18" t="s">
        <v>12</v>
      </c>
      <c r="D140" s="45">
        <f aca="true" t="shared" si="32" ref="D140:M140">SUM(D137:D139)</f>
        <v>0</v>
      </c>
      <c r="E140" s="46">
        <f t="shared" si="32"/>
        <v>0</v>
      </c>
      <c r="F140" s="46">
        <f t="shared" si="32"/>
        <v>2008000</v>
      </c>
      <c r="G140" s="46">
        <f t="shared" si="32"/>
        <v>0</v>
      </c>
      <c r="H140" s="46">
        <f t="shared" si="32"/>
        <v>10429201</v>
      </c>
      <c r="I140" s="46">
        <f t="shared" si="32"/>
        <v>496000</v>
      </c>
      <c r="J140" s="45">
        <f t="shared" si="32"/>
        <v>0</v>
      </c>
      <c r="K140" s="45">
        <f t="shared" si="32"/>
        <v>0</v>
      </c>
      <c r="L140" s="45">
        <f t="shared" si="32"/>
        <v>0</v>
      </c>
      <c r="M140" s="45">
        <f t="shared" si="32"/>
        <v>0</v>
      </c>
      <c r="N140" s="76">
        <f>SUM(D140:M140)</f>
        <v>12933201</v>
      </c>
      <c r="O140" s="83">
        <f>(N140/$N$215)*100</f>
        <v>0.1136646200765096</v>
      </c>
      <c r="P140" s="84"/>
      <c r="Q140" s="4"/>
      <c r="R140" s="4"/>
      <c r="S140" s="4"/>
    </row>
    <row r="141" spans="2:19" ht="16.5" customHeight="1">
      <c r="B141" s="16"/>
      <c r="C141" s="15"/>
      <c r="D141" s="25"/>
      <c r="E141" s="26"/>
      <c r="F141" s="26"/>
      <c r="G141" s="26"/>
      <c r="H141" s="26"/>
      <c r="I141" s="26"/>
      <c r="J141" s="25"/>
      <c r="K141" s="25"/>
      <c r="L141" s="25"/>
      <c r="M141" s="25"/>
      <c r="N141" s="74"/>
      <c r="O141" s="44"/>
      <c r="P141" s="82"/>
      <c r="Q141" s="4"/>
      <c r="R141" s="4"/>
      <c r="S141" s="4"/>
    </row>
    <row r="142" spans="2:19" ht="16.5" customHeight="1">
      <c r="B142" s="16" t="s">
        <v>98</v>
      </c>
      <c r="C142" s="15" t="s">
        <v>99</v>
      </c>
      <c r="D142" s="25">
        <v>0</v>
      </c>
      <c r="E142" s="26">
        <v>4983828</v>
      </c>
      <c r="F142" s="26">
        <v>7403985</v>
      </c>
      <c r="G142" s="26">
        <v>0</v>
      </c>
      <c r="H142" s="26">
        <v>1488750</v>
      </c>
      <c r="I142" s="26">
        <v>1485965</v>
      </c>
      <c r="J142" s="25">
        <v>0</v>
      </c>
      <c r="K142" s="25">
        <v>0</v>
      </c>
      <c r="L142" s="25"/>
      <c r="M142" s="25">
        <v>27885300</v>
      </c>
      <c r="N142" s="74">
        <f>SUM(D142:M142)</f>
        <v>43247828</v>
      </c>
      <c r="O142" s="81">
        <f>(N142/$N$143)*100</f>
        <v>100</v>
      </c>
      <c r="P142" s="82"/>
      <c r="Q142" s="4"/>
      <c r="R142" s="4"/>
      <c r="S142" s="4"/>
    </row>
    <row r="143" spans="2:19" ht="16.5" customHeight="1">
      <c r="B143" s="17"/>
      <c r="C143" s="18" t="s">
        <v>12</v>
      </c>
      <c r="D143" s="45">
        <f aca="true" t="shared" si="33" ref="D143:M143">SUM(D141:D142)</f>
        <v>0</v>
      </c>
      <c r="E143" s="46">
        <f t="shared" si="33"/>
        <v>4983828</v>
      </c>
      <c r="F143" s="46">
        <f t="shared" si="33"/>
        <v>7403985</v>
      </c>
      <c r="G143" s="46">
        <f t="shared" si="33"/>
        <v>0</v>
      </c>
      <c r="H143" s="46">
        <f t="shared" si="33"/>
        <v>1488750</v>
      </c>
      <c r="I143" s="46">
        <f t="shared" si="33"/>
        <v>1485965</v>
      </c>
      <c r="J143" s="45">
        <f t="shared" si="33"/>
        <v>0</v>
      </c>
      <c r="K143" s="45">
        <f t="shared" si="33"/>
        <v>0</v>
      </c>
      <c r="L143" s="45">
        <f t="shared" si="33"/>
        <v>0</v>
      </c>
      <c r="M143" s="45">
        <f t="shared" si="33"/>
        <v>27885300</v>
      </c>
      <c r="N143" s="76">
        <f>SUM(D143:M143)</f>
        <v>43247828</v>
      </c>
      <c r="O143" s="83">
        <f>(N143/$N$215)*100</f>
        <v>0.3800874925514754</v>
      </c>
      <c r="P143" s="84"/>
      <c r="Q143" s="4"/>
      <c r="R143" s="4"/>
      <c r="S143" s="4"/>
    </row>
    <row r="144" spans="2:19" ht="16.5" customHeight="1">
      <c r="B144" s="16"/>
      <c r="C144" s="5"/>
      <c r="D144" s="25"/>
      <c r="E144" s="26"/>
      <c r="F144" s="26"/>
      <c r="G144" s="26"/>
      <c r="H144" s="26"/>
      <c r="I144" s="26"/>
      <c r="J144" s="25"/>
      <c r="K144" s="25"/>
      <c r="L144" s="25"/>
      <c r="M144" s="25"/>
      <c r="N144" s="74"/>
      <c r="O144" s="81"/>
      <c r="P144" s="82"/>
      <c r="Q144" s="4"/>
      <c r="R144" s="4"/>
      <c r="S144" s="4"/>
    </row>
    <row r="145" spans="2:19" ht="16.5" customHeight="1">
      <c r="B145" s="16" t="s">
        <v>49</v>
      </c>
      <c r="C145" s="15" t="s">
        <v>50</v>
      </c>
      <c r="D145" s="25">
        <v>7000000</v>
      </c>
      <c r="E145" s="26">
        <v>47923529</v>
      </c>
      <c r="F145" s="26">
        <v>4952454</v>
      </c>
      <c r="G145" s="26">
        <v>12363910</v>
      </c>
      <c r="H145" s="26">
        <v>19577195</v>
      </c>
      <c r="I145" s="26">
        <v>15245527</v>
      </c>
      <c r="J145" s="25">
        <v>75781772</v>
      </c>
      <c r="K145" s="67">
        <v>65167979</v>
      </c>
      <c r="L145" s="67">
        <v>58534521</v>
      </c>
      <c r="M145" s="67">
        <v>633234000</v>
      </c>
      <c r="N145" s="74">
        <f>SUM(D145:M145)</f>
        <v>939780887</v>
      </c>
      <c r="O145" s="81">
        <f>(N145/$N$146)*100</f>
        <v>100</v>
      </c>
      <c r="P145" s="82"/>
      <c r="Q145" s="4"/>
      <c r="R145" s="4"/>
      <c r="S145" s="4"/>
    </row>
    <row r="146" spans="2:19" ht="16.5" customHeight="1">
      <c r="B146" s="17"/>
      <c r="C146" s="18" t="s">
        <v>12</v>
      </c>
      <c r="D146" s="45">
        <f aca="true" t="shared" si="34" ref="D146:M146">SUM(D145:D145)</f>
        <v>7000000</v>
      </c>
      <c r="E146" s="46">
        <f t="shared" si="34"/>
        <v>47923529</v>
      </c>
      <c r="F146" s="46">
        <f t="shared" si="34"/>
        <v>4952454</v>
      </c>
      <c r="G146" s="46">
        <f t="shared" si="34"/>
        <v>12363910</v>
      </c>
      <c r="H146" s="46">
        <f t="shared" si="34"/>
        <v>19577195</v>
      </c>
      <c r="I146" s="46">
        <f t="shared" si="34"/>
        <v>15245527</v>
      </c>
      <c r="J146" s="45">
        <f t="shared" si="34"/>
        <v>75781772</v>
      </c>
      <c r="K146" s="45">
        <f t="shared" si="34"/>
        <v>65167979</v>
      </c>
      <c r="L146" s="45">
        <f t="shared" si="34"/>
        <v>58534521</v>
      </c>
      <c r="M146" s="45">
        <f t="shared" si="34"/>
        <v>633234000</v>
      </c>
      <c r="N146" s="76">
        <f>SUM(D146:M146)</f>
        <v>939780887</v>
      </c>
      <c r="O146" s="83">
        <f>(N146/$N$215)*100</f>
        <v>8.259350293559978</v>
      </c>
      <c r="P146" s="84"/>
      <c r="Q146" s="4"/>
      <c r="R146" s="4"/>
      <c r="S146" s="4"/>
    </row>
    <row r="147" spans="2:19" ht="16.5" customHeight="1">
      <c r="B147" s="16"/>
      <c r="C147" s="15"/>
      <c r="D147" s="25"/>
      <c r="E147" s="26"/>
      <c r="F147" s="26"/>
      <c r="G147" s="26"/>
      <c r="H147" s="26"/>
      <c r="I147" s="26"/>
      <c r="J147" s="25"/>
      <c r="K147" s="25"/>
      <c r="L147" s="25"/>
      <c r="M147" s="25"/>
      <c r="N147" s="74"/>
      <c r="O147" s="44"/>
      <c r="P147" s="82"/>
      <c r="Q147" s="4"/>
      <c r="R147" s="4"/>
      <c r="S147" s="4"/>
    </row>
    <row r="148" spans="2:19" ht="16.5" customHeight="1">
      <c r="B148" s="16" t="s">
        <v>51</v>
      </c>
      <c r="C148" s="15" t="s">
        <v>52</v>
      </c>
      <c r="D148" s="25">
        <v>0</v>
      </c>
      <c r="E148" s="26">
        <v>0</v>
      </c>
      <c r="F148" s="26">
        <v>2183615</v>
      </c>
      <c r="G148" s="26">
        <v>2452697</v>
      </c>
      <c r="H148" s="26">
        <v>0</v>
      </c>
      <c r="I148" s="26">
        <v>1981286</v>
      </c>
      <c r="J148" s="25">
        <v>0</v>
      </c>
      <c r="K148" s="25">
        <v>0</v>
      </c>
      <c r="L148" s="25"/>
      <c r="M148" s="25">
        <v>0</v>
      </c>
      <c r="N148" s="74">
        <f aca="true" t="shared" si="35" ref="N148:N155">SUM(D148:M148)</f>
        <v>6617598</v>
      </c>
      <c r="O148" s="81">
        <f aca="true" t="shared" si="36" ref="O148:O154">(N148/$N$155)*100</f>
        <v>6.573390110954599</v>
      </c>
      <c r="P148" s="82"/>
      <c r="Q148" s="4"/>
      <c r="R148" s="4"/>
      <c r="S148" s="4"/>
    </row>
    <row r="149" spans="2:19" ht="16.5" customHeight="1">
      <c r="B149" s="16"/>
      <c r="C149" s="15" t="s">
        <v>53</v>
      </c>
      <c r="D149" s="25">
        <v>0</v>
      </c>
      <c r="E149" s="26">
        <v>0</v>
      </c>
      <c r="F149" s="26">
        <v>0</v>
      </c>
      <c r="G149" s="26">
        <v>0</v>
      </c>
      <c r="H149" s="26">
        <v>0</v>
      </c>
      <c r="I149" s="26">
        <v>0</v>
      </c>
      <c r="J149" s="25">
        <v>0</v>
      </c>
      <c r="K149" s="25">
        <v>0</v>
      </c>
      <c r="L149" s="25"/>
      <c r="M149" s="25">
        <v>0</v>
      </c>
      <c r="N149" s="74">
        <f t="shared" si="35"/>
        <v>0</v>
      </c>
      <c r="O149" s="81">
        <f t="shared" si="36"/>
        <v>0</v>
      </c>
      <c r="P149" s="82"/>
      <c r="Q149" s="4"/>
      <c r="R149" s="4"/>
      <c r="S149" s="4"/>
    </row>
    <row r="150" spans="2:19" ht="16.5" customHeight="1">
      <c r="B150" s="16"/>
      <c r="C150" s="15" t="s">
        <v>54</v>
      </c>
      <c r="D150" s="25">
        <v>0</v>
      </c>
      <c r="E150" s="26">
        <v>498383</v>
      </c>
      <c r="F150" s="26">
        <v>2767674</v>
      </c>
      <c r="G150" s="26">
        <v>0</v>
      </c>
      <c r="H150" s="26">
        <v>0</v>
      </c>
      <c r="I150" s="26">
        <v>0</v>
      </c>
      <c r="J150" s="25">
        <v>0</v>
      </c>
      <c r="K150" s="25">
        <v>0</v>
      </c>
      <c r="L150" s="25"/>
      <c r="M150" s="25">
        <v>0</v>
      </c>
      <c r="N150" s="74">
        <f t="shared" si="35"/>
        <v>3266057</v>
      </c>
      <c r="O150" s="81">
        <f t="shared" si="36"/>
        <v>3.2442385871148485</v>
      </c>
      <c r="P150" s="82"/>
      <c r="Q150" s="4"/>
      <c r="R150" s="4"/>
      <c r="S150" s="4"/>
    </row>
    <row r="151" spans="2:19" ht="16.5" customHeight="1">
      <c r="B151" s="16"/>
      <c r="C151" s="15" t="s">
        <v>55</v>
      </c>
      <c r="D151" s="25">
        <v>1794179</v>
      </c>
      <c r="E151" s="26">
        <v>2489810</v>
      </c>
      <c r="F151" s="26">
        <v>2682836</v>
      </c>
      <c r="G151" s="26">
        <v>981079</v>
      </c>
      <c r="H151" s="26">
        <v>8911022</v>
      </c>
      <c r="I151" s="26">
        <v>9464066</v>
      </c>
      <c r="J151" s="25">
        <v>0</v>
      </c>
      <c r="K151" s="67">
        <v>11225967</v>
      </c>
      <c r="L151" s="67">
        <v>24800000</v>
      </c>
      <c r="M151" s="67">
        <v>24974513</v>
      </c>
      <c r="N151" s="74">
        <f t="shared" si="35"/>
        <v>87323472</v>
      </c>
      <c r="O151" s="81">
        <f t="shared" si="36"/>
        <v>86.74012040305574</v>
      </c>
      <c r="P151" s="82"/>
      <c r="Q151" s="4"/>
      <c r="R151" s="4"/>
      <c r="S151" s="4"/>
    </row>
    <row r="152" spans="2:19" ht="16.5" customHeight="1">
      <c r="B152" s="16"/>
      <c r="C152" s="27" t="s">
        <v>148</v>
      </c>
      <c r="D152" s="25">
        <v>0</v>
      </c>
      <c r="E152" s="26">
        <v>0</v>
      </c>
      <c r="F152" s="26">
        <v>0</v>
      </c>
      <c r="G152" s="26">
        <v>0</v>
      </c>
      <c r="H152" s="26">
        <v>495006</v>
      </c>
      <c r="I152" s="26">
        <v>0</v>
      </c>
      <c r="J152" s="25">
        <v>0</v>
      </c>
      <c r="K152" s="25">
        <v>0</v>
      </c>
      <c r="L152" s="25"/>
      <c r="M152" s="25"/>
      <c r="N152" s="74">
        <f t="shared" si="35"/>
        <v>495006</v>
      </c>
      <c r="O152" s="81">
        <f t="shared" si="36"/>
        <v>0.49169918530306506</v>
      </c>
      <c r="P152" s="82"/>
      <c r="Q152" s="4"/>
      <c r="R152" s="4"/>
      <c r="S152" s="4"/>
    </row>
    <row r="153" spans="2:19" ht="16.5" customHeight="1">
      <c r="B153" s="16"/>
      <c r="C153" s="15" t="s">
        <v>94</v>
      </c>
      <c r="D153" s="25">
        <v>0</v>
      </c>
      <c r="E153" s="26">
        <v>992550</v>
      </c>
      <c r="F153" s="26">
        <v>0</v>
      </c>
      <c r="G153" s="26">
        <v>0</v>
      </c>
      <c r="H153" s="26">
        <v>981079</v>
      </c>
      <c r="I153" s="26">
        <v>0</v>
      </c>
      <c r="J153" s="25">
        <v>0</v>
      </c>
      <c r="K153" s="25">
        <v>0</v>
      </c>
      <c r="L153" s="25"/>
      <c r="M153" s="25"/>
      <c r="N153" s="74">
        <f t="shared" si="35"/>
        <v>1973629</v>
      </c>
      <c r="O153" s="81">
        <f t="shared" si="36"/>
        <v>1.9604444620681425</v>
      </c>
      <c r="P153" s="82"/>
      <c r="Q153" s="4"/>
      <c r="R153" s="4"/>
      <c r="S153" s="4"/>
    </row>
    <row r="154" spans="2:19" ht="16.5" customHeight="1">
      <c r="B154" s="16"/>
      <c r="C154" s="15" t="s">
        <v>100</v>
      </c>
      <c r="D154" s="25">
        <v>0</v>
      </c>
      <c r="E154" s="26">
        <v>996766</v>
      </c>
      <c r="F154" s="26">
        <v>0</v>
      </c>
      <c r="G154" s="26">
        <v>0</v>
      </c>
      <c r="H154" s="26">
        <v>0</v>
      </c>
      <c r="I154" s="26">
        <v>0</v>
      </c>
      <c r="J154" s="25">
        <v>0</v>
      </c>
      <c r="K154" s="25">
        <v>0</v>
      </c>
      <c r="L154" s="25"/>
      <c r="M154" s="25"/>
      <c r="N154" s="74">
        <f t="shared" si="35"/>
        <v>996766</v>
      </c>
      <c r="O154" s="81">
        <f t="shared" si="36"/>
        <v>0.9901072515036078</v>
      </c>
      <c r="P154" s="82"/>
      <c r="Q154" s="4"/>
      <c r="R154" s="4"/>
      <c r="S154" s="4"/>
    </row>
    <row r="155" spans="2:19" ht="16.5" customHeight="1">
      <c r="B155" s="17"/>
      <c r="C155" s="18" t="s">
        <v>12</v>
      </c>
      <c r="D155" s="45">
        <f aca="true" t="shared" si="37" ref="D155:M155">SUM(D147:D154)</f>
        <v>1794179</v>
      </c>
      <c r="E155" s="46">
        <f t="shared" si="37"/>
        <v>4977509</v>
      </c>
      <c r="F155" s="46">
        <f t="shared" si="37"/>
        <v>7634125</v>
      </c>
      <c r="G155" s="46">
        <f t="shared" si="37"/>
        <v>3433776</v>
      </c>
      <c r="H155" s="46">
        <f t="shared" si="37"/>
        <v>10387107</v>
      </c>
      <c r="I155" s="46">
        <f t="shared" si="37"/>
        <v>11445352</v>
      </c>
      <c r="J155" s="45">
        <f t="shared" si="37"/>
        <v>0</v>
      </c>
      <c r="K155" s="45">
        <f t="shared" si="37"/>
        <v>11225967</v>
      </c>
      <c r="L155" s="45">
        <f t="shared" si="37"/>
        <v>24800000</v>
      </c>
      <c r="M155" s="45">
        <f t="shared" si="37"/>
        <v>24974513</v>
      </c>
      <c r="N155" s="76">
        <f t="shared" si="35"/>
        <v>100672528</v>
      </c>
      <c r="O155" s="83">
        <f>(N155/$N$215)*100</f>
        <v>0.88476972153002</v>
      </c>
      <c r="P155" s="84"/>
      <c r="Q155" s="4"/>
      <c r="R155" s="4"/>
      <c r="S155" s="4"/>
    </row>
    <row r="156" spans="2:19" ht="16.5" customHeight="1">
      <c r="B156" s="16"/>
      <c r="C156" s="15"/>
      <c r="D156" s="25"/>
      <c r="E156" s="26"/>
      <c r="F156" s="26"/>
      <c r="G156" s="26"/>
      <c r="H156" s="26"/>
      <c r="I156" s="26"/>
      <c r="J156" s="25"/>
      <c r="K156" s="25"/>
      <c r="L156" s="25"/>
      <c r="M156" s="25"/>
      <c r="N156" s="74"/>
      <c r="O156" s="44"/>
      <c r="P156" s="82"/>
      <c r="Q156" s="4"/>
      <c r="R156" s="4"/>
      <c r="S156" s="4"/>
    </row>
    <row r="157" spans="2:19" ht="16.5" customHeight="1">
      <c r="B157" s="16" t="s">
        <v>79</v>
      </c>
      <c r="C157" s="15" t="s">
        <v>80</v>
      </c>
      <c r="D157" s="25">
        <v>1986046</v>
      </c>
      <c r="E157" s="26">
        <v>1594825</v>
      </c>
      <c r="F157" s="26">
        <v>0</v>
      </c>
      <c r="G157" s="26">
        <v>0</v>
      </c>
      <c r="H157" s="26">
        <v>0</v>
      </c>
      <c r="I157" s="26">
        <v>0</v>
      </c>
      <c r="J157" s="25">
        <v>0</v>
      </c>
      <c r="K157" s="25">
        <v>0</v>
      </c>
      <c r="L157" s="25"/>
      <c r="M157" s="25">
        <v>0</v>
      </c>
      <c r="N157" s="74">
        <f>SUM(D157:M157)</f>
        <v>3580871</v>
      </c>
      <c r="O157" s="81">
        <f>(N157/$N$158)*100</f>
        <v>100</v>
      </c>
      <c r="P157" s="82"/>
      <c r="Q157" s="4"/>
      <c r="R157" s="4"/>
      <c r="S157" s="4"/>
    </row>
    <row r="158" spans="2:19" ht="16.5" customHeight="1">
      <c r="B158" s="17"/>
      <c r="C158" s="18" t="s">
        <v>12</v>
      </c>
      <c r="D158" s="45">
        <f aca="true" t="shared" si="38" ref="D158:M158">SUM(D156:D157)</f>
        <v>1986046</v>
      </c>
      <c r="E158" s="46">
        <f t="shared" si="38"/>
        <v>1594825</v>
      </c>
      <c r="F158" s="46">
        <f t="shared" si="38"/>
        <v>0</v>
      </c>
      <c r="G158" s="46">
        <f t="shared" si="38"/>
        <v>0</v>
      </c>
      <c r="H158" s="46">
        <f t="shared" si="38"/>
        <v>0</v>
      </c>
      <c r="I158" s="46">
        <f t="shared" si="38"/>
        <v>0</v>
      </c>
      <c r="J158" s="45">
        <f t="shared" si="38"/>
        <v>0</v>
      </c>
      <c r="K158" s="45">
        <f t="shared" si="38"/>
        <v>0</v>
      </c>
      <c r="L158" s="45">
        <f t="shared" si="38"/>
        <v>0</v>
      </c>
      <c r="M158" s="45">
        <f t="shared" si="38"/>
        <v>0</v>
      </c>
      <c r="N158" s="76">
        <f>SUM(D158:M158)</f>
        <v>3580871</v>
      </c>
      <c r="O158" s="83">
        <f>(N158/$N$215)*100</f>
        <v>0.03147081235016691</v>
      </c>
      <c r="P158" s="82"/>
      <c r="Q158" s="4"/>
      <c r="R158" s="4"/>
      <c r="S158" s="4"/>
    </row>
    <row r="159" spans="2:19" ht="16.5" customHeight="1">
      <c r="B159" s="16"/>
      <c r="C159" s="15"/>
      <c r="D159" s="25"/>
      <c r="E159" s="26"/>
      <c r="F159" s="26"/>
      <c r="G159" s="26"/>
      <c r="H159" s="26"/>
      <c r="I159" s="26"/>
      <c r="J159" s="25"/>
      <c r="K159" s="25"/>
      <c r="L159" s="25"/>
      <c r="M159" s="25"/>
      <c r="N159" s="74"/>
      <c r="O159" s="44"/>
      <c r="P159" s="82"/>
      <c r="Q159" s="4"/>
      <c r="R159" s="4"/>
      <c r="S159" s="4"/>
    </row>
    <row r="160" spans="2:19" ht="16.5" customHeight="1">
      <c r="B160" s="16" t="s">
        <v>56</v>
      </c>
      <c r="C160" s="27" t="s">
        <v>174</v>
      </c>
      <c r="D160" s="25"/>
      <c r="E160" s="26"/>
      <c r="F160" s="26"/>
      <c r="G160" s="26"/>
      <c r="H160" s="26"/>
      <c r="I160" s="26"/>
      <c r="J160" s="25"/>
      <c r="K160" s="25"/>
      <c r="L160" s="25"/>
      <c r="M160" s="25">
        <v>14800000</v>
      </c>
      <c r="N160" s="74">
        <f>SUM(D160:M160)</f>
        <v>14800000</v>
      </c>
      <c r="O160" s="81">
        <f>(N160/$N$162)*100</f>
        <v>2.899008116125803</v>
      </c>
      <c r="P160" s="82"/>
      <c r="Q160" s="4"/>
      <c r="R160" s="4"/>
      <c r="S160" s="4"/>
    </row>
    <row r="161" spans="2:19" ht="16.5" customHeight="1">
      <c r="B161" s="16"/>
      <c r="C161" s="15" t="s">
        <v>57</v>
      </c>
      <c r="D161" s="25">
        <v>63194945</v>
      </c>
      <c r="E161" s="26">
        <v>22526475</v>
      </c>
      <c r="F161" s="26">
        <v>13852698</v>
      </c>
      <c r="G161" s="26">
        <v>8911007</v>
      </c>
      <c r="H161" s="26">
        <v>63360837</v>
      </c>
      <c r="I161" s="26">
        <v>69345775</v>
      </c>
      <c r="J161" s="25">
        <v>81931398</v>
      </c>
      <c r="K161" s="67">
        <v>21166562</v>
      </c>
      <c r="L161" s="67">
        <v>28803208</v>
      </c>
      <c r="M161" s="67">
        <v>122626535</v>
      </c>
      <c r="N161" s="74">
        <f>SUM(D161:M161)</f>
        <v>495719440</v>
      </c>
      <c r="O161" s="81">
        <f>(N161/$N$162)*100</f>
        <v>97.1009918838742</v>
      </c>
      <c r="P161" s="82"/>
      <c r="Q161" s="4"/>
      <c r="R161" s="4"/>
      <c r="S161" s="4"/>
    </row>
    <row r="162" spans="2:19" ht="16.5" customHeight="1">
      <c r="B162" s="17"/>
      <c r="C162" s="18" t="s">
        <v>12</v>
      </c>
      <c r="D162" s="45">
        <f aca="true" t="shared" si="39" ref="D162:M162">SUM(D159:D161)</f>
        <v>63194945</v>
      </c>
      <c r="E162" s="46">
        <f t="shared" si="39"/>
        <v>22526475</v>
      </c>
      <c r="F162" s="46">
        <f t="shared" si="39"/>
        <v>13852698</v>
      </c>
      <c r="G162" s="46">
        <f t="shared" si="39"/>
        <v>8911007</v>
      </c>
      <c r="H162" s="46">
        <f t="shared" si="39"/>
        <v>63360837</v>
      </c>
      <c r="I162" s="46">
        <f t="shared" si="39"/>
        <v>69345775</v>
      </c>
      <c r="J162" s="45">
        <f t="shared" si="39"/>
        <v>81931398</v>
      </c>
      <c r="K162" s="45">
        <f t="shared" si="39"/>
        <v>21166562</v>
      </c>
      <c r="L162" s="45">
        <f t="shared" si="39"/>
        <v>28803208</v>
      </c>
      <c r="M162" s="45">
        <f t="shared" si="39"/>
        <v>137426535</v>
      </c>
      <c r="N162" s="76">
        <f>SUM(D162:M162)</f>
        <v>510519440</v>
      </c>
      <c r="O162" s="83">
        <f>(N162/$N$215)*100</f>
        <v>4.486746799131355</v>
      </c>
      <c r="P162" s="84"/>
      <c r="Q162" s="4"/>
      <c r="R162" s="4"/>
      <c r="S162" s="4"/>
    </row>
    <row r="163" spans="2:19" ht="16.5" customHeight="1">
      <c r="B163" s="16"/>
      <c r="C163" s="15"/>
      <c r="D163" s="25"/>
      <c r="E163" s="26"/>
      <c r="F163" s="26"/>
      <c r="G163" s="26"/>
      <c r="H163" s="26"/>
      <c r="I163" s="26"/>
      <c r="J163" s="25"/>
      <c r="K163" s="25"/>
      <c r="L163" s="25"/>
      <c r="M163" s="25"/>
      <c r="N163" s="74"/>
      <c r="O163" s="44"/>
      <c r="P163" s="82"/>
      <c r="Q163" s="4"/>
      <c r="R163" s="4"/>
      <c r="S163" s="4"/>
    </row>
    <row r="164" spans="2:19" ht="16.5" customHeight="1">
      <c r="B164" s="16" t="s">
        <v>58</v>
      </c>
      <c r="C164" s="27" t="s">
        <v>138</v>
      </c>
      <c r="D164" s="25">
        <v>0</v>
      </c>
      <c r="E164" s="26">
        <v>0</v>
      </c>
      <c r="F164" s="26">
        <v>0</v>
      </c>
      <c r="G164" s="26">
        <v>992550</v>
      </c>
      <c r="H164" s="26">
        <v>985860</v>
      </c>
      <c r="I164" s="26">
        <v>0</v>
      </c>
      <c r="J164" s="25">
        <v>0</v>
      </c>
      <c r="K164" s="67">
        <v>700000</v>
      </c>
      <c r="L164" s="67"/>
      <c r="M164" s="67">
        <v>407000</v>
      </c>
      <c r="N164" s="74">
        <f>SUM(D164:M164)</f>
        <v>3085410</v>
      </c>
      <c r="O164" s="81">
        <f>(N164/$N$168)*100</f>
        <v>1.1413138413610049</v>
      </c>
      <c r="P164" s="82"/>
      <c r="Q164" s="4"/>
      <c r="R164" s="4"/>
      <c r="S164" s="4"/>
    </row>
    <row r="165" spans="2:19" ht="16.5" customHeight="1">
      <c r="B165" s="16"/>
      <c r="C165" s="15" t="s">
        <v>47</v>
      </c>
      <c r="D165" s="25">
        <v>0</v>
      </c>
      <c r="E165" s="26">
        <v>240000</v>
      </c>
      <c r="F165" s="26">
        <v>0</v>
      </c>
      <c r="G165" s="26">
        <v>1733479</v>
      </c>
      <c r="H165" s="26">
        <v>6901975</v>
      </c>
      <c r="I165" s="26">
        <v>9906431</v>
      </c>
      <c r="J165" s="25">
        <v>0</v>
      </c>
      <c r="K165" s="25">
        <v>0</v>
      </c>
      <c r="L165" s="25"/>
      <c r="M165" s="25">
        <v>0</v>
      </c>
      <c r="N165" s="74">
        <f>SUM(D165:M165)</f>
        <v>18781885</v>
      </c>
      <c r="O165" s="81">
        <f>(N165/$N$168)*100</f>
        <v>6.9475451616967066</v>
      </c>
      <c r="P165" s="82"/>
      <c r="Q165" s="4"/>
      <c r="R165" s="4"/>
      <c r="S165" s="4"/>
    </row>
    <row r="166" spans="2:19" ht="16.5" customHeight="1">
      <c r="B166" s="16"/>
      <c r="C166" s="15" t="s">
        <v>59</v>
      </c>
      <c r="D166" s="25">
        <v>0</v>
      </c>
      <c r="E166" s="26">
        <v>0</v>
      </c>
      <c r="F166" s="26">
        <v>0</v>
      </c>
      <c r="G166" s="26">
        <v>32066558</v>
      </c>
      <c r="H166" s="26">
        <v>20263573</v>
      </c>
      <c r="I166" s="26">
        <v>38692359</v>
      </c>
      <c r="J166" s="25">
        <v>48484769</v>
      </c>
      <c r="K166" s="25">
        <v>0</v>
      </c>
      <c r="L166" s="25">
        <v>108465500</v>
      </c>
      <c r="M166" s="25">
        <v>0</v>
      </c>
      <c r="N166" s="74">
        <f>SUM(D166:M166)</f>
        <v>247972759</v>
      </c>
      <c r="O166" s="81">
        <f>(N166/$N$168)*100</f>
        <v>91.72678578444248</v>
      </c>
      <c r="P166" s="82"/>
      <c r="Q166" s="4"/>
      <c r="R166" s="4"/>
      <c r="S166" s="4"/>
    </row>
    <row r="167" spans="2:19" ht="16.5" customHeight="1">
      <c r="B167" s="16"/>
      <c r="C167" s="15" t="s">
        <v>114</v>
      </c>
      <c r="D167" s="25">
        <v>0</v>
      </c>
      <c r="E167" s="26">
        <v>0</v>
      </c>
      <c r="F167" s="26">
        <v>498383</v>
      </c>
      <c r="G167" s="26">
        <v>0</v>
      </c>
      <c r="H167" s="26">
        <v>0</v>
      </c>
      <c r="I167" s="26">
        <v>0</v>
      </c>
      <c r="J167" s="25">
        <v>0</v>
      </c>
      <c r="K167" s="25">
        <v>0</v>
      </c>
      <c r="L167" s="25"/>
      <c r="M167" s="25"/>
      <c r="N167" s="74">
        <f>SUM(D167:M167)</f>
        <v>498383</v>
      </c>
      <c r="O167" s="81">
        <f>(N167/$N$168)*100</f>
        <v>0.18435521249980444</v>
      </c>
      <c r="P167" s="82"/>
      <c r="Q167" s="4"/>
      <c r="R167" s="4"/>
      <c r="S167" s="4"/>
    </row>
    <row r="168" spans="2:19" ht="16.5" customHeight="1">
      <c r="B168" s="17"/>
      <c r="C168" s="18" t="s">
        <v>12</v>
      </c>
      <c r="D168" s="45">
        <f aca="true" t="shared" si="40" ref="D168:M168">SUM(D163:D167)</f>
        <v>0</v>
      </c>
      <c r="E168" s="46">
        <f t="shared" si="40"/>
        <v>240000</v>
      </c>
      <c r="F168" s="46">
        <f t="shared" si="40"/>
        <v>498383</v>
      </c>
      <c r="G168" s="46">
        <f t="shared" si="40"/>
        <v>34792587</v>
      </c>
      <c r="H168" s="46">
        <f t="shared" si="40"/>
        <v>28151408</v>
      </c>
      <c r="I168" s="46">
        <f t="shared" si="40"/>
        <v>48598790</v>
      </c>
      <c r="J168" s="45">
        <f t="shared" si="40"/>
        <v>48484769</v>
      </c>
      <c r="K168" s="45">
        <f t="shared" si="40"/>
        <v>700000</v>
      </c>
      <c r="L168" s="45">
        <f t="shared" si="40"/>
        <v>108465500</v>
      </c>
      <c r="M168" s="45">
        <f t="shared" si="40"/>
        <v>407000</v>
      </c>
      <c r="N168" s="76">
        <f>SUM(D168:M168)</f>
        <v>270338437</v>
      </c>
      <c r="O168" s="83">
        <f>(N168/$N$215)*100</f>
        <v>2.375894083273153</v>
      </c>
      <c r="P168" s="84"/>
      <c r="Q168" s="4"/>
      <c r="R168" s="4"/>
      <c r="S168" s="4"/>
    </row>
    <row r="169" spans="2:19" ht="16.5" customHeight="1">
      <c r="B169" s="16"/>
      <c r="C169" s="15"/>
      <c r="D169" s="25"/>
      <c r="E169" s="26"/>
      <c r="F169" s="26"/>
      <c r="G169" s="26"/>
      <c r="H169" s="26"/>
      <c r="I169" s="26"/>
      <c r="J169" s="25"/>
      <c r="K169" s="25"/>
      <c r="L169" s="25"/>
      <c r="M169" s="25"/>
      <c r="N169" s="74"/>
      <c r="O169" s="44"/>
      <c r="P169" s="82"/>
      <c r="Q169" s="4"/>
      <c r="R169" s="4"/>
      <c r="S169" s="4"/>
    </row>
    <row r="170" spans="2:19" ht="16.5" customHeight="1">
      <c r="B170" s="16" t="s">
        <v>60</v>
      </c>
      <c r="C170" s="15" t="s">
        <v>61</v>
      </c>
      <c r="D170" s="25">
        <v>6058367</v>
      </c>
      <c r="E170" s="26">
        <v>34802540</v>
      </c>
      <c r="F170" s="26">
        <v>0</v>
      </c>
      <c r="G170" s="26">
        <v>0</v>
      </c>
      <c r="H170" s="26">
        <v>105692757</v>
      </c>
      <c r="I170" s="26">
        <v>39600523</v>
      </c>
      <c r="J170" s="25">
        <v>59026873</v>
      </c>
      <c r="K170" s="25">
        <v>0</v>
      </c>
      <c r="L170" s="25">
        <v>27409470</v>
      </c>
      <c r="M170" s="25">
        <v>27409470</v>
      </c>
      <c r="N170" s="74">
        <f>SUM(D170:M170)</f>
        <v>300000000</v>
      </c>
      <c r="O170" s="81">
        <f>(N170/$N$171)*100</f>
        <v>100</v>
      </c>
      <c r="P170" s="82"/>
      <c r="Q170" s="4"/>
      <c r="R170" s="4"/>
      <c r="S170" s="4"/>
    </row>
    <row r="171" spans="2:19" ht="16.5" customHeight="1">
      <c r="B171" s="17"/>
      <c r="C171" s="18" t="s">
        <v>12</v>
      </c>
      <c r="D171" s="45">
        <f aca="true" t="shared" si="41" ref="D171:M171">SUM(D169:D170)</f>
        <v>6058367</v>
      </c>
      <c r="E171" s="46">
        <f t="shared" si="41"/>
        <v>34802540</v>
      </c>
      <c r="F171" s="46">
        <f t="shared" si="41"/>
        <v>0</v>
      </c>
      <c r="G171" s="46">
        <f t="shared" si="41"/>
        <v>0</v>
      </c>
      <c r="H171" s="46">
        <f t="shared" si="41"/>
        <v>105692757</v>
      </c>
      <c r="I171" s="46">
        <f t="shared" si="41"/>
        <v>39600523</v>
      </c>
      <c r="J171" s="45">
        <f t="shared" si="41"/>
        <v>59026873</v>
      </c>
      <c r="K171" s="45">
        <f t="shared" si="41"/>
        <v>0</v>
      </c>
      <c r="L171" s="45">
        <f t="shared" si="41"/>
        <v>27409470</v>
      </c>
      <c r="M171" s="45">
        <f t="shared" si="41"/>
        <v>27409470</v>
      </c>
      <c r="N171" s="76">
        <f>SUM(D171:M171)</f>
        <v>300000000</v>
      </c>
      <c r="O171" s="83">
        <f>(N171/$N$215)*100</f>
        <v>2.6365774430439055</v>
      </c>
      <c r="P171" s="84"/>
      <c r="Q171" s="4"/>
      <c r="R171" s="4"/>
      <c r="S171" s="4"/>
    </row>
    <row r="172" spans="2:19" ht="16.5" customHeight="1">
      <c r="B172" s="16"/>
      <c r="C172" s="15"/>
      <c r="D172" s="25"/>
      <c r="E172" s="26"/>
      <c r="F172" s="26"/>
      <c r="G172" s="26"/>
      <c r="H172" s="26"/>
      <c r="I172" s="26"/>
      <c r="J172" s="25"/>
      <c r="K172" s="25"/>
      <c r="L172" s="25"/>
      <c r="M172" s="25"/>
      <c r="N172" s="74"/>
      <c r="O172" s="44"/>
      <c r="P172" s="82"/>
      <c r="Q172" s="4"/>
      <c r="R172" s="4"/>
      <c r="S172" s="4"/>
    </row>
    <row r="173" spans="2:19" ht="16.5" customHeight="1">
      <c r="B173" s="16" t="s">
        <v>149</v>
      </c>
      <c r="C173" s="15" t="s">
        <v>150</v>
      </c>
      <c r="D173" s="25">
        <v>0</v>
      </c>
      <c r="E173" s="26">
        <v>0</v>
      </c>
      <c r="F173" s="26">
        <v>0</v>
      </c>
      <c r="G173" s="26">
        <v>0</v>
      </c>
      <c r="H173" s="26">
        <v>5445380</v>
      </c>
      <c r="I173" s="26">
        <v>4426120</v>
      </c>
      <c r="J173" s="25">
        <v>0</v>
      </c>
      <c r="K173" s="25">
        <v>0</v>
      </c>
      <c r="L173" s="25">
        <v>4468000</v>
      </c>
      <c r="M173" s="25">
        <v>0</v>
      </c>
      <c r="N173" s="74">
        <f>SUM(D173:M173)</f>
        <v>14339500</v>
      </c>
      <c r="O173" s="81">
        <f>(N173/$N$175)*100</f>
        <v>72.30472593410349</v>
      </c>
      <c r="P173" s="82"/>
      <c r="Q173" s="4"/>
      <c r="R173" s="4"/>
      <c r="S173" s="4"/>
    </row>
    <row r="174" spans="2:19" ht="16.5" customHeight="1">
      <c r="B174" s="16"/>
      <c r="C174" s="27" t="s">
        <v>175</v>
      </c>
      <c r="D174" s="25"/>
      <c r="E174" s="26"/>
      <c r="F174" s="26"/>
      <c r="G174" s="26"/>
      <c r="H174" s="26"/>
      <c r="I174" s="26"/>
      <c r="J174" s="25"/>
      <c r="K174" s="25"/>
      <c r="L174" s="25"/>
      <c r="M174" s="25">
        <v>5492537</v>
      </c>
      <c r="N174" s="74">
        <f>SUM(D174:M174)</f>
        <v>5492537</v>
      </c>
      <c r="O174" s="81">
        <f>(N174/$N$175)*100</f>
        <v>27.69527406589651</v>
      </c>
      <c r="P174" s="82"/>
      <c r="Q174" s="4"/>
      <c r="R174" s="4"/>
      <c r="S174" s="4"/>
    </row>
    <row r="175" spans="2:19" ht="16.5" customHeight="1">
      <c r="B175" s="17"/>
      <c r="C175" s="18" t="s">
        <v>12</v>
      </c>
      <c r="D175" s="45">
        <f aca="true" t="shared" si="42" ref="D175:L175">SUM(D172:D173)</f>
        <v>0</v>
      </c>
      <c r="E175" s="46">
        <f t="shared" si="42"/>
        <v>0</v>
      </c>
      <c r="F175" s="46">
        <f t="shared" si="42"/>
        <v>0</v>
      </c>
      <c r="G175" s="46">
        <f t="shared" si="42"/>
        <v>0</v>
      </c>
      <c r="H175" s="46">
        <f t="shared" si="42"/>
        <v>5445380</v>
      </c>
      <c r="I175" s="46">
        <f t="shared" si="42"/>
        <v>4426120</v>
      </c>
      <c r="J175" s="45">
        <f t="shared" si="42"/>
        <v>0</v>
      </c>
      <c r="K175" s="45">
        <f t="shared" si="42"/>
        <v>0</v>
      </c>
      <c r="L175" s="45">
        <f t="shared" si="42"/>
        <v>4468000</v>
      </c>
      <c r="M175" s="45">
        <f>SUM(M172:M174)</f>
        <v>5492537</v>
      </c>
      <c r="N175" s="76">
        <f>SUM(D175:M175)</f>
        <v>19832037</v>
      </c>
      <c r="O175" s="83">
        <f>(N175/$N$215)*100</f>
        <v>0.1742956713460404</v>
      </c>
      <c r="P175" s="84"/>
      <c r="Q175" s="4"/>
      <c r="R175" s="4"/>
      <c r="S175" s="4"/>
    </row>
    <row r="176" spans="2:19" ht="16.5" customHeight="1">
      <c r="B176" s="16"/>
      <c r="C176" s="15"/>
      <c r="D176" s="25"/>
      <c r="E176" s="26"/>
      <c r="F176" s="26"/>
      <c r="G176" s="26"/>
      <c r="H176" s="26"/>
      <c r="I176" s="26"/>
      <c r="J176" s="25"/>
      <c r="K176" s="25"/>
      <c r="L176" s="25"/>
      <c r="M176" s="25"/>
      <c r="N176" s="74"/>
      <c r="O176" s="44"/>
      <c r="P176" s="82"/>
      <c r="Q176" s="4"/>
      <c r="R176" s="4"/>
      <c r="S176" s="4"/>
    </row>
    <row r="177" spans="2:19" ht="16.5" customHeight="1">
      <c r="B177" s="16" t="s">
        <v>92</v>
      </c>
      <c r="C177" s="15" t="s">
        <v>93</v>
      </c>
      <c r="D177" s="25">
        <v>0</v>
      </c>
      <c r="E177" s="26">
        <v>1495150</v>
      </c>
      <c r="F177" s="26">
        <v>0</v>
      </c>
      <c r="G177" s="26">
        <v>0</v>
      </c>
      <c r="H177" s="26">
        <v>0</v>
      </c>
      <c r="I177" s="26">
        <v>0</v>
      </c>
      <c r="J177" s="25">
        <v>0</v>
      </c>
      <c r="K177" s="67">
        <v>1705431</v>
      </c>
      <c r="L177" s="67"/>
      <c r="M177" s="67">
        <v>0</v>
      </c>
      <c r="N177" s="74">
        <f>SUM(D177:M177)</f>
        <v>3200581</v>
      </c>
      <c r="O177" s="81">
        <f>(N177/$N$178)*100</f>
        <v>100</v>
      </c>
      <c r="P177" s="82"/>
      <c r="Q177" s="4"/>
      <c r="R177" s="4"/>
      <c r="S177" s="4"/>
    </row>
    <row r="178" spans="2:19" ht="16.5" customHeight="1">
      <c r="B178" s="17"/>
      <c r="C178" s="18" t="s">
        <v>12</v>
      </c>
      <c r="D178" s="45">
        <f aca="true" t="shared" si="43" ref="D178:M178">SUM(D176:D177)</f>
        <v>0</v>
      </c>
      <c r="E178" s="46">
        <f t="shared" si="43"/>
        <v>1495150</v>
      </c>
      <c r="F178" s="46">
        <f t="shared" si="43"/>
        <v>0</v>
      </c>
      <c r="G178" s="46">
        <f t="shared" si="43"/>
        <v>0</v>
      </c>
      <c r="H178" s="46">
        <f t="shared" si="43"/>
        <v>0</v>
      </c>
      <c r="I178" s="46">
        <f t="shared" si="43"/>
        <v>0</v>
      </c>
      <c r="J178" s="45">
        <f t="shared" si="43"/>
        <v>0</v>
      </c>
      <c r="K178" s="45">
        <f t="shared" si="43"/>
        <v>1705431</v>
      </c>
      <c r="L178" s="45">
        <f t="shared" si="43"/>
        <v>0</v>
      </c>
      <c r="M178" s="45">
        <f t="shared" si="43"/>
        <v>0</v>
      </c>
      <c r="N178" s="76">
        <f>SUM(D178:M178)</f>
        <v>3200581</v>
      </c>
      <c r="O178" s="83">
        <f>(N178/$N$215)*100</f>
        <v>0.028128598897449685</v>
      </c>
      <c r="P178" s="84"/>
      <c r="Q178" s="4"/>
      <c r="R178" s="4"/>
      <c r="S178" s="4"/>
    </row>
    <row r="179" spans="2:19" ht="16.5" customHeight="1">
      <c r="B179" s="16"/>
      <c r="C179" s="15"/>
      <c r="D179" s="25"/>
      <c r="E179" s="26"/>
      <c r="F179" s="26"/>
      <c r="G179" s="26"/>
      <c r="H179" s="26"/>
      <c r="I179" s="26"/>
      <c r="J179" s="25"/>
      <c r="K179" s="25"/>
      <c r="L179" s="25"/>
      <c r="M179" s="25"/>
      <c r="N179" s="74"/>
      <c r="O179" s="44"/>
      <c r="P179" s="82"/>
      <c r="Q179" s="4"/>
      <c r="R179" s="4"/>
      <c r="S179" s="4"/>
    </row>
    <row r="180" spans="2:19" ht="16.5" customHeight="1">
      <c r="B180" s="16" t="s">
        <v>62</v>
      </c>
      <c r="C180" s="15" t="s">
        <v>97</v>
      </c>
      <c r="D180" s="25">
        <v>0</v>
      </c>
      <c r="E180" s="26">
        <v>680000</v>
      </c>
      <c r="F180" s="26">
        <v>0</v>
      </c>
      <c r="G180" s="26">
        <v>808830</v>
      </c>
      <c r="H180" s="26">
        <v>0</v>
      </c>
      <c r="I180" s="26">
        <v>0</v>
      </c>
      <c r="J180" s="25">
        <v>0</v>
      </c>
      <c r="K180" s="25">
        <v>0</v>
      </c>
      <c r="L180" s="25"/>
      <c r="M180" s="25">
        <v>0</v>
      </c>
      <c r="N180" s="74">
        <f>SUM(D180:M180)</f>
        <v>1488830</v>
      </c>
      <c r="O180" s="81">
        <f>(N180/$N$184)*100</f>
        <v>1.8150142516831058</v>
      </c>
      <c r="P180" s="82"/>
      <c r="Q180" s="4"/>
      <c r="R180" s="4"/>
      <c r="S180" s="4"/>
    </row>
    <row r="181" spans="2:19" ht="16.5" customHeight="1">
      <c r="B181" s="16"/>
      <c r="C181" s="15" t="s">
        <v>63</v>
      </c>
      <c r="D181" s="25">
        <v>5249536</v>
      </c>
      <c r="E181" s="26">
        <v>0</v>
      </c>
      <c r="F181" s="26">
        <v>0</v>
      </c>
      <c r="G181" s="26">
        <v>10580168</v>
      </c>
      <c r="H181" s="26">
        <v>18978554</v>
      </c>
      <c r="I181" s="26">
        <v>15353721</v>
      </c>
      <c r="J181" s="25">
        <v>0</v>
      </c>
      <c r="K181" s="25">
        <v>0</v>
      </c>
      <c r="L181" s="25"/>
      <c r="M181" s="25">
        <v>12275339</v>
      </c>
      <c r="N181" s="74">
        <f>SUM(D181:M181)</f>
        <v>62437318</v>
      </c>
      <c r="O181" s="81">
        <f>(N181/$N$184)*100</f>
        <v>76.1165626746305</v>
      </c>
      <c r="P181" s="82"/>
      <c r="Q181" s="4"/>
      <c r="R181" s="4"/>
      <c r="S181" s="4"/>
    </row>
    <row r="182" spans="2:19" ht="16.5" customHeight="1">
      <c r="B182" s="16"/>
      <c r="C182" s="15" t="s">
        <v>112</v>
      </c>
      <c r="D182" s="25">
        <v>0</v>
      </c>
      <c r="E182" s="26">
        <v>0</v>
      </c>
      <c r="F182" s="26">
        <v>312000</v>
      </c>
      <c r="G182" s="26">
        <v>1722290</v>
      </c>
      <c r="H182" s="26">
        <v>0</v>
      </c>
      <c r="I182" s="26">
        <v>13777580</v>
      </c>
      <c r="J182" s="25">
        <v>0</v>
      </c>
      <c r="K182" s="25">
        <v>0</v>
      </c>
      <c r="L182" s="25"/>
      <c r="M182" s="25">
        <v>0</v>
      </c>
      <c r="N182" s="74">
        <f>SUM(D182:M182)</f>
        <v>15811870</v>
      </c>
      <c r="O182" s="81">
        <f>(N182/$N$184)*100</f>
        <v>19.276055288891648</v>
      </c>
      <c r="P182" s="82"/>
      <c r="Q182" s="4"/>
      <c r="R182" s="4"/>
      <c r="S182" s="4"/>
    </row>
    <row r="183" spans="2:19" ht="16.5" customHeight="1">
      <c r="B183" s="16"/>
      <c r="C183" s="15" t="s">
        <v>120</v>
      </c>
      <c r="D183" s="25">
        <v>0</v>
      </c>
      <c r="E183" s="26">
        <v>0</v>
      </c>
      <c r="F183" s="26">
        <v>490539</v>
      </c>
      <c r="G183" s="26">
        <v>0</v>
      </c>
      <c r="H183" s="26">
        <v>0</v>
      </c>
      <c r="I183" s="26">
        <v>0</v>
      </c>
      <c r="J183" s="25">
        <v>0</v>
      </c>
      <c r="K183" s="25">
        <v>0</v>
      </c>
      <c r="L183" s="25">
        <v>1800000</v>
      </c>
      <c r="M183" s="25">
        <v>0</v>
      </c>
      <c r="N183" s="74">
        <f>SUM(D183:M183)</f>
        <v>2290539</v>
      </c>
      <c r="O183" s="81">
        <f>(N183/$N$184)*100</f>
        <v>2.7923677847947515</v>
      </c>
      <c r="P183" s="82"/>
      <c r="Q183" s="4"/>
      <c r="R183" s="4"/>
      <c r="S183" s="4"/>
    </row>
    <row r="184" spans="2:19" ht="16.5" customHeight="1">
      <c r="B184" s="17"/>
      <c r="C184" s="18" t="s">
        <v>12</v>
      </c>
      <c r="D184" s="45">
        <f aca="true" t="shared" si="44" ref="D184:M184">SUM(D179:D183)</f>
        <v>5249536</v>
      </c>
      <c r="E184" s="46">
        <f t="shared" si="44"/>
        <v>680000</v>
      </c>
      <c r="F184" s="46">
        <f t="shared" si="44"/>
        <v>802539</v>
      </c>
      <c r="G184" s="46">
        <f t="shared" si="44"/>
        <v>13111288</v>
      </c>
      <c r="H184" s="46">
        <f t="shared" si="44"/>
        <v>18978554</v>
      </c>
      <c r="I184" s="46">
        <f t="shared" si="44"/>
        <v>29131301</v>
      </c>
      <c r="J184" s="45">
        <f t="shared" si="44"/>
        <v>0</v>
      </c>
      <c r="K184" s="45">
        <f t="shared" si="44"/>
        <v>0</v>
      </c>
      <c r="L184" s="45">
        <f t="shared" si="44"/>
        <v>1800000</v>
      </c>
      <c r="M184" s="45">
        <f t="shared" si="44"/>
        <v>12275339</v>
      </c>
      <c r="N184" s="76">
        <f>SUM(D184:M184)</f>
        <v>82028557</v>
      </c>
      <c r="O184" s="83">
        <f>(N184/$N$215)*100</f>
        <v>0.7209154769054708</v>
      </c>
      <c r="P184" s="84"/>
      <c r="Q184" s="4"/>
      <c r="R184" s="4"/>
      <c r="S184" s="4"/>
    </row>
    <row r="185" spans="2:19" ht="16.5" customHeight="1">
      <c r="B185" s="16"/>
      <c r="C185" s="15"/>
      <c r="D185" s="25"/>
      <c r="E185" s="26"/>
      <c r="F185" s="26"/>
      <c r="G185" s="26"/>
      <c r="H185" s="26"/>
      <c r="I185" s="26"/>
      <c r="J185" s="25"/>
      <c r="K185" s="25"/>
      <c r="L185" s="25"/>
      <c r="M185" s="25"/>
      <c r="N185" s="74"/>
      <c r="O185" s="44"/>
      <c r="P185" s="82"/>
      <c r="Q185" s="4"/>
      <c r="R185" s="4"/>
      <c r="S185" s="4"/>
    </row>
    <row r="186" spans="2:19" ht="16.5" customHeight="1">
      <c r="B186" s="16" t="s">
        <v>64</v>
      </c>
      <c r="C186" s="27" t="s">
        <v>109</v>
      </c>
      <c r="D186" s="25">
        <v>0</v>
      </c>
      <c r="E186" s="26">
        <v>0</v>
      </c>
      <c r="F186" s="26">
        <v>2970395</v>
      </c>
      <c r="G186" s="26">
        <v>0</v>
      </c>
      <c r="H186" s="26">
        <v>990644</v>
      </c>
      <c r="I186" s="26">
        <v>0</v>
      </c>
      <c r="J186" s="25">
        <v>0</v>
      </c>
      <c r="K186" s="25">
        <v>0</v>
      </c>
      <c r="L186" s="25"/>
      <c r="M186" s="25">
        <v>992000</v>
      </c>
      <c r="N186" s="74">
        <f>SUM(D186:M186)</f>
        <v>4953039</v>
      </c>
      <c r="O186" s="81">
        <f>(N186/$N$190)*100</f>
        <v>0.6547045409084926</v>
      </c>
      <c r="P186" s="82"/>
      <c r="Q186" s="4"/>
      <c r="R186" s="4"/>
      <c r="S186" s="4"/>
    </row>
    <row r="187" spans="2:19" ht="16.5" customHeight="1">
      <c r="B187" s="16"/>
      <c r="C187" s="15" t="s">
        <v>65</v>
      </c>
      <c r="D187" s="25">
        <v>0</v>
      </c>
      <c r="E187" s="26">
        <v>41988873</v>
      </c>
      <c r="F187" s="26">
        <v>68938700</v>
      </c>
      <c r="G187" s="26">
        <v>69345021</v>
      </c>
      <c r="H187" s="26">
        <v>71280942</v>
      </c>
      <c r="I187" s="26">
        <v>60012744</v>
      </c>
      <c r="J187" s="25">
        <v>20424557</v>
      </c>
      <c r="K187" s="67">
        <v>8432000</v>
      </c>
      <c r="L187" s="67">
        <v>11761200</v>
      </c>
      <c r="M187" s="67">
        <v>89259540</v>
      </c>
      <c r="N187" s="74">
        <f>SUM(D187:M187)</f>
        <v>441443577</v>
      </c>
      <c r="O187" s="81">
        <f>(N187/$N$190)*100</f>
        <v>58.35106778218137</v>
      </c>
      <c r="P187" s="82"/>
      <c r="Q187" s="4"/>
      <c r="R187" s="4"/>
      <c r="S187" s="4"/>
    </row>
    <row r="188" spans="2:19" ht="16.5" customHeight="1">
      <c r="B188" s="16"/>
      <c r="C188" s="27" t="s">
        <v>117</v>
      </c>
      <c r="D188" s="25">
        <v>0</v>
      </c>
      <c r="E188" s="26">
        <v>0</v>
      </c>
      <c r="F188" s="26">
        <v>532800</v>
      </c>
      <c r="G188" s="26">
        <v>3922992</v>
      </c>
      <c r="H188" s="26">
        <v>0</v>
      </c>
      <c r="I188" s="26">
        <v>0</v>
      </c>
      <c r="J188" s="25">
        <v>0</v>
      </c>
      <c r="K188" s="25">
        <v>0</v>
      </c>
      <c r="L188" s="25"/>
      <c r="M188" s="25">
        <v>0</v>
      </c>
      <c r="N188" s="74">
        <f>SUM(D188:M188)</f>
        <v>4455792</v>
      </c>
      <c r="O188" s="81">
        <f>(N188/$N$190)*100</f>
        <v>0.5889772432124468</v>
      </c>
      <c r="P188" s="82"/>
      <c r="Q188" s="4"/>
      <c r="R188" s="4"/>
      <c r="S188" s="4"/>
    </row>
    <row r="189" spans="2:19" ht="16.5" customHeight="1">
      <c r="B189" s="16"/>
      <c r="C189" s="15" t="s">
        <v>66</v>
      </c>
      <c r="D189" s="25">
        <v>996766</v>
      </c>
      <c r="E189" s="26">
        <v>61197749</v>
      </c>
      <c r="F189" s="26">
        <v>161931856</v>
      </c>
      <c r="G189" s="26">
        <v>0</v>
      </c>
      <c r="H189" s="26">
        <v>24369389</v>
      </c>
      <c r="I189" s="26">
        <v>4525000</v>
      </c>
      <c r="J189" s="25">
        <v>30502421</v>
      </c>
      <c r="K189" s="67">
        <v>7500908</v>
      </c>
      <c r="L189" s="67">
        <v>8326961</v>
      </c>
      <c r="M189" s="67">
        <v>6326960</v>
      </c>
      <c r="N189" s="74">
        <f>SUM(D189:M189)</f>
        <v>305678010</v>
      </c>
      <c r="O189" s="81">
        <f>(N189/$N$190)*100</f>
        <v>40.405250433697695</v>
      </c>
      <c r="P189" s="82"/>
      <c r="Q189" s="4"/>
      <c r="R189" s="4"/>
      <c r="S189" s="4"/>
    </row>
    <row r="190" spans="2:19" ht="16.5" customHeight="1">
      <c r="B190" s="17"/>
      <c r="C190" s="18" t="s">
        <v>12</v>
      </c>
      <c r="D190" s="45">
        <f aca="true" t="shared" si="45" ref="D190:M190">SUM(D185:D189)</f>
        <v>996766</v>
      </c>
      <c r="E190" s="46">
        <f t="shared" si="45"/>
        <v>103186622</v>
      </c>
      <c r="F190" s="46">
        <f t="shared" si="45"/>
        <v>234373751</v>
      </c>
      <c r="G190" s="46">
        <f t="shared" si="45"/>
        <v>73268013</v>
      </c>
      <c r="H190" s="46">
        <f t="shared" si="45"/>
        <v>96640975</v>
      </c>
      <c r="I190" s="46">
        <f t="shared" si="45"/>
        <v>64537744</v>
      </c>
      <c r="J190" s="45">
        <f t="shared" si="45"/>
        <v>50926978</v>
      </c>
      <c r="K190" s="45">
        <f t="shared" si="45"/>
        <v>15932908</v>
      </c>
      <c r="L190" s="45">
        <f t="shared" si="45"/>
        <v>20088161</v>
      </c>
      <c r="M190" s="45">
        <f t="shared" si="45"/>
        <v>96578500</v>
      </c>
      <c r="N190" s="76">
        <f>SUM(D190:M190)</f>
        <v>756530418</v>
      </c>
      <c r="O190" s="83">
        <f>(N190/$N$215)*100</f>
        <v>6.64883678358459</v>
      </c>
      <c r="P190" s="84"/>
      <c r="Q190" s="4"/>
      <c r="R190" s="4"/>
      <c r="S190" s="4"/>
    </row>
    <row r="191" spans="2:19" ht="16.5" customHeight="1">
      <c r="B191" s="16"/>
      <c r="C191" s="15"/>
      <c r="D191" s="25"/>
      <c r="E191" s="26"/>
      <c r="F191" s="26"/>
      <c r="G191" s="26"/>
      <c r="H191" s="26"/>
      <c r="I191" s="26"/>
      <c r="J191" s="25"/>
      <c r="K191" s="25"/>
      <c r="L191" s="25"/>
      <c r="M191" s="25"/>
      <c r="N191" s="74"/>
      <c r="O191" s="44"/>
      <c r="P191" s="82"/>
      <c r="Q191" s="4"/>
      <c r="R191" s="4"/>
      <c r="S191" s="4"/>
    </row>
    <row r="192" spans="2:19" ht="16.5" customHeight="1">
      <c r="B192" s="16" t="s">
        <v>67</v>
      </c>
      <c r="C192" s="27" t="s">
        <v>113</v>
      </c>
      <c r="D192" s="25">
        <v>0</v>
      </c>
      <c r="E192" s="26">
        <v>0</v>
      </c>
      <c r="F192" s="26">
        <v>2158041</v>
      </c>
      <c r="G192" s="26">
        <v>0</v>
      </c>
      <c r="H192" s="26">
        <v>0</v>
      </c>
      <c r="I192" s="26">
        <v>0</v>
      </c>
      <c r="J192" s="25">
        <v>0</v>
      </c>
      <c r="K192" s="25">
        <v>0</v>
      </c>
      <c r="L192" s="25"/>
      <c r="M192" s="25">
        <v>0</v>
      </c>
      <c r="N192" s="74">
        <f>SUM(D192:M192)</f>
        <v>2158041</v>
      </c>
      <c r="O192" s="81">
        <f>(N192/$N$194)*100</f>
        <v>0.49376143591993393</v>
      </c>
      <c r="P192" s="82"/>
      <c r="Q192" s="4"/>
      <c r="R192" s="4"/>
      <c r="S192" s="4"/>
    </row>
    <row r="193" spans="2:19" ht="16.5" customHeight="1">
      <c r="B193" s="16"/>
      <c r="C193" s="15" t="s">
        <v>68</v>
      </c>
      <c r="D193" s="25">
        <v>63194945</v>
      </c>
      <c r="E193" s="26">
        <v>70678700</v>
      </c>
      <c r="F193" s="26">
        <v>42802139</v>
      </c>
      <c r="G193" s="26">
        <v>11792073</v>
      </c>
      <c r="H193" s="26">
        <v>16830222</v>
      </c>
      <c r="I193" s="26">
        <v>83414614</v>
      </c>
      <c r="J193" s="25">
        <v>6825150</v>
      </c>
      <c r="K193" s="67">
        <v>41372497</v>
      </c>
      <c r="L193" s="67">
        <v>17503041</v>
      </c>
      <c r="M193" s="67">
        <v>80490050</v>
      </c>
      <c r="N193" s="74">
        <f>SUM(D193:M193)</f>
        <v>434903431</v>
      </c>
      <c r="O193" s="81">
        <f>(N193/$N$194)*100</f>
        <v>99.50623856408006</v>
      </c>
      <c r="P193" s="82"/>
      <c r="Q193" s="4"/>
      <c r="R193" s="4"/>
      <c r="S193" s="4"/>
    </row>
    <row r="194" spans="2:19" ht="16.5" customHeight="1">
      <c r="B194" s="17"/>
      <c r="C194" s="18" t="s">
        <v>12</v>
      </c>
      <c r="D194" s="45">
        <f aca="true" t="shared" si="46" ref="D194:M194">SUM(D191:D193)</f>
        <v>63194945</v>
      </c>
      <c r="E194" s="46">
        <f t="shared" si="46"/>
        <v>70678700</v>
      </c>
      <c r="F194" s="46">
        <f t="shared" si="46"/>
        <v>44960180</v>
      </c>
      <c r="G194" s="46">
        <f t="shared" si="46"/>
        <v>11792073</v>
      </c>
      <c r="H194" s="46">
        <f t="shared" si="46"/>
        <v>16830222</v>
      </c>
      <c r="I194" s="46">
        <f t="shared" si="46"/>
        <v>83414614</v>
      </c>
      <c r="J194" s="45">
        <f t="shared" si="46"/>
        <v>6825150</v>
      </c>
      <c r="K194" s="45">
        <f t="shared" si="46"/>
        <v>41372497</v>
      </c>
      <c r="L194" s="45">
        <f t="shared" si="46"/>
        <v>17503041</v>
      </c>
      <c r="M194" s="45">
        <f t="shared" si="46"/>
        <v>80490050</v>
      </c>
      <c r="N194" s="76">
        <f>SUM(D194:M194)</f>
        <v>437061472</v>
      </c>
      <c r="O194" s="83">
        <f>(N194/$N$215)*100</f>
        <v>3.841154727662551</v>
      </c>
      <c r="P194" s="84"/>
      <c r="Q194" s="4"/>
      <c r="R194" s="4"/>
      <c r="S194" s="4"/>
    </row>
    <row r="195" spans="2:19" ht="16.5" customHeight="1">
      <c r="B195" s="16"/>
      <c r="C195" s="15"/>
      <c r="D195" s="25"/>
      <c r="E195" s="26"/>
      <c r="F195" s="26"/>
      <c r="G195" s="26"/>
      <c r="H195" s="26"/>
      <c r="I195" s="26"/>
      <c r="J195" s="25"/>
      <c r="K195" s="25"/>
      <c r="L195" s="25"/>
      <c r="M195" s="25"/>
      <c r="N195" s="74"/>
      <c r="O195" s="44"/>
      <c r="P195" s="82"/>
      <c r="Q195" s="4"/>
      <c r="R195" s="4"/>
      <c r="S195" s="4"/>
    </row>
    <row r="196" spans="2:19" ht="16.5" customHeight="1">
      <c r="B196" s="16" t="s">
        <v>87</v>
      </c>
      <c r="C196" s="15" t="s">
        <v>88</v>
      </c>
      <c r="D196" s="25">
        <v>0</v>
      </c>
      <c r="E196" s="26">
        <v>9933955</v>
      </c>
      <c r="F196" s="26">
        <v>0</v>
      </c>
      <c r="G196" s="26">
        <v>981079</v>
      </c>
      <c r="H196" s="26">
        <v>0</v>
      </c>
      <c r="I196" s="26">
        <v>0</v>
      </c>
      <c r="J196" s="25">
        <v>0</v>
      </c>
      <c r="K196" s="25">
        <v>0</v>
      </c>
      <c r="L196" s="25"/>
      <c r="M196" s="25">
        <v>0</v>
      </c>
      <c r="N196" s="74">
        <f>SUM(D196:M196)</f>
        <v>10915034</v>
      </c>
      <c r="O196" s="81">
        <f>(N196/$N$198)*100</f>
        <v>15.741185886342388</v>
      </c>
      <c r="P196" s="82"/>
      <c r="Q196" s="4"/>
      <c r="R196" s="4"/>
      <c r="S196" s="4"/>
    </row>
    <row r="197" spans="2:19" ht="16.5" customHeight="1">
      <c r="B197" s="16"/>
      <c r="C197" s="15" t="s">
        <v>91</v>
      </c>
      <c r="D197" s="25">
        <v>0</v>
      </c>
      <c r="E197" s="26">
        <v>700000</v>
      </c>
      <c r="F197" s="26">
        <v>3978630</v>
      </c>
      <c r="G197" s="26">
        <v>39409372</v>
      </c>
      <c r="H197" s="26">
        <v>2970039</v>
      </c>
      <c r="I197" s="26">
        <v>0</v>
      </c>
      <c r="J197" s="25">
        <v>11367533</v>
      </c>
      <c r="K197" s="25">
        <v>0</v>
      </c>
      <c r="L197" s="25"/>
      <c r="M197" s="25">
        <v>0</v>
      </c>
      <c r="N197" s="74">
        <f>SUM(D197:M197)</f>
        <v>58425574</v>
      </c>
      <c r="O197" s="81">
        <f>(N197/$N$198)*100</f>
        <v>84.2588141136576</v>
      </c>
      <c r="P197" s="82"/>
      <c r="Q197" s="4"/>
      <c r="R197" s="4"/>
      <c r="S197" s="4"/>
    </row>
    <row r="198" spans="2:19" ht="16.5" customHeight="1">
      <c r="B198" s="17"/>
      <c r="C198" s="18" t="s">
        <v>12</v>
      </c>
      <c r="D198" s="45">
        <f aca="true" t="shared" si="47" ref="D198:M198">SUM(D195:D197)</f>
        <v>0</v>
      </c>
      <c r="E198" s="46">
        <f t="shared" si="47"/>
        <v>10633955</v>
      </c>
      <c r="F198" s="46">
        <f t="shared" si="47"/>
        <v>3978630</v>
      </c>
      <c r="G198" s="46">
        <f t="shared" si="47"/>
        <v>40390451</v>
      </c>
      <c r="H198" s="46">
        <f t="shared" si="47"/>
        <v>2970039</v>
      </c>
      <c r="I198" s="46">
        <f t="shared" si="47"/>
        <v>0</v>
      </c>
      <c r="J198" s="45">
        <f t="shared" si="47"/>
        <v>11367533</v>
      </c>
      <c r="K198" s="45">
        <f t="shared" si="47"/>
        <v>0</v>
      </c>
      <c r="L198" s="45">
        <f t="shared" si="47"/>
        <v>0</v>
      </c>
      <c r="M198" s="45">
        <f t="shared" si="47"/>
        <v>0</v>
      </c>
      <c r="N198" s="76">
        <f>SUM(D198:M198)</f>
        <v>69340608</v>
      </c>
      <c r="O198" s="83">
        <f>(N198/$N$215)*100</f>
        <v>0.6094062764658326</v>
      </c>
      <c r="P198" s="84"/>
      <c r="Q198" s="4"/>
      <c r="R198" s="4"/>
      <c r="S198" s="4"/>
    </row>
    <row r="199" spans="2:19" ht="16.5" customHeight="1">
      <c r="B199" s="16"/>
      <c r="C199" s="5"/>
      <c r="D199" s="25"/>
      <c r="E199" s="26"/>
      <c r="F199" s="26"/>
      <c r="G199" s="26"/>
      <c r="H199" s="26"/>
      <c r="I199" s="26"/>
      <c r="J199" s="25"/>
      <c r="K199" s="25"/>
      <c r="L199" s="25"/>
      <c r="M199" s="25"/>
      <c r="N199" s="74"/>
      <c r="O199" s="81"/>
      <c r="P199" s="82"/>
      <c r="Q199" s="4"/>
      <c r="R199" s="4"/>
      <c r="S199" s="4"/>
    </row>
    <row r="200" spans="2:19" ht="16.5" customHeight="1">
      <c r="B200" s="16" t="s">
        <v>69</v>
      </c>
      <c r="C200" s="15" t="s">
        <v>70</v>
      </c>
      <c r="D200" s="25">
        <v>1862090</v>
      </c>
      <c r="E200" s="26">
        <v>1133020</v>
      </c>
      <c r="F200" s="26">
        <v>1960000</v>
      </c>
      <c r="G200" s="26">
        <v>0</v>
      </c>
      <c r="H200" s="26">
        <v>4868928</v>
      </c>
      <c r="I200" s="26">
        <v>0</v>
      </c>
      <c r="J200" s="25">
        <v>0</v>
      </c>
      <c r="K200" s="25">
        <v>0</v>
      </c>
      <c r="L200" s="25"/>
      <c r="M200" s="25">
        <v>0</v>
      </c>
      <c r="N200" s="74">
        <f>SUM(D200:M200)</f>
        <v>9824038</v>
      </c>
      <c r="O200" s="81">
        <f>(N200/$N$201)*100</f>
        <v>100</v>
      </c>
      <c r="P200" s="9"/>
      <c r="Q200" s="4"/>
      <c r="R200" s="4"/>
      <c r="S200" s="4"/>
    </row>
    <row r="201" spans="2:19" ht="16.5" customHeight="1">
      <c r="B201" s="17"/>
      <c r="C201" s="18" t="s">
        <v>12</v>
      </c>
      <c r="D201" s="45">
        <f aca="true" t="shared" si="48" ref="D201:L201">SUM(D199:D200)</f>
        <v>1862090</v>
      </c>
      <c r="E201" s="46">
        <f t="shared" si="48"/>
        <v>1133020</v>
      </c>
      <c r="F201" s="46">
        <f t="shared" si="48"/>
        <v>1960000</v>
      </c>
      <c r="G201" s="46">
        <f t="shared" si="48"/>
        <v>0</v>
      </c>
      <c r="H201" s="46">
        <f t="shared" si="48"/>
        <v>4868928</v>
      </c>
      <c r="I201" s="46">
        <f t="shared" si="48"/>
        <v>0</v>
      </c>
      <c r="J201" s="45">
        <f t="shared" si="48"/>
        <v>0</v>
      </c>
      <c r="K201" s="45">
        <f t="shared" si="48"/>
        <v>0</v>
      </c>
      <c r="L201" s="45">
        <f t="shared" si="48"/>
        <v>0</v>
      </c>
      <c r="M201" s="45">
        <v>0</v>
      </c>
      <c r="N201" s="76">
        <f>SUM(N199:N200)</f>
        <v>9824038</v>
      </c>
      <c r="O201" s="83">
        <f>(N201/$N$215)*100</f>
        <v>0.0863394566346872</v>
      </c>
      <c r="P201" s="84"/>
      <c r="Q201" s="4"/>
      <c r="R201" s="4"/>
      <c r="S201" s="4"/>
    </row>
    <row r="202" spans="2:19" ht="16.5" customHeight="1">
      <c r="B202" s="16"/>
      <c r="C202" s="15"/>
      <c r="D202" s="25"/>
      <c r="E202" s="26"/>
      <c r="F202" s="26"/>
      <c r="G202" s="26"/>
      <c r="H202" s="26"/>
      <c r="I202" s="26"/>
      <c r="J202" s="25"/>
      <c r="K202" s="25"/>
      <c r="L202" s="25"/>
      <c r="M202" s="25"/>
      <c r="N202" s="74"/>
      <c r="O202" s="44"/>
      <c r="P202" s="82"/>
      <c r="Q202" s="4"/>
      <c r="R202" s="4"/>
      <c r="S202" s="4"/>
    </row>
    <row r="203" spans="2:19" ht="16.5" customHeight="1">
      <c r="B203" s="16" t="s">
        <v>71</v>
      </c>
      <c r="C203" s="15" t="s">
        <v>72</v>
      </c>
      <c r="D203" s="25">
        <v>0</v>
      </c>
      <c r="E203" s="26">
        <v>25883616</v>
      </c>
      <c r="F203" s="26">
        <v>65221628</v>
      </c>
      <c r="G203" s="26">
        <v>10106750</v>
      </c>
      <c r="H203" s="26">
        <v>0</v>
      </c>
      <c r="I203" s="26">
        <v>59432289</v>
      </c>
      <c r="J203" s="25">
        <v>97823063</v>
      </c>
      <c r="K203" s="67">
        <v>96726987</v>
      </c>
      <c r="L203" s="67">
        <v>85307467</v>
      </c>
      <c r="M203" s="67">
        <v>80000000</v>
      </c>
      <c r="N203" s="74">
        <f>SUM(D203:M203)</f>
        <v>520501800</v>
      </c>
      <c r="O203" s="81">
        <f>(N203/$N$205)*100</f>
        <v>98.68846629266515</v>
      </c>
      <c r="P203" s="82"/>
      <c r="Q203" s="4"/>
      <c r="R203" s="4"/>
      <c r="S203" s="4"/>
    </row>
    <row r="204" spans="2:19" ht="16.5" customHeight="1">
      <c r="B204" s="16"/>
      <c r="C204" s="15" t="s">
        <v>139</v>
      </c>
      <c r="D204" s="25">
        <v>0</v>
      </c>
      <c r="E204" s="26">
        <v>0</v>
      </c>
      <c r="F204" s="26">
        <v>0</v>
      </c>
      <c r="G204" s="26">
        <v>2954707</v>
      </c>
      <c r="H204" s="26">
        <v>1840000</v>
      </c>
      <c r="I204" s="26">
        <v>2122572</v>
      </c>
      <c r="J204" s="25">
        <v>0</v>
      </c>
      <c r="K204" s="25">
        <v>0</v>
      </c>
      <c r="L204" s="25"/>
      <c r="M204" s="25">
        <v>0</v>
      </c>
      <c r="N204" s="74">
        <f>SUM(D204:M204)</f>
        <v>6917279</v>
      </c>
      <c r="O204" s="81">
        <f>(N204/$N$205)*100</f>
        <v>1.3115337073348459</v>
      </c>
      <c r="P204" s="82"/>
      <c r="Q204" s="4"/>
      <c r="R204" s="4"/>
      <c r="S204" s="4"/>
    </row>
    <row r="205" spans="2:19" ht="16.5" customHeight="1">
      <c r="B205" s="17"/>
      <c r="C205" s="18" t="s">
        <v>12</v>
      </c>
      <c r="D205" s="45">
        <f aca="true" t="shared" si="49" ref="D205:L205">SUM(D202:D204)</f>
        <v>0</v>
      </c>
      <c r="E205" s="46">
        <f t="shared" si="49"/>
        <v>25883616</v>
      </c>
      <c r="F205" s="46">
        <f t="shared" si="49"/>
        <v>65221628</v>
      </c>
      <c r="G205" s="46">
        <f t="shared" si="49"/>
        <v>13061457</v>
      </c>
      <c r="H205" s="46">
        <f t="shared" si="49"/>
        <v>1840000</v>
      </c>
      <c r="I205" s="46">
        <f t="shared" si="49"/>
        <v>61554861</v>
      </c>
      <c r="J205" s="45">
        <f t="shared" si="49"/>
        <v>97823063</v>
      </c>
      <c r="K205" s="45">
        <f t="shared" si="49"/>
        <v>96726987</v>
      </c>
      <c r="L205" s="45">
        <f t="shared" si="49"/>
        <v>85307467</v>
      </c>
      <c r="M205" s="45">
        <f>SUM(M202:M204)</f>
        <v>80000000</v>
      </c>
      <c r="N205" s="76">
        <f>SUM(N202:N204)</f>
        <v>527419079</v>
      </c>
      <c r="O205" s="83">
        <f>(N205/$N$215)*100</f>
        <v>4.635270822407972</v>
      </c>
      <c r="P205" s="84"/>
      <c r="Q205" s="4"/>
      <c r="R205" s="4"/>
      <c r="S205" s="4"/>
    </row>
    <row r="206" spans="2:19" ht="16.5" customHeight="1">
      <c r="B206" s="16"/>
      <c r="C206" s="5"/>
      <c r="D206" s="25"/>
      <c r="E206" s="26"/>
      <c r="F206" s="26"/>
      <c r="G206" s="26"/>
      <c r="H206" s="26"/>
      <c r="I206" s="26"/>
      <c r="J206" s="25"/>
      <c r="K206" s="25"/>
      <c r="L206" s="25"/>
      <c r="M206" s="25"/>
      <c r="N206" s="74"/>
      <c r="O206" s="81"/>
      <c r="P206" s="82"/>
      <c r="Q206" s="4"/>
      <c r="R206" s="4"/>
      <c r="S206" s="4"/>
    </row>
    <row r="207" spans="2:19" ht="16.5" customHeight="1">
      <c r="B207" s="16" t="s">
        <v>85</v>
      </c>
      <c r="C207" s="15" t="s">
        <v>86</v>
      </c>
      <c r="D207" s="25">
        <v>0</v>
      </c>
      <c r="E207" s="26">
        <v>496280</v>
      </c>
      <c r="F207" s="26">
        <v>0</v>
      </c>
      <c r="G207" s="26">
        <v>0</v>
      </c>
      <c r="H207" s="26">
        <v>0</v>
      </c>
      <c r="I207" s="26">
        <v>0</v>
      </c>
      <c r="J207" s="25">
        <v>3200000</v>
      </c>
      <c r="K207" s="25">
        <v>0</v>
      </c>
      <c r="L207" s="25"/>
      <c r="M207" s="25">
        <v>4942232</v>
      </c>
      <c r="N207" s="74">
        <f>SUM(D207:M207)</f>
        <v>8638512</v>
      </c>
      <c r="O207" s="81">
        <f>(N207/$N$209)*100</f>
        <v>100</v>
      </c>
      <c r="P207" s="9"/>
      <c r="Q207" s="4"/>
      <c r="R207" s="4"/>
      <c r="S207" s="4"/>
    </row>
    <row r="208" spans="2:19" ht="16.5" customHeight="1">
      <c r="B208" s="16"/>
      <c r="C208" s="27" t="s">
        <v>176</v>
      </c>
      <c r="D208" s="25"/>
      <c r="E208" s="26"/>
      <c r="F208" s="26"/>
      <c r="G208" s="26"/>
      <c r="H208" s="26"/>
      <c r="I208" s="26"/>
      <c r="J208" s="25"/>
      <c r="K208" s="25"/>
      <c r="L208" s="25"/>
      <c r="M208" s="25">
        <v>1980026</v>
      </c>
      <c r="N208" s="74">
        <f>SUM(D208:M208)</f>
        <v>1980026</v>
      </c>
      <c r="O208" s="81">
        <f>(N208/$N$209)*100</f>
        <v>22.920915083523642</v>
      </c>
      <c r="P208" s="9"/>
      <c r="Q208" s="4"/>
      <c r="R208" s="4"/>
      <c r="S208" s="4"/>
    </row>
    <row r="209" spans="2:19" ht="16.5" customHeight="1">
      <c r="B209" s="17"/>
      <c r="C209" s="18" t="s">
        <v>12</v>
      </c>
      <c r="D209" s="45">
        <f aca="true" t="shared" si="50" ref="D209:L209">SUM(D206:D207)</f>
        <v>0</v>
      </c>
      <c r="E209" s="46">
        <f t="shared" si="50"/>
        <v>496280</v>
      </c>
      <c r="F209" s="46">
        <f t="shared" si="50"/>
        <v>0</v>
      </c>
      <c r="G209" s="46">
        <f t="shared" si="50"/>
        <v>0</v>
      </c>
      <c r="H209" s="46">
        <f t="shared" si="50"/>
        <v>0</v>
      </c>
      <c r="I209" s="46">
        <f t="shared" si="50"/>
        <v>0</v>
      </c>
      <c r="J209" s="45">
        <f t="shared" si="50"/>
        <v>3200000</v>
      </c>
      <c r="K209" s="45">
        <f t="shared" si="50"/>
        <v>0</v>
      </c>
      <c r="L209" s="45">
        <f t="shared" si="50"/>
        <v>0</v>
      </c>
      <c r="M209" s="45">
        <f>SUM(M206:M208)</f>
        <v>6922258</v>
      </c>
      <c r="N209" s="76">
        <f>SUM(N206:N207)</f>
        <v>8638512</v>
      </c>
      <c r="O209" s="83">
        <f>(N209/$N$215)*100</f>
        <v>0.07592035293554698</v>
      </c>
      <c r="P209" s="84"/>
      <c r="Q209" s="4"/>
      <c r="R209" s="4"/>
      <c r="S209" s="4"/>
    </row>
    <row r="210" spans="2:19" ht="16.5" customHeight="1">
      <c r="B210" s="16"/>
      <c r="C210" s="5"/>
      <c r="D210" s="25"/>
      <c r="E210" s="26"/>
      <c r="F210" s="26"/>
      <c r="G210" s="26"/>
      <c r="H210" s="26"/>
      <c r="I210" s="26"/>
      <c r="J210" s="25"/>
      <c r="K210" s="25"/>
      <c r="L210" s="25"/>
      <c r="M210" s="25"/>
      <c r="N210" s="74"/>
      <c r="O210" s="81"/>
      <c r="P210" s="82"/>
      <c r="Q210" s="4"/>
      <c r="R210" s="4"/>
      <c r="S210" s="4"/>
    </row>
    <row r="211" spans="2:19" ht="16.5" customHeight="1">
      <c r="B211" s="16" t="s">
        <v>73</v>
      </c>
      <c r="C211" s="15" t="s">
        <v>74</v>
      </c>
      <c r="D211" s="25">
        <v>0</v>
      </c>
      <c r="E211" s="26">
        <v>0</v>
      </c>
      <c r="F211" s="26">
        <v>0</v>
      </c>
      <c r="G211" s="26">
        <v>0</v>
      </c>
      <c r="H211" s="26">
        <v>0</v>
      </c>
      <c r="I211" s="26">
        <v>0</v>
      </c>
      <c r="J211" s="25">
        <v>0</v>
      </c>
      <c r="K211" s="25">
        <v>0</v>
      </c>
      <c r="L211" s="25"/>
      <c r="M211" s="25">
        <v>0</v>
      </c>
      <c r="N211" s="74">
        <f>SUM(D211:M211)</f>
        <v>0</v>
      </c>
      <c r="O211" s="81">
        <f>(N211/$N$213)*100</f>
        <v>0</v>
      </c>
      <c r="P211" s="82"/>
      <c r="Q211" s="4"/>
      <c r="R211" s="4"/>
      <c r="S211" s="4"/>
    </row>
    <row r="212" spans="2:19" ht="16.5" customHeight="1">
      <c r="B212" s="16"/>
      <c r="C212" s="15" t="s">
        <v>142</v>
      </c>
      <c r="D212" s="25">
        <v>0</v>
      </c>
      <c r="E212" s="26">
        <v>0</v>
      </c>
      <c r="F212" s="26">
        <v>0</v>
      </c>
      <c r="G212" s="26">
        <v>3970210</v>
      </c>
      <c r="H212" s="26">
        <v>0</v>
      </c>
      <c r="I212" s="26">
        <v>0</v>
      </c>
      <c r="J212" s="25">
        <v>0</v>
      </c>
      <c r="K212" s="25">
        <v>0</v>
      </c>
      <c r="L212" s="25"/>
      <c r="M212" s="25">
        <v>0</v>
      </c>
      <c r="N212" s="74">
        <f>SUM(D212:M212)</f>
        <v>3970210</v>
      </c>
      <c r="O212" s="81">
        <f>(N212/$N$213)*100</f>
        <v>100</v>
      </c>
      <c r="P212" s="9"/>
      <c r="Q212" s="4"/>
      <c r="R212" s="4"/>
      <c r="S212" s="4"/>
    </row>
    <row r="213" spans="2:19" ht="16.5" customHeight="1" thickBot="1">
      <c r="B213" s="20"/>
      <c r="C213" s="2" t="s">
        <v>12</v>
      </c>
      <c r="D213" s="45">
        <f aca="true" t="shared" si="51" ref="D213:M213">SUM(D210:D212)</f>
        <v>0</v>
      </c>
      <c r="E213" s="46">
        <f t="shared" si="51"/>
        <v>0</v>
      </c>
      <c r="F213" s="46">
        <f t="shared" si="51"/>
        <v>0</v>
      </c>
      <c r="G213" s="46">
        <f t="shared" si="51"/>
        <v>3970210</v>
      </c>
      <c r="H213" s="46">
        <f t="shared" si="51"/>
        <v>0</v>
      </c>
      <c r="I213" s="46">
        <f t="shared" si="51"/>
        <v>0</v>
      </c>
      <c r="J213" s="45">
        <f t="shared" si="51"/>
        <v>0</v>
      </c>
      <c r="K213" s="45">
        <f t="shared" si="51"/>
        <v>0</v>
      </c>
      <c r="L213" s="45">
        <f t="shared" si="51"/>
        <v>0</v>
      </c>
      <c r="M213" s="45">
        <f t="shared" si="51"/>
        <v>0</v>
      </c>
      <c r="N213" s="76">
        <f>SUM(N210:N212)</f>
        <v>3970210</v>
      </c>
      <c r="O213" s="85">
        <f>(N213/$N$215)*100</f>
        <v>0.03489255376715781</v>
      </c>
      <c r="P213" s="86"/>
      <c r="Q213" s="4"/>
      <c r="R213" s="4"/>
      <c r="S213" s="4"/>
    </row>
    <row r="214" spans="2:19" ht="12" customHeight="1">
      <c r="B214" s="10"/>
      <c r="C214" s="61"/>
      <c r="D214" s="50"/>
      <c r="E214" s="51"/>
      <c r="F214" s="51"/>
      <c r="G214" s="51"/>
      <c r="H214" s="51"/>
      <c r="I214" s="51"/>
      <c r="J214" s="50"/>
      <c r="K214" s="68"/>
      <c r="L214" s="68"/>
      <c r="M214" s="68"/>
      <c r="N214" s="77" t="s">
        <v>0</v>
      </c>
      <c r="O214" s="52"/>
      <c r="P214" s="11"/>
      <c r="Q214" s="4"/>
      <c r="R214" s="4"/>
      <c r="S214" s="6"/>
    </row>
    <row r="215" spans="2:19" ht="16.5" customHeight="1">
      <c r="B215" s="12"/>
      <c r="C215" s="62" t="s">
        <v>3</v>
      </c>
      <c r="D215" s="53">
        <f aca="true" t="shared" si="52" ref="D215:J215">D11+D15+D18+D21+D33+D37+D43+D46+D49+D58+D62+D66+D72+D76+D82+D86+D90+D93+D97+D102+D106+D110+D116+D119+D124+D127+D131+D136+D140+D143+D146+D155+D158+D162+D168+D171+D175+D178+D184+D190+D194+D198+D201+D205+D209+D213</f>
        <v>665990771</v>
      </c>
      <c r="E215" s="53">
        <f t="shared" si="52"/>
        <v>812086657</v>
      </c>
      <c r="F215" s="53">
        <f t="shared" si="52"/>
        <v>1085398491</v>
      </c>
      <c r="G215" s="53">
        <f t="shared" si="52"/>
        <v>974425941</v>
      </c>
      <c r="H215" s="54">
        <f t="shared" si="52"/>
        <v>1182562953</v>
      </c>
      <c r="I215" s="54">
        <f t="shared" si="52"/>
        <v>1227879918</v>
      </c>
      <c r="J215" s="65">
        <f t="shared" si="52"/>
        <v>1333285791</v>
      </c>
      <c r="K215" s="69">
        <f>K213+K209+K205+K201+K198+K194+K190+K184+K178+K175+K171+K168+K162+K158+K155+K146+K143+K140+K136+K131+K127+K124+K119+K116+K110+K106+K102+K97+K93+K90+K86+K82+K76+K72+K66+K62+K58+K49+K46+K43+K37+K33+K21+K18+K15+K11</f>
        <v>1109099041</v>
      </c>
      <c r="L215" s="69">
        <f>L213+L209+L205+L201+L198+L194+L190+L184+L178+L175+L171+L168+L162+L158+L155+L146+L143+L140+L136+L131+L127+L124+L119+L116+L110+L106+L102+L97+L93+L90+L86+L82+L76+L72+L66+L62+L58+L49+L46+L43+L37+L33+L21+L18+L15+L11</f>
        <v>1135134709</v>
      </c>
      <c r="M215" s="69">
        <f>M213+M209+M205+M201+M198+M194+M190+M184+M178+M175+M171+M168+M162+M158+M155+M146+M143+M140+M136+M131+M127+M124+M119+M116+M110+M106+M102+M97+M93+M90+M86+M82+M76+M72+M66+M62+M58+M49+M46+M43+M37+M33+M21+M18+M15+M11</f>
        <v>1852523296</v>
      </c>
      <c r="N215" s="78">
        <f>SUM(D215:M215)</f>
        <v>11378387568</v>
      </c>
      <c r="O215" s="81">
        <f>O11+O15+O18+O21+O33+O37+O43+O46+O49+O58+O62+O66+O72+O76+O82+O86+O90+O93+O97+O102+O106+O110+O116+O119+O124+O127+O131+O136+O140+O143+O146+O155+O158+O162+O168+O171+O175+O178+O184+O190+O194+O198+O201+O205+O209+O213</f>
        <v>99.98259836037258</v>
      </c>
      <c r="P215" s="9"/>
      <c r="Q215" s="3"/>
      <c r="R215" s="3"/>
      <c r="S215" s="3"/>
    </row>
    <row r="216" spans="2:19" ht="16.5" customHeight="1">
      <c r="B216" s="12"/>
      <c r="C216" s="63" t="s">
        <v>160</v>
      </c>
      <c r="D216" s="55">
        <f aca="true" t="shared" si="53" ref="D216:M216">(D215/$N215)*100</f>
        <v>5.85312081364673</v>
      </c>
      <c r="E216" s="56">
        <f t="shared" si="53"/>
        <v>7.137097872143776</v>
      </c>
      <c r="F216" s="56">
        <f t="shared" si="53"/>
        <v>9.53912392694831</v>
      </c>
      <c r="G216" s="56">
        <f t="shared" si="53"/>
        <v>8.563831519858105</v>
      </c>
      <c r="H216" s="56">
        <f t="shared" si="53"/>
        <v>10.393062689530632</v>
      </c>
      <c r="I216" s="56">
        <f t="shared" si="53"/>
        <v>10.791334981884667</v>
      </c>
      <c r="J216" s="66">
        <f t="shared" si="53"/>
        <v>11.717704138938503</v>
      </c>
      <c r="K216" s="66">
        <f t="shared" si="53"/>
        <v>9.747418378674091</v>
      </c>
      <c r="L216" s="66">
        <f t="shared" si="53"/>
        <v>9.976235228552024</v>
      </c>
      <c r="M216" s="66">
        <f t="shared" si="53"/>
        <v>16.281070449823158</v>
      </c>
      <c r="N216" s="79">
        <f>SUM(D216:M216)</f>
        <v>100</v>
      </c>
      <c r="O216" s="57"/>
      <c r="P216" s="9"/>
      <c r="Q216" s="3"/>
      <c r="R216" s="3"/>
      <c r="S216" s="3"/>
    </row>
    <row r="217" spans="2:19" ht="12.75" customHeight="1" thickBot="1">
      <c r="B217" s="13"/>
      <c r="C217" s="64"/>
      <c r="D217" s="58"/>
      <c r="E217" s="59"/>
      <c r="F217" s="59"/>
      <c r="G217" s="59"/>
      <c r="H217" s="59"/>
      <c r="I217" s="59"/>
      <c r="J217" s="58"/>
      <c r="K217" s="58"/>
      <c r="L217" s="58"/>
      <c r="M217" s="58"/>
      <c r="N217" s="80"/>
      <c r="O217" s="60"/>
      <c r="P217" s="14"/>
      <c r="Q217" s="3"/>
      <c r="R217" s="3"/>
      <c r="S217" s="3"/>
    </row>
    <row r="218" spans="3:19" ht="15.75">
      <c r="C218" s="1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3"/>
      <c r="Q218" s="3"/>
      <c r="R218" s="3"/>
      <c r="S218" s="3"/>
    </row>
    <row r="219" spans="3:19" ht="15.75">
      <c r="C219" s="1"/>
      <c r="N219" s="4"/>
      <c r="O219" s="4"/>
      <c r="P219" s="4"/>
      <c r="Q219" s="4"/>
      <c r="R219" s="4"/>
      <c r="S219" s="4"/>
    </row>
    <row r="220" spans="3:19" ht="15.75">
      <c r="C220" s="1"/>
      <c r="N220" s="4"/>
      <c r="O220" s="4"/>
      <c r="P220" s="4"/>
      <c r="Q220" s="4"/>
      <c r="R220" s="4"/>
      <c r="S220" s="4"/>
    </row>
  </sheetData>
  <mergeCells count="3">
    <mergeCell ref="B1:P1"/>
    <mergeCell ref="B2:P2"/>
    <mergeCell ref="B3:P3"/>
  </mergeCells>
  <printOptions horizontalCentered="1"/>
  <pageMargins left="0.5" right="0" top="0.5" bottom="0.4" header="0.5" footer="0.5"/>
  <pageSetup horizontalDpi="300" verticalDpi="300" orientation="landscape" scale="52" r:id="rId1"/>
  <ignoredErrors>
    <ignoredError sqref="M205" formulaRange="1"/>
    <ignoredError sqref="M2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2008-08-06T13:48:12Z</cp:lastPrinted>
  <dcterms:created xsi:type="dcterms:W3CDTF">2004-12-30T15:08:19Z</dcterms:created>
  <dcterms:modified xsi:type="dcterms:W3CDTF">2008-08-06T13:48:18Z</dcterms:modified>
  <cp:category/>
  <cp:version/>
  <cp:contentType/>
  <cp:contentStatus/>
</cp:coreProperties>
</file>