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tabRatio="718" firstSheet="3" activeTab="5"/>
  </bookViews>
  <sheets>
    <sheet name="Component Consolidate Acct Sum " sheetId="1" r:id="rId1"/>
    <sheet name="Component Summary Worksheets" sheetId="2" r:id="rId2"/>
    <sheet name="Decision Unit - Crosswalk" sheetId="3" r:id="rId3"/>
    <sheet name="Component Summary Worksheets 2" sheetId="4" r:id="rId4"/>
    <sheet name="Component Summary Worksheets 3" sheetId="5" r:id="rId5"/>
    <sheet name="Component Summary Worksheets 4" sheetId="6" r:id="rId6"/>
  </sheets>
  <definedNames>
    <definedName name="\D">'Component Summary Worksheets'!#REF!</definedName>
    <definedName name="_xlnm.Print_Area" localSheetId="0">'Component Consolidate Acct Sum '!$A$2:$U$81</definedName>
    <definedName name="_xlnm.Print_Area" localSheetId="1">'Component Summary Worksheets'!$A$1:$AE$83</definedName>
    <definedName name="_xlnm.Print_Area" localSheetId="2">'Decision Unit - Crosswalk'!$A$8:$AG$32</definedName>
  </definedNames>
  <calcPr fullCalcOnLoad="1"/>
</workbook>
</file>

<file path=xl/sharedStrings.xml><?xml version="1.0" encoding="utf-8"?>
<sst xmlns="http://schemas.openxmlformats.org/spreadsheetml/2006/main" count="469" uniqueCount="158">
  <si>
    <t xml:space="preserve">1.  Population Adjustment      </t>
  </si>
  <si>
    <t xml:space="preserve">2.  Management and Operational Efficiencies   </t>
  </si>
  <si>
    <t>Strategic Goal Four:  Ensure the Fair and Efficient Operation of the Federal Justice System ..............................................................................................................................................................................................................</t>
  </si>
  <si>
    <t>2005 Obligations .............................................................................................................................................</t>
  </si>
  <si>
    <t xml:space="preserve">     2006 Rescission -- Reduction applied to DOJ (0.28%).............................................................................…</t>
  </si>
  <si>
    <t>2007 Total New Budget Authority Request………………………………………………………………….</t>
  </si>
  <si>
    <t xml:space="preserve">     2007 Proposed Rescission of Prior Year Unobligated Balances……….</t>
  </si>
  <si>
    <t>Net 2007 Request................................................................................................................................................................</t>
  </si>
  <si>
    <t xml:space="preserve">     Change New Budget Authority 2007 from 2006...................................................................................................................................................</t>
  </si>
  <si>
    <t xml:space="preserve">  Annualization of 2006 Increases.......................................................................................…</t>
  </si>
  <si>
    <t xml:space="preserve">  DHS Security Charge……………………………………………………………………..</t>
  </si>
  <si>
    <t xml:space="preserve">  Medical Cost……………………………………………………………………..</t>
  </si>
  <si>
    <t xml:space="preserve">  Contract Bed Cost Adjustments - Wage Increases……………………………………………………………………..</t>
  </si>
  <si>
    <t xml:space="preserve">  Contract Bed Cost Adjustments - Price Increases……………………………………………………………………..</t>
  </si>
  <si>
    <t xml:space="preserve">  Utilities Cost Adjustments……………………………………………………………………..</t>
  </si>
  <si>
    <t xml:space="preserve">  Nonrecurral 2006 One-time Program Increases……………………………</t>
  </si>
  <si>
    <t xml:space="preserve"> Pos.</t>
  </si>
  <si>
    <t xml:space="preserve"> Perm.</t>
  </si>
  <si>
    <t/>
  </si>
  <si>
    <t xml:space="preserve"> </t>
  </si>
  <si>
    <t>1.</t>
  </si>
  <si>
    <t>Amount</t>
  </si>
  <si>
    <t>Comparison by activity and program</t>
  </si>
  <si>
    <t>FTE</t>
  </si>
  <si>
    <t>Grand Total</t>
  </si>
  <si>
    <t>Perm</t>
  </si>
  <si>
    <t>Perm.</t>
  </si>
  <si>
    <t>Pos.</t>
  </si>
  <si>
    <t>Total..............................................................................</t>
  </si>
  <si>
    <t>(Dollars in Thousands)</t>
  </si>
  <si>
    <t xml:space="preserve">SALARIES AND EXPENSES  </t>
  </si>
  <si>
    <t>Adjustments to Base</t>
  </si>
  <si>
    <t>Increases:</t>
  </si>
  <si>
    <t>Decreases:</t>
  </si>
  <si>
    <t>*************MACRO AREA ********************************</t>
  </si>
  <si>
    <t>********** ALT-Z  (ADDS DOTS TO LABEL)**************</t>
  </si>
  <si>
    <t>{edit}......................................~{d 2}</t>
  </si>
  <si>
    <t>********** ALT-D  (DELETES 1 COLUMN)**************</t>
  </si>
  <si>
    <t>/WDC~{R 2}</t>
  </si>
  <si>
    <t>DECISION UNIT RESTRUCTURING CROSSWALK</t>
  </si>
  <si>
    <t>New Decision Unit Structure</t>
  </si>
  <si>
    <t>Current Decision Unit Structure</t>
  </si>
  <si>
    <t>Grand Total.......................................................................................</t>
  </si>
  <si>
    <t>Reimbursable FTE...........................................................................</t>
  </si>
  <si>
    <t xml:space="preserve">FEDERAL PRISON SYSTEM </t>
  </si>
  <si>
    <t>BUILDING AND FACILITIES</t>
  </si>
  <si>
    <t>FEDERAL PRISON SYSTEM</t>
  </si>
  <si>
    <t xml:space="preserve">   </t>
  </si>
  <si>
    <t>FEDERAL PRISON INDUSTRIES  /1</t>
  </si>
  <si>
    <t>COMMISSARY TRUST FUND /2</t>
  </si>
  <si>
    <t xml:space="preserve">   TOTAL  /1, /2</t>
  </si>
  <si>
    <t>SALARIES AND EXPENSES</t>
  </si>
  <si>
    <t xml:space="preserve">SALARIES AND EXPENSES </t>
  </si>
  <si>
    <r>
      <t>Program Offsets</t>
    </r>
    <r>
      <rPr>
        <sz val="14"/>
        <rFont val="Arial"/>
        <family val="0"/>
      </rPr>
      <t>................................................................................................................................................................................................................</t>
    </r>
  </si>
  <si>
    <t xml:space="preserve">  Annualization of 2005 Increases.......................................................................................…</t>
  </si>
  <si>
    <t xml:space="preserve">  Nonrecurral Hurricane Supplemental.............................................................................................................................................…</t>
  </si>
  <si>
    <t>Reimbursable FTE  /2</t>
  </si>
  <si>
    <t xml:space="preserve">/2    The Federal Prison System (FPS) receives reimbursements for the daily care and maintenance of State and local offenders, for utilities used by Federal Prison Industries, Inc., for staff housing, and for meals provided to FPS staff at institutions.  The reimbursements received may be used to fund personnel costs.  The BOP estimates that 136 FTE are associated with these reimbursements. </t>
  </si>
  <si>
    <t xml:space="preserve">  Position and FTE Non-recurring…………………………………………………………..</t>
  </si>
  <si>
    <t xml:space="preserve">Inmate Care and Programs </t>
  </si>
  <si>
    <t xml:space="preserve">Institution Security and Administration </t>
  </si>
  <si>
    <t>Contract Confinement</t>
  </si>
  <si>
    <t>2007 Current Services   /1</t>
  </si>
  <si>
    <t>2007 Request</t>
  </si>
  <si>
    <t xml:space="preserve">Inmate Care and Programs………………………….. </t>
  </si>
  <si>
    <t xml:space="preserve">1.  Activate Expansion Space  </t>
  </si>
  <si>
    <t xml:space="preserve">2.  Contract Confinement </t>
  </si>
  <si>
    <t xml:space="preserve">     2006 Rescission -- Government-wide reduction (1.0%)............................................................................…</t>
  </si>
  <si>
    <t>2006 Appropriation ................................................................................................................</t>
  </si>
  <si>
    <t xml:space="preserve">     2006 Hurricane Supplemental…………………………………………………………..</t>
  </si>
  <si>
    <t>Technical Adjustments</t>
  </si>
  <si>
    <t xml:space="preserve">     Restoration of 2006 Government-wide reduction (1.0%)……………………………………………………………</t>
  </si>
  <si>
    <t>Total Technical Adjustments………………………………………………………………..</t>
  </si>
  <si>
    <t>Total Program Changes</t>
  </si>
  <si>
    <t>2006 Enacted (with Rescissions and Supplemental) ...........................................................</t>
  </si>
  <si>
    <t>2007 Current Services..........................................................................................................................................</t>
  </si>
  <si>
    <t xml:space="preserve">2007 Total New Budget Authority  Request................................................................................................................................................................ </t>
  </si>
  <si>
    <t xml:space="preserve">  Change New Budget Authority 2007 from 2006 .................................................................................................................</t>
  </si>
  <si>
    <t>Total Program Changes, Federal Prison System, Salaries and Expenses................................................................................................................................…</t>
  </si>
  <si>
    <t>Program Increases by Strategic Goal</t>
  </si>
  <si>
    <t xml:space="preserve">     Total Increases .......................................................................................................................................................................................................................................................................................</t>
  </si>
  <si>
    <t xml:space="preserve">     Total Decreases......................................................................................................................................................................................................................................................................</t>
  </si>
  <si>
    <t>Total Adjustments to Base ........................................................................................................................................................</t>
  </si>
  <si>
    <t>Program Changes</t>
  </si>
  <si>
    <t xml:space="preserve">Increases by Strategic Goal:  </t>
  </si>
  <si>
    <t xml:space="preserve">     Strategic Goal Four:  Ensure the Fair and Efficient Operation of                   </t>
  </si>
  <si>
    <t>Offsets………………………………………………………...……………….</t>
  </si>
  <si>
    <t>Total Program Changes…………………………………………………………..………</t>
  </si>
  <si>
    <t xml:space="preserve">     of the Federal Justice System</t>
  </si>
  <si>
    <t>Total</t>
  </si>
  <si>
    <t>2.</t>
  </si>
  <si>
    <t>3.</t>
  </si>
  <si>
    <t>4.</t>
  </si>
  <si>
    <t>/1  Federal Prison Industries is a revolving fund that operates on the sale of goods and services to other government agencies.  The positions and funding amounts are not part of the Department of Justice appropriations request and therefore are not included in the total column.  However, the congressional limitation on FPI administrative expenses (for FY 2006, this limitation is $3,322,000) is scored against the Department's discretionary budget authority.  The full-time equivalent (FTE) workyears are considered reimbursable and are included in the total column.  Of the $737,585,000 FY 2005 obligations, $1,102,000 was for administrative expenses.</t>
  </si>
  <si>
    <t xml:space="preserve">  Modernization and Repair Replacement Value Adjustment…………………………………</t>
  </si>
  <si>
    <t xml:space="preserve">/2  Commissary Fund is a revolving trust fund that operates on the sale of goods and services to inmates.  The positions and funding amounts are not part of the Department of Justice appropriations request and therefore are not included in the total column.  The full-time equivalent (FTE) workyears are considered reimbursable and are included in the total column. </t>
  </si>
  <si>
    <t xml:space="preserve">/1    The FY 2007 current services request includes four adjustments to base unique to BOP.   The request includes $1,015,000 for increasing medical expenses incurred on behalf of federal inmates, $9,944,000 for contract bed cost adjustments mandated by the Services Contract Act, $14,280,000 for contract price increases associated with exercising of option years, and $13,453,000 for utilities cost adjustments due to rising energy prices for operation of 116 institutions, 24 hours/day, 365 days/year.   </t>
  </si>
  <si>
    <t xml:space="preserve">Consistent with the Government Performance and Results Act, the 2007 budget proposes to streamline the Federal Bureau of Prisons (BOP) decision unit structure from 4 program activities to 3 to align the BOP budget more closely with the mission and strategic objectives contained in the DOJ Strategic Plan (FY 2003-2008).  In addition, the budget has been realigned to reflect the BOP's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Under the FY 2002 (BY 2004) and FY 2003 (BY 2005) PART processes, the BOP was rated "Moderately Effective", and the score should improve even further in future years as the BOP continues to work to include long term goals in the areas of crowding and recidivism rates and continues to improve performance.    </t>
  </si>
  <si>
    <t>Total Adjustments to Base and Technical Adjustments…………………</t>
  </si>
  <si>
    <r>
      <t>The budget proposes a $50,215,000 offset in accordance with revised prison population projections.</t>
    </r>
    <r>
      <rPr>
        <sz val="14"/>
        <rFont val="Arial"/>
        <family val="0"/>
      </rPr>
      <t xml:space="preserve">  The total number of inmates is increasing by approximately 7,500 per year, not the nearly 11,000 projected earlier for FY 2005.  </t>
    </r>
  </si>
  <si>
    <r>
      <t>The budget proposes a $4,000,000 offset associated with management and operational efficiencies</t>
    </r>
    <r>
      <rPr>
        <sz val="14"/>
        <rFont val="Arial"/>
        <family val="0"/>
      </rPr>
      <t xml:space="preserve">.  BOP continues to make progress in its streamlining and other efficiency measures initiated to operate within available resources.  BOP has already abolished nearly 700 management positions, closed several outmoded and inefficient prison camps, and begun the transfer of inmates with the most critical needs to consolidated BOP medical centers resulting in savings to the taxpayer.   </t>
    </r>
  </si>
  <si>
    <t>2006 Enacted</t>
  </si>
  <si>
    <t>(w/ Rescissions)</t>
  </si>
  <si>
    <t xml:space="preserve">     2007 Impact of 2006 rescission (1.0%)………………………………………..</t>
  </si>
  <si>
    <t xml:space="preserve">  2007 Pay Raise (2.2 %).........….........................................................................................................…</t>
  </si>
  <si>
    <t xml:space="preserve">  Annualization of 2006 Pay Raise  (3.1 %).....…...............................................................…</t>
  </si>
  <si>
    <t xml:space="preserve">  Increase in 2006 Investment Activity………………………………………………….</t>
  </si>
  <si>
    <r>
      <t>BOP requests 20 positions (12 correctional officers), 10 FTE and $1,267,000</t>
    </r>
    <r>
      <rPr>
        <sz val="14"/>
        <rFont val="Arial"/>
        <family val="0"/>
      </rPr>
      <t xml:space="preserve"> </t>
    </r>
    <r>
      <rPr>
        <b/>
        <sz val="14"/>
        <rFont val="Arial"/>
        <family val="2"/>
      </rPr>
      <t>to begin the activation process for an expansion at FCI Otisville, New York.</t>
    </r>
    <r>
      <rPr>
        <sz val="14"/>
        <rFont val="Arial"/>
        <family val="0"/>
      </rPr>
      <t xml:space="preserve">  Construction of this expansion will be completed in February 2007, and the beds will be available for immediate use.  Adding bed space at FCI Otisville is crucial to the safe operations of this institution for staff, inmates and the community.  FY 2007 current services resources for FCI Otisville is 308 positions(157 correctional officers), 308 FTE and </t>
    </r>
    <r>
      <rPr>
        <sz val="14"/>
        <rFont val="Arial"/>
        <family val="2"/>
      </rPr>
      <t>$29,703,000</t>
    </r>
    <r>
      <rPr>
        <sz val="14"/>
        <rFont val="Arial"/>
        <family val="0"/>
      </rPr>
      <t>.  Total FY 2007 resources are 328 positions (169 correctional officers), 328 FTE and $30,970,000.</t>
    </r>
  </si>
  <si>
    <r>
      <t>BOP requests $34,376,000 to provide funds for the management and operation of a contractor-owned, contractor operated correctional facility at Philipsburg, Pennsylvania.</t>
    </r>
    <r>
      <rPr>
        <sz val="14"/>
        <rFont val="Arial"/>
        <family val="0"/>
      </rPr>
      <t xml:space="preserve">  The Philipsburg contract grew from the National Capital Revitalization and Self-Government Improvement Act of 1997 requirement that BOP house all District of Columbia Department of Corrections sentenced felons.  Earlier environmental and other legal challenges have been resolved, and the new facility will confine 1,495 low security male inmates.  In addition, </t>
    </r>
    <r>
      <rPr>
        <b/>
        <sz val="14"/>
        <rFont val="Arial"/>
        <family val="2"/>
      </rPr>
      <t>BOP requests 4 positions, 2 FTE and $4,708,000</t>
    </r>
    <r>
      <rPr>
        <sz val="14"/>
        <rFont val="Arial"/>
        <family val="0"/>
      </rPr>
      <t xml:space="preserve"> </t>
    </r>
    <r>
      <rPr>
        <b/>
        <sz val="14"/>
        <rFont val="Arial"/>
        <family val="2"/>
      </rPr>
      <t>to obtain 392 additional low security contract beds for 6 months in FY 2007.</t>
    </r>
    <r>
      <rPr>
        <sz val="14"/>
        <rFont val="Arial"/>
        <family val="0"/>
      </rPr>
      <t xml:space="preserve">  The addition of these beds will help to offset crowding in BOP low security facilities, which was 46 percent at the end of FY 2005.  Using contract beds for the confinement of low security inmates provides a flexible approach to manage this population.  FY 2007 current services for contract facilities is 340 positions, 340 FTE and </t>
    </r>
    <r>
      <rPr>
        <sz val="14"/>
        <rFont val="Arial"/>
        <family val="2"/>
      </rPr>
      <t>$735,052,000</t>
    </r>
    <r>
      <rPr>
        <sz val="14"/>
        <rFont val="Arial"/>
        <family val="0"/>
      </rPr>
      <t xml:space="preserve">.  Total FY 2007 resources are 344 positions, 342 FTE and $756,414,000.   The BOP houses over 15 percent of its population in contract facilities.      </t>
    </r>
  </si>
  <si>
    <t>Institution Security and Administration………</t>
  </si>
  <si>
    <t>Contract Confinement…………………………..</t>
  </si>
  <si>
    <t>Inmate Care and Programs…………………………………………………………….</t>
  </si>
  <si>
    <t>Institution Security and Administration…………………………………………………………………</t>
  </si>
  <si>
    <t>Contract Confinement………………………...………………………………………..</t>
  </si>
  <si>
    <t>Management and Administration………………………………………………………………</t>
  </si>
  <si>
    <t xml:space="preserve">BUILDINGS AND FACILITIES </t>
  </si>
  <si>
    <t>(w/Rescissions and Supplemental)</t>
  </si>
  <si>
    <t>2007 Current Services  /1</t>
  </si>
  <si>
    <t xml:space="preserve">Total Program Changes </t>
  </si>
  <si>
    <t xml:space="preserve">New Construction............................................... </t>
  </si>
  <si>
    <t>Modernization and Repair..……………………....</t>
  </si>
  <si>
    <t>Total ..............................................................................</t>
  </si>
  <si>
    <t xml:space="preserve">Proposed Rescission of Prior Year </t>
  </si>
  <si>
    <t xml:space="preserve">   Unobligated Balances </t>
  </si>
  <si>
    <t xml:space="preserve">Total, Adjusted </t>
  </si>
  <si>
    <t>/1  The FY 2007 current services request includes an adjustment to base that is unique to BOP.  The request includes $49,378,000 to enable the BOP to undertake essential rehabilitation, renovation and replacement projects at existing institutions.</t>
  </si>
  <si>
    <t xml:space="preserve">Under the FY 2005 (BY 2007) PART process, the prison construction and modernization and repair program was rated "Adequate."  BOP has evaluated low and minimum security prison space for the housing of higher-security prisoners and continues to examine state, local, and private facilities for housing more low and minimum-security inmates.   </t>
  </si>
  <si>
    <t>Strategic Goal Four:  Ensure the Fair and Efficient Operation of the Federal Justice System..............................................................................................................................................................................................................</t>
  </si>
  <si>
    <t xml:space="preserve">The budget continues a moratorium on new prison construction.   </t>
  </si>
  <si>
    <r>
      <t>Program Offsets</t>
    </r>
    <r>
      <rPr>
        <sz val="14"/>
        <rFont val="Arial"/>
        <family val="0"/>
      </rPr>
      <t>………………………………………………………………………..……………………………………………………………………………………</t>
    </r>
  </si>
  <si>
    <t>Total Program Changes, Federal Prison System, Buildings and Facilities..........................................................................................................................................…</t>
  </si>
  <si>
    <t>Rescission of Prior Year Unobligated Balances ................................................................................................................................................................................................................</t>
  </si>
  <si>
    <r>
      <t>In FY 2007, the budget proposes a rescission of $142,000,000 in unobligated balances.</t>
    </r>
    <r>
      <rPr>
        <sz val="14"/>
        <rFont val="Arial"/>
        <family val="2"/>
      </rPr>
      <t xml:space="preserve">   </t>
    </r>
  </si>
  <si>
    <t xml:space="preserve">COMMISSARY FUNDS  </t>
  </si>
  <si>
    <t>(Revolving Trust Fund)</t>
  </si>
  <si>
    <t>Strategic Goal Four:  Ensure the Fair and Efficient Operation of the Federal Justice System.............................................................................................................................................................................................................</t>
  </si>
  <si>
    <t>1.  Commissary Expansion</t>
  </si>
  <si>
    <t xml:space="preserve">An increase of 1 position and 1 FTE is requested to provide additional commissary staff at an expansion at FCI Otisville, New York.         </t>
  </si>
  <si>
    <r>
      <t>Program Offsets</t>
    </r>
    <r>
      <rPr>
        <sz val="14"/>
        <rFont val="Arial"/>
        <family val="0"/>
      </rPr>
      <t>............................................................................................................................................................................................................................................................</t>
    </r>
  </si>
  <si>
    <t>Total Program Changes, Commissary Fund.........................................................................................................................................……………………………………………….</t>
  </si>
  <si>
    <t xml:space="preserve">Note:  The Commissary Fund is a revolving trust fund that operates exclusively from the sale of goods and services to inmates.  Amounts shown for this account are not included in the Department of Justice appropriations request.  The permanent positions reflect positions funded from program revenue and are shown for illustrative purposes only.    </t>
  </si>
  <si>
    <t>FEDERAL PRISON INDUSTRIES</t>
  </si>
  <si>
    <t>2006 Enacted                                       (w/ Rescissions)</t>
  </si>
  <si>
    <t>2007 Current Services</t>
  </si>
  <si>
    <t>Congressional limitation:</t>
  </si>
  <si>
    <t xml:space="preserve">     Administrative expenses…………………………………………………………………………………………………………………………………………………………………………………………………………………………………………………………………………………………………………………………………………………</t>
  </si>
  <si>
    <t xml:space="preserve">Industrial Operations:  </t>
  </si>
  <si>
    <t xml:space="preserve">      Cost of Production…………………………………………………………………………………………………………………..</t>
  </si>
  <si>
    <t xml:space="preserve">      Other Expenses…………………………………………………………………………………………………..</t>
  </si>
  <si>
    <t xml:space="preserve">      Buildings and Improvements………………………………………………</t>
  </si>
  <si>
    <t xml:space="preserve">      Machinery and Equipment………………………………………………………</t>
  </si>
  <si>
    <t xml:space="preserve">            Subtotal………………………………………………………………………….</t>
  </si>
  <si>
    <t>Total.................................................................................................................</t>
  </si>
  <si>
    <t xml:space="preserve">Note:  Federal Prison Industries (FPI) is a revolving fund that operates on the sale of goods and services to other government agencies.  FPI operations are not funded by the Treasury.   The permanent positions column reflects positions funded from program revenues for illustrative purposes only.  These positions are not included in the Department's totals.   </t>
  </si>
  <si>
    <r>
      <t xml:space="preserve">The budget seeks resources to activate an expansion of FCI Otisville, New York.  This expansion does not require a new factory activation.  </t>
    </r>
    <r>
      <rPr>
        <sz val="14"/>
        <rFont val="Arial"/>
        <family val="0"/>
      </rPr>
      <t xml:space="preserve">     </t>
    </r>
  </si>
  <si>
    <r>
      <t>Program Offsets</t>
    </r>
    <r>
      <rPr>
        <sz val="14"/>
        <rFont val="Arial"/>
        <family val="0"/>
      </rPr>
      <t>...................................……………………….......................................................................................................................................................................................................................................................................................................................................................</t>
    </r>
  </si>
  <si>
    <r>
      <t>The budget proposes to reduce the Limitation on Administrative Expenses from $3,322,000 in FY 2006 to $2,477,000 in FY 2007.</t>
    </r>
    <r>
      <rPr>
        <sz val="14"/>
        <rFont val="Arial"/>
        <family val="2"/>
      </rPr>
      <t xml:space="preserve">  The Federal Prison Industries has and continues to reduce administrative expenses.  </t>
    </r>
  </si>
  <si>
    <t>Total Program Changes, Federal Prison Industries................................................................................................................................................................…………………………………………………………….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</si>
</sst>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19">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0"/>
      <name val="Arial"/>
      <family val="0"/>
    </font>
    <font>
      <u val="doubleAccounting"/>
      <sz val="10"/>
      <name val="Arial"/>
      <family val="0"/>
    </font>
    <font>
      <b/>
      <u val="single"/>
      <sz val="12"/>
      <name val="Arial"/>
      <family val="2"/>
    </font>
    <font>
      <b/>
      <u val="single"/>
      <sz val="14"/>
      <name val="Arial"/>
      <family val="2"/>
    </font>
    <font>
      <b/>
      <sz val="10"/>
      <name val="Arial"/>
      <family val="2"/>
    </font>
    <font>
      <u val="single"/>
      <sz val="7.5"/>
      <color indexed="12"/>
      <name val="Arial"/>
      <family val="0"/>
    </font>
    <font>
      <u val="single"/>
      <sz val="7.5"/>
      <color indexed="36"/>
      <name val="Arial"/>
      <family val="0"/>
    </font>
  </fonts>
  <fills count="2">
    <fill>
      <patternFill/>
    </fill>
    <fill>
      <patternFill patternType="gray125"/>
    </fill>
  </fills>
  <borders count="38">
    <border>
      <left/>
      <right/>
      <top/>
      <bottom/>
      <diagonal/>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color indexed="63"/>
      </bottom>
    </border>
    <border>
      <left>
        <color indexed="63"/>
      </left>
      <right style="thin"/>
      <top>
        <color indexed="63"/>
      </top>
      <bottom>
        <color indexed="63"/>
      </bottom>
    </border>
    <border>
      <left style="thin"/>
      <right/>
      <top>
        <color indexed="63"/>
      </top>
      <bottom/>
    </border>
    <border>
      <left/>
      <right style="thin"/>
      <top>
        <color indexed="63"/>
      </top>
      <bottom/>
    </border>
    <border>
      <left style="thin"/>
      <right/>
      <top/>
      <bottom style="thin"/>
    </border>
    <border>
      <left/>
      <right style="thin"/>
      <top/>
      <bottom style="thin"/>
    </border>
    <border>
      <left style="thin"/>
      <right>
        <color indexed="63"/>
      </right>
      <top>
        <color indexed="63"/>
      </top>
      <bottom>
        <color indexed="63"/>
      </bottom>
    </border>
    <border>
      <left/>
      <right style="thin"/>
      <top/>
      <bottom>
        <color indexed="63"/>
      </bottom>
    </border>
    <border>
      <left/>
      <right style="thin"/>
      <top>
        <color indexed="63"/>
      </top>
      <bottom>
        <color indexed="63"/>
      </bottom>
    </border>
    <border>
      <left>
        <color indexed="63"/>
      </left>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
      <left>
        <color indexed="63"/>
      </left>
      <right/>
      <top>
        <color indexed="63"/>
      </top>
      <bottom style="thin"/>
    </border>
    <border>
      <left style="thin"/>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bottom/>
    </border>
    <border>
      <left style="thin"/>
      <right>
        <color indexed="63"/>
      </right>
      <top/>
      <bottom style="thin"/>
    </border>
    <border>
      <left/>
      <right>
        <color indexed="63"/>
      </right>
      <top/>
      <bottom style="thin"/>
    </border>
    <border>
      <left>
        <color indexed="63"/>
      </left>
      <right style="thin"/>
      <top>
        <color indexed="63"/>
      </top>
      <bottom style="thin"/>
    </border>
    <border>
      <left style="thin"/>
      <right>
        <color indexed="63"/>
      </right>
      <top/>
      <bottom>
        <color indexed="63"/>
      </bottom>
    </border>
    <border>
      <left/>
      <right>
        <color indexed="63"/>
      </right>
      <top style="thin"/>
      <bottom>
        <color indexed="63"/>
      </bottom>
    </border>
    <border>
      <left>
        <color indexed="63"/>
      </left>
      <right>
        <color indexed="63"/>
      </right>
      <top/>
      <bottom style="thin"/>
    </border>
    <border>
      <left>
        <color indexed="63"/>
      </left>
      <right/>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cellStyleXfs>
  <cellXfs count="394">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7" fillId="0" borderId="0" xfId="0" applyAlignment="1">
      <alignment vertical="top" wrapText="1"/>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7" fillId="0" borderId="0" xfId="0" applyAlignment="1">
      <alignment horizontal="right"/>
    </xf>
    <xf numFmtId="3" fontId="9" fillId="0" borderId="0" xfId="0" applyAlignment="1">
      <alignment/>
    </xf>
    <xf numFmtId="3" fontId="0" fillId="0" borderId="0" xfId="0" applyAlignment="1">
      <alignment wrapText="1"/>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11"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3" fontId="7" fillId="0" borderId="0" xfId="0" applyFont="1" applyBorder="1" applyAlignment="1">
      <alignment horizontal="center"/>
    </xf>
    <xf numFmtId="3" fontId="9" fillId="0" borderId="0" xfId="0" applyFont="1" applyBorder="1" applyAlignment="1">
      <alignment horizontal="center"/>
    </xf>
    <xf numFmtId="3" fontId="11" fillId="0" borderId="0" xfId="0" applyFont="1" applyAlignment="1">
      <alignment horizontal="centerContinuous"/>
    </xf>
    <xf numFmtId="3" fontId="7" fillId="0" borderId="0" xfId="0" applyFont="1" applyAlignment="1">
      <alignment horizontal="centerContinuous"/>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1" xfId="0" applyNumberFormat="1" applyAlignment="1">
      <alignment/>
    </xf>
    <xf numFmtId="0" fontId="0" fillId="0" borderId="1" xfId="0" applyAlignment="1">
      <alignment/>
    </xf>
    <xf numFmtId="3" fontId="0" fillId="0" borderId="0" xfId="0" applyNumberFormat="1" applyAlignment="1">
      <alignment/>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4" xfId="0" applyBorder="1" applyAlignment="1">
      <alignment horizontal="center"/>
    </xf>
    <xf numFmtId="0" fontId="0" fillId="0" borderId="4" xfId="0" applyAlignment="1">
      <alignment horizontal="center"/>
    </xf>
    <xf numFmtId="3" fontId="0" fillId="0" borderId="2" xfId="0" applyNumberFormat="1" applyAlignment="1">
      <alignment horizontal="center"/>
    </xf>
    <xf numFmtId="3" fontId="0" fillId="0" borderId="3" xfId="0" applyNumberFormat="1" applyAlignment="1">
      <alignment horizontal="center"/>
    </xf>
    <xf numFmtId="3" fontId="0" fillId="0" borderId="5" xfId="0" applyNumberFormat="1" applyBorder="1" applyAlignment="1">
      <alignment/>
    </xf>
    <xf numFmtId="3" fontId="0" fillId="0" borderId="0" xfId="0" applyNumberFormat="1" applyBorder="1" applyAlignment="1">
      <alignment/>
    </xf>
    <xf numFmtId="0" fontId="0" fillId="0" borderId="6" xfId="0" applyBorder="1" applyAlignment="1">
      <alignment/>
    </xf>
    <xf numFmtId="0" fontId="0" fillId="0" borderId="6" xfId="0" applyAlignment="1">
      <alignment/>
    </xf>
    <xf numFmtId="3" fontId="0" fillId="0" borderId="5" xfId="0" applyNumberFormat="1" applyAlignment="1">
      <alignment/>
    </xf>
    <xf numFmtId="3" fontId="0" fillId="0" borderId="7" xfId="0" applyNumberFormat="1" applyBorder="1" applyAlignment="1">
      <alignment/>
    </xf>
    <xf numFmtId="3" fontId="0" fillId="0" borderId="0" xfId="0" applyNumberFormat="1" applyBorder="1" applyAlignment="1">
      <alignment/>
    </xf>
    <xf numFmtId="3" fontId="0" fillId="0" borderId="0" xfId="0" applyNumberFormat="1" applyBorder="1" applyAlignment="1">
      <alignment/>
    </xf>
    <xf numFmtId="0" fontId="0" fillId="0" borderId="8" xfId="0" applyBorder="1" applyAlignment="1">
      <alignment/>
    </xf>
    <xf numFmtId="3" fontId="0" fillId="0" borderId="0" xfId="0" applyNumberFormat="1" applyBorder="1" applyAlignment="1">
      <alignment/>
    </xf>
    <xf numFmtId="3" fontId="0" fillId="0" borderId="8" xfId="0" applyBorder="1" applyAlignment="1">
      <alignment/>
    </xf>
    <xf numFmtId="3" fontId="0" fillId="0" borderId="0" xfId="0" applyNumberFormat="1" applyBorder="1" applyAlignment="1">
      <alignment/>
    </xf>
    <xf numFmtId="3" fontId="0" fillId="0" borderId="0" xfId="0" applyNumberFormat="1" applyBorder="1" applyAlignment="1">
      <alignment/>
    </xf>
    <xf numFmtId="3" fontId="0" fillId="0" borderId="0" xfId="0"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6" xfId="0" applyNumberFormat="1" applyAlignment="1">
      <alignment/>
    </xf>
    <xf numFmtId="0" fontId="0" fillId="0" borderId="0" xfId="0" applyAlignment="1">
      <alignment/>
    </xf>
    <xf numFmtId="3" fontId="0" fillId="0" borderId="11" xfId="0" applyNumberFormat="1" applyBorder="1" applyAlignment="1">
      <alignment/>
    </xf>
    <xf numFmtId="3" fontId="0" fillId="0" borderId="1" xfId="0" applyNumberFormat="1" applyBorder="1" applyAlignment="1">
      <alignment/>
    </xf>
    <xf numFmtId="3" fontId="0" fillId="0" borderId="12" xfId="0" applyNumberFormat="1" applyBorder="1" applyAlignment="1">
      <alignment/>
    </xf>
    <xf numFmtId="3" fontId="0" fillId="0" borderId="12" xfId="0" applyNumberFormat="1" applyAlignment="1">
      <alignment/>
    </xf>
    <xf numFmtId="3" fontId="0" fillId="0" borderId="11" xfId="0" applyNumberFormat="1" applyAlignment="1">
      <alignment/>
    </xf>
    <xf numFmtId="3" fontId="0" fillId="0" borderId="13" xfId="0" applyNumberFormat="1" applyBorder="1" applyAlignment="1">
      <alignment/>
    </xf>
    <xf numFmtId="3" fontId="0" fillId="0" borderId="0" xfId="0" applyNumberFormat="1" applyBorder="1" applyAlignment="1">
      <alignment/>
    </xf>
    <xf numFmtId="3" fontId="0" fillId="0" borderId="6" xfId="0" applyNumberFormat="1" applyBorder="1" applyAlignment="1">
      <alignment/>
    </xf>
    <xf numFmtId="0" fontId="0" fillId="0" borderId="14" xfId="0" applyBorder="1" applyAlignment="1">
      <alignment/>
    </xf>
    <xf numFmtId="0" fontId="0" fillId="0" borderId="1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NumberFormat="1" applyFill="1" applyBorder="1" applyAlignment="1">
      <alignment/>
    </xf>
    <xf numFmtId="0" fontId="0" fillId="0" borderId="8" xfId="0" applyFill="1" applyBorder="1" applyAlignment="1">
      <alignment/>
    </xf>
    <xf numFmtId="3" fontId="0" fillId="0" borderId="14" xfId="0" applyNumberFormat="1" applyBorder="1" applyAlignment="1">
      <alignment/>
    </xf>
    <xf numFmtId="3" fontId="0" fillId="0" borderId="0" xfId="0" applyNumberFormat="1" applyBorder="1" applyAlignment="1">
      <alignment/>
    </xf>
    <xf numFmtId="3" fontId="0" fillId="0" borderId="8" xfId="0" applyNumberFormat="1" applyBorder="1" applyAlignment="1">
      <alignment/>
    </xf>
    <xf numFmtId="3"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3" fontId="0" fillId="0" borderId="8" xfId="0" applyNumberFormat="1" applyFill="1" applyBorder="1" applyAlignment="1">
      <alignment/>
    </xf>
    <xf numFmtId="3" fontId="13" fillId="0" borderId="9" xfId="0" applyNumberFormat="1" applyBorder="1" applyAlignment="1">
      <alignment/>
    </xf>
    <xf numFmtId="3" fontId="13" fillId="0" borderId="0" xfId="0" applyNumberFormat="1" applyBorder="1" applyAlignment="1">
      <alignment/>
    </xf>
    <xf numFmtId="0" fontId="13" fillId="0" borderId="10" xfId="0" applyBorder="1" applyAlignment="1">
      <alignment/>
    </xf>
    <xf numFmtId="3" fontId="0" fillId="0" borderId="17"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20" xfId="0" applyNumberFormat="1" applyBorder="1" applyAlignment="1">
      <alignment/>
    </xf>
    <xf numFmtId="3" fontId="0" fillId="0" borderId="21" xfId="0" applyNumberFormat="1" applyBorder="1" applyAlignment="1">
      <alignment/>
    </xf>
    <xf numFmtId="3" fontId="4" fillId="0" borderId="0" xfId="0" applyNumberFormat="1" applyAlignment="1">
      <alignment horizontal="centerContinuous"/>
    </xf>
    <xf numFmtId="3" fontId="14" fillId="0" borderId="0" xfId="0" applyFont="1" applyAlignment="1">
      <alignment/>
    </xf>
    <xf numFmtId="3" fontId="2" fillId="0" borderId="0" xfId="0" applyFont="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3" fontId="0" fillId="0" borderId="0" xfId="0" applyNumberFormat="1" applyBorder="1" applyAlignment="1">
      <alignment/>
    </xf>
    <xf numFmtId="3" fontId="0" fillId="0" borderId="15"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2" fillId="0" borderId="0" xfId="0" applyFont="1" applyAlignment="1">
      <alignment horizontal="centerContinuous" vertical="center"/>
    </xf>
    <xf numFmtId="3" fontId="4"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xf>
    <xf numFmtId="3" fontId="14" fillId="0" borderId="0" xfId="0" applyFont="1" applyAlignment="1">
      <alignment horizontal="centerContinuous" vertical="center"/>
    </xf>
    <xf numFmtId="3" fontId="5" fillId="0" borderId="0" xfId="0" applyFont="1" applyAlignment="1">
      <alignment horizontal="centerContinuous" vertical="center"/>
    </xf>
    <xf numFmtId="3" fontId="6" fillId="0" borderId="0" xfId="0" applyFont="1" applyAlignment="1">
      <alignment/>
    </xf>
    <xf numFmtId="3" fontId="4" fillId="0" borderId="0" xfId="0" applyFont="1" applyBorder="1" applyAlignment="1">
      <alignment/>
    </xf>
    <xf numFmtId="0" fontId="4" fillId="0" borderId="0" xfId="0" applyFont="1" applyBorder="1" applyAlignment="1">
      <alignment/>
    </xf>
    <xf numFmtId="3" fontId="4" fillId="0" borderId="0" xfId="0" applyFont="1" applyAlignment="1">
      <alignment horizontal="right"/>
    </xf>
    <xf numFmtId="0" fontId="4" fillId="0" borderId="0" xfId="0" applyFont="1" applyAlignment="1">
      <alignment horizontal="centerContinuous"/>
    </xf>
    <xf numFmtId="3" fontId="0" fillId="0" borderId="0" xfId="0" applyAlignment="1" quotePrefix="1">
      <alignment/>
    </xf>
    <xf numFmtId="3" fontId="0" fillId="0" borderId="6" xfId="0" applyNumberFormat="1" applyBorder="1" applyAlignment="1">
      <alignment horizontal="right"/>
    </xf>
    <xf numFmtId="3" fontId="0" fillId="0" borderId="14" xfId="0" applyNumberFormat="1" applyBorder="1" applyAlignment="1">
      <alignment horizontal="right"/>
    </xf>
    <xf numFmtId="3" fontId="0" fillId="0" borderId="8" xfId="0" applyNumberFormat="1" applyBorder="1" applyAlignment="1">
      <alignment horizontal="right"/>
    </xf>
    <xf numFmtId="3" fontId="0" fillId="0" borderId="25" xfId="0" applyNumberFormat="1" applyBorder="1" applyAlignment="1">
      <alignment/>
    </xf>
    <xf numFmtId="3" fontId="0" fillId="0" borderId="26" xfId="0" applyNumberFormat="1" applyBorder="1" applyAlignment="1">
      <alignment/>
    </xf>
    <xf numFmtId="3" fontId="0" fillId="0" borderId="0" xfId="0" applyBorder="1" applyAlignment="1">
      <alignment/>
    </xf>
    <xf numFmtId="3" fontId="0" fillId="0" borderId="27" xfId="0" applyNumberFormat="1" applyBorder="1" applyAlignment="1">
      <alignment/>
    </xf>
    <xf numFmtId="3" fontId="0" fillId="0" borderId="5" xfId="0" applyNumberFormat="1" applyBorder="1" applyAlignment="1">
      <alignment horizontal="right"/>
    </xf>
    <xf numFmtId="3" fontId="0" fillId="0" borderId="11" xfId="0" applyNumberFormat="1" applyBorder="1" applyAlignment="1">
      <alignment horizontal="right"/>
    </xf>
    <xf numFmtId="5" fontId="0" fillId="0" borderId="8" xfId="0" applyBorder="1" applyAlignment="1">
      <alignment/>
    </xf>
    <xf numFmtId="3" fontId="0" fillId="0" borderId="28" xfId="0" applyNumberFormat="1" applyBorder="1" applyAlignment="1">
      <alignment/>
    </xf>
    <xf numFmtId="3" fontId="0" fillId="0" borderId="29" xfId="0" applyNumberFormat="1" applyBorder="1" applyAlignment="1">
      <alignment/>
    </xf>
    <xf numFmtId="5" fontId="0" fillId="0" borderId="8" xfId="0" applyBorder="1" applyAlignment="1">
      <alignment horizontal="right"/>
    </xf>
    <xf numFmtId="3" fontId="0" fillId="0" borderId="30" xfId="0" applyNumberFormat="1" applyBorder="1" applyAlignment="1">
      <alignment/>
    </xf>
    <xf numFmtId="37" fontId="0" fillId="0" borderId="8" xfId="0" applyNumberFormat="1" applyBorder="1" applyAlignment="1">
      <alignment/>
    </xf>
    <xf numFmtId="3" fontId="0" fillId="0" borderId="31" xfId="0" applyNumberFormat="1" applyBorder="1" applyAlignment="1">
      <alignment/>
    </xf>
    <xf numFmtId="3" fontId="0" fillId="0" borderId="15" xfId="0" applyNumberFormat="1" applyBorder="1" applyAlignment="1">
      <alignment/>
    </xf>
    <xf numFmtId="3" fontId="0" fillId="0" borderId="32" xfId="0" applyNumberFormat="1" applyBorder="1" applyAlignment="1">
      <alignment/>
    </xf>
    <xf numFmtId="3" fontId="4" fillId="0" borderId="0" xfId="0" applyFont="1" applyBorder="1" applyAlignment="1">
      <alignment/>
    </xf>
    <xf numFmtId="0" fontId="4" fillId="0" borderId="0" xfId="0" applyFont="1" applyBorder="1" applyAlignment="1">
      <alignment/>
    </xf>
    <xf numFmtId="3" fontId="4" fillId="0" borderId="0" xfId="0" applyFont="1" applyBorder="1" applyAlignment="1">
      <alignment/>
    </xf>
    <xf numFmtId="3" fontId="4" fillId="0" borderId="0" xfId="0" applyFont="1" applyAlignment="1">
      <alignment horizontal="center"/>
    </xf>
    <xf numFmtId="3" fontId="4" fillId="0" borderId="29" xfId="0" applyFont="1" applyBorder="1" applyAlignment="1">
      <alignment/>
    </xf>
    <xf numFmtId="3" fontId="4" fillId="0" borderId="0" xfId="0" applyFont="1" applyBorder="1" applyAlignment="1">
      <alignment/>
    </xf>
    <xf numFmtId="3" fontId="4" fillId="0" borderId="0" xfId="0" applyFont="1" applyBorder="1" applyAlignment="1">
      <alignment/>
    </xf>
    <xf numFmtId="0" fontId="4" fillId="0" borderId="0" xfId="0" applyFont="1" applyBorder="1" applyAlignment="1">
      <alignment/>
    </xf>
    <xf numFmtId="5" fontId="0" fillId="0" borderId="8" xfId="0" applyFont="1" applyBorder="1" applyAlignment="1">
      <alignment horizontal="right"/>
    </xf>
    <xf numFmtId="3" fontId="0" fillId="0" borderId="15" xfId="0" applyBorder="1" applyAlignment="1">
      <alignment horizontal="right"/>
    </xf>
    <xf numFmtId="164" fontId="4" fillId="0" borderId="0" xfId="0" applyNumberFormat="1" applyFont="1" applyAlignment="1">
      <alignment/>
    </xf>
    <xf numFmtId="5" fontId="4" fillId="0" borderId="0" xfId="0" applyFont="1" applyAlignment="1">
      <alignment/>
    </xf>
    <xf numFmtId="3" fontId="4" fillId="0" borderId="0" xfId="0" applyNumberFormat="1" applyFont="1" applyAlignment="1">
      <alignment/>
    </xf>
    <xf numFmtId="37" fontId="4" fillId="0" borderId="0" xfId="0" applyNumberFormat="1" applyFont="1" applyBorder="1" applyAlignment="1">
      <alignment/>
    </xf>
    <xf numFmtId="3" fontId="0" fillId="0" borderId="22" xfId="0" applyNumberFormat="1" applyBorder="1" applyAlignment="1">
      <alignment horizontal="right"/>
    </xf>
    <xf numFmtId="3" fontId="0" fillId="0" borderId="0" xfId="0" applyNumberFormat="1" applyBorder="1" applyAlignment="1">
      <alignment/>
    </xf>
    <xf numFmtId="3" fontId="0" fillId="0" borderId="1" xfId="0" applyNumberFormat="1" applyFont="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4" fillId="0" borderId="0" xfId="0" applyBorder="1" applyAlignment="1">
      <alignment/>
    </xf>
    <xf numFmtId="3" fontId="4" fillId="0" borderId="1" xfId="0" applyFont="1" applyBorder="1" applyAlignment="1">
      <alignment/>
    </xf>
    <xf numFmtId="3" fontId="4" fillId="0" borderId="0" xfId="0" applyFont="1" applyBorder="1" applyAlignment="1">
      <alignment/>
    </xf>
    <xf numFmtId="164" fontId="4" fillId="0" borderId="0" xfId="0" applyNumberFormat="1" applyFont="1" applyAlignment="1">
      <alignment/>
    </xf>
    <xf numFmtId="3" fontId="7"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3" fontId="0" fillId="0" borderId="33" xfId="0" applyNumberFormat="1" applyBorder="1" applyAlignment="1">
      <alignment/>
    </xf>
    <xf numFmtId="3" fontId="15" fillId="0" borderId="0" xfId="0" applyFont="1" applyAlignment="1">
      <alignment horizontal="centerContinuous"/>
    </xf>
    <xf numFmtId="3" fontId="15" fillId="0" borderId="0" xfId="0" applyFont="1" applyAlignment="1">
      <alignment horizontal="centerContinuous" wrapText="1"/>
    </xf>
    <xf numFmtId="3" fontId="0" fillId="0" borderId="0" xfId="0" applyNumberFormat="1" applyBorder="1" applyAlignment="1">
      <alignment/>
    </xf>
    <xf numFmtId="3" fontId="0" fillId="0" borderId="34" xfId="0" applyNumberFormat="1" applyBorder="1" applyAlignment="1">
      <alignment/>
    </xf>
    <xf numFmtId="3" fontId="9" fillId="0" borderId="0" xfId="0" applyFont="1" applyAlignment="1">
      <alignment/>
    </xf>
    <xf numFmtId="3" fontId="2" fillId="0" borderId="0" xfId="0" applyFont="1" applyAlignment="1">
      <alignment horizontal="center"/>
    </xf>
    <xf numFmtId="3" fontId="0" fillId="0" borderId="0" xfId="0" applyNumberFormat="1" applyFill="1" applyBorder="1" applyAlignment="1">
      <alignment/>
    </xf>
    <xf numFmtId="3" fontId="0" fillId="0" borderId="0" xfId="0" applyNumberFormat="1" applyBorder="1" applyAlignment="1">
      <alignment/>
    </xf>
    <xf numFmtId="3" fontId="0" fillId="0" borderId="5" xfId="0" applyNumberFormat="1" applyFont="1" applyBorder="1" applyAlignment="1">
      <alignment horizontal="right"/>
    </xf>
    <xf numFmtId="3" fontId="0" fillId="0" borderId="0" xfId="0" applyNumberFormat="1" applyFont="1" applyBorder="1" applyAlignment="1">
      <alignment/>
    </xf>
    <xf numFmtId="3" fontId="0" fillId="0" borderId="15" xfId="0" applyFont="1" applyBorder="1" applyAlignment="1">
      <alignment/>
    </xf>
    <xf numFmtId="3" fontId="0" fillId="0" borderId="24" xfId="0" applyNumberFormat="1" applyFont="1" applyBorder="1" applyAlignment="1">
      <alignment/>
    </xf>
    <xf numFmtId="3" fontId="0" fillId="0" borderId="0" xfId="0" applyNumberFormat="1" applyFont="1" applyBorder="1" applyAlignment="1">
      <alignment/>
    </xf>
    <xf numFmtId="3" fontId="0" fillId="0" borderId="15" xfId="0" applyNumberFormat="1" applyFont="1" applyBorder="1" applyAlignment="1">
      <alignment/>
    </xf>
    <xf numFmtId="3" fontId="0" fillId="0" borderId="15" xfId="0" applyFont="1" applyBorder="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3" fontId="16" fillId="0" borderId="0" xfId="0" applyFont="1" applyAlignment="1">
      <alignment/>
    </xf>
    <xf numFmtId="0" fontId="2" fillId="0" borderId="0" xfId="0" applyFont="1" applyAlignment="1">
      <alignment/>
    </xf>
    <xf numFmtId="3" fontId="11" fillId="0" borderId="0" xfId="0" applyFont="1" applyBorder="1" applyAlignment="1">
      <alignment vertical="top" wrapText="1"/>
    </xf>
    <xf numFmtId="3" fontId="7" fillId="0" borderId="0" xfId="0" applyBorder="1" applyAlignment="1">
      <alignment vertical="top" wrapText="1"/>
    </xf>
    <xf numFmtId="3" fontId="7" fillId="0" borderId="0" xfId="0" applyBorder="1" applyAlignment="1">
      <alignment vertical="top" wrapText="1"/>
    </xf>
    <xf numFmtId="3" fontId="7" fillId="0" borderId="0" xfId="0" applyFont="1" applyBorder="1" applyAlignment="1">
      <alignment/>
    </xf>
    <xf numFmtId="3" fontId="7" fillId="0" borderId="0" xfId="0" applyBorder="1" applyAlignment="1">
      <alignment/>
    </xf>
    <xf numFmtId="3" fontId="11" fillId="0" borderId="0" xfId="0" applyFont="1" applyBorder="1" applyAlignment="1">
      <alignment/>
    </xf>
    <xf numFmtId="3" fontId="11" fillId="0" borderId="0" xfId="0" applyFont="1" applyBorder="1" applyAlignment="1">
      <alignment/>
    </xf>
    <xf numFmtId="3" fontId="11" fillId="0" borderId="0" xfId="0" applyFont="1" applyBorder="1" applyAlignment="1">
      <alignment/>
    </xf>
    <xf numFmtId="3" fontId="4" fillId="0" borderId="1" xfId="0" applyFont="1" applyAlignment="1">
      <alignment/>
    </xf>
    <xf numFmtId="3" fontId="7" fillId="0" borderId="0" xfId="0" applyFont="1" applyBorder="1" applyAlignment="1">
      <alignment vertical="top" wrapText="1"/>
    </xf>
    <xf numFmtId="3" fontId="0" fillId="0" borderId="0" xfId="0" applyFont="1" applyBorder="1" applyAlignment="1">
      <alignment vertical="top" wrapText="1"/>
    </xf>
    <xf numFmtId="3" fontId="0" fillId="0" borderId="0" xfId="0" applyFont="1" applyBorder="1" applyAlignment="1">
      <alignment vertical="top" wrapText="1"/>
    </xf>
    <xf numFmtId="0" fontId="16" fillId="0" borderId="15" xfId="0" applyFont="1" applyBorder="1" applyAlignment="1">
      <alignment/>
    </xf>
    <xf numFmtId="5" fontId="4" fillId="0" borderId="0" xfId="0" applyFont="1" applyBorder="1" applyAlignment="1">
      <alignment/>
    </xf>
    <xf numFmtId="3" fontId="4" fillId="0" borderId="0" xfId="0" applyBorder="1" applyAlignment="1">
      <alignment/>
    </xf>
    <xf numFmtId="3" fontId="4" fillId="0" borderId="0" xfId="0" applyBorder="1" applyAlignment="1">
      <alignment/>
    </xf>
    <xf numFmtId="3" fontId="4" fillId="0" borderId="29" xfId="0" applyFont="1" applyBorder="1" applyAlignment="1">
      <alignment/>
    </xf>
    <xf numFmtId="37" fontId="4" fillId="0" borderId="29" xfId="0" applyNumberFormat="1" applyFont="1" applyBorder="1" applyAlignment="1">
      <alignment/>
    </xf>
    <xf numFmtId="3" fontId="7" fillId="0" borderId="0" xfId="0" applyFont="1" applyAlignment="1">
      <alignment horizontal="centerContinuous"/>
    </xf>
    <xf numFmtId="3" fontId="7" fillId="0" borderId="0" xfId="0" applyNumberFormat="1" applyAlignment="1">
      <alignment/>
    </xf>
    <xf numFmtId="3" fontId="4" fillId="0" borderId="0" xfId="0" applyNumberFormat="1" applyAlignment="1">
      <alignment/>
    </xf>
    <xf numFmtId="5" fontId="0" fillId="0" borderId="6" xfId="0" applyAlignment="1">
      <alignment horizontal="right"/>
    </xf>
    <xf numFmtId="0" fontId="0" fillId="0" borderId="8" xfId="0" applyBorder="1" applyAlignment="1">
      <alignment horizontal="right"/>
    </xf>
    <xf numFmtId="5" fontId="0" fillId="0" borderId="10" xfId="0" applyBorder="1" applyAlignment="1">
      <alignment horizontal="right"/>
    </xf>
    <xf numFmtId="37" fontId="0" fillId="0" borderId="6" xfId="0" applyNumberFormat="1" applyAlignment="1">
      <alignment horizontal="right"/>
    </xf>
    <xf numFmtId="3" fontId="0" fillId="0" borderId="8" xfId="0" applyNumberFormat="1" applyFont="1" applyBorder="1" applyAlignment="1">
      <alignment horizontal="right"/>
    </xf>
    <xf numFmtId="0" fontId="0" fillId="0" borderId="15" xfId="0" applyBorder="1" applyAlignment="1">
      <alignment horizontal="right"/>
    </xf>
    <xf numFmtId="3" fontId="0" fillId="0" borderId="6" xfId="0" applyNumberFormat="1" applyAlignment="1">
      <alignment horizontal="right"/>
    </xf>
    <xf numFmtId="164" fontId="0" fillId="0" borderId="0" xfId="0" applyNumberFormat="1" applyFill="1" applyBorder="1" applyAlignment="1">
      <alignment/>
    </xf>
    <xf numFmtId="3" fontId="6"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3" fontId="7" fillId="0" borderId="0" xfId="0" applyFont="1" applyBorder="1" applyAlignment="1">
      <alignment/>
    </xf>
    <xf numFmtId="3" fontId="7" fillId="0" borderId="0" xfId="0" applyFont="1" applyAlignment="1">
      <alignment/>
    </xf>
    <xf numFmtId="3" fontId="7" fillId="0" borderId="0" xfId="0" applyNumberFormat="1" applyFont="1" applyAlignment="1">
      <alignment/>
    </xf>
    <xf numFmtId="3" fontId="7" fillId="0" borderId="0" xfId="0" applyBorder="1" applyAlignment="1">
      <alignment/>
    </xf>
    <xf numFmtId="0" fontId="0" fillId="0" borderId="0" xfId="0" applyAlignment="1" quotePrefix="1">
      <alignment/>
    </xf>
    <xf numFmtId="3" fontId="0" fillId="0" borderId="0" xfId="0" applyNumberFormat="1" applyFont="1" applyBorder="1" applyAlignment="1">
      <alignment/>
    </xf>
    <xf numFmtId="3" fontId="0" fillId="0" borderId="0" xfId="0" applyFont="1" applyBorder="1" applyAlignment="1">
      <alignment horizontal="right"/>
    </xf>
    <xf numFmtId="3" fontId="0" fillId="0" borderId="0" xfId="0" applyFont="1" applyBorder="1" applyAlignment="1">
      <alignment/>
    </xf>
    <xf numFmtId="3" fontId="0" fillId="0" borderId="0" xfId="0" applyNumberFormat="1" applyBorder="1" applyAlignment="1">
      <alignment/>
    </xf>
    <xf numFmtId="3" fontId="0" fillId="0" borderId="15" xfId="0" applyNumberFormat="1" applyBorder="1" applyAlignment="1">
      <alignment horizontal="right"/>
    </xf>
    <xf numFmtId="3" fontId="4" fillId="0" borderId="0" xfId="0" applyFont="1" applyAlignment="1" quotePrefix="1">
      <alignment horizontal="center"/>
    </xf>
    <xf numFmtId="3" fontId="4" fillId="0" borderId="0" xfId="0" applyFont="1" applyAlignment="1" quotePrefix="1">
      <alignment/>
    </xf>
    <xf numFmtId="3" fontId="4" fillId="0" borderId="0" xfId="0" applyFont="1" applyAlignment="1" quotePrefix="1">
      <alignment/>
    </xf>
    <xf numFmtId="3" fontId="4" fillId="0" borderId="0" xfId="0" applyNumberFormat="1" applyFont="1" applyBorder="1" applyAlignment="1">
      <alignment/>
    </xf>
    <xf numFmtId="37" fontId="0" fillId="0" borderId="6" xfId="0" applyNumberFormat="1" applyAlignment="1">
      <alignment/>
    </xf>
    <xf numFmtId="37" fontId="0" fillId="0" borderId="33" xfId="0" applyNumberFormat="1" applyBorder="1" applyAlignment="1">
      <alignment/>
    </xf>
    <xf numFmtId="3" fontId="0" fillId="0" borderId="2" xfId="0" applyNumberFormat="1" applyBorder="1" applyAlignment="1">
      <alignment/>
    </xf>
    <xf numFmtId="3" fontId="0" fillId="0" borderId="3" xfId="0" applyNumberFormat="1" applyBorder="1" applyAlignment="1">
      <alignment/>
    </xf>
    <xf numFmtId="37" fontId="0" fillId="0" borderId="4" xfId="0" applyNumberFormat="1" applyBorder="1" applyAlignment="1">
      <alignment horizontal="right"/>
    </xf>
    <xf numFmtId="3" fontId="4" fillId="0" borderId="1" xfId="0" applyFont="1" applyAlignment="1">
      <alignment horizontal="centerContinuous"/>
    </xf>
    <xf numFmtId="0" fontId="4" fillId="0" borderId="0" xfId="0" applyFont="1" applyBorder="1" applyAlignment="1">
      <alignment horizontal="center"/>
    </xf>
    <xf numFmtId="3" fontId="2" fillId="0" borderId="0" xfId="0" applyFont="1" applyBorder="1" applyAlignment="1">
      <alignment/>
    </xf>
    <xf numFmtId="3" fontId="4" fillId="0" borderId="35" xfId="0" applyFont="1" applyBorder="1" applyAlignment="1">
      <alignment horizontal="center"/>
    </xf>
    <xf numFmtId="3" fontId="4" fillId="0" borderId="0" xfId="0" applyFont="1" applyBorder="1" applyAlignment="1">
      <alignment horizontal="center"/>
    </xf>
    <xf numFmtId="3" fontId="4" fillId="0" borderId="29" xfId="0" applyFont="1" applyBorder="1" applyAlignment="1">
      <alignment horizontal="centerContinuous"/>
    </xf>
    <xf numFmtId="3" fontId="4" fillId="0" borderId="0" xfId="0" applyFont="1" applyBorder="1" applyAlignment="1">
      <alignment/>
    </xf>
    <xf numFmtId="3" fontId="7" fillId="0" borderId="1" xfId="0" applyBorder="1" applyAlignment="1">
      <alignment/>
    </xf>
    <xf numFmtId="3" fontId="7" fillId="0" borderId="0" xfId="0" applyFont="1" applyBorder="1" applyAlignment="1">
      <alignment/>
    </xf>
    <xf numFmtId="3" fontId="0" fillId="0" borderId="29" xfId="0" applyBorder="1" applyAlignment="1">
      <alignment horizontal="center" wrapText="1"/>
    </xf>
    <xf numFmtId="3" fontId="0" fillId="0" borderId="33" xfId="0" applyBorder="1" applyAlignment="1">
      <alignment horizontal="center" wrapText="1"/>
    </xf>
    <xf numFmtId="3" fontId="7" fillId="0" borderId="0" xfId="0" applyFont="1" applyBorder="1" applyAlignment="1">
      <alignment/>
    </xf>
    <xf numFmtId="3" fontId="0" fillId="0" borderId="27" xfId="0" applyBorder="1" applyAlignment="1">
      <alignment horizontal="center" wrapText="1"/>
    </xf>
    <xf numFmtId="3" fontId="0" fillId="0" borderId="28" xfId="0" applyBorder="1" applyAlignment="1">
      <alignment horizontal="center" wrapText="1"/>
    </xf>
    <xf numFmtId="3" fontId="0" fillId="0" borderId="0" xfId="0" applyBorder="1" applyAlignment="1">
      <alignment wrapText="1"/>
    </xf>
    <xf numFmtId="3" fontId="0" fillId="0" borderId="0" xfId="0" applyBorder="1" applyAlignment="1">
      <alignment wrapText="1"/>
    </xf>
    <xf numFmtId="3" fontId="0" fillId="0" borderId="0" xfId="0" applyNumberFormat="1" applyBorder="1" applyAlignment="1">
      <alignment wrapText="1"/>
    </xf>
    <xf numFmtId="3" fontId="0" fillId="0" borderId="0" xfId="0" applyNumberFormat="1" applyBorder="1" applyAlignment="1">
      <alignment wrapText="1"/>
    </xf>
    <xf numFmtId="0" fontId="0" fillId="0" borderId="25" xfId="0" applyBorder="1" applyAlignment="1">
      <alignment horizontal="center"/>
    </xf>
    <xf numFmtId="3" fontId="0" fillId="0" borderId="26" xfId="0" applyBorder="1" applyAlignment="1">
      <alignment/>
    </xf>
    <xf numFmtId="3" fontId="0" fillId="0" borderId="27" xfId="0" applyBorder="1" applyAlignment="1">
      <alignment/>
    </xf>
    <xf numFmtId="3" fontId="0" fillId="0" borderId="28" xfId="0" applyBorder="1" applyAlignment="1">
      <alignment/>
    </xf>
    <xf numFmtId="3" fontId="0" fillId="0" borderId="29" xfId="0" applyBorder="1" applyAlignment="1">
      <alignment/>
    </xf>
    <xf numFmtId="3" fontId="0" fillId="0" borderId="33" xfId="0" applyBorder="1" applyAlignment="1">
      <alignment/>
    </xf>
    <xf numFmtId="3" fontId="0" fillId="0" borderId="25" xfId="0" applyNumberFormat="1" applyBorder="1" applyAlignment="1">
      <alignment horizontal="center" wrapText="1"/>
    </xf>
    <xf numFmtId="3" fontId="0" fillId="0" borderId="26" xfId="0" applyBorder="1" applyAlignment="1">
      <alignment horizontal="center" wrapText="1"/>
    </xf>
    <xf numFmtId="0" fontId="0" fillId="0" borderId="25" xfId="0" applyBorder="1" applyAlignment="1">
      <alignment horizontal="center" wrapText="1"/>
    </xf>
    <xf numFmtId="3" fontId="0" fillId="0" borderId="26" xfId="0" applyBorder="1" applyAlignment="1">
      <alignment wrapText="1"/>
    </xf>
    <xf numFmtId="3" fontId="0" fillId="0" borderId="27" xfId="0" applyBorder="1" applyAlignment="1">
      <alignment wrapText="1"/>
    </xf>
    <xf numFmtId="3" fontId="0" fillId="0" borderId="28" xfId="0" applyBorder="1" applyAlignment="1">
      <alignment wrapText="1"/>
    </xf>
    <xf numFmtId="3" fontId="0" fillId="0" borderId="29" xfId="0" applyBorder="1" applyAlignment="1">
      <alignment wrapText="1"/>
    </xf>
    <xf numFmtId="3" fontId="0" fillId="0" borderId="33"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7" fillId="0" borderId="0" xfId="0" applyFont="1" applyBorder="1" applyAlignment="1">
      <alignment/>
    </xf>
    <xf numFmtId="3" fontId="7" fillId="0" borderId="0" xfId="0" applyBorder="1" applyAlignment="1">
      <alignment/>
    </xf>
    <xf numFmtId="3" fontId="7" fillId="0" borderId="0" xfId="0" applyBorder="1" applyAlignment="1">
      <alignment/>
    </xf>
    <xf numFmtId="3" fontId="11" fillId="0" borderId="0" xfId="0" applyFont="1" applyBorder="1" applyAlignment="1">
      <alignment wrapText="1"/>
    </xf>
    <xf numFmtId="3" fontId="7" fillId="0" borderId="0" xfId="0" applyBorder="1" applyAlignment="1">
      <alignment wrapText="1"/>
    </xf>
    <xf numFmtId="3" fontId="0" fillId="0" borderId="0" xfId="0" applyBorder="1" applyAlignment="1">
      <alignment wrapText="1"/>
    </xf>
    <xf numFmtId="3" fontId="7"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11" fillId="0" borderId="0" xfId="0" applyFont="1" applyBorder="1" applyAlignment="1">
      <alignment vertical="top" wrapText="1"/>
    </xf>
    <xf numFmtId="3" fontId="7" fillId="0" borderId="0" xfId="0" applyBorder="1" applyAlignment="1">
      <alignment vertical="top" wrapText="1"/>
    </xf>
    <xf numFmtId="3" fontId="7" fillId="0" borderId="0" xfId="0" applyBorder="1" applyAlignment="1">
      <alignment vertical="top"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11" fillId="0" borderId="0" xfId="0" applyFont="1" applyBorder="1" applyAlignment="1">
      <alignment vertical="top" wrapText="1"/>
    </xf>
    <xf numFmtId="3" fontId="7" fillId="0" borderId="0" xfId="0" applyFont="1" applyBorder="1" applyAlignment="1">
      <alignment/>
    </xf>
    <xf numFmtId="3" fontId="7" fillId="0" borderId="0" xfId="0" applyBorder="1" applyAlignment="1">
      <alignment/>
    </xf>
    <xf numFmtId="3" fontId="0" fillId="0" borderId="0" xfId="0" applyBorder="1" applyAlignment="1">
      <alignment/>
    </xf>
    <xf numFmtId="3" fontId="0" fillId="0" borderId="0" xfId="0" applyBorder="1" applyAlignment="1">
      <alignment/>
    </xf>
    <xf numFmtId="3" fontId="4" fillId="0" borderId="0" xfId="0" applyFont="1" applyBorder="1" applyAlignment="1" quotePrefix="1">
      <alignment wrapText="1"/>
    </xf>
    <xf numFmtId="3" fontId="4" fillId="0" borderId="0" xfId="0" applyBorder="1" applyAlignment="1">
      <alignment wrapText="1"/>
    </xf>
    <xf numFmtId="3" fontId="4" fillId="0" borderId="0" xfId="0" applyBorder="1" applyAlignment="1">
      <alignment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4" fillId="0" borderId="0" xfId="0" applyFont="1"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7" fillId="0" borderId="0" xfId="0" applyFont="1"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xf>
    <xf numFmtId="3" fontId="7" fillId="0" borderId="0" xfId="0" applyFont="1" applyBorder="1" applyAlignment="1">
      <alignment/>
    </xf>
    <xf numFmtId="3" fontId="4" fillId="0" borderId="32" xfId="0" applyFont="1" applyBorder="1" applyAlignment="1">
      <alignment horizontal="center"/>
    </xf>
    <xf numFmtId="0" fontId="4" fillId="0" borderId="36" xfId="0" applyFont="1" applyBorder="1" applyAlignment="1">
      <alignment horizontal="center"/>
    </xf>
    <xf numFmtId="0"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0" fillId="0" borderId="36" xfId="0" applyBorder="1" applyAlignment="1">
      <alignment horizontal="center"/>
    </xf>
    <xf numFmtId="3" fontId="0" fillId="0" borderId="37" xfId="0" applyBorder="1" applyAlignment="1">
      <alignment horizontal="center"/>
    </xf>
    <xf numFmtId="3" fontId="4" fillId="0" borderId="32" xfId="0" applyFont="1" applyBorder="1" applyAlignment="1">
      <alignment horizontal="center" wrapText="1"/>
    </xf>
    <xf numFmtId="3" fontId="0" fillId="0" borderId="36" xfId="0" applyBorder="1" applyAlignment="1">
      <alignment horizontal="center" wrapText="1"/>
    </xf>
    <xf numFmtId="3" fontId="0" fillId="0" borderId="37" xfId="0" applyBorder="1" applyAlignment="1">
      <alignment horizontal="center" wrapText="1"/>
    </xf>
    <xf numFmtId="164" fontId="4" fillId="0" borderId="0" xfId="0" applyNumberFormat="1" applyAlignment="1">
      <alignment/>
    </xf>
    <xf numFmtId="3" fontId="4" fillId="0" borderId="0" xfId="0" applyBorder="1" applyAlignment="1">
      <alignment/>
    </xf>
    <xf numFmtId="3" fontId="4" fillId="0" borderId="29" xfId="0" applyBorder="1" applyAlignment="1">
      <alignment/>
    </xf>
    <xf numFmtId="3" fontId="4" fillId="0" borderId="0" xfId="0" applyBorder="1" applyAlignment="1">
      <alignment/>
    </xf>
    <xf numFmtId="5" fontId="4" fillId="0" borderId="0" xfId="0" applyBorder="1" applyAlignment="1">
      <alignment/>
    </xf>
    <xf numFmtId="5" fontId="4" fillId="0" borderId="0" xfId="0" applyBorder="1" applyAlignment="1">
      <alignment/>
    </xf>
    <xf numFmtId="3" fontId="4" fillId="0" borderId="0" xfId="0" applyBorder="1" applyAlignment="1">
      <alignment/>
    </xf>
    <xf numFmtId="3" fontId="4" fillId="0" borderId="0" xfId="0" applyFont="1" applyBorder="1" applyAlignment="1">
      <alignment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xf>
    <xf numFmtId="3" fontId="7" fillId="0" borderId="0" xfId="0" applyFont="1" applyBorder="1" applyAlignment="1">
      <alignment/>
    </xf>
    <xf numFmtId="3" fontId="9" fillId="0" borderId="0" xfId="0" applyFont="1" applyBorder="1" applyAlignment="1">
      <alignment vertical="top"/>
    </xf>
    <xf numFmtId="3" fontId="0" fillId="0" borderId="0" xfId="0" applyBorder="1" applyAlignment="1">
      <alignment vertical="top"/>
    </xf>
    <xf numFmtId="3" fontId="0" fillId="0" borderId="0" xfId="0" applyBorder="1" applyAlignment="1">
      <alignment vertical="top"/>
    </xf>
    <xf numFmtId="37" fontId="7" fillId="0" borderId="0" xfId="0" applyNumberFormat="1" applyAlignment="1">
      <alignment/>
    </xf>
    <xf numFmtId="3" fontId="7" fillId="0" borderId="0" xfId="0" applyBorder="1" applyAlignment="1">
      <alignment/>
    </xf>
    <xf numFmtId="5" fontId="7" fillId="0" borderId="0" xfId="0" applyBorder="1" applyAlignment="1">
      <alignment/>
    </xf>
    <xf numFmtId="3" fontId="7" fillId="0" borderId="26" xfId="0" applyBorder="1" applyAlignment="1">
      <alignment/>
    </xf>
    <xf numFmtId="37" fontId="7" fillId="0" borderId="26" xfId="0" applyNumberFormat="1" applyBorder="1" applyAlignment="1">
      <alignment/>
    </xf>
    <xf numFmtId="3" fontId="8" fillId="0" borderId="0" xfId="0" applyBorder="1" applyAlignment="1">
      <alignment/>
    </xf>
    <xf numFmtId="5" fontId="7" fillId="0" borderId="0" xfId="0"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5" fontId="7" fillId="0" borderId="0" xfId="0" applyNumberFormat="1" applyFont="1" applyBorder="1" applyAlignment="1">
      <alignment/>
    </xf>
    <xf numFmtId="5" fontId="7" fillId="0" borderId="0" xfId="0" applyFont="1" applyAlignment="1">
      <alignment/>
    </xf>
    <xf numFmtId="3" fontId="11" fillId="0" borderId="0" xfId="0" applyFont="1" applyBorder="1" applyAlignment="1">
      <alignment vertical="top" wrapText="1"/>
    </xf>
    <xf numFmtId="3" fontId="11" fillId="0" borderId="0" xfId="0" applyFont="1" applyBorder="1" applyAlignment="1">
      <alignment vertical="top" wrapText="1"/>
    </xf>
    <xf numFmtId="3" fontId="7" fillId="0" borderId="29" xfId="0" applyBorder="1" applyAlignment="1">
      <alignment/>
    </xf>
    <xf numFmtId="3" fontId="7" fillId="0" borderId="29" xfId="0" applyNumberFormat="1" applyBorder="1" applyAlignment="1">
      <alignment/>
    </xf>
    <xf numFmtId="37" fontId="7" fillId="0" borderId="0" xfId="0" applyNumberFormat="1" applyBorder="1" applyAlignment="1">
      <alignment/>
    </xf>
    <xf numFmtId="3" fontId="7" fillId="0" borderId="0" xfId="0" applyFont="1" applyBorder="1" applyAlignment="1">
      <alignment horizontal="left" vertical="top" wrapText="1"/>
    </xf>
    <xf numFmtId="3" fontId="0" fillId="0" borderId="0" xfId="0"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1" xfId="0" applyFont="1" applyAlignment="1">
      <alignment horizontal="centerContinuous" wrapText="1"/>
    </xf>
    <xf numFmtId="3" fontId="4" fillId="0" borderId="0" xfId="0" applyFont="1"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NumberFormat="1" applyBorder="1" applyAlignment="1">
      <alignment/>
    </xf>
    <xf numFmtId="3" fontId="7" fillId="0" borderId="0" xfId="0" applyNumberFormat="1"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IK155"/>
  <sheetViews>
    <sheetView view="pageBreakPreview" zoomScale="60" workbookViewId="0" topLeftCell="A1">
      <pane xSplit="6" ySplit="8" topLeftCell="G9" activePane="bottomRight" state="frozen"/>
      <selection pane="topLeft" activeCell="A1" sqref="A1"/>
      <selection pane="topRight" activeCell="G1" sqref="G1"/>
      <selection pane="bottomLeft" activeCell="A8" sqref="A8"/>
      <selection pane="bottomRight" activeCell="B6" sqref="B6"/>
    </sheetView>
  </sheetViews>
  <sheetFormatPr defaultColWidth="9.140625" defaultRowHeight="12.75"/>
  <cols>
    <col min="1" max="1" width="9.28125" style="0" customWidth="1"/>
    <col min="2" max="2" width="6.7109375" style="0" customWidth="1"/>
    <col min="3" max="3" width="7.7109375" style="0" customWidth="1"/>
    <col min="4" max="4" width="15.00390625" style="0" customWidth="1"/>
    <col min="5" max="5" width="18.7109375" style="0" customWidth="1"/>
    <col min="6" max="6" width="2.00390625" style="0" customWidth="1"/>
    <col min="7" max="7" width="7.57421875" style="45" customWidth="1"/>
    <col min="8" max="8" width="7.7109375" style="45" customWidth="1"/>
    <col min="9" max="9" width="12.57421875" style="0" bestFit="1" customWidth="1"/>
    <col min="10" max="11" width="7.7109375" style="45" customWidth="1"/>
    <col min="12" max="12" width="9.7109375" style="0" bestFit="1" customWidth="1"/>
    <col min="13" max="13" width="8.7109375" style="45" customWidth="1"/>
    <col min="14" max="14" width="7.7109375" style="45" customWidth="1"/>
    <col min="15" max="15" width="9.8515625" style="0" bestFit="1" customWidth="1"/>
    <col min="16" max="16" width="8.28125" style="45" customWidth="1"/>
    <col min="17" max="17" width="7.7109375" style="45" customWidth="1"/>
    <col min="18" max="18" width="11.421875" style="0" customWidth="1"/>
    <col min="19" max="19" width="10.8515625" style="45" customWidth="1"/>
    <col min="20" max="20" width="7.7109375" style="45" customWidth="1"/>
    <col min="21" max="21" width="12.00390625" style="0" bestFit="1" customWidth="1"/>
    <col min="22" max="22" width="9.7109375" style="0" customWidth="1"/>
    <col min="24" max="24" width="2.7109375" style="0" customWidth="1"/>
    <col min="25" max="25" width="8.421875" style="0" customWidth="1"/>
    <col min="26" max="26" width="12.7109375" style="0" customWidth="1"/>
    <col min="27" max="34" width="2.7109375" style="0" customWidth="1"/>
    <col min="35" max="35" width="8.421875" style="0" customWidth="1"/>
    <col min="36" max="36" width="12.7109375" style="0" customWidth="1"/>
    <col min="37" max="39" width="2.7109375" style="0" customWidth="1"/>
    <col min="40" max="40" width="8.421875" style="0" hidden="1" customWidth="1"/>
    <col min="41" max="41" width="12.7109375" style="0" customWidth="1"/>
    <col min="42" max="44" width="2.7109375" style="0" customWidth="1"/>
    <col min="46" max="46" width="15.7109375" style="0" customWidth="1"/>
    <col min="47" max="49" width="2.7109375" style="0" customWidth="1"/>
    <col min="51" max="51" width="15.7109375" style="0" customWidth="1"/>
    <col min="52" max="52" width="2.7109375" style="0" customWidth="1"/>
    <col min="53" max="53" width="9.7109375" style="0" customWidth="1"/>
    <col min="54" max="54" width="2.7109375" style="0" customWidth="1"/>
    <col min="56" max="56" width="12.7109375" style="0" customWidth="1"/>
    <col min="57" max="62" width="2.7109375" style="0" customWidth="1"/>
    <col min="64" max="64" width="9.7109375" style="0" customWidth="1"/>
    <col min="65" max="65" width="2.7109375" style="0" customWidth="1"/>
    <col min="66" max="66" width="9.7109375" style="0" customWidth="1"/>
    <col min="67" max="67" width="2.7109375" style="0" customWidth="1"/>
    <col min="68" max="68" width="9.7109375" style="0" customWidth="1"/>
    <col min="69" max="69" width="2.7109375" style="0" customWidth="1"/>
    <col min="70" max="70" width="12.7109375" style="0" customWidth="1"/>
  </cols>
  <sheetData>
    <row r="2" ht="17.25" customHeight="1"/>
    <row r="3" spans="1:21" ht="12.75">
      <c r="A3" s="40" t="s">
        <v>44</v>
      </c>
      <c r="B3" s="41"/>
      <c r="C3" s="41"/>
      <c r="D3" s="40"/>
      <c r="E3" s="41"/>
      <c r="F3" s="41"/>
      <c r="G3" s="42"/>
      <c r="H3" s="42"/>
      <c r="I3" s="41"/>
      <c r="J3" s="42"/>
      <c r="K3" s="42"/>
      <c r="L3" s="41"/>
      <c r="M3" s="42"/>
      <c r="N3" s="42"/>
      <c r="O3" s="41"/>
      <c r="P3" s="42"/>
      <c r="Q3" s="42"/>
      <c r="R3" s="41"/>
      <c r="S3" s="42"/>
      <c r="T3" s="42"/>
      <c r="U3" s="41"/>
    </row>
    <row r="4" spans="1:21" ht="12.75">
      <c r="A4" s="41" t="s">
        <v>29</v>
      </c>
      <c r="B4" s="41"/>
      <c r="C4" s="41"/>
      <c r="D4" s="41"/>
      <c r="E4" s="41"/>
      <c r="F4" s="41"/>
      <c r="G4" s="42"/>
      <c r="H4" s="42"/>
      <c r="I4" s="41"/>
      <c r="J4" s="42"/>
      <c r="K4" s="42"/>
      <c r="L4" s="41"/>
      <c r="M4" s="42"/>
      <c r="N4" s="42"/>
      <c r="O4" s="41"/>
      <c r="P4" s="42"/>
      <c r="Q4" s="42"/>
      <c r="R4" s="41"/>
      <c r="S4" s="42"/>
      <c r="T4" s="42"/>
      <c r="U4" s="41"/>
    </row>
    <row r="5" spans="1:18" ht="12.75">
      <c r="A5" s="190" t="s">
        <v>19</v>
      </c>
      <c r="G5" s="43"/>
      <c r="H5" s="43"/>
      <c r="I5" s="44"/>
      <c r="M5" s="43"/>
      <c r="N5" s="43"/>
      <c r="O5" s="44"/>
      <c r="P5" s="43"/>
      <c r="Q5" s="43"/>
      <c r="R5" s="44"/>
    </row>
    <row r="6" spans="7:21" ht="12.75">
      <c r="G6" s="268" t="s">
        <v>30</v>
      </c>
      <c r="H6" s="269"/>
      <c r="I6" s="256"/>
      <c r="J6" s="270" t="s">
        <v>45</v>
      </c>
      <c r="K6" s="271"/>
      <c r="L6" s="272"/>
      <c r="M6" s="268" t="s">
        <v>48</v>
      </c>
      <c r="N6" s="269"/>
      <c r="O6" s="256"/>
      <c r="P6" s="268" t="s">
        <v>49</v>
      </c>
      <c r="Q6" s="269"/>
      <c r="R6" s="256"/>
      <c r="S6" s="262" t="s">
        <v>50</v>
      </c>
      <c r="T6" s="263"/>
      <c r="U6" s="264"/>
    </row>
    <row r="7" spans="7:21" ht="12.75">
      <c r="G7" s="257"/>
      <c r="H7" s="253"/>
      <c r="I7" s="254"/>
      <c r="J7" s="273"/>
      <c r="K7" s="274"/>
      <c r="L7" s="275"/>
      <c r="M7" s="257"/>
      <c r="N7" s="253"/>
      <c r="O7" s="254"/>
      <c r="P7" s="257"/>
      <c r="Q7" s="253"/>
      <c r="R7" s="254"/>
      <c r="S7" s="265"/>
      <c r="T7" s="266"/>
      <c r="U7" s="267"/>
    </row>
    <row r="8" spans="7:21" ht="12.75">
      <c r="G8" s="46" t="s">
        <v>27</v>
      </c>
      <c r="H8" s="47" t="s">
        <v>23</v>
      </c>
      <c r="I8" s="48" t="s">
        <v>21</v>
      </c>
      <c r="J8" s="50" t="s">
        <v>27</v>
      </c>
      <c r="K8" s="51" t="s">
        <v>23</v>
      </c>
      <c r="L8" s="49" t="s">
        <v>21</v>
      </c>
      <c r="M8" s="46" t="s">
        <v>27</v>
      </c>
      <c r="N8" s="47" t="s">
        <v>23</v>
      </c>
      <c r="O8" s="48" t="s">
        <v>21</v>
      </c>
      <c r="P8" s="46" t="s">
        <v>27</v>
      </c>
      <c r="Q8" s="47" t="s">
        <v>23</v>
      </c>
      <c r="R8" s="48" t="s">
        <v>21</v>
      </c>
      <c r="S8" s="50" t="s">
        <v>27</v>
      </c>
      <c r="T8" s="51" t="s">
        <v>23</v>
      </c>
      <c r="U8" s="49" t="s">
        <v>21</v>
      </c>
    </row>
    <row r="9" spans="7:21" ht="12.75">
      <c r="G9" s="52"/>
      <c r="H9" s="53"/>
      <c r="I9" s="78"/>
      <c r="L9" s="55"/>
      <c r="M9" s="52"/>
      <c r="N9" s="53"/>
      <c r="O9" s="78"/>
      <c r="P9" s="52"/>
      <c r="Q9" s="53"/>
      <c r="R9" s="78"/>
      <c r="S9" s="56"/>
      <c r="U9" s="55"/>
    </row>
    <row r="10" spans="1:21" ht="12.75">
      <c r="A10" t="s">
        <v>3</v>
      </c>
      <c r="F10" t="s">
        <v>19</v>
      </c>
      <c r="G10" s="52">
        <v>41423</v>
      </c>
      <c r="H10" s="61">
        <v>31922</v>
      </c>
      <c r="I10" s="136">
        <v>4602448</v>
      </c>
      <c r="J10" s="45">
        <v>284</v>
      </c>
      <c r="K10" s="45">
        <v>232</v>
      </c>
      <c r="L10" s="220">
        <v>341033</v>
      </c>
      <c r="M10" s="134">
        <v>2407</v>
      </c>
      <c r="N10" s="61">
        <v>1551</v>
      </c>
      <c r="O10" s="153">
        <v>737585</v>
      </c>
      <c r="P10" s="134">
        <v>714</v>
      </c>
      <c r="Q10" s="61">
        <v>586</v>
      </c>
      <c r="R10" s="139">
        <v>267077</v>
      </c>
      <c r="S10" s="56">
        <f>+G10+J10</f>
        <v>41707</v>
      </c>
      <c r="T10" s="45">
        <f>+H10+K10+N10+Q10</f>
        <v>34291</v>
      </c>
      <c r="U10" s="213">
        <f>+I10+L10</f>
        <v>4943481</v>
      </c>
    </row>
    <row r="11" spans="1:21" ht="12.75">
      <c r="A11" t="s">
        <v>47</v>
      </c>
      <c r="G11" s="57"/>
      <c r="H11" s="58"/>
      <c r="I11" s="204" t="s">
        <v>19</v>
      </c>
      <c r="J11" s="59"/>
      <c r="K11" s="59"/>
      <c r="L11" s="60"/>
      <c r="M11" s="57"/>
      <c r="N11" s="58"/>
      <c r="O11" s="89"/>
      <c r="P11" s="57"/>
      <c r="Q11" s="58"/>
      <c r="R11" s="89"/>
      <c r="S11" s="59"/>
      <c r="T11" s="59"/>
      <c r="U11" s="214"/>
    </row>
    <row r="12" spans="7:21" ht="12.75">
      <c r="G12" s="52"/>
      <c r="H12" s="61"/>
      <c r="I12" s="62"/>
      <c r="J12" s="63"/>
      <c r="K12" s="64"/>
      <c r="L12" s="65"/>
      <c r="M12" s="52"/>
      <c r="N12" s="61"/>
      <c r="O12" s="62"/>
      <c r="P12" s="52"/>
      <c r="Q12" s="61"/>
      <c r="R12" s="62"/>
      <c r="S12" s="66"/>
      <c r="T12" s="64"/>
      <c r="U12" s="215"/>
    </row>
    <row r="13" spans="1:21" ht="12.75">
      <c r="A13" t="s">
        <v>68</v>
      </c>
      <c r="F13" t="s">
        <v>19</v>
      </c>
      <c r="G13" s="52">
        <v>42297</v>
      </c>
      <c r="H13" s="53">
        <v>39073</v>
      </c>
      <c r="I13" s="67">
        <v>4892649</v>
      </c>
      <c r="J13" s="56">
        <v>270</v>
      </c>
      <c r="K13" s="45">
        <v>251</v>
      </c>
      <c r="L13" s="45">
        <v>90112</v>
      </c>
      <c r="M13" s="181">
        <v>2458</v>
      </c>
      <c r="N13" s="182">
        <v>2295</v>
      </c>
      <c r="O13" s="67">
        <v>766705</v>
      </c>
      <c r="P13" s="134">
        <v>731</v>
      </c>
      <c r="Q13" s="53">
        <v>724</v>
      </c>
      <c r="R13" s="67">
        <v>270516</v>
      </c>
      <c r="S13" s="56">
        <f>+G13+J13</f>
        <v>42567</v>
      </c>
      <c r="T13" s="45">
        <f>+H13+K13+N13+Q13</f>
        <v>42343</v>
      </c>
      <c r="U13" s="239">
        <f>+I13+L13</f>
        <v>4982761</v>
      </c>
    </row>
    <row r="14" spans="1:21" ht="12.75">
      <c r="A14" t="s">
        <v>4</v>
      </c>
      <c r="F14" t="s">
        <v>19</v>
      </c>
      <c r="G14" s="108">
        <v>-199</v>
      </c>
      <c r="H14" s="109">
        <v>-199</v>
      </c>
      <c r="I14" s="110">
        <v>-13699</v>
      </c>
      <c r="J14" s="108">
        <v>0</v>
      </c>
      <c r="K14" s="109">
        <v>0</v>
      </c>
      <c r="L14" s="143">
        <v>-252</v>
      </c>
      <c r="M14" s="108">
        <v>0</v>
      </c>
      <c r="N14" s="109">
        <v>0</v>
      </c>
      <c r="O14" s="154">
        <v>-9</v>
      </c>
      <c r="P14" s="108">
        <v>0</v>
      </c>
      <c r="Q14" s="109">
        <v>0</v>
      </c>
      <c r="R14" s="110">
        <v>0</v>
      </c>
      <c r="S14" s="57">
        <f>+G14+J14</f>
        <v>-199</v>
      </c>
      <c r="T14" s="58">
        <f>+H14+K14+N14+Q14</f>
        <v>-199</v>
      </c>
      <c r="U14" s="128">
        <f>+I14+L14</f>
        <v>-13951</v>
      </c>
    </row>
    <row r="15" spans="1:21" ht="12.75">
      <c r="A15" t="s">
        <v>67</v>
      </c>
      <c r="F15" t="s">
        <v>19</v>
      </c>
      <c r="G15" s="184">
        <v>-416</v>
      </c>
      <c r="H15" s="185">
        <v>-416</v>
      </c>
      <c r="I15" s="183">
        <v>-48790</v>
      </c>
      <c r="J15" s="184">
        <v>0</v>
      </c>
      <c r="K15" s="185">
        <v>0</v>
      </c>
      <c r="L15" s="186">
        <v>-899</v>
      </c>
      <c r="M15" s="184">
        <v>0</v>
      </c>
      <c r="N15" s="185">
        <v>0</v>
      </c>
      <c r="O15" s="187">
        <v>-34</v>
      </c>
      <c r="P15" s="184">
        <v>0</v>
      </c>
      <c r="Q15" s="185">
        <v>0</v>
      </c>
      <c r="R15" s="183">
        <v>0</v>
      </c>
      <c r="S15" s="188">
        <f>+G15+J15</f>
        <v>-416</v>
      </c>
      <c r="T15" s="189">
        <f>+H15+K15+N15+Q15</f>
        <v>-416</v>
      </c>
      <c r="U15" s="217">
        <f>+I15+L15</f>
        <v>-49689</v>
      </c>
    </row>
    <row r="16" spans="1:21" ht="12.75">
      <c r="A16" t="s">
        <v>69</v>
      </c>
      <c r="F16" t="s">
        <v>19</v>
      </c>
      <c r="G16" s="184">
        <v>0</v>
      </c>
      <c r="H16" s="185">
        <v>0</v>
      </c>
      <c r="I16" s="183">
        <v>0</v>
      </c>
      <c r="J16" s="184">
        <v>0</v>
      </c>
      <c r="K16" s="185">
        <v>0</v>
      </c>
      <c r="L16" s="230">
        <v>11000</v>
      </c>
      <c r="M16" s="184">
        <v>0</v>
      </c>
      <c r="N16" s="185">
        <v>0</v>
      </c>
      <c r="O16" s="231">
        <v>0</v>
      </c>
      <c r="P16" s="184">
        <v>0</v>
      </c>
      <c r="Q16" s="185">
        <v>0</v>
      </c>
      <c r="R16" s="232">
        <v>0</v>
      </c>
      <c r="S16" s="188">
        <f>+G16+J16</f>
        <v>0</v>
      </c>
      <c r="T16" s="189">
        <f>+H16+K16+N16+Q16</f>
        <v>0</v>
      </c>
      <c r="U16" s="217">
        <f>+I16+L16</f>
        <v>11000</v>
      </c>
    </row>
    <row r="17" spans="1:21" ht="12.75">
      <c r="A17" t="s">
        <v>74</v>
      </c>
      <c r="F17" t="s">
        <v>19</v>
      </c>
      <c r="G17" s="66">
        <f aca="true" t="shared" si="0" ref="G17:M17">SUM(G13:G16)</f>
        <v>41682</v>
      </c>
      <c r="H17" s="64">
        <f t="shared" si="0"/>
        <v>38458</v>
      </c>
      <c r="I17" s="67">
        <f t="shared" si="0"/>
        <v>4830160</v>
      </c>
      <c r="J17" s="66">
        <f t="shared" si="0"/>
        <v>270</v>
      </c>
      <c r="K17" s="64">
        <f t="shared" si="0"/>
        <v>251</v>
      </c>
      <c r="L17" s="160">
        <f t="shared" si="0"/>
        <v>99961</v>
      </c>
      <c r="M17" s="66">
        <f t="shared" si="0"/>
        <v>2458</v>
      </c>
      <c r="N17" s="64">
        <f>SUM(N13:N16)</f>
        <v>2295</v>
      </c>
      <c r="O17" s="64">
        <f>SUM(O13:O16)</f>
        <v>766662</v>
      </c>
      <c r="P17" s="66">
        <f>SUM(P13:P16)</f>
        <v>731</v>
      </c>
      <c r="Q17" s="64">
        <f>SUM(Q13:Q16)</f>
        <v>724</v>
      </c>
      <c r="R17" s="64">
        <f>SUM(R13:R16)</f>
        <v>270516</v>
      </c>
      <c r="S17" s="66">
        <f>SUM(S13:S16)</f>
        <v>41952</v>
      </c>
      <c r="T17" s="160">
        <f>SUM(T13:T16)</f>
        <v>41728</v>
      </c>
      <c r="U17" s="129">
        <f>SUM(U13:U16)</f>
        <v>4930121</v>
      </c>
    </row>
    <row r="18" spans="7:21" ht="9.75" customHeight="1">
      <c r="G18" s="52"/>
      <c r="H18" s="53"/>
      <c r="I18" s="54"/>
      <c r="J18" s="56"/>
      <c r="L18" s="179"/>
      <c r="M18" s="52"/>
      <c r="N18" s="53"/>
      <c r="O18" s="54"/>
      <c r="P18" s="52"/>
      <c r="Q18" s="53"/>
      <c r="R18" s="54"/>
      <c r="S18" s="57"/>
      <c r="T18" s="58"/>
      <c r="U18" s="218"/>
    </row>
    <row r="19" spans="1:21" ht="12.75">
      <c r="A19" t="s">
        <v>5</v>
      </c>
      <c r="F19" t="s">
        <v>19</v>
      </c>
      <c r="G19" s="57">
        <v>39873</v>
      </c>
      <c r="H19" s="58">
        <v>36926</v>
      </c>
      <c r="I19" s="85">
        <v>4987059</v>
      </c>
      <c r="J19" s="56">
        <v>263</v>
      </c>
      <c r="K19" s="45">
        <v>247</v>
      </c>
      <c r="L19" s="179">
        <v>117102</v>
      </c>
      <c r="M19" s="57">
        <v>2058</v>
      </c>
      <c r="N19" s="58">
        <v>1914</v>
      </c>
      <c r="O19" s="85">
        <v>791107</v>
      </c>
      <c r="P19" s="57">
        <v>695</v>
      </c>
      <c r="Q19" s="58">
        <v>695</v>
      </c>
      <c r="R19" s="85">
        <v>276122</v>
      </c>
      <c r="S19" s="56">
        <f>+G19+J19</f>
        <v>40136</v>
      </c>
      <c r="T19" s="45">
        <f>+H19+K19+N19+Q19</f>
        <v>39782</v>
      </c>
      <c r="U19" s="216">
        <f>+I19+L19</f>
        <v>5104161</v>
      </c>
    </row>
    <row r="20" spans="1:21" ht="12.75">
      <c r="A20" t="s">
        <v>19</v>
      </c>
      <c r="G20" s="57"/>
      <c r="H20" s="58"/>
      <c r="I20" s="78"/>
      <c r="J20" s="57"/>
      <c r="K20" s="58"/>
      <c r="L20" s="179"/>
      <c r="M20" s="57"/>
      <c r="N20" s="58"/>
      <c r="O20" s="78"/>
      <c r="P20" s="57"/>
      <c r="Q20" s="58"/>
      <c r="R20" s="78"/>
      <c r="S20" s="75"/>
      <c r="T20" s="59"/>
      <c r="U20" s="214"/>
    </row>
    <row r="21" spans="1:21" ht="12.75">
      <c r="A21" t="s">
        <v>6</v>
      </c>
      <c r="F21" t="s">
        <v>19</v>
      </c>
      <c r="G21" s="75">
        <v>0</v>
      </c>
      <c r="H21" s="59">
        <v>0</v>
      </c>
      <c r="I21" s="88">
        <v>0</v>
      </c>
      <c r="J21" s="75">
        <v>0</v>
      </c>
      <c r="K21" s="59">
        <v>0</v>
      </c>
      <c r="L21" s="88">
        <v>-142000</v>
      </c>
      <c r="M21" s="57">
        <v>0</v>
      </c>
      <c r="N21" s="58">
        <v>0</v>
      </c>
      <c r="O21" s="85">
        <v>0</v>
      </c>
      <c r="P21" s="57">
        <v>0</v>
      </c>
      <c r="Q21" s="58">
        <v>0</v>
      </c>
      <c r="R21" s="85">
        <v>0</v>
      </c>
      <c r="S21" s="56">
        <f>+G21+J21</f>
        <v>0</v>
      </c>
      <c r="T21" s="45">
        <f>+H21+K21+N21+Q21</f>
        <v>0</v>
      </c>
      <c r="U21" s="219">
        <f>+I21+L21</f>
        <v>-142000</v>
      </c>
    </row>
    <row r="22" spans="1:21" ht="12.75">
      <c r="A22" t="s">
        <v>19</v>
      </c>
      <c r="G22" s="108"/>
      <c r="H22" s="109"/>
      <c r="I22" s="78"/>
      <c r="J22" s="66"/>
      <c r="K22" s="64"/>
      <c r="L22" s="229" t="s">
        <v>18</v>
      </c>
      <c r="M22" s="57"/>
      <c r="N22" s="58"/>
      <c r="O22" s="78"/>
      <c r="P22" s="57"/>
      <c r="Q22" s="58"/>
      <c r="R22" s="78"/>
      <c r="S22" s="75"/>
      <c r="T22" s="59"/>
      <c r="U22" s="214"/>
    </row>
    <row r="23" spans="1:21" ht="12.75">
      <c r="A23" t="s">
        <v>7</v>
      </c>
      <c r="F23" s="81" t="s">
        <v>18</v>
      </c>
      <c r="G23" s="137">
        <f aca="true" t="shared" si="1" ref="G23:O23">+G19+G21</f>
        <v>39873</v>
      </c>
      <c r="H23" s="138">
        <f t="shared" si="1"/>
        <v>36926</v>
      </c>
      <c r="I23" s="172">
        <f t="shared" si="1"/>
        <v>4987059</v>
      </c>
      <c r="J23" s="138">
        <f t="shared" si="1"/>
        <v>263</v>
      </c>
      <c r="K23" s="138">
        <f t="shared" si="1"/>
        <v>247</v>
      </c>
      <c r="L23" s="172">
        <f t="shared" si="1"/>
        <v>-24898</v>
      </c>
      <c r="M23" s="138">
        <f t="shared" si="1"/>
        <v>2058</v>
      </c>
      <c r="N23" s="138">
        <f t="shared" si="1"/>
        <v>1914</v>
      </c>
      <c r="O23" s="172">
        <f t="shared" si="1"/>
        <v>791107</v>
      </c>
      <c r="P23" s="135">
        <f>+P19+P21</f>
        <v>695</v>
      </c>
      <c r="Q23" s="71">
        <f>+Q19+Q21</f>
        <v>695</v>
      </c>
      <c r="R23" s="72">
        <f>+R19+R21</f>
        <v>276122</v>
      </c>
      <c r="S23" s="137">
        <f>+G23+J23</f>
        <v>40136</v>
      </c>
      <c r="T23" s="138">
        <f>+H23+K23+N23+Q23</f>
        <v>39782</v>
      </c>
      <c r="U23" s="240">
        <f>+I23+L23</f>
        <v>4962161</v>
      </c>
    </row>
    <row r="24" spans="7:21" ht="12.75">
      <c r="G24" s="66"/>
      <c r="H24" s="53"/>
      <c r="I24" s="54"/>
      <c r="L24" s="55"/>
      <c r="M24" s="52"/>
      <c r="N24" s="53"/>
      <c r="O24" s="54"/>
      <c r="P24" s="52"/>
      <c r="Q24" s="53"/>
      <c r="R24" s="54"/>
      <c r="S24" s="64"/>
      <c r="T24" s="64"/>
      <c r="U24" s="79"/>
    </row>
    <row r="25" spans="1:21" ht="12.75">
      <c r="A25" s="44" t="s">
        <v>8</v>
      </c>
      <c r="B25" s="44"/>
      <c r="C25" s="44"/>
      <c r="D25" s="44"/>
      <c r="E25" s="44"/>
      <c r="F25" s="44" t="s">
        <v>18</v>
      </c>
      <c r="G25" s="70">
        <f aca="true" t="shared" si="2" ref="G25:R25">G23-G17</f>
        <v>-1809</v>
      </c>
      <c r="H25" s="71">
        <f t="shared" si="2"/>
        <v>-1532</v>
      </c>
      <c r="I25" s="72">
        <f t="shared" si="2"/>
        <v>156899</v>
      </c>
      <c r="J25" s="43">
        <f>+J19-J17</f>
        <v>-7</v>
      </c>
      <c r="K25" s="43">
        <f>K19-K17</f>
        <v>-4</v>
      </c>
      <c r="L25" s="73">
        <f>L19-L17</f>
        <v>17141</v>
      </c>
      <c r="M25" s="70">
        <f t="shared" si="2"/>
        <v>-400</v>
      </c>
      <c r="N25" s="71">
        <f t="shared" si="2"/>
        <v>-381</v>
      </c>
      <c r="O25" s="72">
        <f t="shared" si="2"/>
        <v>24445</v>
      </c>
      <c r="P25" s="43">
        <f t="shared" si="2"/>
        <v>-36</v>
      </c>
      <c r="Q25" s="43">
        <f t="shared" si="2"/>
        <v>-29</v>
      </c>
      <c r="R25" s="73">
        <f t="shared" si="2"/>
        <v>5606</v>
      </c>
      <c r="S25" s="137">
        <f>+G25+J25</f>
        <v>-1816</v>
      </c>
      <c r="T25" s="138">
        <f>+H25+K25+N25+Q25</f>
        <v>-1946</v>
      </c>
      <c r="U25" s="172">
        <f>+I25+L25</f>
        <v>174040</v>
      </c>
    </row>
    <row r="26" spans="7:21" ht="12.75">
      <c r="G26" s="57"/>
      <c r="H26" s="53"/>
      <c r="I26" s="54"/>
      <c r="L26" s="55"/>
      <c r="M26" s="57"/>
      <c r="N26" s="53"/>
      <c r="O26" s="54"/>
      <c r="P26" s="57"/>
      <c r="Q26" s="53"/>
      <c r="R26" s="54"/>
      <c r="S26" s="56"/>
      <c r="U26" s="55"/>
    </row>
    <row r="27" spans="1:21" ht="12.75">
      <c r="A27" t="s">
        <v>70</v>
      </c>
      <c r="G27" s="75"/>
      <c r="H27" s="76"/>
      <c r="I27" s="54"/>
      <c r="L27" s="55"/>
      <c r="M27" s="75"/>
      <c r="N27" s="76"/>
      <c r="O27" s="54"/>
      <c r="P27" s="75"/>
      <c r="Q27" s="76"/>
      <c r="R27" s="54"/>
      <c r="S27" s="56"/>
      <c r="U27" s="55"/>
    </row>
    <row r="28" spans="7:21" ht="12.75">
      <c r="G28" s="75"/>
      <c r="H28" s="76"/>
      <c r="I28" s="54"/>
      <c r="L28" s="55"/>
      <c r="M28" s="75"/>
      <c r="N28" s="76"/>
      <c r="O28" s="54"/>
      <c r="P28" s="75"/>
      <c r="Q28" s="76"/>
      <c r="R28" s="54"/>
      <c r="S28" s="56"/>
      <c r="U28" s="55"/>
    </row>
    <row r="29" spans="1:21" ht="12.75">
      <c r="A29" t="s">
        <v>71</v>
      </c>
      <c r="F29" t="s">
        <v>19</v>
      </c>
      <c r="G29" s="75">
        <v>416</v>
      </c>
      <c r="H29" s="76">
        <v>416</v>
      </c>
      <c r="I29" s="77">
        <v>48790</v>
      </c>
      <c r="J29" s="45">
        <v>0</v>
      </c>
      <c r="K29" s="45">
        <v>0</v>
      </c>
      <c r="L29" s="68">
        <v>899</v>
      </c>
      <c r="M29" s="75">
        <v>0</v>
      </c>
      <c r="N29" s="76">
        <v>0</v>
      </c>
      <c r="O29" s="77">
        <v>34</v>
      </c>
      <c r="P29" s="75">
        <v>0</v>
      </c>
      <c r="Q29" s="76">
        <v>0</v>
      </c>
      <c r="R29" s="77">
        <v>0</v>
      </c>
      <c r="S29" s="56">
        <f>+G29+J29</f>
        <v>416</v>
      </c>
      <c r="T29" s="45">
        <f>+H29+K29+N29+Q29</f>
        <v>416</v>
      </c>
      <c r="U29" s="216">
        <f>+I29+L29</f>
        <v>49689</v>
      </c>
    </row>
    <row r="30" spans="1:21" ht="12.75">
      <c r="A30" t="s">
        <v>103</v>
      </c>
      <c r="F30" t="s">
        <v>19</v>
      </c>
      <c r="G30" s="75">
        <v>-416</v>
      </c>
      <c r="H30" s="76">
        <v>-416</v>
      </c>
      <c r="I30" s="77">
        <v>-46420</v>
      </c>
      <c r="J30" s="45">
        <v>0</v>
      </c>
      <c r="K30" s="45">
        <v>0</v>
      </c>
      <c r="L30" s="68">
        <v>232</v>
      </c>
      <c r="M30" s="75">
        <v>0</v>
      </c>
      <c r="N30" s="76">
        <v>0</v>
      </c>
      <c r="O30" s="77">
        <v>-23</v>
      </c>
      <c r="P30" s="75">
        <v>0</v>
      </c>
      <c r="Q30" s="76">
        <v>0</v>
      </c>
      <c r="R30" s="77">
        <v>0</v>
      </c>
      <c r="S30" s="56">
        <f>+G30+J30</f>
        <v>-416</v>
      </c>
      <c r="T30" s="45">
        <f>+H30+K30+N30+Q30</f>
        <v>-416</v>
      </c>
      <c r="U30" s="216">
        <f>+I30+L30</f>
        <v>-46188</v>
      </c>
    </row>
    <row r="31" spans="7:21" ht="12.75">
      <c r="G31" s="75"/>
      <c r="H31" s="88"/>
      <c r="I31" s="85"/>
      <c r="J31" s="58"/>
      <c r="K31" s="58"/>
      <c r="L31" s="85"/>
      <c r="M31" s="75"/>
      <c r="N31" s="88"/>
      <c r="O31" s="85"/>
      <c r="P31" s="75"/>
      <c r="Q31" s="88"/>
      <c r="R31" s="85"/>
      <c r="S31" s="57"/>
      <c r="T31" s="58"/>
      <c r="U31" s="85"/>
    </row>
    <row r="32" spans="1:21" ht="12.75">
      <c r="A32" t="s">
        <v>72</v>
      </c>
      <c r="F32" s="81" t="s">
        <v>19</v>
      </c>
      <c r="G32" s="95">
        <f aca="true" t="shared" si="3" ref="G32:R32">+G29+G30</f>
        <v>0</v>
      </c>
      <c r="H32" s="96">
        <f t="shared" si="3"/>
        <v>0</v>
      </c>
      <c r="I32" s="97">
        <f t="shared" si="3"/>
        <v>2370</v>
      </c>
      <c r="J32" s="95">
        <f t="shared" si="3"/>
        <v>0</v>
      </c>
      <c r="K32" s="96">
        <f t="shared" si="3"/>
        <v>0</v>
      </c>
      <c r="L32" s="97">
        <f t="shared" si="3"/>
        <v>1131</v>
      </c>
      <c r="M32" s="95">
        <f t="shared" si="3"/>
        <v>0</v>
      </c>
      <c r="N32" s="96">
        <f t="shared" si="3"/>
        <v>0</v>
      </c>
      <c r="O32" s="97">
        <f t="shared" si="3"/>
        <v>11</v>
      </c>
      <c r="P32" s="95">
        <f t="shared" si="3"/>
        <v>0</v>
      </c>
      <c r="Q32" s="96">
        <f t="shared" si="3"/>
        <v>0</v>
      </c>
      <c r="R32" s="97">
        <f t="shared" si="3"/>
        <v>0</v>
      </c>
      <c r="S32" s="241">
        <f>+G32+J32</f>
        <v>0</v>
      </c>
      <c r="T32" s="242">
        <f>+H32+K32+N32+Q32</f>
        <v>0</v>
      </c>
      <c r="U32" s="243">
        <f>+I32+L32</f>
        <v>3501</v>
      </c>
    </row>
    <row r="33" spans="7:21" ht="12.75">
      <c r="G33" s="75"/>
      <c r="H33" s="63"/>
      <c r="I33" s="67"/>
      <c r="J33" s="64"/>
      <c r="K33" s="64"/>
      <c r="L33" s="67"/>
      <c r="M33" s="75"/>
      <c r="N33" s="63"/>
      <c r="O33" s="67"/>
      <c r="P33" s="75"/>
      <c r="Q33" s="63"/>
      <c r="R33" s="67"/>
      <c r="S33" s="66"/>
      <c r="T33" s="64"/>
      <c r="U33" s="67"/>
    </row>
    <row r="34" spans="1:21" ht="12.75">
      <c r="A34" s="69" t="s">
        <v>31</v>
      </c>
      <c r="F34" s="81"/>
      <c r="G34" s="75"/>
      <c r="H34" s="76"/>
      <c r="I34" s="54"/>
      <c r="L34" s="55"/>
      <c r="M34" s="75"/>
      <c r="N34" s="76"/>
      <c r="O34" s="54"/>
      <c r="P34" s="75"/>
      <c r="Q34" s="76"/>
      <c r="R34" s="54"/>
      <c r="S34" s="56"/>
      <c r="U34" s="55"/>
    </row>
    <row r="35" spans="1:21" ht="12.75">
      <c r="A35" t="s">
        <v>19</v>
      </c>
      <c r="G35" s="66" t="s">
        <v>19</v>
      </c>
      <c r="H35" s="53" t="s">
        <v>19</v>
      </c>
      <c r="I35" s="54" t="s">
        <v>19</v>
      </c>
      <c r="J35" s="45" t="s">
        <v>19</v>
      </c>
      <c r="K35" s="45" t="s">
        <v>19</v>
      </c>
      <c r="L35" s="55" t="s">
        <v>19</v>
      </c>
      <c r="M35" s="66" t="s">
        <v>19</v>
      </c>
      <c r="N35" s="53" t="s">
        <v>19</v>
      </c>
      <c r="O35" s="54" t="s">
        <v>19</v>
      </c>
      <c r="P35" s="66" t="s">
        <v>19</v>
      </c>
      <c r="Q35" s="53" t="s">
        <v>19</v>
      </c>
      <c r="R35" s="54" t="s">
        <v>19</v>
      </c>
      <c r="S35" s="45" t="s">
        <v>19</v>
      </c>
      <c r="T35" s="58" t="s">
        <v>19</v>
      </c>
      <c r="U35" s="78" t="s">
        <v>19</v>
      </c>
    </row>
    <row r="36" spans="1:21" ht="12.75">
      <c r="A36" t="s">
        <v>32</v>
      </c>
      <c r="G36" s="52" t="s">
        <v>19</v>
      </c>
      <c r="H36" s="53" t="s">
        <v>19</v>
      </c>
      <c r="I36" s="54" t="s">
        <v>19</v>
      </c>
      <c r="J36" s="76" t="s">
        <v>19</v>
      </c>
      <c r="K36" s="45" t="s">
        <v>19</v>
      </c>
      <c r="L36" s="54" t="s">
        <v>19</v>
      </c>
      <c r="M36" s="52" t="s">
        <v>19</v>
      </c>
      <c r="N36" s="53" t="s">
        <v>19</v>
      </c>
      <c r="O36" s="54" t="s">
        <v>19</v>
      </c>
      <c r="P36" s="52" t="s">
        <v>19</v>
      </c>
      <c r="Q36" s="53" t="s">
        <v>19</v>
      </c>
      <c r="R36" s="54" t="s">
        <v>19</v>
      </c>
      <c r="S36" s="76" t="s">
        <v>19</v>
      </c>
      <c r="T36" s="45" t="s">
        <v>19</v>
      </c>
      <c r="U36" s="55" t="s">
        <v>19</v>
      </c>
    </row>
    <row r="37" spans="1:21" ht="12.75">
      <c r="A37" t="s">
        <v>104</v>
      </c>
      <c r="G37" s="52">
        <v>0</v>
      </c>
      <c r="H37" s="53">
        <v>0</v>
      </c>
      <c r="I37" s="77">
        <v>53324</v>
      </c>
      <c r="J37" s="76">
        <v>0</v>
      </c>
      <c r="K37" s="45">
        <v>0</v>
      </c>
      <c r="L37" s="77">
        <v>423</v>
      </c>
      <c r="M37" s="52">
        <v>0</v>
      </c>
      <c r="N37" s="53">
        <v>0</v>
      </c>
      <c r="O37" s="127">
        <v>3363</v>
      </c>
      <c r="P37" s="52">
        <v>0</v>
      </c>
      <c r="Q37" s="53">
        <v>0</v>
      </c>
      <c r="R37" s="127">
        <v>1254</v>
      </c>
      <c r="S37" s="140">
        <f aca="true" t="shared" si="4" ref="S37:S47">+G37+J37</f>
        <v>0</v>
      </c>
      <c r="T37" s="59">
        <f aca="true" t="shared" si="5" ref="T37:T47">+H37+K37+N37+Q37</f>
        <v>0</v>
      </c>
      <c r="U37" s="141">
        <f aca="true" t="shared" si="6" ref="U37:U47">+I37+L37</f>
        <v>53747</v>
      </c>
    </row>
    <row r="38" spans="1:21" ht="12.75">
      <c r="A38" t="s">
        <v>105</v>
      </c>
      <c r="F38" s="80" t="s">
        <v>18</v>
      </c>
      <c r="G38" s="57">
        <v>0</v>
      </c>
      <c r="H38" s="53">
        <v>0</v>
      </c>
      <c r="I38" s="77">
        <v>21387</v>
      </c>
      <c r="J38" s="76">
        <v>0</v>
      </c>
      <c r="K38" s="45">
        <v>0</v>
      </c>
      <c r="L38" s="54">
        <v>209</v>
      </c>
      <c r="M38" s="57">
        <v>0</v>
      </c>
      <c r="N38" s="53">
        <v>0</v>
      </c>
      <c r="O38" s="127">
        <v>1474</v>
      </c>
      <c r="P38" s="57">
        <v>0</v>
      </c>
      <c r="Q38" s="53">
        <v>0</v>
      </c>
      <c r="R38" s="127">
        <v>566</v>
      </c>
      <c r="S38" s="140">
        <f t="shared" si="4"/>
        <v>0</v>
      </c>
      <c r="T38" s="59">
        <f t="shared" si="5"/>
        <v>0</v>
      </c>
      <c r="U38" s="141">
        <f t="shared" si="6"/>
        <v>21596</v>
      </c>
    </row>
    <row r="39" spans="1:21" ht="12.75">
      <c r="A39" t="s">
        <v>9</v>
      </c>
      <c r="E39" s="81"/>
      <c r="F39" s="82" t="s">
        <v>19</v>
      </c>
      <c r="G39" s="75">
        <v>0</v>
      </c>
      <c r="H39" s="76">
        <v>289</v>
      </c>
      <c r="I39" s="77">
        <v>25146</v>
      </c>
      <c r="J39" s="76">
        <v>0</v>
      </c>
      <c r="K39" s="83">
        <v>3</v>
      </c>
      <c r="L39" s="84">
        <v>0</v>
      </c>
      <c r="M39" s="75">
        <v>0</v>
      </c>
      <c r="N39" s="76">
        <v>19</v>
      </c>
      <c r="O39" s="127">
        <v>11453</v>
      </c>
      <c r="P39" s="75">
        <v>0</v>
      </c>
      <c r="Q39" s="76">
        <v>7</v>
      </c>
      <c r="R39" s="77">
        <v>602</v>
      </c>
      <c r="S39" s="140">
        <f t="shared" si="4"/>
        <v>0</v>
      </c>
      <c r="T39" s="59">
        <f t="shared" si="5"/>
        <v>318</v>
      </c>
      <c r="U39" s="141">
        <f t="shared" si="6"/>
        <v>25146</v>
      </c>
    </row>
    <row r="40" spans="1:21" ht="12.75">
      <c r="A40" t="s">
        <v>54</v>
      </c>
      <c r="E40" s="81"/>
      <c r="F40" s="82" t="s">
        <v>19</v>
      </c>
      <c r="G40" s="75">
        <v>0</v>
      </c>
      <c r="H40" s="175">
        <v>0</v>
      </c>
      <c r="I40" s="87">
        <v>29801</v>
      </c>
      <c r="J40" s="88">
        <v>0</v>
      </c>
      <c r="K40" s="83">
        <v>0</v>
      </c>
      <c r="L40" s="84">
        <v>0</v>
      </c>
      <c r="M40" s="75">
        <v>0</v>
      </c>
      <c r="N40" s="175">
        <v>0</v>
      </c>
      <c r="O40" s="129">
        <v>0</v>
      </c>
      <c r="P40" s="75">
        <v>0</v>
      </c>
      <c r="Q40" s="175">
        <v>0</v>
      </c>
      <c r="R40" s="87">
        <v>0</v>
      </c>
      <c r="S40" s="140">
        <f t="shared" si="4"/>
        <v>0</v>
      </c>
      <c r="T40" s="59">
        <f t="shared" si="5"/>
        <v>0</v>
      </c>
      <c r="U40" s="141">
        <f t="shared" si="6"/>
        <v>29801</v>
      </c>
    </row>
    <row r="41" spans="1:21" ht="12.75">
      <c r="A41" t="s">
        <v>10</v>
      </c>
      <c r="F41" s="81" t="s">
        <v>19</v>
      </c>
      <c r="G41" s="176">
        <v>0</v>
      </c>
      <c r="H41" s="175">
        <v>0</v>
      </c>
      <c r="I41" s="87">
        <v>43</v>
      </c>
      <c r="J41" s="88">
        <v>0</v>
      </c>
      <c r="K41" s="58">
        <v>0</v>
      </c>
      <c r="L41" s="78">
        <v>0</v>
      </c>
      <c r="M41" s="57">
        <v>0</v>
      </c>
      <c r="N41" s="86">
        <v>0</v>
      </c>
      <c r="O41" s="87">
        <v>0</v>
      </c>
      <c r="P41" s="57">
        <v>0</v>
      </c>
      <c r="Q41" s="86">
        <v>0</v>
      </c>
      <c r="R41" s="87">
        <v>0</v>
      </c>
      <c r="S41" s="88">
        <f t="shared" si="4"/>
        <v>0</v>
      </c>
      <c r="T41" s="58">
        <f t="shared" si="5"/>
        <v>0</v>
      </c>
      <c r="U41" s="141">
        <f t="shared" si="6"/>
        <v>43</v>
      </c>
    </row>
    <row r="42" spans="1:21" ht="12.75">
      <c r="A42" t="s">
        <v>11</v>
      </c>
      <c r="F42" s="81" t="s">
        <v>19</v>
      </c>
      <c r="G42" s="176">
        <v>0</v>
      </c>
      <c r="H42" s="175">
        <v>0</v>
      </c>
      <c r="I42" s="87">
        <v>1015</v>
      </c>
      <c r="J42" s="88">
        <v>0</v>
      </c>
      <c r="K42" s="58">
        <v>0</v>
      </c>
      <c r="L42" s="78">
        <v>0</v>
      </c>
      <c r="M42" s="57">
        <v>0</v>
      </c>
      <c r="N42" s="86">
        <v>0</v>
      </c>
      <c r="O42" s="87">
        <v>0</v>
      </c>
      <c r="P42" s="57">
        <v>0</v>
      </c>
      <c r="Q42" s="86">
        <v>0</v>
      </c>
      <c r="R42" s="87">
        <v>0</v>
      </c>
      <c r="S42" s="88">
        <f t="shared" si="4"/>
        <v>0</v>
      </c>
      <c r="T42" s="58">
        <f t="shared" si="5"/>
        <v>0</v>
      </c>
      <c r="U42" s="141">
        <f t="shared" si="6"/>
        <v>1015</v>
      </c>
    </row>
    <row r="43" spans="1:21" ht="12.75">
      <c r="A43" t="s">
        <v>12</v>
      </c>
      <c r="F43" s="81" t="s">
        <v>19</v>
      </c>
      <c r="G43" s="176">
        <v>0</v>
      </c>
      <c r="H43" s="175">
        <v>0</v>
      </c>
      <c r="I43" s="87">
        <v>9944</v>
      </c>
      <c r="J43" s="88">
        <v>0</v>
      </c>
      <c r="K43" s="58">
        <v>0</v>
      </c>
      <c r="L43" s="78">
        <v>0</v>
      </c>
      <c r="M43" s="57">
        <v>0</v>
      </c>
      <c r="N43" s="86">
        <v>0</v>
      </c>
      <c r="O43" s="87">
        <v>0</v>
      </c>
      <c r="P43" s="57">
        <v>0</v>
      </c>
      <c r="Q43" s="86">
        <v>0</v>
      </c>
      <c r="R43" s="87">
        <v>0</v>
      </c>
      <c r="S43" s="88">
        <f t="shared" si="4"/>
        <v>0</v>
      </c>
      <c r="T43" s="58">
        <f t="shared" si="5"/>
        <v>0</v>
      </c>
      <c r="U43" s="141">
        <f t="shared" si="6"/>
        <v>9944</v>
      </c>
    </row>
    <row r="44" spans="1:21" ht="12.75">
      <c r="A44" t="s">
        <v>13</v>
      </c>
      <c r="F44" s="81" t="s">
        <v>19</v>
      </c>
      <c r="G44" s="176">
        <v>0</v>
      </c>
      <c r="H44" s="175">
        <v>0</v>
      </c>
      <c r="I44" s="87">
        <v>14280</v>
      </c>
      <c r="J44" s="88">
        <v>0</v>
      </c>
      <c r="K44" s="58">
        <v>0</v>
      </c>
      <c r="L44" s="78">
        <v>0</v>
      </c>
      <c r="M44" s="57">
        <v>0</v>
      </c>
      <c r="N44" s="86">
        <v>0</v>
      </c>
      <c r="O44" s="87">
        <v>0</v>
      </c>
      <c r="P44" s="57">
        <v>0</v>
      </c>
      <c r="Q44" s="86">
        <v>0</v>
      </c>
      <c r="R44" s="87">
        <v>0</v>
      </c>
      <c r="S44" s="88">
        <f t="shared" si="4"/>
        <v>0</v>
      </c>
      <c r="T44" s="58">
        <f t="shared" si="5"/>
        <v>0</v>
      </c>
      <c r="U44" s="141">
        <f t="shared" si="6"/>
        <v>14280</v>
      </c>
    </row>
    <row r="45" spans="1:21" ht="12.75">
      <c r="A45" t="s">
        <v>14</v>
      </c>
      <c r="F45" s="81" t="s">
        <v>19</v>
      </c>
      <c r="G45" s="176">
        <v>0</v>
      </c>
      <c r="H45" s="175">
        <v>0</v>
      </c>
      <c r="I45" s="87">
        <v>13453</v>
      </c>
      <c r="J45" s="88">
        <v>0</v>
      </c>
      <c r="K45" s="58">
        <v>0</v>
      </c>
      <c r="L45" s="78">
        <v>0</v>
      </c>
      <c r="M45" s="57">
        <v>0</v>
      </c>
      <c r="N45" s="86">
        <v>0</v>
      </c>
      <c r="O45" s="87">
        <v>0</v>
      </c>
      <c r="P45" s="57">
        <v>0</v>
      </c>
      <c r="Q45" s="86">
        <v>0</v>
      </c>
      <c r="R45" s="87">
        <v>0</v>
      </c>
      <c r="S45" s="88">
        <f t="shared" si="4"/>
        <v>0</v>
      </c>
      <c r="T45" s="58">
        <f t="shared" si="5"/>
        <v>0</v>
      </c>
      <c r="U45" s="141">
        <f t="shared" si="6"/>
        <v>13453</v>
      </c>
    </row>
    <row r="46" spans="1:21" ht="12.75">
      <c r="A46" t="s">
        <v>94</v>
      </c>
      <c r="F46" s="81" t="s">
        <v>19</v>
      </c>
      <c r="G46" s="176">
        <v>0</v>
      </c>
      <c r="H46" s="175">
        <v>0</v>
      </c>
      <c r="I46" s="87">
        <v>0</v>
      </c>
      <c r="J46" s="59">
        <v>2</v>
      </c>
      <c r="K46" s="59">
        <v>2</v>
      </c>
      <c r="L46" s="87">
        <v>49378</v>
      </c>
      <c r="M46" s="75">
        <v>0</v>
      </c>
      <c r="N46" s="59">
        <v>0</v>
      </c>
      <c r="O46" s="59">
        <v>0</v>
      </c>
      <c r="P46" s="75">
        <v>0</v>
      </c>
      <c r="Q46" s="59">
        <v>0</v>
      </c>
      <c r="R46" s="87">
        <v>0</v>
      </c>
      <c r="S46" s="59">
        <f t="shared" si="4"/>
        <v>2</v>
      </c>
      <c r="T46" s="59">
        <f t="shared" si="5"/>
        <v>2</v>
      </c>
      <c r="U46" s="141">
        <f t="shared" si="6"/>
        <v>49378</v>
      </c>
    </row>
    <row r="47" spans="1:21" ht="12.75">
      <c r="A47" t="s">
        <v>106</v>
      </c>
      <c r="F47" s="81" t="s">
        <v>19</v>
      </c>
      <c r="G47" s="176">
        <v>0</v>
      </c>
      <c r="H47" s="175">
        <v>0</v>
      </c>
      <c r="I47" s="87">
        <v>0</v>
      </c>
      <c r="J47" s="59">
        <v>0</v>
      </c>
      <c r="K47" s="59">
        <v>0</v>
      </c>
      <c r="L47" s="60">
        <v>0</v>
      </c>
      <c r="M47" s="75">
        <v>0</v>
      </c>
      <c r="N47" s="59">
        <v>0</v>
      </c>
      <c r="O47" s="59">
        <v>9000</v>
      </c>
      <c r="P47" s="75">
        <v>0</v>
      </c>
      <c r="Q47" s="59">
        <v>0</v>
      </c>
      <c r="R47" s="87">
        <v>3095</v>
      </c>
      <c r="S47" s="59">
        <f t="shared" si="4"/>
        <v>0</v>
      </c>
      <c r="T47" s="59">
        <f t="shared" si="5"/>
        <v>0</v>
      </c>
      <c r="U47" s="141">
        <f t="shared" si="6"/>
        <v>0</v>
      </c>
    </row>
    <row r="48" spans="1:21" ht="12.75">
      <c r="A48" s="126"/>
      <c r="F48" s="81"/>
      <c r="G48" s="176"/>
      <c r="H48" s="175"/>
      <c r="I48" s="87"/>
      <c r="J48" s="59"/>
      <c r="K48" s="59"/>
      <c r="L48" s="60"/>
      <c r="M48" s="75"/>
      <c r="N48" s="59"/>
      <c r="O48" s="59"/>
      <c r="P48" s="75"/>
      <c r="Q48" s="59"/>
      <c r="R48" s="87"/>
      <c r="S48" s="59"/>
      <c r="T48" s="59"/>
      <c r="U48" s="87"/>
    </row>
    <row r="49" spans="1:21" ht="12.75">
      <c r="A49" t="s">
        <v>80</v>
      </c>
      <c r="F49" s="81" t="s">
        <v>19</v>
      </c>
      <c r="G49" s="140">
        <f aca="true" t="shared" si="7" ref="G49:U49">SUM(G37:G47)</f>
        <v>0</v>
      </c>
      <c r="H49" s="76">
        <f t="shared" si="7"/>
        <v>289</v>
      </c>
      <c r="I49" s="64">
        <f t="shared" si="7"/>
        <v>168393</v>
      </c>
      <c r="J49" s="75">
        <f t="shared" si="7"/>
        <v>2</v>
      </c>
      <c r="K49" s="59">
        <f t="shared" si="7"/>
        <v>5</v>
      </c>
      <c r="L49" s="87">
        <f t="shared" si="7"/>
        <v>50010</v>
      </c>
      <c r="M49" s="75">
        <f t="shared" si="7"/>
        <v>0</v>
      </c>
      <c r="N49" s="59">
        <f t="shared" si="7"/>
        <v>19</v>
      </c>
      <c r="O49" s="59">
        <f t="shared" si="7"/>
        <v>25290</v>
      </c>
      <c r="P49" s="75">
        <f t="shared" si="7"/>
        <v>0</v>
      </c>
      <c r="Q49" s="59">
        <f t="shared" si="7"/>
        <v>7</v>
      </c>
      <c r="R49" s="59">
        <f t="shared" si="7"/>
        <v>5517</v>
      </c>
      <c r="S49" s="75">
        <f t="shared" si="7"/>
        <v>2</v>
      </c>
      <c r="T49" s="59">
        <f t="shared" si="7"/>
        <v>320</v>
      </c>
      <c r="U49" s="87">
        <f t="shared" si="7"/>
        <v>218403</v>
      </c>
    </row>
    <row r="50" spans="6:21" ht="12.75">
      <c r="F50" s="81"/>
      <c r="G50" s="176"/>
      <c r="H50" s="76"/>
      <c r="I50" s="55"/>
      <c r="J50" s="64"/>
      <c r="K50" s="64"/>
      <c r="L50" s="89"/>
      <c r="M50" s="66"/>
      <c r="N50" s="64"/>
      <c r="O50" s="55"/>
      <c r="P50" s="56"/>
      <c r="R50" s="55"/>
      <c r="S50" s="63"/>
      <c r="T50" s="64"/>
      <c r="U50" s="79"/>
    </row>
    <row r="51" spans="1:21" ht="12.75">
      <c r="A51" t="s">
        <v>33</v>
      </c>
      <c r="G51" s="66"/>
      <c r="I51" s="55"/>
      <c r="K51" s="61"/>
      <c r="L51" s="90"/>
      <c r="M51" s="56"/>
      <c r="O51" s="55"/>
      <c r="P51" s="56"/>
      <c r="R51" s="55"/>
      <c r="S51" s="76"/>
      <c r="U51" s="55"/>
    </row>
    <row r="52" spans="1:21" ht="12.75">
      <c r="A52" t="s">
        <v>55</v>
      </c>
      <c r="F52" t="s">
        <v>19</v>
      </c>
      <c r="G52" s="56">
        <v>0</v>
      </c>
      <c r="H52" s="45">
        <v>0</v>
      </c>
      <c r="I52" s="68">
        <v>0</v>
      </c>
      <c r="J52" s="45">
        <v>0</v>
      </c>
      <c r="K52" s="61">
        <v>0</v>
      </c>
      <c r="L52" s="91">
        <v>-11000</v>
      </c>
      <c r="M52" s="56">
        <v>0</v>
      </c>
      <c r="N52" s="45">
        <v>0</v>
      </c>
      <c r="O52" s="55">
        <v>0</v>
      </c>
      <c r="P52" s="56">
        <v>0</v>
      </c>
      <c r="Q52" s="45">
        <v>0</v>
      </c>
      <c r="R52" s="55">
        <v>0</v>
      </c>
      <c r="S52" s="140">
        <f>+G52+J52</f>
        <v>0</v>
      </c>
      <c r="T52" s="59">
        <f>+H52+K52+N52+Q52</f>
        <v>0</v>
      </c>
      <c r="U52" s="87">
        <f>+I52+L52</f>
        <v>-11000</v>
      </c>
    </row>
    <row r="53" spans="1:21" ht="12.75">
      <c r="A53" t="s">
        <v>15</v>
      </c>
      <c r="F53" t="s">
        <v>19</v>
      </c>
      <c r="G53" s="56">
        <v>0</v>
      </c>
      <c r="H53" s="45">
        <v>0</v>
      </c>
      <c r="I53" s="68">
        <v>0</v>
      </c>
      <c r="J53" s="45">
        <v>0</v>
      </c>
      <c r="K53" s="61">
        <v>0</v>
      </c>
      <c r="L53" s="91">
        <v>-23000</v>
      </c>
      <c r="M53" s="56">
        <v>0</v>
      </c>
      <c r="N53" s="45">
        <v>0</v>
      </c>
      <c r="O53" s="83">
        <v>0</v>
      </c>
      <c r="P53" s="56">
        <v>0</v>
      </c>
      <c r="Q53" s="45">
        <v>0</v>
      </c>
      <c r="R53" s="83">
        <v>0</v>
      </c>
      <c r="S53" s="140">
        <f>+G53+J53</f>
        <v>0</v>
      </c>
      <c r="T53" s="59">
        <f>+H53+K53+N53+Q53</f>
        <v>0</v>
      </c>
      <c r="U53" s="87">
        <f>+I53+L53</f>
        <v>-23000</v>
      </c>
    </row>
    <row r="54" spans="1:21" ht="12.75">
      <c r="A54" t="s">
        <v>58</v>
      </c>
      <c r="F54" t="s">
        <v>19</v>
      </c>
      <c r="G54" s="56">
        <v>-1833</v>
      </c>
      <c r="H54" s="45">
        <v>-1833</v>
      </c>
      <c r="I54" s="68">
        <v>0</v>
      </c>
      <c r="J54" s="45">
        <v>-9</v>
      </c>
      <c r="K54" s="61">
        <v>-9</v>
      </c>
      <c r="L54" s="91">
        <v>0</v>
      </c>
      <c r="M54" s="56">
        <v>-400</v>
      </c>
      <c r="N54" s="45">
        <v>-400</v>
      </c>
      <c r="O54" s="55">
        <v>0</v>
      </c>
      <c r="P54" s="56">
        <v>-37</v>
      </c>
      <c r="Q54" s="45">
        <v>-37</v>
      </c>
      <c r="R54" s="55">
        <v>0</v>
      </c>
      <c r="S54" s="140">
        <f>+G54+J54</f>
        <v>-1842</v>
      </c>
      <c r="T54" s="59">
        <f>+H54+K54+N54+Q54</f>
        <v>-2279</v>
      </c>
      <c r="U54" s="87">
        <f>+I54+L54</f>
        <v>0</v>
      </c>
    </row>
    <row r="55" spans="7:21" ht="12.75">
      <c r="G55" s="57"/>
      <c r="H55" s="58"/>
      <c r="I55" s="85"/>
      <c r="J55" s="88"/>
      <c r="K55" s="86"/>
      <c r="L55" s="60"/>
      <c r="M55" s="57"/>
      <c r="N55" s="58"/>
      <c r="O55" s="85"/>
      <c r="P55" s="57"/>
      <c r="Q55" s="58"/>
      <c r="R55" s="85"/>
      <c r="S55" s="88"/>
      <c r="T55" s="58"/>
      <c r="U55" s="85"/>
    </row>
    <row r="56" spans="1:21" ht="12.75">
      <c r="A56" t="s">
        <v>81</v>
      </c>
      <c r="F56" t="s">
        <v>19</v>
      </c>
      <c r="G56" s="75">
        <f aca="true" t="shared" si="8" ref="G56:U56">SUM(G52:G54)</f>
        <v>-1833</v>
      </c>
      <c r="H56" s="59">
        <f t="shared" si="8"/>
        <v>-1833</v>
      </c>
      <c r="I56" s="87">
        <f t="shared" si="8"/>
        <v>0</v>
      </c>
      <c r="J56" s="59">
        <f t="shared" si="8"/>
        <v>-9</v>
      </c>
      <c r="K56" s="59">
        <f t="shared" si="8"/>
        <v>-9</v>
      </c>
      <c r="L56" s="87">
        <f t="shared" si="8"/>
        <v>-34000</v>
      </c>
      <c r="M56" s="59">
        <f t="shared" si="8"/>
        <v>-400</v>
      </c>
      <c r="N56" s="59">
        <f t="shared" si="8"/>
        <v>-400</v>
      </c>
      <c r="O56" s="87">
        <f t="shared" si="8"/>
        <v>0</v>
      </c>
      <c r="P56" s="59">
        <f t="shared" si="8"/>
        <v>-37</v>
      </c>
      <c r="Q56" s="59">
        <f t="shared" si="8"/>
        <v>-37</v>
      </c>
      <c r="R56" s="87">
        <f t="shared" si="8"/>
        <v>0</v>
      </c>
      <c r="S56" s="59">
        <f t="shared" si="8"/>
        <v>-1842</v>
      </c>
      <c r="T56" s="59">
        <f t="shared" si="8"/>
        <v>-2279</v>
      </c>
      <c r="U56" s="87">
        <f t="shared" si="8"/>
        <v>-34000</v>
      </c>
    </row>
    <row r="57" spans="7:21" ht="15">
      <c r="G57" s="92"/>
      <c r="H57" s="93"/>
      <c r="I57" s="94"/>
      <c r="J57" s="93"/>
      <c r="K57" s="93"/>
      <c r="L57" s="94"/>
      <c r="M57" s="92"/>
      <c r="N57" s="93"/>
      <c r="O57" s="94"/>
      <c r="P57" s="92"/>
      <c r="Q57" s="93"/>
      <c r="R57" s="94"/>
      <c r="S57" s="93"/>
      <c r="T57" s="93"/>
      <c r="U57" s="94"/>
    </row>
    <row r="58" spans="1:21" ht="12.75">
      <c r="A58" t="s">
        <v>82</v>
      </c>
      <c r="G58" s="95">
        <f aca="true" t="shared" si="9" ref="G58:U58">G49+G56</f>
        <v>-1833</v>
      </c>
      <c r="H58" s="96">
        <f t="shared" si="9"/>
        <v>-1544</v>
      </c>
      <c r="I58" s="97">
        <f t="shared" si="9"/>
        <v>168393</v>
      </c>
      <c r="J58" s="95">
        <f t="shared" si="9"/>
        <v>-7</v>
      </c>
      <c r="K58" s="96">
        <f t="shared" si="9"/>
        <v>-4</v>
      </c>
      <c r="L58" s="97">
        <f t="shared" si="9"/>
        <v>16010</v>
      </c>
      <c r="M58" s="96">
        <f t="shared" si="9"/>
        <v>-400</v>
      </c>
      <c r="N58" s="96">
        <f t="shared" si="9"/>
        <v>-381</v>
      </c>
      <c r="O58" s="97">
        <f t="shared" si="9"/>
        <v>25290</v>
      </c>
      <c r="P58" s="96">
        <f t="shared" si="9"/>
        <v>-37</v>
      </c>
      <c r="Q58" s="96">
        <f t="shared" si="9"/>
        <v>-30</v>
      </c>
      <c r="R58" s="97">
        <f t="shared" si="9"/>
        <v>5517</v>
      </c>
      <c r="S58" s="96">
        <f t="shared" si="9"/>
        <v>-1840</v>
      </c>
      <c r="T58" s="96">
        <f t="shared" si="9"/>
        <v>-1959</v>
      </c>
      <c r="U58" s="97">
        <f t="shared" si="9"/>
        <v>184403</v>
      </c>
    </row>
    <row r="59" spans="7:21" ht="12.75">
      <c r="G59" s="130"/>
      <c r="H59" s="59"/>
      <c r="I59" s="133"/>
      <c r="J59" s="59"/>
      <c r="K59" s="59"/>
      <c r="L59" s="133"/>
      <c r="M59" s="131"/>
      <c r="N59" s="131"/>
      <c r="O59" s="59"/>
      <c r="P59" s="130"/>
      <c r="Q59" s="131"/>
      <c r="R59" s="59"/>
      <c r="S59" s="130"/>
      <c r="T59" s="131"/>
      <c r="U59" s="133"/>
    </row>
    <row r="60" spans="1:21" ht="12.75">
      <c r="A60" t="s">
        <v>98</v>
      </c>
      <c r="F60" s="81" t="s">
        <v>19</v>
      </c>
      <c r="G60" s="95">
        <f aca="true" t="shared" si="10" ref="G60:U60">+G32+G58</f>
        <v>-1833</v>
      </c>
      <c r="H60" s="96">
        <f t="shared" si="10"/>
        <v>-1544</v>
      </c>
      <c r="I60" s="97">
        <f t="shared" si="10"/>
        <v>170763</v>
      </c>
      <c r="J60" s="95">
        <f t="shared" si="10"/>
        <v>-7</v>
      </c>
      <c r="K60" s="96">
        <f t="shared" si="10"/>
        <v>-4</v>
      </c>
      <c r="L60" s="97">
        <f t="shared" si="10"/>
        <v>17141</v>
      </c>
      <c r="M60" s="95">
        <f t="shared" si="10"/>
        <v>-400</v>
      </c>
      <c r="N60" s="96">
        <f t="shared" si="10"/>
        <v>-381</v>
      </c>
      <c r="O60" s="97">
        <f t="shared" si="10"/>
        <v>25301</v>
      </c>
      <c r="P60" s="95">
        <f t="shared" si="10"/>
        <v>-37</v>
      </c>
      <c r="Q60" s="96">
        <f t="shared" si="10"/>
        <v>-30</v>
      </c>
      <c r="R60" s="97">
        <f t="shared" si="10"/>
        <v>5517</v>
      </c>
      <c r="S60" s="95">
        <f t="shared" si="10"/>
        <v>-1840</v>
      </c>
      <c r="T60" s="96">
        <f t="shared" si="10"/>
        <v>-1959</v>
      </c>
      <c r="U60" s="97">
        <f t="shared" si="10"/>
        <v>187904</v>
      </c>
    </row>
    <row r="61" spans="6:21" ht="12.75">
      <c r="F61" s="81"/>
      <c r="G61" s="130"/>
      <c r="H61" s="59"/>
      <c r="I61" s="87"/>
      <c r="J61" s="59"/>
      <c r="K61" s="59"/>
      <c r="L61" s="87"/>
      <c r="M61" s="59"/>
      <c r="N61" s="59"/>
      <c r="O61" s="59"/>
      <c r="P61" s="75"/>
      <c r="Q61" s="59"/>
      <c r="R61" s="59"/>
      <c r="S61" s="75"/>
      <c r="T61" s="59"/>
      <c r="U61" s="87"/>
    </row>
    <row r="62" spans="1:22" ht="12.75">
      <c r="A62" t="s">
        <v>75</v>
      </c>
      <c r="F62" s="81" t="s">
        <v>18</v>
      </c>
      <c r="G62" s="75">
        <f aca="true" t="shared" si="11" ref="G62:U62">G17+G60</f>
        <v>39849</v>
      </c>
      <c r="H62" s="59">
        <f t="shared" si="11"/>
        <v>36914</v>
      </c>
      <c r="I62" s="87">
        <f t="shared" si="11"/>
        <v>5000923</v>
      </c>
      <c r="J62" s="59">
        <f t="shared" si="11"/>
        <v>263</v>
      </c>
      <c r="K62" s="59">
        <f t="shared" si="11"/>
        <v>247</v>
      </c>
      <c r="L62" s="59">
        <f t="shared" si="11"/>
        <v>117102</v>
      </c>
      <c r="M62" s="75">
        <f t="shared" si="11"/>
        <v>2058</v>
      </c>
      <c r="N62" s="59">
        <f t="shared" si="11"/>
        <v>1914</v>
      </c>
      <c r="O62" s="180">
        <f t="shared" si="11"/>
        <v>791963</v>
      </c>
      <c r="P62" s="75">
        <f t="shared" si="11"/>
        <v>694</v>
      </c>
      <c r="Q62" s="59">
        <f t="shared" si="11"/>
        <v>694</v>
      </c>
      <c r="R62" s="180">
        <f t="shared" si="11"/>
        <v>276033</v>
      </c>
      <c r="S62" s="75">
        <f t="shared" si="11"/>
        <v>40112</v>
      </c>
      <c r="T62" s="59">
        <f t="shared" si="11"/>
        <v>39769</v>
      </c>
      <c r="U62" s="87">
        <f t="shared" si="11"/>
        <v>5118025</v>
      </c>
      <c r="V62" s="132"/>
    </row>
    <row r="63" spans="7:22" ht="12.75">
      <c r="G63" s="66"/>
      <c r="H63" s="64"/>
      <c r="I63" s="64"/>
      <c r="J63" s="66"/>
      <c r="K63" s="64"/>
      <c r="L63" s="67"/>
      <c r="M63" s="59"/>
      <c r="N63" s="59"/>
      <c r="O63" s="45"/>
      <c r="P63" s="75"/>
      <c r="Q63" s="59"/>
      <c r="R63" s="45"/>
      <c r="S63" s="75"/>
      <c r="T63" s="59"/>
      <c r="U63" s="87"/>
      <c r="V63" s="132"/>
    </row>
    <row r="64" spans="1:21" ht="12.75">
      <c r="A64" s="69" t="s">
        <v>83</v>
      </c>
      <c r="G64" s="56"/>
      <c r="I64" s="55"/>
      <c r="L64" s="55"/>
      <c r="M64" s="56"/>
      <c r="O64" s="55"/>
      <c r="P64" s="56"/>
      <c r="R64" s="55"/>
      <c r="S64" s="56"/>
      <c r="U64" s="55"/>
    </row>
    <row r="65" spans="1:21" ht="12.75">
      <c r="A65" s="69"/>
      <c r="G65" s="56"/>
      <c r="I65" s="55"/>
      <c r="L65" s="55"/>
      <c r="M65" s="56"/>
      <c r="O65" s="55"/>
      <c r="P65" s="56"/>
      <c r="R65" s="55"/>
      <c r="S65" s="56"/>
      <c r="U65" s="55"/>
    </row>
    <row r="66" spans="1:21" ht="12.75">
      <c r="A66" s="69" t="s">
        <v>84</v>
      </c>
      <c r="G66" s="56"/>
      <c r="I66" s="55"/>
      <c r="L66" s="55"/>
      <c r="M66" s="56"/>
      <c r="O66" s="55"/>
      <c r="P66" s="56"/>
      <c r="R66" s="55"/>
      <c r="S66" s="56"/>
      <c r="U66" s="55"/>
    </row>
    <row r="67" spans="1:21" ht="12.75">
      <c r="A67" s="98"/>
      <c r="B67" s="99"/>
      <c r="C67" s="99"/>
      <c r="D67" s="99"/>
      <c r="E67" s="100"/>
      <c r="G67" s="56"/>
      <c r="I67" s="68"/>
      <c r="J67" s="56"/>
      <c r="L67" s="55"/>
      <c r="M67" s="56"/>
      <c r="O67" s="68"/>
      <c r="P67" s="56"/>
      <c r="R67" s="68"/>
      <c r="U67" s="141" t="s">
        <v>19</v>
      </c>
    </row>
    <row r="68" spans="1:21" ht="15.75" customHeight="1">
      <c r="A68" s="276" t="s">
        <v>85</v>
      </c>
      <c r="B68" s="277"/>
      <c r="C68" s="277"/>
      <c r="D68" s="277"/>
      <c r="E68" s="278"/>
      <c r="G68" s="57" t="s">
        <v>19</v>
      </c>
      <c r="H68" s="58" t="s">
        <v>19</v>
      </c>
      <c r="I68" s="85" t="s">
        <v>19</v>
      </c>
      <c r="J68" s="58" t="s">
        <v>19</v>
      </c>
      <c r="K68" s="58" t="s">
        <v>19</v>
      </c>
      <c r="L68" s="78" t="s">
        <v>19</v>
      </c>
      <c r="M68" s="57" t="s">
        <v>19</v>
      </c>
      <c r="N68" s="58" t="s">
        <v>19</v>
      </c>
      <c r="O68" s="85" t="s">
        <v>19</v>
      </c>
      <c r="P68" s="57" t="s">
        <v>19</v>
      </c>
      <c r="Q68" s="58" t="s">
        <v>19</v>
      </c>
      <c r="R68" s="85" t="s">
        <v>19</v>
      </c>
      <c r="S68" s="140" t="s">
        <v>19</v>
      </c>
      <c r="T68" s="59" t="s">
        <v>19</v>
      </c>
      <c r="U68" s="141" t="s">
        <v>19</v>
      </c>
    </row>
    <row r="69" spans="1:21" ht="12.75">
      <c r="A69" t="s">
        <v>88</v>
      </c>
      <c r="F69" t="s">
        <v>19</v>
      </c>
      <c r="G69" s="57">
        <v>24</v>
      </c>
      <c r="H69" s="58">
        <v>12</v>
      </c>
      <c r="I69" s="85">
        <v>40351</v>
      </c>
      <c r="J69" s="58">
        <f>SUM(J67:J68)</f>
        <v>0</v>
      </c>
      <c r="K69" s="58">
        <f>SUM(K67:K68)</f>
        <v>0</v>
      </c>
      <c r="L69" s="85">
        <f>SUM(L67:L68)</f>
        <v>0</v>
      </c>
      <c r="M69" s="58">
        <v>0</v>
      </c>
      <c r="N69" s="58">
        <v>0</v>
      </c>
      <c r="O69" s="85">
        <v>0</v>
      </c>
      <c r="P69" s="58">
        <v>1</v>
      </c>
      <c r="Q69" s="58">
        <v>1</v>
      </c>
      <c r="R69" s="85">
        <v>89</v>
      </c>
      <c r="S69" s="176">
        <f>+G69+J69</f>
        <v>24</v>
      </c>
      <c r="T69" s="59">
        <f>H69+K69+N69+Q69</f>
        <v>13</v>
      </c>
      <c r="U69" s="87">
        <f>+I69+L69</f>
        <v>40351</v>
      </c>
    </row>
    <row r="70" spans="6:21" ht="12.75">
      <c r="F70" s="81"/>
      <c r="G70" s="75"/>
      <c r="H70" s="59"/>
      <c r="I70" s="87"/>
      <c r="J70" s="59"/>
      <c r="K70" s="59"/>
      <c r="L70" s="87"/>
      <c r="M70" s="75"/>
      <c r="N70" s="59"/>
      <c r="O70" s="87"/>
      <c r="P70" s="75"/>
      <c r="Q70" s="59"/>
      <c r="R70" s="87"/>
      <c r="S70" s="59"/>
      <c r="T70" s="59"/>
      <c r="U70" s="87"/>
    </row>
    <row r="71" spans="1:21" ht="12.75">
      <c r="A71" t="s">
        <v>86</v>
      </c>
      <c r="F71" t="s">
        <v>19</v>
      </c>
      <c r="G71" s="101">
        <v>0</v>
      </c>
      <c r="H71" s="102">
        <v>0</v>
      </c>
      <c r="I71" s="106">
        <v>-54215</v>
      </c>
      <c r="J71" s="107">
        <v>0</v>
      </c>
      <c r="K71" s="102">
        <v>0</v>
      </c>
      <c r="L71" s="106">
        <v>0</v>
      </c>
      <c r="M71" s="101">
        <v>0</v>
      </c>
      <c r="N71" s="102">
        <v>0</v>
      </c>
      <c r="O71" s="159">
        <v>-856</v>
      </c>
      <c r="P71" s="101">
        <v>0</v>
      </c>
      <c r="Q71" s="102">
        <v>0</v>
      </c>
      <c r="R71" s="106">
        <v>0</v>
      </c>
      <c r="S71" s="142">
        <f>+G71+J71</f>
        <v>0</v>
      </c>
      <c r="T71" s="138">
        <f>+H71+K71+N71+Q71</f>
        <v>0</v>
      </c>
      <c r="U71" s="172">
        <f>+I71+L71</f>
        <v>-54215</v>
      </c>
    </row>
    <row r="72" spans="7:21" ht="12.75">
      <c r="G72" s="108"/>
      <c r="H72" s="109"/>
      <c r="I72" s="143"/>
      <c r="J72" s="233"/>
      <c r="K72" s="109"/>
      <c r="L72" s="143"/>
      <c r="M72" s="108"/>
      <c r="N72" s="109"/>
      <c r="O72" s="234"/>
      <c r="P72" s="108"/>
      <c r="Q72" s="109"/>
      <c r="R72" s="143"/>
      <c r="S72" s="176"/>
      <c r="T72" s="59"/>
      <c r="U72" s="87"/>
    </row>
    <row r="73" spans="1:21" ht="12.75">
      <c r="A73" t="s">
        <v>87</v>
      </c>
      <c r="F73" t="s">
        <v>19</v>
      </c>
      <c r="G73" s="56">
        <f aca="true" t="shared" si="12" ref="G73:R73">SUM(G69:G71)</f>
        <v>24</v>
      </c>
      <c r="H73" s="45">
        <f t="shared" si="12"/>
        <v>12</v>
      </c>
      <c r="I73" s="85">
        <f t="shared" si="12"/>
        <v>-13864</v>
      </c>
      <c r="J73" s="56">
        <f t="shared" si="12"/>
        <v>0</v>
      </c>
      <c r="K73" s="45">
        <f t="shared" si="12"/>
        <v>0</v>
      </c>
      <c r="L73" s="68">
        <f t="shared" si="12"/>
        <v>0</v>
      </c>
      <c r="M73" s="56">
        <f t="shared" si="12"/>
        <v>0</v>
      </c>
      <c r="N73" s="45">
        <f t="shared" si="12"/>
        <v>0</v>
      </c>
      <c r="O73" s="85">
        <f t="shared" si="12"/>
        <v>-856</v>
      </c>
      <c r="P73" s="56">
        <f t="shared" si="12"/>
        <v>1</v>
      </c>
      <c r="Q73" s="45">
        <f t="shared" si="12"/>
        <v>1</v>
      </c>
      <c r="R73" s="68">
        <f t="shared" si="12"/>
        <v>89</v>
      </c>
      <c r="S73" s="56">
        <f>SUM(S69:S71)</f>
        <v>24</v>
      </c>
      <c r="T73" s="64">
        <f>SUM(T69:T71)</f>
        <v>13</v>
      </c>
      <c r="U73" s="68">
        <f>SUM(U69:U71)</f>
        <v>-13864</v>
      </c>
    </row>
    <row r="74" spans="7:21" ht="12.75">
      <c r="G74" s="57"/>
      <c r="H74" s="61"/>
      <c r="I74" s="87"/>
      <c r="J74" s="76"/>
      <c r="L74" s="85"/>
      <c r="M74" s="56"/>
      <c r="N74" s="61"/>
      <c r="O74" s="87"/>
      <c r="P74" s="76"/>
      <c r="R74" s="85"/>
      <c r="S74" s="56"/>
      <c r="T74" s="109"/>
      <c r="U74" s="85"/>
    </row>
    <row r="75" spans="1:21" ht="12.75">
      <c r="A75" t="s">
        <v>76</v>
      </c>
      <c r="F75" t="s">
        <v>19</v>
      </c>
      <c r="G75" s="74">
        <f aca="true" t="shared" si="13" ref="G75:U75">SUM(G62,G73)</f>
        <v>39873</v>
      </c>
      <c r="H75" s="43">
        <f t="shared" si="13"/>
        <v>36926</v>
      </c>
      <c r="I75" s="73">
        <f t="shared" si="13"/>
        <v>4987059</v>
      </c>
      <c r="J75" s="43">
        <f t="shared" si="13"/>
        <v>263</v>
      </c>
      <c r="K75" s="43">
        <f t="shared" si="13"/>
        <v>247</v>
      </c>
      <c r="L75" s="73">
        <f>SUM(L62,L73)</f>
        <v>117102</v>
      </c>
      <c r="M75" s="43">
        <f t="shared" si="13"/>
        <v>2058</v>
      </c>
      <c r="N75" s="43">
        <f t="shared" si="13"/>
        <v>1914</v>
      </c>
      <c r="O75" s="73">
        <f t="shared" si="13"/>
        <v>791107</v>
      </c>
      <c r="P75" s="43">
        <f t="shared" si="13"/>
        <v>695</v>
      </c>
      <c r="Q75" s="43">
        <f t="shared" si="13"/>
        <v>695</v>
      </c>
      <c r="R75" s="73">
        <f t="shared" si="13"/>
        <v>276122</v>
      </c>
      <c r="S75" s="74">
        <f t="shared" si="13"/>
        <v>40136</v>
      </c>
      <c r="T75" s="43">
        <f t="shared" si="13"/>
        <v>39782</v>
      </c>
      <c r="U75" s="106">
        <f t="shared" si="13"/>
        <v>5104161</v>
      </c>
    </row>
    <row r="76" spans="1:22" ht="12.75">
      <c r="A76" t="s">
        <v>77</v>
      </c>
      <c r="F76" t="s">
        <v>19</v>
      </c>
      <c r="G76" s="74">
        <f>SUM(G75-G17)</f>
        <v>-1809</v>
      </c>
      <c r="H76" s="43">
        <f>SUM(H75-H17)</f>
        <v>-1532</v>
      </c>
      <c r="I76" s="43">
        <f>SUM(I75-I17)</f>
        <v>156899</v>
      </c>
      <c r="J76" s="74">
        <f>SUM(J75-J17)</f>
        <v>-7</v>
      </c>
      <c r="K76" s="43">
        <f>SUM(K75-K17)</f>
        <v>-4</v>
      </c>
      <c r="L76" s="43">
        <f>SUM(L75-L17)</f>
        <v>17141</v>
      </c>
      <c r="M76" s="74">
        <f aca="true" t="shared" si="14" ref="M76:T76">SUM(M75-M17)</f>
        <v>-400</v>
      </c>
      <c r="N76" s="43">
        <f t="shared" si="14"/>
        <v>-381</v>
      </c>
      <c r="O76" s="43">
        <f t="shared" si="14"/>
        <v>24445</v>
      </c>
      <c r="P76" s="74">
        <f t="shared" si="14"/>
        <v>-36</v>
      </c>
      <c r="Q76" s="43">
        <f t="shared" si="14"/>
        <v>-29</v>
      </c>
      <c r="R76" s="161">
        <f t="shared" si="14"/>
        <v>5606</v>
      </c>
      <c r="S76" s="74">
        <f t="shared" si="14"/>
        <v>-1816</v>
      </c>
      <c r="T76" s="144">
        <f t="shared" si="14"/>
        <v>-1946</v>
      </c>
      <c r="U76" s="97">
        <f>SUM(U75-U17)</f>
        <v>174040</v>
      </c>
      <c r="V76" s="132"/>
    </row>
    <row r="77" spans="9:21" ht="9.75" customHeight="1">
      <c r="I77" s="69"/>
      <c r="L77" s="69"/>
      <c r="O77" s="69"/>
      <c r="R77" s="69"/>
      <c r="U77" s="69"/>
    </row>
    <row r="78" spans="1:20" ht="51" customHeight="1">
      <c r="A78" s="258" t="s">
        <v>93</v>
      </c>
      <c r="B78" s="259"/>
      <c r="C78" s="259"/>
      <c r="D78" s="259"/>
      <c r="E78" s="259"/>
      <c r="F78" s="259"/>
      <c r="G78" s="260"/>
      <c r="H78" s="260"/>
      <c r="I78" s="259"/>
      <c r="J78" s="260"/>
      <c r="K78" s="260"/>
      <c r="L78" s="259"/>
      <c r="M78" s="260"/>
      <c r="N78" s="260"/>
      <c r="O78" s="259"/>
      <c r="P78" s="260"/>
      <c r="Q78" s="260"/>
      <c r="R78" s="259"/>
      <c r="S78" s="260"/>
      <c r="T78" s="261"/>
    </row>
    <row r="79" ht="11.25" customHeight="1"/>
    <row r="80" spans="1:20" ht="27" customHeight="1">
      <c r="A80" s="258" t="s">
        <v>95</v>
      </c>
      <c r="B80" s="259"/>
      <c r="C80" s="259"/>
      <c r="D80" s="259"/>
      <c r="E80" s="259"/>
      <c r="F80" s="259"/>
      <c r="G80" s="260"/>
      <c r="H80" s="260"/>
      <c r="I80" s="259"/>
      <c r="J80" s="260"/>
      <c r="K80" s="260"/>
      <c r="L80" s="259"/>
      <c r="M80" s="260"/>
      <c r="N80" s="260"/>
      <c r="O80" s="259"/>
      <c r="P80" s="260"/>
      <c r="Q80" s="260"/>
      <c r="R80" s="259"/>
      <c r="S80" s="260"/>
      <c r="T80" s="261"/>
    </row>
    <row r="82" spans="1:245" ht="15">
      <c r="A82" s="19"/>
      <c r="B82" s="5"/>
      <c r="C82" s="5"/>
      <c r="D82" s="5"/>
      <c r="E82" s="5"/>
      <c r="F82" s="5"/>
      <c r="G82" s="103"/>
      <c r="H82" s="103"/>
      <c r="I82" s="5"/>
      <c r="J82" s="103"/>
      <c r="K82" s="103"/>
      <c r="L82" s="5"/>
      <c r="M82" s="103"/>
      <c r="N82" s="103"/>
      <c r="O82" s="5"/>
      <c r="P82" s="103"/>
      <c r="Q82" s="103"/>
      <c r="R82" s="5"/>
      <c r="S82" s="103"/>
      <c r="T82" s="103"/>
      <c r="U82" s="5"/>
      <c r="W82" s="2"/>
      <c r="X82" s="2"/>
      <c r="Z82" s="2"/>
      <c r="AA82" s="2"/>
      <c r="AB82" s="2"/>
      <c r="AC82" s="2"/>
      <c r="AE82" s="2"/>
      <c r="AF82" s="2"/>
      <c r="AG82" s="2"/>
      <c r="AH82" s="2"/>
      <c r="AJ82" s="2"/>
      <c r="AK82" s="2"/>
      <c r="AL82" s="2"/>
      <c r="AM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row>
    <row r="150" ht="12.75">
      <c r="A150" t="s">
        <v>34</v>
      </c>
    </row>
    <row r="151" ht="12.75">
      <c r="A151" t="s">
        <v>35</v>
      </c>
    </row>
    <row r="152" ht="12.75">
      <c r="A152" t="s">
        <v>36</v>
      </c>
    </row>
    <row r="154" ht="12.75">
      <c r="A154" t="s">
        <v>37</v>
      </c>
    </row>
    <row r="155" ht="12.75">
      <c r="A155" t="s">
        <v>38</v>
      </c>
    </row>
  </sheetData>
  <mergeCells count="8">
    <mergeCell ref="A78:T78"/>
    <mergeCell ref="A80:T80"/>
    <mergeCell ref="S6:U7"/>
    <mergeCell ref="G6:I7"/>
    <mergeCell ref="J6:L7"/>
    <mergeCell ref="M6:O7"/>
    <mergeCell ref="P6:R7"/>
    <mergeCell ref="A68:E68"/>
  </mergeCells>
  <printOptions horizontalCentered="1"/>
  <pageMargins left="0.75" right="0.75" top="0.5" bottom="0.5" header="0.5" footer="0"/>
  <pageSetup horizontalDpi="600" verticalDpi="600" orientation="landscape" scale="50" r:id="rId1"/>
</worksheet>
</file>

<file path=xl/worksheets/sheet2.xml><?xml version="1.0" encoding="utf-8"?>
<worksheet xmlns="http://schemas.openxmlformats.org/spreadsheetml/2006/main" xmlns:r="http://schemas.openxmlformats.org/officeDocument/2006/relationships">
  <dimension ref="A1:IV120"/>
  <sheetViews>
    <sheetView zoomScale="55" zoomScaleNormal="55" workbookViewId="0" topLeftCell="A1">
      <selection activeCell="C5" sqref="C5"/>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4.14062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85156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38" t="s">
        <v>44</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173" t="s">
        <v>52</v>
      </c>
      <c r="B2" s="5"/>
      <c r="C2" s="5"/>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39" t="s">
        <v>29</v>
      </c>
      <c r="B3" s="5"/>
      <c r="C3" s="5"/>
      <c r="D3" s="5"/>
      <c r="E3" s="5"/>
      <c r="F3" s="5"/>
      <c r="G3" s="5"/>
      <c r="H3" s="5"/>
      <c r="I3" s="5"/>
      <c r="J3" s="5"/>
      <c r="K3" s="5"/>
      <c r="L3" s="5"/>
      <c r="M3" s="5"/>
      <c r="N3" s="5"/>
      <c r="O3" s="5"/>
      <c r="P3" s="5"/>
      <c r="Q3" s="5"/>
      <c r="R3" s="5"/>
      <c r="S3" s="5"/>
      <c r="T3" s="5"/>
      <c r="U3" s="5"/>
      <c r="V3" s="5"/>
      <c r="W3" s="5"/>
      <c r="X3" s="5"/>
      <c r="Y3" s="5"/>
      <c r="Z3" s="5"/>
      <c r="AA3" s="5"/>
      <c r="AB3" s="5"/>
      <c r="AC3" s="5"/>
      <c r="AD3" s="5"/>
    </row>
    <row r="5" ht="15.75">
      <c r="C5" s="105" t="s">
        <v>19</v>
      </c>
    </row>
    <row r="6" spans="8:12" ht="15">
      <c r="H6" s="318" t="s">
        <v>101</v>
      </c>
      <c r="I6" s="319"/>
      <c r="J6" s="319"/>
      <c r="K6" s="319"/>
      <c r="L6" s="320"/>
    </row>
    <row r="7" spans="8:30" ht="15">
      <c r="H7" s="244" t="s">
        <v>102</v>
      </c>
      <c r="I7" s="11"/>
      <c r="J7" s="11"/>
      <c r="K7" s="11"/>
      <c r="L7" s="11"/>
      <c r="N7" s="25" t="s">
        <v>62</v>
      </c>
      <c r="O7" s="11"/>
      <c r="P7" s="11"/>
      <c r="Q7" s="11"/>
      <c r="R7" s="11"/>
      <c r="T7" s="25" t="s">
        <v>63</v>
      </c>
      <c r="U7" s="11"/>
      <c r="V7" s="11"/>
      <c r="W7" s="11"/>
      <c r="X7" s="11"/>
      <c r="Z7" s="25" t="s">
        <v>73</v>
      </c>
      <c r="AA7" s="11"/>
      <c r="AB7" s="11"/>
      <c r="AC7" s="11"/>
      <c r="AD7" s="11"/>
    </row>
    <row r="8" spans="8:26" ht="15">
      <c r="H8" s="35" t="s">
        <v>25</v>
      </c>
      <c r="N8" s="35" t="s">
        <v>25</v>
      </c>
      <c r="T8" s="35" t="s">
        <v>25</v>
      </c>
      <c r="Z8" s="35" t="s">
        <v>25</v>
      </c>
    </row>
    <row r="9" spans="1:30" ht="15">
      <c r="A9" s="9" t="s">
        <v>22</v>
      </c>
      <c r="H9" s="34" t="s">
        <v>27</v>
      </c>
      <c r="J9" s="34" t="s">
        <v>23</v>
      </c>
      <c r="L9" s="34" t="s">
        <v>21</v>
      </c>
      <c r="N9" s="34" t="s">
        <v>27</v>
      </c>
      <c r="P9" s="34" t="s">
        <v>23</v>
      </c>
      <c r="R9" s="34" t="s">
        <v>21</v>
      </c>
      <c r="T9" s="34" t="s">
        <v>27</v>
      </c>
      <c r="V9" s="34" t="s">
        <v>23</v>
      </c>
      <c r="X9" s="34" t="s">
        <v>21</v>
      </c>
      <c r="Z9" s="34" t="s">
        <v>27</v>
      </c>
      <c r="AB9" s="34" t="s">
        <v>23</v>
      </c>
      <c r="AD9" s="34" t="s">
        <v>21</v>
      </c>
    </row>
    <row r="10" spans="1:30" ht="15">
      <c r="A10" s="9"/>
      <c r="H10" s="9"/>
      <c r="J10" s="9"/>
      <c r="L10" s="9"/>
      <c r="N10" s="9"/>
      <c r="P10" s="9"/>
      <c r="R10" s="9"/>
      <c r="T10" s="9"/>
      <c r="V10" s="9"/>
      <c r="X10" s="9"/>
      <c r="Z10" s="9"/>
      <c r="AB10" s="9"/>
      <c r="AD10" s="9"/>
    </row>
    <row r="11" spans="2:30" ht="15">
      <c r="B11" s="24" t="s">
        <v>19</v>
      </c>
      <c r="G11" s="2" t="s">
        <v>19</v>
      </c>
      <c r="N11" s="24" t="s">
        <v>19</v>
      </c>
      <c r="P11" s="24" t="s">
        <v>19</v>
      </c>
      <c r="R11" s="156" t="s">
        <v>19</v>
      </c>
      <c r="T11" s="24" t="s">
        <v>19</v>
      </c>
      <c r="V11" s="24" t="s">
        <v>19</v>
      </c>
      <c r="X11" s="155" t="s">
        <v>19</v>
      </c>
      <c r="Z11" s="24" t="s">
        <v>19</v>
      </c>
      <c r="AB11" s="24" t="s">
        <v>19</v>
      </c>
      <c r="AD11" s="155" t="s">
        <v>19</v>
      </c>
    </row>
    <row r="12" spans="1:30" ht="15">
      <c r="A12" s="2" t="s">
        <v>20</v>
      </c>
      <c r="B12" s="24" t="s">
        <v>64</v>
      </c>
      <c r="G12" s="24" t="s">
        <v>19</v>
      </c>
      <c r="H12" s="24">
        <v>15258</v>
      </c>
      <c r="I12" s="24" t="s">
        <v>19</v>
      </c>
      <c r="J12" s="24">
        <v>13313</v>
      </c>
      <c r="L12" s="155">
        <v>1766995</v>
      </c>
      <c r="N12" s="24">
        <v>14608</v>
      </c>
      <c r="O12" s="24" t="s">
        <v>19</v>
      </c>
      <c r="P12" s="24">
        <v>12783</v>
      </c>
      <c r="R12" s="155">
        <v>1803705</v>
      </c>
      <c r="T12" s="24">
        <v>14615</v>
      </c>
      <c r="V12" s="24">
        <v>12786</v>
      </c>
      <c r="X12" s="155">
        <v>1789377</v>
      </c>
      <c r="Z12" s="24">
        <f>+T12-N12</f>
        <v>7</v>
      </c>
      <c r="AB12" s="24">
        <f>+V12-P12</f>
        <v>3</v>
      </c>
      <c r="AD12" s="155">
        <f>+X12-R12</f>
        <v>-14328</v>
      </c>
    </row>
    <row r="13" spans="1:30" ht="15">
      <c r="A13" s="237" t="s">
        <v>90</v>
      </c>
      <c r="B13" s="24" t="s">
        <v>109</v>
      </c>
      <c r="G13" s="2" t="s">
        <v>19</v>
      </c>
      <c r="H13" s="24">
        <v>26031</v>
      </c>
      <c r="J13" s="24">
        <v>24754</v>
      </c>
      <c r="L13" s="24">
        <v>2380134</v>
      </c>
      <c r="N13" s="24">
        <v>24848</v>
      </c>
      <c r="P13" s="24">
        <v>23738</v>
      </c>
      <c r="R13" s="24">
        <v>2439316</v>
      </c>
      <c r="T13" s="24">
        <v>24861</v>
      </c>
      <c r="U13" s="2" t="s">
        <v>19</v>
      </c>
      <c r="V13" s="24">
        <v>23745</v>
      </c>
      <c r="X13" s="24">
        <v>2418418</v>
      </c>
      <c r="Z13" s="24">
        <f>+T13-N13</f>
        <v>13</v>
      </c>
      <c r="AB13" s="24">
        <f>+V13-P13</f>
        <v>7</v>
      </c>
      <c r="AD13" s="2">
        <f>X13-R13</f>
        <v>-20898</v>
      </c>
    </row>
    <row r="14" spans="1:30" ht="15">
      <c r="A14" s="237" t="s">
        <v>91</v>
      </c>
      <c r="B14" s="24" t="s">
        <v>110</v>
      </c>
      <c r="G14" s="2" t="s">
        <v>19</v>
      </c>
      <c r="H14" s="200">
        <v>393</v>
      </c>
      <c r="I14" s="24" t="s">
        <v>19</v>
      </c>
      <c r="J14" s="200">
        <v>391</v>
      </c>
      <c r="L14" s="200">
        <v>683031</v>
      </c>
      <c r="N14" s="200">
        <v>393</v>
      </c>
      <c r="P14" s="200">
        <v>393</v>
      </c>
      <c r="R14" s="200">
        <v>757902</v>
      </c>
      <c r="T14" s="200">
        <v>397</v>
      </c>
      <c r="V14" s="200">
        <v>395</v>
      </c>
      <c r="X14" s="200">
        <v>779264</v>
      </c>
      <c r="Z14" s="166">
        <f>+T14-N14</f>
        <v>4</v>
      </c>
      <c r="AB14" s="166">
        <f>+V14-P14</f>
        <v>2</v>
      </c>
      <c r="AD14" s="166">
        <f>+X14-R14</f>
        <v>21362</v>
      </c>
    </row>
    <row r="15" spans="26:30" ht="15">
      <c r="Z15" s="165"/>
      <c r="AB15" s="165"/>
      <c r="AD15" s="167" t="s">
        <v>19</v>
      </c>
    </row>
    <row r="16" spans="2:30" ht="15">
      <c r="B16" s="2" t="s">
        <v>28</v>
      </c>
      <c r="G16" s="2" t="s">
        <v>19</v>
      </c>
      <c r="H16" s="2">
        <f>SUM(H12:H14)</f>
        <v>41682</v>
      </c>
      <c r="J16" s="2">
        <f>SUM(J12:J14)</f>
        <v>38458</v>
      </c>
      <c r="L16" s="2">
        <f>SUM(L12:L14)</f>
        <v>4830160</v>
      </c>
      <c r="M16" s="8"/>
      <c r="N16" s="2">
        <f>SUM(N12:N14)</f>
        <v>39849</v>
      </c>
      <c r="O16" s="8"/>
      <c r="P16" s="2">
        <f>SUM(P12:P14)</f>
        <v>36914</v>
      </c>
      <c r="Q16" s="8"/>
      <c r="R16" s="2">
        <f>SUM(R12:R14)</f>
        <v>5000923</v>
      </c>
      <c r="S16" s="8"/>
      <c r="T16" s="2">
        <f>SUM(T12:T14)</f>
        <v>39873</v>
      </c>
      <c r="U16" s="8"/>
      <c r="V16" s="2">
        <f>SUM(V12:V14)</f>
        <v>36926</v>
      </c>
      <c r="W16" s="8"/>
      <c r="X16" s="2">
        <f>SUM(X12:X14)</f>
        <v>4987059</v>
      </c>
      <c r="Y16" s="8"/>
      <c r="Z16" s="2">
        <f>SUM(Z12:Z14)</f>
        <v>24</v>
      </c>
      <c r="AB16" s="2">
        <f>SUM(AB12:AB14)</f>
        <v>12</v>
      </c>
      <c r="AC16" s="8"/>
      <c r="AD16" s="2">
        <f>SUM(AD12:AD14)</f>
        <v>-13864</v>
      </c>
    </row>
    <row r="17" spans="13:30" ht="15">
      <c r="M17" s="8"/>
      <c r="O17" s="8"/>
      <c r="Q17" s="8"/>
      <c r="R17" s="24" t="s">
        <v>19</v>
      </c>
      <c r="S17" s="8"/>
      <c r="U17" s="8"/>
      <c r="W17" s="8"/>
      <c r="Y17" s="8"/>
      <c r="AC17" s="8"/>
      <c r="AD17" s="207"/>
    </row>
    <row r="18" spans="2:31" ht="15">
      <c r="B18" s="24" t="s">
        <v>56</v>
      </c>
      <c r="H18" s="111">
        <v>0</v>
      </c>
      <c r="I18" s="112"/>
      <c r="J18" s="113">
        <v>136</v>
      </c>
      <c r="K18" s="112"/>
      <c r="L18" s="111">
        <v>0</v>
      </c>
      <c r="M18" s="114"/>
      <c r="N18" s="111">
        <v>0</v>
      </c>
      <c r="O18" s="114"/>
      <c r="P18" s="113">
        <v>136</v>
      </c>
      <c r="Q18" s="114"/>
      <c r="R18" s="111">
        <v>0</v>
      </c>
      <c r="S18" s="114"/>
      <c r="T18" s="111">
        <v>0</v>
      </c>
      <c r="U18" s="114"/>
      <c r="V18" s="113">
        <v>136</v>
      </c>
      <c r="W18" s="114"/>
      <c r="X18" s="111">
        <v>0</v>
      </c>
      <c r="Y18" s="114"/>
      <c r="Z18" s="111">
        <v>0</v>
      </c>
      <c r="AA18" s="112"/>
      <c r="AB18" s="113">
        <f>V18-P18</f>
        <v>0</v>
      </c>
      <c r="AC18" s="205"/>
      <c r="AD18" s="208">
        <f>+X18-R18</f>
        <v>0</v>
      </c>
      <c r="AE18" s="206"/>
    </row>
    <row r="19" spans="13:30" ht="15">
      <c r="M19" s="8"/>
      <c r="O19" s="8"/>
      <c r="Q19" s="8"/>
      <c r="S19" s="8"/>
      <c r="U19" s="8"/>
      <c r="W19" s="8"/>
      <c r="X19" s="24" t="s">
        <v>19</v>
      </c>
      <c r="Y19" s="8"/>
      <c r="AC19" s="8"/>
      <c r="AD19" s="165"/>
    </row>
    <row r="20" spans="2:30" ht="15">
      <c r="B20" s="2" t="s">
        <v>24</v>
      </c>
      <c r="H20" s="2">
        <f>H16</f>
        <v>41682</v>
      </c>
      <c r="J20" s="2">
        <f>J16+J18</f>
        <v>38594</v>
      </c>
      <c r="L20" s="212">
        <f>L16</f>
        <v>4830160</v>
      </c>
      <c r="M20" s="8"/>
      <c r="N20" s="2">
        <f>N16</f>
        <v>39849</v>
      </c>
      <c r="O20" s="8"/>
      <c r="P20" s="2">
        <f>P16+P18</f>
        <v>37050</v>
      </c>
      <c r="Q20" s="8"/>
      <c r="R20" s="212">
        <f>R16</f>
        <v>5000923</v>
      </c>
      <c r="S20" s="8"/>
      <c r="T20" s="2">
        <f>T16</f>
        <v>39873</v>
      </c>
      <c r="U20" s="8"/>
      <c r="V20" s="2">
        <f>V16+V18</f>
        <v>37062</v>
      </c>
      <c r="W20" s="8"/>
      <c r="X20" s="212">
        <f>X16</f>
        <v>4987059</v>
      </c>
      <c r="Y20" s="8"/>
      <c r="Z20" s="2">
        <f>Z16</f>
        <v>24</v>
      </c>
      <c r="AB20" s="2">
        <f>AB16+AB18</f>
        <v>12</v>
      </c>
      <c r="AC20" s="8"/>
      <c r="AD20" s="212">
        <f>AD16</f>
        <v>-13864</v>
      </c>
    </row>
    <row r="21" spans="13:29" ht="15">
      <c r="M21" s="8"/>
      <c r="O21" s="8"/>
      <c r="Q21" s="8"/>
      <c r="S21" s="8"/>
      <c r="U21" s="8"/>
      <c r="W21" s="8"/>
      <c r="Y21" s="8"/>
      <c r="AC21" s="8"/>
    </row>
    <row r="23" spans="2:30" ht="15" customHeight="1">
      <c r="B23" s="289" t="s">
        <v>97</v>
      </c>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1"/>
    </row>
    <row r="24" spans="2:30" ht="15" customHeight="1">
      <c r="B24" s="292"/>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4"/>
    </row>
    <row r="25" spans="2:30" ht="15" customHeight="1">
      <c r="B25" s="292"/>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4"/>
    </row>
    <row r="26" spans="2:30" ht="15" customHeight="1">
      <c r="B26" s="292"/>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4"/>
    </row>
    <row r="27" spans="2:30" ht="15" customHeight="1">
      <c r="B27" s="292"/>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4"/>
    </row>
    <row r="28" spans="2:30" ht="15" customHeight="1">
      <c r="B28" s="292"/>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4"/>
    </row>
    <row r="29" spans="2:30" ht="33.75" customHeight="1">
      <c r="B29" s="295"/>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7"/>
    </row>
    <row r="31" spans="2:30" ht="48" customHeight="1">
      <c r="B31" s="312" t="s">
        <v>96</v>
      </c>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4"/>
    </row>
    <row r="33" spans="2:30" ht="45.75" customHeight="1">
      <c r="B33" s="312" t="s">
        <v>57</v>
      </c>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4"/>
    </row>
    <row r="36" spans="1:30" ht="15">
      <c r="A36" s="19"/>
      <c r="B36" s="5"/>
      <c r="C36" s="7"/>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8.75">
      <c r="A37" s="6"/>
      <c r="B37" s="6"/>
      <c r="C37" s="15"/>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1:256" ht="20.25">
      <c r="A38" s="20" t="s">
        <v>46</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173" t="s">
        <v>51</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210" t="s">
        <v>29</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1"/>
      <c r="B42" s="1"/>
      <c r="C42" s="1"/>
      <c r="D42" s="1"/>
      <c r="E42" s="1"/>
      <c r="F42" s="1"/>
      <c r="G42" s="1"/>
      <c r="H42" s="1"/>
      <c r="I42" s="1"/>
      <c r="J42" s="1"/>
      <c r="K42" s="1"/>
      <c r="L42" s="1"/>
      <c r="M42" s="1"/>
      <c r="N42" s="1"/>
      <c r="O42" s="1"/>
      <c r="P42" s="1"/>
      <c r="Q42" s="1"/>
      <c r="R42" s="1"/>
      <c r="S42" s="1"/>
      <c r="T42" s="1"/>
      <c r="U42" s="1"/>
      <c r="V42" s="1"/>
      <c r="W42" s="1"/>
      <c r="X42" s="1"/>
      <c r="Y42" s="1"/>
      <c r="Z42" s="16" t="s">
        <v>26</v>
      </c>
      <c r="AA42" s="16"/>
      <c r="AB42" s="16"/>
      <c r="AC42" s="1"/>
      <c r="AD42" s="1"/>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304" t="s">
        <v>79</v>
      </c>
      <c r="B43" s="305"/>
      <c r="C43" s="305"/>
      <c r="D43" s="305"/>
      <c r="E43" s="305"/>
      <c r="F43" s="305"/>
      <c r="G43" s="305"/>
      <c r="H43" s="306"/>
      <c r="I43" s="1"/>
      <c r="J43" s="1"/>
      <c r="K43" s="1"/>
      <c r="L43" s="1"/>
      <c r="M43" s="1"/>
      <c r="N43" s="1"/>
      <c r="O43" s="1"/>
      <c r="P43" s="1"/>
      <c r="Q43" s="1"/>
      <c r="R43" s="1"/>
      <c r="S43" s="1"/>
      <c r="T43" s="1"/>
      <c r="U43" s="1"/>
      <c r="V43" s="1"/>
      <c r="W43" s="1"/>
      <c r="X43" s="1"/>
      <c r="Y43" s="1"/>
      <c r="Z43" s="17" t="s">
        <v>27</v>
      </c>
      <c r="AA43" s="16"/>
      <c r="AB43" s="17" t="s">
        <v>23</v>
      </c>
      <c r="AC43" s="1"/>
      <c r="AD43" s="18" t="s">
        <v>21</v>
      </c>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c r="A45" s="301" t="s">
        <v>2</v>
      </c>
      <c r="B45" s="302"/>
      <c r="C45" s="302"/>
      <c r="D45" s="302"/>
      <c r="E45" s="302"/>
      <c r="F45" s="302"/>
      <c r="G45" s="302"/>
      <c r="H45" s="302"/>
      <c r="I45" s="302"/>
      <c r="J45" s="302"/>
      <c r="K45" s="302"/>
      <c r="L45" s="302"/>
      <c r="M45" s="302"/>
      <c r="N45" s="302"/>
      <c r="O45" s="302"/>
      <c r="P45" s="302"/>
      <c r="Q45" s="302"/>
      <c r="R45" s="302"/>
      <c r="S45" s="302"/>
      <c r="T45" s="302"/>
      <c r="U45" s="302"/>
      <c r="V45" s="302"/>
      <c r="W45" s="302"/>
      <c r="X45" s="303"/>
      <c r="Y45" s="1" t="s">
        <v>19</v>
      </c>
      <c r="Z45" s="1">
        <v>24</v>
      </c>
      <c r="AA45" s="1" t="s">
        <v>19</v>
      </c>
      <c r="AB45" s="1">
        <v>12</v>
      </c>
      <c r="AC45" s="1"/>
      <c r="AD45" s="10">
        <v>40351</v>
      </c>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197"/>
      <c r="B46" s="198"/>
      <c r="C46" s="198"/>
      <c r="D46" s="198"/>
      <c r="E46" s="198"/>
      <c r="F46" s="198"/>
      <c r="G46" s="198"/>
      <c r="H46" s="198"/>
      <c r="I46" s="198"/>
      <c r="J46" s="198"/>
      <c r="K46" s="198"/>
      <c r="L46" s="198"/>
      <c r="M46" s="198"/>
      <c r="N46" s="198"/>
      <c r="O46" s="198"/>
      <c r="P46" s="198"/>
      <c r="Q46" s="198"/>
      <c r="R46" s="198"/>
      <c r="S46" s="198"/>
      <c r="T46" s="198"/>
      <c r="U46" s="198"/>
      <c r="V46" s="198"/>
      <c r="W46" s="198"/>
      <c r="X46" s="199"/>
      <c r="Y46" s="1"/>
      <c r="Z46" s="1"/>
      <c r="AA46" s="1"/>
      <c r="AB46" s="1"/>
      <c r="AC46" s="1"/>
      <c r="AD46" s="10"/>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279" t="s">
        <v>65</v>
      </c>
      <c r="B47" s="280"/>
      <c r="C47" s="280"/>
      <c r="D47" s="280"/>
      <c r="E47" s="280"/>
      <c r="F47" s="280"/>
      <c r="G47" s="280"/>
      <c r="H47" s="281"/>
      <c r="I47" s="198"/>
      <c r="J47" s="198"/>
      <c r="K47" s="198"/>
      <c r="L47" s="198"/>
      <c r="M47" s="198"/>
      <c r="N47" s="198"/>
      <c r="O47" s="198"/>
      <c r="P47" s="198"/>
      <c r="Q47" s="198"/>
      <c r="R47" s="198"/>
      <c r="S47" s="198"/>
      <c r="T47" s="198"/>
      <c r="U47" s="198"/>
      <c r="V47" s="198"/>
      <c r="W47" s="198"/>
      <c r="X47" s="199"/>
      <c r="Y47" s="1"/>
      <c r="Z47" s="1"/>
      <c r="AA47" s="1"/>
      <c r="AB47" s="1"/>
      <c r="AC47" s="1"/>
      <c r="AD47" s="10"/>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 r="A48" s="197"/>
      <c r="B48" s="198"/>
      <c r="C48" s="198"/>
      <c r="D48" s="198"/>
      <c r="E48" s="198"/>
      <c r="F48" s="198"/>
      <c r="G48" s="198"/>
      <c r="H48" s="198"/>
      <c r="I48" s="198"/>
      <c r="J48" s="198"/>
      <c r="K48" s="198"/>
      <c r="L48" s="198"/>
      <c r="M48" s="198"/>
      <c r="N48" s="198"/>
      <c r="O48" s="198"/>
      <c r="P48" s="198"/>
      <c r="Q48" s="198"/>
      <c r="R48" s="198"/>
      <c r="S48" s="198"/>
      <c r="T48" s="198"/>
      <c r="U48" s="198"/>
      <c r="V48" s="198"/>
      <c r="W48" s="198"/>
      <c r="X48" s="199"/>
      <c r="Y48" s="1"/>
      <c r="Z48" s="1"/>
      <c r="AA48" s="1"/>
      <c r="AB48" s="1"/>
      <c r="AC48" s="1"/>
      <c r="AD48" s="10"/>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93" customHeight="1">
      <c r="A49" s="307" t="s">
        <v>107</v>
      </c>
      <c r="B49" s="286"/>
      <c r="C49" s="286"/>
      <c r="D49" s="286"/>
      <c r="E49" s="286"/>
      <c r="F49" s="286"/>
      <c r="G49" s="286"/>
      <c r="H49" s="286"/>
      <c r="I49" s="286"/>
      <c r="J49" s="286"/>
      <c r="K49" s="286"/>
      <c r="L49" s="286"/>
      <c r="M49" s="286"/>
      <c r="N49" s="286"/>
      <c r="O49" s="286"/>
      <c r="P49" s="286"/>
      <c r="Q49" s="286"/>
      <c r="R49" s="286"/>
      <c r="S49" s="286"/>
      <c r="T49" s="286"/>
      <c r="U49" s="286"/>
      <c r="V49" s="286"/>
      <c r="W49" s="286"/>
      <c r="X49" s="287"/>
      <c r="Y49" s="1"/>
      <c r="Z49" s="1"/>
      <c r="AA49" s="1"/>
      <c r="AB49" s="1"/>
      <c r="AC49" s="1"/>
      <c r="AD49" s="10"/>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0"/>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c r="A51" s="308" t="s">
        <v>66</v>
      </c>
      <c r="B51" s="309"/>
      <c r="C51" s="309"/>
      <c r="D51" s="309"/>
      <c r="E51" s="309"/>
      <c r="F51" s="309"/>
      <c r="G51" s="309"/>
      <c r="H51" s="309"/>
      <c r="I51" s="310"/>
      <c r="J51" s="310"/>
      <c r="K51" s="310"/>
      <c r="L51" s="310"/>
      <c r="M51" s="310"/>
      <c r="N51" s="310"/>
      <c r="O51" s="310"/>
      <c r="P51" s="310"/>
      <c r="Q51" s="310"/>
      <c r="R51" s="310"/>
      <c r="S51" s="310"/>
      <c r="T51" s="310"/>
      <c r="U51" s="310"/>
      <c r="V51" s="310"/>
      <c r="W51" s="310"/>
      <c r="X51" s="311"/>
      <c r="Y51" s="1"/>
      <c r="Z51" s="1"/>
      <c r="AA51" s="1"/>
      <c r="AB51" s="1"/>
      <c r="AC51" s="1"/>
      <c r="AD51" s="10"/>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20.25">
      <c r="A52" s="1"/>
      <c r="B52"/>
      <c r="C52"/>
      <c r="D52"/>
      <c r="E52"/>
      <c r="F52"/>
      <c r="G52"/>
      <c r="H52"/>
      <c r="I52" s="1"/>
      <c r="J52" s="1"/>
      <c r="K52" s="1"/>
      <c r="L52" s="1"/>
      <c r="M52" s="1"/>
      <c r="N52" s="1"/>
      <c r="O52" s="1"/>
      <c r="P52" s="1"/>
      <c r="Q52" s="1"/>
      <c r="R52" s="1"/>
      <c r="S52" s="1"/>
      <c r="T52" s="1"/>
      <c r="U52" s="1"/>
      <c r="V52" s="1"/>
      <c r="W52" s="1"/>
      <c r="X52" s="1"/>
      <c r="Y52" s="1"/>
      <c r="Z52" s="1"/>
      <c r="AA52" s="1"/>
      <c r="AB52" s="1"/>
      <c r="AC52" s="1"/>
      <c r="AD52" s="10"/>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188.25" customHeight="1">
      <c r="A53" s="298" t="s">
        <v>108</v>
      </c>
      <c r="B53" s="299"/>
      <c r="C53" s="299"/>
      <c r="D53" s="299"/>
      <c r="E53" s="299"/>
      <c r="F53" s="299"/>
      <c r="G53" s="299"/>
      <c r="H53" s="299"/>
      <c r="I53" s="299"/>
      <c r="J53" s="299"/>
      <c r="K53" s="299"/>
      <c r="L53" s="299"/>
      <c r="M53" s="299"/>
      <c r="N53" s="299"/>
      <c r="O53" s="299"/>
      <c r="P53" s="299"/>
      <c r="Q53" s="299"/>
      <c r="R53" s="299"/>
      <c r="S53" s="299"/>
      <c r="T53" s="299"/>
      <c r="U53" s="299"/>
      <c r="V53" s="299"/>
      <c r="W53" s="299"/>
      <c r="X53" s="300"/>
      <c r="Y53" s="1"/>
      <c r="Z53" s="1"/>
      <c r="AA53" s="1"/>
      <c r="AB53" s="1"/>
      <c r="AC53" s="1"/>
      <c r="AD53" s="10"/>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11.25" customHeight="1">
      <c r="A54" s="192"/>
      <c r="B54" s="163"/>
      <c r="C54" s="163"/>
      <c r="D54" s="163"/>
      <c r="E54" s="163"/>
      <c r="F54" s="163"/>
      <c r="G54" s="163"/>
      <c r="H54" s="163"/>
      <c r="I54" s="163"/>
      <c r="J54" s="163"/>
      <c r="K54" s="163"/>
      <c r="L54" s="163"/>
      <c r="M54" s="163"/>
      <c r="N54" s="163"/>
      <c r="O54" s="163"/>
      <c r="P54" s="163"/>
      <c r="Q54" s="163"/>
      <c r="R54" s="163"/>
      <c r="S54" s="163"/>
      <c r="T54" s="163"/>
      <c r="U54" s="163"/>
      <c r="V54" s="163"/>
      <c r="W54" s="163"/>
      <c r="X54" s="164"/>
      <c r="Y54" s="1"/>
      <c r="Z54" s="1"/>
      <c r="AA54" s="1"/>
      <c r="AB54" s="1"/>
      <c r="AC54" s="1"/>
      <c r="AD54" s="10"/>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32:256" ht="30" customHeight="1">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7.25" customHeight="1">
      <c r="A56" s="201"/>
      <c r="B56" s="202"/>
      <c r="C56" s="202"/>
      <c r="D56" s="202"/>
      <c r="E56" s="202"/>
      <c r="F56" s="202"/>
      <c r="G56" s="202"/>
      <c r="H56" s="202"/>
      <c r="I56" s="202"/>
      <c r="J56" s="202"/>
      <c r="K56" s="202"/>
      <c r="L56" s="202"/>
      <c r="M56" s="202"/>
      <c r="N56" s="202"/>
      <c r="O56" s="202"/>
      <c r="P56" s="202"/>
      <c r="Q56" s="202"/>
      <c r="R56" s="202"/>
      <c r="S56" s="202"/>
      <c r="T56" s="202"/>
      <c r="U56" s="202"/>
      <c r="V56" s="202"/>
      <c r="W56" s="202"/>
      <c r="X56" s="203"/>
      <c r="Y56" s="1"/>
      <c r="Z56" s="1"/>
      <c r="AA56" s="1"/>
      <c r="AB56" s="1"/>
      <c r="AC56" s="1"/>
      <c r="AD56" s="10"/>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51.75" customHeight="1">
      <c r="A57" s="285" t="s">
        <v>19</v>
      </c>
      <c r="B57" s="286"/>
      <c r="C57" s="286"/>
      <c r="D57" s="286"/>
      <c r="E57" s="286"/>
      <c r="F57" s="286"/>
      <c r="G57" s="286"/>
      <c r="H57" s="286"/>
      <c r="I57" s="286"/>
      <c r="J57" s="286"/>
      <c r="K57" s="286"/>
      <c r="L57" s="286"/>
      <c r="M57" s="286"/>
      <c r="N57" s="286"/>
      <c r="O57" s="286"/>
      <c r="P57" s="286"/>
      <c r="Q57" s="286"/>
      <c r="R57" s="286"/>
      <c r="S57" s="286"/>
      <c r="T57" s="286"/>
      <c r="U57" s="286"/>
      <c r="V57" s="286"/>
      <c r="W57" s="286"/>
      <c r="X57" s="287"/>
      <c r="Y57" s="1"/>
      <c r="Z57" s="1"/>
      <c r="AA57" s="1"/>
      <c r="AB57" s="1"/>
      <c r="AC57" s="1"/>
      <c r="AD57" s="10"/>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15" customHeight="1">
      <c r="A58" s="201"/>
      <c r="B58" s="202"/>
      <c r="C58" s="202"/>
      <c r="D58" s="202"/>
      <c r="E58" s="202"/>
      <c r="F58" s="202"/>
      <c r="G58" s="202"/>
      <c r="H58" s="202"/>
      <c r="I58" s="202"/>
      <c r="J58" s="202"/>
      <c r="K58" s="202"/>
      <c r="L58" s="202"/>
      <c r="M58" s="202"/>
      <c r="N58" s="202"/>
      <c r="O58" s="202"/>
      <c r="P58" s="202"/>
      <c r="Q58" s="202"/>
      <c r="R58" s="202"/>
      <c r="S58" s="202"/>
      <c r="T58" s="202"/>
      <c r="U58" s="202"/>
      <c r="V58" s="202"/>
      <c r="W58" s="202"/>
      <c r="X58" s="203"/>
      <c r="Y58" s="1"/>
      <c r="Z58" s="1"/>
      <c r="AA58" s="1"/>
      <c r="AB58" s="1"/>
      <c r="AC58" s="1"/>
      <c r="AD58" s="10"/>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20.25">
      <c r="A59" s="4"/>
      <c r="B59" s="14"/>
      <c r="C59" s="14"/>
      <c r="D59" s="14"/>
      <c r="E59" s="14"/>
      <c r="F59" s="14"/>
      <c r="G59" s="14"/>
      <c r="H59" s="14"/>
      <c r="I59" s="14"/>
      <c r="J59" s="14"/>
      <c r="K59" s="14"/>
      <c r="L59" s="14"/>
      <c r="M59" s="14"/>
      <c r="N59" s="14"/>
      <c r="O59" s="14"/>
      <c r="P59" s="14"/>
      <c r="Q59" s="14"/>
      <c r="R59" s="14"/>
      <c r="S59" s="14"/>
      <c r="T59" s="14"/>
      <c r="U59" s="14"/>
      <c r="V59" s="14"/>
      <c r="W59" s="14"/>
      <c r="X59" s="14"/>
      <c r="Y59" s="1"/>
      <c r="Z59" s="1"/>
      <c r="AA59" s="1"/>
      <c r="AB59" s="1"/>
      <c r="AC59" s="1"/>
      <c r="AD59" s="10"/>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20.25">
      <c r="A60" s="26" t="s">
        <v>44</v>
      </c>
      <c r="B60" s="27"/>
      <c r="C60" s="27"/>
      <c r="D60" s="27"/>
      <c r="E60" s="27"/>
      <c r="F60" s="27"/>
      <c r="G60" s="27"/>
      <c r="H60" s="27"/>
      <c r="I60" s="27"/>
      <c r="J60" s="27"/>
      <c r="K60" s="27"/>
      <c r="L60" s="27"/>
      <c r="M60" s="27"/>
      <c r="N60" s="27"/>
      <c r="O60" s="27"/>
      <c r="P60" s="27"/>
      <c r="Q60" s="27"/>
      <c r="R60" s="27"/>
      <c r="S60" s="27"/>
      <c r="T60" s="27"/>
      <c r="U60" s="27"/>
      <c r="V60" s="27"/>
      <c r="W60" s="27"/>
      <c r="X60" s="27"/>
      <c r="Y60" s="6"/>
      <c r="Z60" s="6"/>
      <c r="AA60" s="6"/>
      <c r="AB60" s="6"/>
      <c r="AC60" s="6"/>
      <c r="AD60" s="6"/>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20.25">
      <c r="A61" s="174" t="s">
        <v>52</v>
      </c>
      <c r="B61" s="27"/>
      <c r="C61" s="27"/>
      <c r="D61" s="27"/>
      <c r="E61" s="27"/>
      <c r="F61" s="27"/>
      <c r="G61" s="27"/>
      <c r="H61" s="27"/>
      <c r="I61" s="27"/>
      <c r="J61" s="27"/>
      <c r="K61" s="27"/>
      <c r="L61" s="27"/>
      <c r="M61" s="27"/>
      <c r="N61" s="27"/>
      <c r="O61" s="27"/>
      <c r="P61" s="27"/>
      <c r="Q61" s="27"/>
      <c r="R61" s="27"/>
      <c r="S61" s="27"/>
      <c r="T61" s="27"/>
      <c r="U61" s="27"/>
      <c r="V61" s="27"/>
      <c r="W61" s="27"/>
      <c r="X61" s="27"/>
      <c r="Y61" s="6"/>
      <c r="Z61" s="6"/>
      <c r="AA61" s="6"/>
      <c r="AB61" s="6"/>
      <c r="AC61" s="6"/>
      <c r="AD61" s="6"/>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20.25">
      <c r="A62" s="321" t="s">
        <v>29</v>
      </c>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20.25">
      <c r="A63" s="29"/>
      <c r="B63" s="30"/>
      <c r="C63" s="30"/>
      <c r="D63" s="30"/>
      <c r="E63" s="30"/>
      <c r="F63" s="30"/>
      <c r="G63" s="30"/>
      <c r="H63" s="30"/>
      <c r="I63" s="30"/>
      <c r="J63" s="30"/>
      <c r="K63" s="30"/>
      <c r="L63" s="30"/>
      <c r="M63" s="30"/>
      <c r="N63" s="30"/>
      <c r="O63" s="30"/>
      <c r="P63" s="30"/>
      <c r="Q63" s="30"/>
      <c r="R63" s="30"/>
      <c r="S63" s="30"/>
      <c r="T63" s="30"/>
      <c r="U63" s="30"/>
      <c r="V63" s="30"/>
      <c r="W63" s="30"/>
      <c r="X63" s="30"/>
      <c r="Y63" s="30"/>
      <c r="Z63" s="36" t="s">
        <v>17</v>
      </c>
      <c r="AA63" s="30"/>
      <c r="AB63" s="30"/>
      <c r="AC63" s="30"/>
      <c r="AD63" s="30"/>
      <c r="AE63" s="31"/>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20.25">
      <c r="A64" s="28"/>
      <c r="B64" s="6"/>
      <c r="C64" s="6"/>
      <c r="D64" s="6"/>
      <c r="E64" s="6"/>
      <c r="F64" s="6"/>
      <c r="G64" s="6"/>
      <c r="H64" s="6"/>
      <c r="I64" s="6"/>
      <c r="J64" s="6"/>
      <c r="K64" s="6"/>
      <c r="L64" s="6"/>
      <c r="M64" s="6"/>
      <c r="N64" s="6"/>
      <c r="O64" s="6"/>
      <c r="P64" s="6"/>
      <c r="Q64" s="6"/>
      <c r="R64" s="6"/>
      <c r="S64" s="6"/>
      <c r="T64" s="6"/>
      <c r="U64" s="6"/>
      <c r="V64" s="6"/>
      <c r="W64" s="6"/>
      <c r="X64" s="6"/>
      <c r="Y64" s="21"/>
      <c r="Z64" s="37" t="s">
        <v>16</v>
      </c>
      <c r="AA64" s="22"/>
      <c r="AB64" s="32" t="s">
        <v>23</v>
      </c>
      <c r="AC64" s="1"/>
      <c r="AD64" s="32" t="s">
        <v>21</v>
      </c>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20.25">
      <c r="A65" s="28"/>
      <c r="B65" s="6"/>
      <c r="C65" s="6"/>
      <c r="D65" s="6"/>
      <c r="E65" s="6"/>
      <c r="F65" s="6"/>
      <c r="G65" s="6"/>
      <c r="H65" s="6"/>
      <c r="I65" s="6"/>
      <c r="J65" s="6"/>
      <c r="K65" s="6"/>
      <c r="L65" s="6"/>
      <c r="M65" s="6"/>
      <c r="N65" s="6"/>
      <c r="O65" s="6"/>
      <c r="P65" s="6"/>
      <c r="Q65" s="6"/>
      <c r="R65" s="6"/>
      <c r="S65" s="6"/>
      <c r="T65" s="6"/>
      <c r="U65" s="6"/>
      <c r="V65" s="6"/>
      <c r="W65" s="6"/>
      <c r="X65" s="6"/>
      <c r="Y65" s="21"/>
      <c r="Z65" s="37"/>
      <c r="AA65" s="22"/>
      <c r="AB65" s="32"/>
      <c r="AC65" s="1"/>
      <c r="AD65" s="32"/>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20.25">
      <c r="A66" s="177" t="s">
        <v>53</v>
      </c>
      <c r="B66" s="1"/>
      <c r="C66" s="1"/>
      <c r="D66" s="1"/>
      <c r="E66" s="1"/>
      <c r="F66" s="1"/>
      <c r="G66" s="1"/>
      <c r="H66" s="1"/>
      <c r="I66" s="1"/>
      <c r="J66" s="1"/>
      <c r="K66" s="1"/>
      <c r="L66" s="1"/>
      <c r="M66" s="1"/>
      <c r="N66" s="1"/>
      <c r="O66" s="1"/>
      <c r="P66" s="1"/>
      <c r="Q66" s="1"/>
      <c r="R66" s="1"/>
      <c r="S66" s="1"/>
      <c r="T66" s="1"/>
      <c r="U66" s="1"/>
      <c r="V66" s="1"/>
      <c r="W66" s="1"/>
      <c r="X66" s="1"/>
      <c r="Y66" s="1" t="s">
        <v>19</v>
      </c>
      <c r="Z66" s="23">
        <v>0</v>
      </c>
      <c r="AA66" s="1"/>
      <c r="AB66" s="1">
        <v>0</v>
      </c>
      <c r="AD66" s="211">
        <v>-54215</v>
      </c>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20.25">
      <c r="A67" s="177"/>
      <c r="B67" s="1"/>
      <c r="C67" s="1"/>
      <c r="D67" s="1"/>
      <c r="E67" s="1"/>
      <c r="F67" s="1"/>
      <c r="G67" s="1"/>
      <c r="H67" s="1"/>
      <c r="I67" s="1"/>
      <c r="J67" s="1"/>
      <c r="K67" s="1"/>
      <c r="L67" s="1"/>
      <c r="M67" s="1"/>
      <c r="N67" s="1"/>
      <c r="O67" s="1"/>
      <c r="P67" s="1"/>
      <c r="Q67" s="1"/>
      <c r="R67" s="1"/>
      <c r="S67" s="1"/>
      <c r="T67" s="1"/>
      <c r="U67" s="1"/>
      <c r="V67" s="1"/>
      <c r="W67" s="1"/>
      <c r="X67" s="1"/>
      <c r="Y67" s="1"/>
      <c r="Z67" s="228"/>
      <c r="AA67" s="1"/>
      <c r="AB67" s="1"/>
      <c r="AD67" s="211"/>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20.25" customHeight="1">
      <c r="A68" s="288" t="s">
        <v>0</v>
      </c>
      <c r="B68" s="286"/>
      <c r="C68" s="286"/>
      <c r="D68" s="286"/>
      <c r="E68" s="286"/>
      <c r="F68" s="286"/>
      <c r="G68" s="286"/>
      <c r="H68" s="286"/>
      <c r="I68" s="286"/>
      <c r="J68" s="286"/>
      <c r="K68" s="286"/>
      <c r="L68" s="286"/>
      <c r="M68" s="286"/>
      <c r="N68" s="286"/>
      <c r="O68" s="286"/>
      <c r="P68" s="286"/>
      <c r="Q68" s="286"/>
      <c r="R68" s="286"/>
      <c r="S68" s="286"/>
      <c r="T68" s="286"/>
      <c r="U68" s="286"/>
      <c r="V68" s="286"/>
      <c r="W68" s="286"/>
      <c r="X68" s="287"/>
      <c r="Y68" s="21"/>
      <c r="Z68" s="37"/>
      <c r="AA68" s="22"/>
      <c r="AB68" s="32"/>
      <c r="AC68" s="1"/>
      <c r="AD68" s="32"/>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14.25" customHeight="1">
      <c r="A69" s="195"/>
      <c r="B69" s="196"/>
      <c r="C69" s="196"/>
      <c r="D69" s="196"/>
      <c r="E69" s="196"/>
      <c r="F69" s="196"/>
      <c r="G69" s="196"/>
      <c r="H69" s="22"/>
      <c r="I69" s="1"/>
      <c r="J69" s="1"/>
      <c r="K69" s="1"/>
      <c r="L69" s="1"/>
      <c r="M69" s="1"/>
      <c r="N69" s="1"/>
      <c r="O69" s="1"/>
      <c r="P69" s="1"/>
      <c r="Q69" s="1"/>
      <c r="R69" s="1"/>
      <c r="S69" s="1"/>
      <c r="T69" s="1"/>
      <c r="U69" s="1"/>
      <c r="V69" s="1"/>
      <c r="W69" s="1"/>
      <c r="X69" s="1"/>
      <c r="Y69" s="1"/>
      <c r="Z69" s="1"/>
      <c r="AA69" s="1"/>
      <c r="AB69" s="1"/>
      <c r="AC69" s="1"/>
      <c r="AD69" s="10"/>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46.5" customHeight="1">
      <c r="A70" s="282" t="s">
        <v>99</v>
      </c>
      <c r="B70" s="283"/>
      <c r="C70" s="283"/>
      <c r="D70" s="283"/>
      <c r="E70" s="283"/>
      <c r="F70" s="283"/>
      <c r="G70" s="283"/>
      <c r="H70" s="283"/>
      <c r="I70" s="259"/>
      <c r="J70" s="259"/>
      <c r="K70" s="259"/>
      <c r="L70" s="259"/>
      <c r="M70" s="259"/>
      <c r="N70" s="259"/>
      <c r="O70" s="259"/>
      <c r="P70" s="259"/>
      <c r="Q70" s="259"/>
      <c r="R70" s="259"/>
      <c r="S70" s="259"/>
      <c r="T70" s="259"/>
      <c r="U70" s="259"/>
      <c r="V70" s="259"/>
      <c r="W70" s="259"/>
      <c r="X70" s="284"/>
      <c r="Y70" s="1"/>
      <c r="Z70" s="1"/>
      <c r="AA70" s="1"/>
      <c r="AB70" s="1"/>
      <c r="AC70" s="1"/>
      <c r="AD70" s="10"/>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ht="20.25">
      <c r="A71" s="1"/>
      <c r="B71"/>
      <c r="C71"/>
      <c r="D71"/>
      <c r="E71"/>
      <c r="F71"/>
      <c r="G71"/>
      <c r="H71"/>
      <c r="I71" s="1"/>
      <c r="J71" s="1"/>
      <c r="K71" s="1"/>
      <c r="L71" s="1"/>
      <c r="M71" s="1"/>
      <c r="N71" s="1"/>
      <c r="O71" s="1"/>
      <c r="P71" s="1"/>
      <c r="Q71" s="1"/>
      <c r="R71" s="1"/>
      <c r="S71" s="1"/>
      <c r="T71" s="1"/>
      <c r="U71" s="1"/>
      <c r="V71" s="1"/>
      <c r="W71" s="1"/>
      <c r="X71" s="1"/>
      <c r="Y71" s="1"/>
      <c r="Z71" s="1"/>
      <c r="AA71" s="1"/>
      <c r="AB71" s="1"/>
      <c r="AC71" s="1"/>
      <c r="AD71" s="10"/>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26.25" customHeight="1">
      <c r="A72" s="288" t="s">
        <v>1</v>
      </c>
      <c r="B72" s="286"/>
      <c r="C72" s="286"/>
      <c r="D72" s="286"/>
      <c r="E72" s="286"/>
      <c r="F72" s="286"/>
      <c r="G72" s="286"/>
      <c r="H72" s="286"/>
      <c r="I72" s="286"/>
      <c r="J72" s="286"/>
      <c r="K72" s="286"/>
      <c r="L72" s="286"/>
      <c r="M72" s="286"/>
      <c r="N72" s="286"/>
      <c r="O72" s="286"/>
      <c r="P72" s="286"/>
      <c r="Q72" s="286"/>
      <c r="R72" s="286"/>
      <c r="S72" s="286"/>
      <c r="T72" s="286"/>
      <c r="U72" s="286"/>
      <c r="V72" s="286"/>
      <c r="W72" s="286"/>
      <c r="X72" s="287"/>
      <c r="Y72" s="1"/>
      <c r="Z72" s="1"/>
      <c r="AA72" s="1"/>
      <c r="AB72" s="1"/>
      <c r="AC72" s="1"/>
      <c r="AD72" s="10"/>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17.25" customHeight="1">
      <c r="A73" s="192"/>
      <c r="B73" s="193"/>
      <c r="C73" s="193"/>
      <c r="D73" s="193"/>
      <c r="E73" s="193"/>
      <c r="F73" s="193"/>
      <c r="G73" s="193"/>
      <c r="H73" s="193"/>
      <c r="I73" s="193"/>
      <c r="J73" s="193"/>
      <c r="K73" s="193"/>
      <c r="L73" s="193"/>
      <c r="M73" s="193"/>
      <c r="N73" s="193"/>
      <c r="O73" s="193"/>
      <c r="P73" s="193"/>
      <c r="Q73" s="193"/>
      <c r="R73" s="193"/>
      <c r="S73" s="193"/>
      <c r="T73" s="193"/>
      <c r="U73" s="193"/>
      <c r="V73" s="193"/>
      <c r="W73" s="193"/>
      <c r="X73" s="194"/>
      <c r="Y73" s="1"/>
      <c r="Z73" s="1"/>
      <c r="AA73" s="1"/>
      <c r="AB73" s="1"/>
      <c r="AC73" s="1"/>
      <c r="AD73" s="10"/>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ht="75.75" customHeight="1">
      <c r="A74" s="282" t="s">
        <v>100</v>
      </c>
      <c r="B74" s="283"/>
      <c r="C74" s="283"/>
      <c r="D74" s="283"/>
      <c r="E74" s="283"/>
      <c r="F74" s="283"/>
      <c r="G74" s="283"/>
      <c r="H74" s="283"/>
      <c r="I74" s="259"/>
      <c r="J74" s="259"/>
      <c r="K74" s="259"/>
      <c r="L74" s="259"/>
      <c r="M74" s="259"/>
      <c r="N74" s="259"/>
      <c r="O74" s="259"/>
      <c r="P74" s="259"/>
      <c r="Q74" s="259"/>
      <c r="R74" s="259"/>
      <c r="S74" s="259"/>
      <c r="T74" s="259"/>
      <c r="U74" s="259"/>
      <c r="V74" s="259"/>
      <c r="W74" s="259"/>
      <c r="X74" s="284"/>
      <c r="Y74" s="1"/>
      <c r="Z74" s="1"/>
      <c r="AA74" s="1"/>
      <c r="AB74" s="1"/>
      <c r="AC74" s="1"/>
      <c r="AD74" s="1"/>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14.25" customHeight="1">
      <c r="A75" s="1" t="s">
        <v>19</v>
      </c>
      <c r="B75" s="1"/>
      <c r="C75" s="1"/>
      <c r="D75" s="1"/>
      <c r="E75" s="1"/>
      <c r="F75" s="1"/>
      <c r="G75" s="1"/>
      <c r="H75" s="1"/>
      <c r="I75" s="1"/>
      <c r="J75" s="1"/>
      <c r="K75" s="1"/>
      <c r="L75" s="1"/>
      <c r="M75" s="1"/>
      <c r="N75" s="1"/>
      <c r="O75" s="1"/>
      <c r="P75" s="1"/>
      <c r="Q75" s="1"/>
      <c r="R75" s="1"/>
      <c r="S75" s="1"/>
      <c r="T75" s="1"/>
      <c r="U75" s="1"/>
      <c r="V75" s="1"/>
      <c r="W75" s="1"/>
      <c r="X75" s="1"/>
      <c r="Y75" s="1"/>
      <c r="Z75" s="251"/>
      <c r="AA75" s="1"/>
      <c r="AB75" s="251"/>
      <c r="AC75" s="1"/>
      <c r="AD75" s="251"/>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25.5" customHeight="1">
      <c r="A76" s="279" t="s">
        <v>78</v>
      </c>
      <c r="B76" s="324"/>
      <c r="C76" s="324"/>
      <c r="D76" s="324"/>
      <c r="E76" s="324"/>
      <c r="F76" s="324"/>
      <c r="G76" s="324"/>
      <c r="H76" s="324"/>
      <c r="I76" s="324"/>
      <c r="J76" s="324"/>
      <c r="K76" s="324"/>
      <c r="L76" s="324"/>
      <c r="M76" s="324"/>
      <c r="N76" s="324"/>
      <c r="O76" s="324"/>
      <c r="P76" s="324"/>
      <c r="Q76" s="324"/>
      <c r="R76" s="324"/>
      <c r="S76" s="324"/>
      <c r="T76" s="324"/>
      <c r="U76" s="324"/>
      <c r="V76" s="324"/>
      <c r="W76" s="324"/>
      <c r="X76" s="325"/>
      <c r="Y76" s="1" t="s">
        <v>19</v>
      </c>
      <c r="Z76" s="23">
        <f>SUM(Z45:Z75)</f>
        <v>24</v>
      </c>
      <c r="AA76" s="1">
        <f>SUM(AA18:AA51)</f>
        <v>0</v>
      </c>
      <c r="AB76" s="23">
        <f>SUM(AB45:AB75)</f>
        <v>12</v>
      </c>
      <c r="AC76" s="1">
        <f>SUM(AC18:AC51)</f>
        <v>0</v>
      </c>
      <c r="AD76" s="23">
        <f>SUM(AD45:AD75)</f>
        <v>-13864</v>
      </c>
      <c r="AE76" s="1"/>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20.25">
      <c r="A77" s="1" t="s">
        <v>19</v>
      </c>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30" ht="18">
      <c r="A78"/>
      <c r="B78" s="1"/>
      <c r="C78" s="1"/>
      <c r="D78" s="1"/>
      <c r="E78" s="1"/>
      <c r="F78" s="1"/>
      <c r="G78" s="1"/>
      <c r="H78" s="1"/>
      <c r="I78" s="1"/>
      <c r="J78" s="1"/>
      <c r="K78" s="1"/>
      <c r="L78" s="1"/>
      <c r="M78" s="1"/>
      <c r="N78" s="1"/>
      <c r="O78" s="1"/>
      <c r="P78" s="1"/>
      <c r="Q78" s="1"/>
      <c r="R78" s="1"/>
      <c r="S78" s="1"/>
      <c r="T78" s="1"/>
      <c r="U78" s="1"/>
      <c r="V78" s="1"/>
      <c r="W78" s="1"/>
      <c r="X78" s="1"/>
      <c r="Y78" s="1" t="s">
        <v>19</v>
      </c>
      <c r="Z78" s="225" t="s">
        <v>19</v>
      </c>
      <c r="AA78" s="1"/>
      <c r="AB78" s="226" t="s">
        <v>19</v>
      </c>
      <c r="AD78" s="227" t="s">
        <v>19</v>
      </c>
    </row>
    <row r="79" spans="1:30" ht="18">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25" ht="54" customHeight="1">
      <c r="A80" s="288" t="s">
        <v>19</v>
      </c>
      <c r="B80" s="310"/>
      <c r="C80" s="310"/>
      <c r="D80" s="310"/>
      <c r="E80" s="310"/>
      <c r="F80" s="310"/>
      <c r="G80" s="310"/>
      <c r="H80" s="310"/>
      <c r="I80" s="310"/>
      <c r="J80" s="310"/>
      <c r="K80" s="310"/>
      <c r="L80" s="310"/>
      <c r="M80" s="310"/>
      <c r="N80" s="310"/>
      <c r="O80" s="310"/>
      <c r="P80" s="310"/>
      <c r="Q80" s="310"/>
      <c r="R80" s="310"/>
      <c r="S80" s="310"/>
      <c r="T80" s="310"/>
      <c r="U80" s="310"/>
      <c r="V80" s="310"/>
      <c r="W80" s="310"/>
      <c r="X80" s="311"/>
      <c r="Y80" s="1"/>
    </row>
    <row r="81" spans="1:25" ht="18.75" customHeight="1">
      <c r="A81" s="162"/>
      <c r="B81" s="163"/>
      <c r="C81" s="163"/>
      <c r="D81" s="163"/>
      <c r="E81" s="163"/>
      <c r="F81" s="163"/>
      <c r="G81" s="163"/>
      <c r="H81" s="163"/>
      <c r="I81" s="163"/>
      <c r="J81" s="163"/>
      <c r="K81" s="163"/>
      <c r="L81" s="163"/>
      <c r="M81" s="163"/>
      <c r="N81" s="163"/>
      <c r="O81" s="163"/>
      <c r="P81" s="163"/>
      <c r="Q81" s="163"/>
      <c r="R81" s="163"/>
      <c r="S81" s="163"/>
      <c r="T81" s="163"/>
      <c r="U81" s="163"/>
      <c r="V81" s="163"/>
      <c r="W81" s="163"/>
      <c r="X81" s="164"/>
      <c r="Y81" s="1"/>
    </row>
    <row r="82" ht="22.5" customHeight="1">
      <c r="Y82" s="1"/>
    </row>
    <row r="83" spans="1:25" ht="15" customHeight="1">
      <c r="A83" s="169"/>
      <c r="B83" s="170"/>
      <c r="C83" s="170"/>
      <c r="D83" s="170"/>
      <c r="E83" s="170"/>
      <c r="F83" s="170"/>
      <c r="G83" s="170"/>
      <c r="H83" s="170"/>
      <c r="I83" s="170"/>
      <c r="J83" s="170"/>
      <c r="K83" s="170"/>
      <c r="L83" s="170"/>
      <c r="M83" s="170"/>
      <c r="N83" s="170"/>
      <c r="O83" s="170"/>
      <c r="P83" s="170"/>
      <c r="Q83" s="170"/>
      <c r="R83" s="170"/>
      <c r="S83" s="170"/>
      <c r="T83" s="170"/>
      <c r="U83" s="170"/>
      <c r="V83" s="170"/>
      <c r="W83" s="170"/>
      <c r="X83" s="171"/>
      <c r="Y83" s="1"/>
    </row>
    <row r="84" spans="1:25" ht="13.5" customHeight="1">
      <c r="A84" s="169"/>
      <c r="B84" s="170"/>
      <c r="C84" s="170"/>
      <c r="D84" s="170"/>
      <c r="E84" s="170"/>
      <c r="F84" s="170"/>
      <c r="G84" s="170"/>
      <c r="H84" s="170"/>
      <c r="I84" s="170"/>
      <c r="J84" s="170"/>
      <c r="K84" s="170"/>
      <c r="L84" s="170"/>
      <c r="M84" s="170"/>
      <c r="N84" s="170"/>
      <c r="O84" s="170"/>
      <c r="P84" s="170"/>
      <c r="Q84" s="170"/>
      <c r="R84" s="170"/>
      <c r="S84" s="170"/>
      <c r="T84" s="170"/>
      <c r="U84" s="170"/>
      <c r="V84" s="170"/>
      <c r="W84" s="170"/>
      <c r="X84" s="171"/>
      <c r="Y84" s="1"/>
    </row>
    <row r="85" spans="1:31" ht="24" customHeight="1">
      <c r="A85"/>
      <c r="B85"/>
      <c r="C85"/>
      <c r="D85"/>
      <c r="E85"/>
      <c r="F85"/>
      <c r="G85"/>
      <c r="H85"/>
      <c r="I85"/>
      <c r="J85"/>
      <c r="K85"/>
      <c r="L85"/>
      <c r="M85"/>
      <c r="N85"/>
      <c r="O85"/>
      <c r="P85"/>
      <c r="Q85"/>
      <c r="R85"/>
      <c r="S85"/>
      <c r="T85"/>
      <c r="U85"/>
      <c r="V85"/>
      <c r="W85"/>
      <c r="X85"/>
      <c r="Y85"/>
      <c r="Z85"/>
      <c r="AA85"/>
      <c r="AB85"/>
      <c r="AC85"/>
      <c r="AD85"/>
      <c r="AE85"/>
    </row>
    <row r="86" spans="1:31" ht="18" customHeight="1">
      <c r="A86"/>
      <c r="B86"/>
      <c r="C86"/>
      <c r="D86"/>
      <c r="E86"/>
      <c r="F86"/>
      <c r="G86"/>
      <c r="H86"/>
      <c r="I86"/>
      <c r="J86"/>
      <c r="K86"/>
      <c r="L86"/>
      <c r="M86"/>
      <c r="N86"/>
      <c r="O86"/>
      <c r="P86"/>
      <c r="Q86"/>
      <c r="R86"/>
      <c r="S86"/>
      <c r="T86"/>
      <c r="U86"/>
      <c r="V86"/>
      <c r="W86"/>
      <c r="X86"/>
      <c r="Y86"/>
      <c r="Z86"/>
      <c r="AA86"/>
      <c r="AB86"/>
      <c r="AC86"/>
      <c r="AD86"/>
      <c r="AE86"/>
    </row>
    <row r="87" spans="1:31" ht="20.25" customHeight="1">
      <c r="A87"/>
      <c r="B87"/>
      <c r="C87"/>
      <c r="D87"/>
      <c r="E87"/>
      <c r="F87"/>
      <c r="G87"/>
      <c r="H87"/>
      <c r="I87"/>
      <c r="J87"/>
      <c r="K87"/>
      <c r="L87"/>
      <c r="M87"/>
      <c r="N87"/>
      <c r="O87"/>
      <c r="P87"/>
      <c r="Q87"/>
      <c r="R87"/>
      <c r="S87"/>
      <c r="T87"/>
      <c r="U87"/>
      <c r="V87"/>
      <c r="W87"/>
      <c r="X87"/>
      <c r="Y87"/>
      <c r="Z87"/>
      <c r="AA87"/>
      <c r="AB87"/>
      <c r="AC87"/>
      <c r="AD87"/>
      <c r="AE87"/>
    </row>
    <row r="88" spans="1:31" ht="24" customHeight="1">
      <c r="A88"/>
      <c r="B88"/>
      <c r="C88"/>
      <c r="D88"/>
      <c r="E88"/>
      <c r="F88"/>
      <c r="G88"/>
      <c r="H88"/>
      <c r="I88"/>
      <c r="J88"/>
      <c r="K88"/>
      <c r="L88"/>
      <c r="M88"/>
      <c r="N88"/>
      <c r="O88"/>
      <c r="P88"/>
      <c r="Q88"/>
      <c r="R88"/>
      <c r="S88"/>
      <c r="T88"/>
      <c r="U88"/>
      <c r="V88"/>
      <c r="W88"/>
      <c r="X88"/>
      <c r="Y88"/>
      <c r="Z88"/>
      <c r="AA88"/>
      <c r="AB88"/>
      <c r="AC88"/>
      <c r="AD88"/>
      <c r="AE88"/>
    </row>
    <row r="89" spans="1:31" ht="24" customHeight="1">
      <c r="A89"/>
      <c r="B89"/>
      <c r="C89"/>
      <c r="D89"/>
      <c r="E89"/>
      <c r="F89"/>
      <c r="G89"/>
      <c r="H89"/>
      <c r="I89"/>
      <c r="J89"/>
      <c r="K89"/>
      <c r="L89"/>
      <c r="M89"/>
      <c r="N89"/>
      <c r="O89"/>
      <c r="P89"/>
      <c r="Q89"/>
      <c r="R89"/>
      <c r="S89"/>
      <c r="T89"/>
      <c r="U89"/>
      <c r="V89"/>
      <c r="W89"/>
      <c r="X89"/>
      <c r="Y89"/>
      <c r="Z89"/>
      <c r="AA89"/>
      <c r="AB89"/>
      <c r="AC89"/>
      <c r="AD89"/>
      <c r="AE89"/>
    </row>
    <row r="90" spans="1:31" ht="24" customHeight="1">
      <c r="A90"/>
      <c r="B90"/>
      <c r="C90"/>
      <c r="D90"/>
      <c r="E90"/>
      <c r="F90"/>
      <c r="G90"/>
      <c r="H90"/>
      <c r="I90"/>
      <c r="J90"/>
      <c r="K90"/>
      <c r="L90"/>
      <c r="M90"/>
      <c r="N90"/>
      <c r="O90"/>
      <c r="P90"/>
      <c r="Q90"/>
      <c r="R90"/>
      <c r="S90"/>
      <c r="T90"/>
      <c r="U90"/>
      <c r="V90"/>
      <c r="W90"/>
      <c r="X90"/>
      <c r="Y90"/>
      <c r="Z90"/>
      <c r="AA90"/>
      <c r="AB90"/>
      <c r="AC90"/>
      <c r="AD90"/>
      <c r="AE90"/>
    </row>
    <row r="91" spans="1:31" ht="24" customHeight="1">
      <c r="A91" s="288" t="s">
        <v>19</v>
      </c>
      <c r="B91" s="286"/>
      <c r="C91" s="286"/>
      <c r="D91" s="286"/>
      <c r="E91" s="286"/>
      <c r="F91" s="286"/>
      <c r="G91" s="286"/>
      <c r="H91" s="286"/>
      <c r="I91" s="286"/>
      <c r="J91" s="286"/>
      <c r="K91" s="286"/>
      <c r="L91" s="286"/>
      <c r="M91" s="286"/>
      <c r="N91" s="286"/>
      <c r="O91" s="286"/>
      <c r="P91" s="286"/>
      <c r="Q91" s="286"/>
      <c r="R91" s="286"/>
      <c r="S91" s="286"/>
      <c r="T91" s="286"/>
      <c r="U91" s="286"/>
      <c r="V91" s="286"/>
      <c r="W91" s="286"/>
      <c r="X91" s="287"/>
      <c r="Y91" s="21"/>
      <c r="Z91" s="37"/>
      <c r="AA91" s="22"/>
      <c r="AB91" s="32"/>
      <c r="AC91" s="1"/>
      <c r="AD91" s="32"/>
      <c r="AE91" s="3"/>
    </row>
    <row r="92" spans="1:31" ht="24" customHeight="1">
      <c r="A92" s="28"/>
      <c r="B92" s="6"/>
      <c r="C92" s="6"/>
      <c r="D92" s="6"/>
      <c r="E92" s="6"/>
      <c r="F92" s="6"/>
      <c r="G92" s="6"/>
      <c r="H92" s="6"/>
      <c r="I92" s="6"/>
      <c r="J92" s="6"/>
      <c r="K92" s="6"/>
      <c r="L92" s="6"/>
      <c r="M92" s="6"/>
      <c r="N92" s="6"/>
      <c r="O92" s="6"/>
      <c r="P92" s="6"/>
      <c r="Q92" s="6"/>
      <c r="R92" s="6"/>
      <c r="S92" s="6"/>
      <c r="T92" s="6"/>
      <c r="U92" s="6"/>
      <c r="V92" s="6"/>
      <c r="W92" s="6"/>
      <c r="X92" s="6"/>
      <c r="Y92" s="21"/>
      <c r="Z92" s="37"/>
      <c r="AA92" s="22"/>
      <c r="AB92" s="32"/>
      <c r="AC92" s="1"/>
      <c r="AD92" s="32"/>
      <c r="AE92" s="3"/>
    </row>
    <row r="93" spans="1:31" ht="72.75" customHeight="1">
      <c r="A93" s="288" t="s">
        <v>19</v>
      </c>
      <c r="B93" s="310"/>
      <c r="C93" s="310"/>
      <c r="D93" s="310"/>
      <c r="E93" s="310"/>
      <c r="F93" s="310"/>
      <c r="G93" s="310"/>
      <c r="H93" s="310"/>
      <c r="I93" s="310"/>
      <c r="J93" s="310"/>
      <c r="K93" s="310"/>
      <c r="L93" s="310"/>
      <c r="M93" s="310"/>
      <c r="N93" s="310"/>
      <c r="O93" s="310"/>
      <c r="P93" s="310"/>
      <c r="Q93" s="310"/>
      <c r="R93" s="310"/>
      <c r="S93" s="310"/>
      <c r="T93" s="310"/>
      <c r="U93" s="310"/>
      <c r="V93" s="310"/>
      <c r="W93" s="310"/>
      <c r="X93" s="311"/>
      <c r="Y93" s="21"/>
      <c r="Z93" s="37"/>
      <c r="AA93" s="22"/>
      <c r="AB93" s="32"/>
      <c r="AC93" s="1"/>
      <c r="AD93" s="32"/>
      <c r="AE93" s="3"/>
    </row>
    <row r="94" spans="2:31" ht="24" customHeight="1">
      <c r="B94" s="28"/>
      <c r="C94" s="6"/>
      <c r="D94" s="6"/>
      <c r="E94" s="6"/>
      <c r="F94" s="6"/>
      <c r="G94" s="6"/>
      <c r="H94" s="6"/>
      <c r="I94" s="6"/>
      <c r="J94" s="6"/>
      <c r="K94" s="6"/>
      <c r="L94" s="6"/>
      <c r="M94" s="6"/>
      <c r="N94" s="6"/>
      <c r="O94" s="6"/>
      <c r="P94" s="6"/>
      <c r="Q94" s="6"/>
      <c r="R94" s="6"/>
      <c r="S94" s="6"/>
      <c r="T94" s="6"/>
      <c r="U94" s="6"/>
      <c r="V94" s="6"/>
      <c r="W94" s="6"/>
      <c r="X94" s="6"/>
      <c r="Y94" s="21"/>
      <c r="Z94" s="37"/>
      <c r="AA94" s="22"/>
      <c r="AB94" s="32"/>
      <c r="AC94" s="1"/>
      <c r="AD94" s="32"/>
      <c r="AE94" s="3"/>
    </row>
    <row r="95" spans="1:31" ht="24" customHeight="1">
      <c r="A95" s="288" t="s">
        <v>19</v>
      </c>
      <c r="B95" s="286"/>
      <c r="C95" s="286"/>
      <c r="D95" s="286"/>
      <c r="E95" s="286"/>
      <c r="F95" s="286"/>
      <c r="G95" s="286"/>
      <c r="H95" s="286"/>
      <c r="I95" s="286"/>
      <c r="J95" s="286"/>
      <c r="K95" s="286"/>
      <c r="L95" s="286"/>
      <c r="M95" s="286"/>
      <c r="N95" s="286"/>
      <c r="O95" s="286"/>
      <c r="P95" s="286"/>
      <c r="Q95" s="286"/>
      <c r="R95" s="286"/>
      <c r="S95" s="286"/>
      <c r="T95" s="286"/>
      <c r="U95" s="286"/>
      <c r="V95" s="286"/>
      <c r="W95" s="286"/>
      <c r="X95" s="287"/>
      <c r="Y95" s="21"/>
      <c r="Z95" s="37"/>
      <c r="AA95" s="22"/>
      <c r="AB95" s="32"/>
      <c r="AC95" s="1"/>
      <c r="AD95" s="32"/>
      <c r="AE95" s="3"/>
    </row>
    <row r="96" spans="1:31" ht="24" customHeight="1">
      <c r="A96" s="28"/>
      <c r="B96" s="6"/>
      <c r="C96" s="6"/>
      <c r="D96" s="6"/>
      <c r="E96" s="6"/>
      <c r="F96" s="6"/>
      <c r="G96" s="6"/>
      <c r="H96" s="6"/>
      <c r="I96" s="6"/>
      <c r="J96" s="6"/>
      <c r="K96" s="6"/>
      <c r="L96" s="6"/>
      <c r="M96" s="6"/>
      <c r="N96" s="6"/>
      <c r="O96" s="6"/>
      <c r="P96" s="6"/>
      <c r="Q96" s="6"/>
      <c r="R96" s="6"/>
      <c r="S96" s="6"/>
      <c r="T96" s="6"/>
      <c r="U96" s="6"/>
      <c r="V96" s="6"/>
      <c r="W96" s="6"/>
      <c r="X96" s="6"/>
      <c r="Y96" s="21"/>
      <c r="Z96" s="37"/>
      <c r="AA96" s="22"/>
      <c r="AB96" s="32"/>
      <c r="AC96" s="1"/>
      <c r="AD96" s="32"/>
      <c r="AE96" s="3"/>
    </row>
    <row r="97" spans="1:31" ht="102.75" customHeight="1">
      <c r="A97" s="315" t="s">
        <v>19</v>
      </c>
      <c r="B97" s="316"/>
      <c r="C97" s="316"/>
      <c r="D97" s="316"/>
      <c r="E97" s="316"/>
      <c r="F97" s="316"/>
      <c r="G97" s="316"/>
      <c r="H97" s="316"/>
      <c r="I97" s="316"/>
      <c r="J97" s="316"/>
      <c r="K97" s="316"/>
      <c r="L97" s="316"/>
      <c r="M97" s="316"/>
      <c r="N97" s="316"/>
      <c r="O97" s="316"/>
      <c r="P97" s="316"/>
      <c r="Q97" s="316"/>
      <c r="R97" s="316"/>
      <c r="S97" s="316"/>
      <c r="T97" s="316"/>
      <c r="U97" s="316"/>
      <c r="V97" s="316"/>
      <c r="W97" s="316"/>
      <c r="X97" s="317"/>
      <c r="Y97" s="21"/>
      <c r="Z97" s="37"/>
      <c r="AA97" s="22"/>
      <c r="AB97" s="32"/>
      <c r="AC97" s="1"/>
      <c r="AD97" s="32"/>
      <c r="AE97" s="3"/>
    </row>
    <row r="98" spans="1:31" ht="24" customHeight="1">
      <c r="A98" s="195"/>
      <c r="B98" s="196"/>
      <c r="C98" s="196"/>
      <c r="D98" s="196"/>
      <c r="E98" s="196"/>
      <c r="F98" s="196"/>
      <c r="G98" s="196"/>
      <c r="H98" s="22"/>
      <c r="I98" s="1"/>
      <c r="J98" s="1"/>
      <c r="K98" s="1"/>
      <c r="L98" s="1"/>
      <c r="M98" s="1"/>
      <c r="N98" s="1"/>
      <c r="O98" s="1"/>
      <c r="P98" s="1"/>
      <c r="Q98" s="1"/>
      <c r="R98" s="1"/>
      <c r="S98" s="1"/>
      <c r="T98" s="1"/>
      <c r="U98" s="1"/>
      <c r="V98" s="1"/>
      <c r="W98" s="1"/>
      <c r="X98" s="1"/>
      <c r="Y98" s="1"/>
      <c r="Z98" s="1"/>
      <c r="AA98" s="1"/>
      <c r="AB98" s="1"/>
      <c r="AC98" s="1"/>
      <c r="AD98" s="10"/>
      <c r="AE98" s="3"/>
    </row>
    <row r="99" spans="1:25" ht="24" customHeight="1">
      <c r="A99" s="288" t="s">
        <v>19</v>
      </c>
      <c r="B99" s="286"/>
      <c r="C99" s="286"/>
      <c r="D99" s="286"/>
      <c r="E99" s="286"/>
      <c r="F99" s="286"/>
      <c r="G99" s="286"/>
      <c r="H99" s="286"/>
      <c r="I99" s="286"/>
      <c r="J99" s="286"/>
      <c r="K99" s="286"/>
      <c r="L99" s="286"/>
      <c r="M99" s="286"/>
      <c r="N99" s="286"/>
      <c r="O99" s="286"/>
      <c r="P99" s="286"/>
      <c r="Q99" s="286"/>
      <c r="R99" s="286"/>
      <c r="S99" s="286"/>
      <c r="T99" s="286"/>
      <c r="U99" s="286"/>
      <c r="V99" s="286"/>
      <c r="W99" s="286"/>
      <c r="X99" s="287"/>
      <c r="Y99" s="1"/>
    </row>
    <row r="100" spans="1:25" ht="20.25" customHeight="1">
      <c r="A100" s="169"/>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1"/>
      <c r="Y100" s="1"/>
    </row>
    <row r="101" spans="1:25" ht="98.25" customHeight="1">
      <c r="A101" s="288" t="s">
        <v>19</v>
      </c>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7"/>
      <c r="Y101" s="1"/>
    </row>
    <row r="102" spans="1:30" ht="18">
      <c r="A102" s="13"/>
      <c r="B102" s="1"/>
      <c r="C102" s="1"/>
      <c r="D102" s="1"/>
      <c r="E102" s="1"/>
      <c r="F102" s="1"/>
      <c r="G102" s="1"/>
      <c r="H102" s="1"/>
      <c r="I102" s="1"/>
      <c r="J102" s="1"/>
      <c r="K102" s="1"/>
      <c r="L102" s="1"/>
      <c r="M102" s="1"/>
      <c r="N102" s="1"/>
      <c r="O102" s="1"/>
      <c r="P102" s="1"/>
      <c r="Q102" s="1"/>
      <c r="R102" s="1"/>
      <c r="S102" s="1"/>
      <c r="T102" s="1"/>
      <c r="U102" s="1"/>
      <c r="V102" s="1"/>
      <c r="W102" s="1"/>
      <c r="X102" s="1"/>
      <c r="Y102" s="1"/>
      <c r="Z102" s="33"/>
      <c r="AB102" s="33"/>
      <c r="AD102" s="33"/>
    </row>
    <row r="103" spans="1:256" ht="18">
      <c r="A103"/>
      <c r="B103"/>
      <c r="C103"/>
      <c r="D103"/>
      <c r="E103"/>
      <c r="F103"/>
      <c r="G103"/>
      <c r="H103"/>
      <c r="I103"/>
      <c r="J103"/>
      <c r="K103"/>
      <c r="L103"/>
      <c r="M103"/>
      <c r="N103"/>
      <c r="O103"/>
      <c r="P103"/>
      <c r="Q103"/>
      <c r="R103"/>
      <c r="S103"/>
      <c r="T103"/>
      <c r="U103"/>
      <c r="V103"/>
      <c r="W103"/>
      <c r="X103"/>
      <c r="Y103"/>
      <c r="Z103"/>
      <c r="AA103"/>
      <c r="AB103"/>
      <c r="AC103"/>
      <c r="AD103"/>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30" ht="1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2:30" ht="18">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2"/>
      <c r="AA109" s="1"/>
      <c r="AB109" s="12"/>
      <c r="AC109" s="1"/>
      <c r="AD109" s="1"/>
    </row>
    <row r="110" spans="1:30" ht="1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8">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256" ht="20.25">
      <c r="A114" s="19"/>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30" ht="1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sheetData>
  <mergeCells count="24">
    <mergeCell ref="H6:L6"/>
    <mergeCell ref="A101:X101"/>
    <mergeCell ref="B33:AD33"/>
    <mergeCell ref="A80:X80"/>
    <mergeCell ref="A62:AE62"/>
    <mergeCell ref="A72:X72"/>
    <mergeCell ref="A91:X91"/>
    <mergeCell ref="A76:X76"/>
    <mergeCell ref="A68:X68"/>
    <mergeCell ref="A95:X95"/>
    <mergeCell ref="A99:X99"/>
    <mergeCell ref="B23:AD29"/>
    <mergeCell ref="A53:X53"/>
    <mergeCell ref="A45:X45"/>
    <mergeCell ref="A43:H43"/>
    <mergeCell ref="A49:X49"/>
    <mergeCell ref="A51:X51"/>
    <mergeCell ref="B31:AD31"/>
    <mergeCell ref="A97:X97"/>
    <mergeCell ref="A93:X93"/>
    <mergeCell ref="A47:H47"/>
    <mergeCell ref="A70:X70"/>
    <mergeCell ref="A74:X74"/>
    <mergeCell ref="A57:X57"/>
  </mergeCells>
  <printOptions horizontalCentered="1"/>
  <pageMargins left="0.75" right="0.75" top="1.5" bottom="1" header="0.5" footer="0.5"/>
  <pageSetup firstPageNumber="109" useFirstPageNumber="1" horizontalDpi="600" verticalDpi="600" orientation="landscape" scale="55" r:id="rId1"/>
  <rowBreaks count="3" manualBreakCount="3">
    <brk id="36" max="30" man="1"/>
    <brk id="59" max="30" man="1"/>
    <brk id="83" max="30" man="1"/>
  </rowBreaks>
</worksheet>
</file>

<file path=xl/worksheets/sheet3.xml><?xml version="1.0" encoding="utf-8"?>
<worksheet xmlns="http://schemas.openxmlformats.org/spreadsheetml/2006/main" xmlns:r="http://schemas.openxmlformats.org/officeDocument/2006/relationships">
  <dimension ref="A9:AI63"/>
  <sheetViews>
    <sheetView view="pageBreakPreview" zoomScale="60" workbookViewId="0" topLeftCell="A1">
      <selection activeCell="D36" sqref="D36"/>
    </sheetView>
  </sheetViews>
  <sheetFormatPr defaultColWidth="9.140625" defaultRowHeight="12.75"/>
  <cols>
    <col min="1" max="1" width="3.00390625" style="118" customWidth="1"/>
    <col min="2" max="5" width="9.140625" style="118" customWidth="1"/>
    <col min="6" max="6" width="11.140625" style="118" customWidth="1"/>
    <col min="7" max="7" width="3.140625" style="118" customWidth="1"/>
    <col min="8" max="8" width="12.8515625" style="118" customWidth="1"/>
    <col min="9" max="9" width="2.140625" style="118" customWidth="1"/>
    <col min="10" max="10" width="13.57421875" style="118" customWidth="1"/>
    <col min="11" max="11" width="2.140625" style="118" customWidth="1"/>
    <col min="12" max="12" width="14.8515625" style="118" customWidth="1"/>
    <col min="13" max="13" width="2.7109375" style="118" customWidth="1"/>
    <col min="14" max="14" width="14.00390625" style="118" customWidth="1"/>
    <col min="15" max="15" width="2.00390625" style="118" customWidth="1"/>
    <col min="16" max="16" width="13.7109375" style="118" customWidth="1"/>
    <col min="17" max="17" width="2.8515625" style="118" customWidth="1"/>
    <col min="18" max="18" width="12.57421875" style="118" customWidth="1"/>
    <col min="19" max="19" width="2.7109375" style="118" customWidth="1"/>
    <col min="20" max="20" width="9.421875" style="118" customWidth="1"/>
    <col min="21" max="21" width="1.8515625" style="118" customWidth="1"/>
    <col min="22" max="22" width="8.57421875" style="118" customWidth="1"/>
    <col min="23" max="23" width="2.28125" style="118" customWidth="1"/>
    <col min="24" max="24" width="15.140625" style="118" customWidth="1"/>
    <col min="25" max="25" width="2.00390625" style="118" customWidth="1"/>
    <col min="26" max="26" width="10.140625" style="118" customWidth="1"/>
    <col min="27" max="27" width="2.28125" style="118" customWidth="1"/>
    <col min="28" max="28" width="10.140625" style="118" customWidth="1"/>
    <col min="29" max="29" width="2.421875" style="118" customWidth="1"/>
    <col min="30" max="30" width="14.00390625" style="118" customWidth="1"/>
    <col min="31" max="31" width="2.421875" style="118" customWidth="1"/>
    <col min="32" max="32" width="8.57421875" style="118" customWidth="1"/>
    <col min="33" max="33" width="2.57421875" style="118" customWidth="1"/>
    <col min="34" max="34" width="8.57421875" style="118" customWidth="1"/>
    <col min="35" max="16384" width="9.140625" style="118" customWidth="1"/>
  </cols>
  <sheetData>
    <row r="9" ht="15.75">
      <c r="H9" s="191" t="s">
        <v>19</v>
      </c>
    </row>
    <row r="11" spans="1:34" ht="15.75">
      <c r="A11" s="115" t="s">
        <v>46</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7"/>
      <c r="AF11" s="117"/>
      <c r="AG11" s="117"/>
      <c r="AH11" s="117"/>
    </row>
    <row r="12" spans="1:34" ht="15.75">
      <c r="A12" s="119" t="s">
        <v>39</v>
      </c>
      <c r="B12" s="116"/>
      <c r="C12" s="120"/>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7"/>
      <c r="AF12" s="117"/>
      <c r="AG12" s="117"/>
      <c r="AH12" s="117"/>
    </row>
    <row r="13" spans="1:34" ht="15">
      <c r="A13" s="116" t="s">
        <v>29</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7"/>
      <c r="AF13" s="117"/>
      <c r="AG13" s="117"/>
      <c r="AH13" s="117"/>
    </row>
    <row r="14" spans="1:34" ht="15">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7"/>
      <c r="AF14" s="117"/>
      <c r="AG14" s="117"/>
      <c r="AH14" s="117"/>
    </row>
    <row r="15" spans="1:30" ht="15">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row>
    <row r="16" spans="1:34" ht="15.75">
      <c r="A16" s="112"/>
      <c r="B16" s="112"/>
      <c r="C16" s="112"/>
      <c r="D16" s="112"/>
      <c r="E16" s="112"/>
      <c r="F16" s="112"/>
      <c r="G16" s="112"/>
      <c r="H16" s="105"/>
      <c r="I16" s="105"/>
      <c r="J16" s="105"/>
      <c r="K16" s="105"/>
      <c r="L16" s="105"/>
      <c r="M16" s="105"/>
      <c r="N16" s="326" t="s">
        <v>40</v>
      </c>
      <c r="O16" s="327"/>
      <c r="P16" s="327"/>
      <c r="Q16" s="327"/>
      <c r="R16" s="327"/>
      <c r="S16" s="327"/>
      <c r="T16" s="327"/>
      <c r="U16" s="327"/>
      <c r="V16" s="327"/>
      <c r="W16" s="327"/>
      <c r="X16" s="327"/>
      <c r="Y16" s="327"/>
      <c r="Z16" s="327"/>
      <c r="AA16" s="327"/>
      <c r="AB16" s="327"/>
      <c r="AC16" s="327"/>
      <c r="AD16" s="327"/>
      <c r="AE16" s="328"/>
      <c r="AF16" s="328"/>
      <c r="AG16" s="328"/>
      <c r="AH16" s="328"/>
    </row>
    <row r="17" spans="1:34" ht="15.75">
      <c r="A17" s="112"/>
      <c r="B17" s="112"/>
      <c r="C17" s="112"/>
      <c r="D17" s="112"/>
      <c r="E17" s="112"/>
      <c r="F17" s="112"/>
      <c r="G17" s="112"/>
      <c r="H17" s="329" t="s">
        <v>101</v>
      </c>
      <c r="I17" s="330"/>
      <c r="J17" s="330"/>
      <c r="K17" s="330"/>
      <c r="L17" s="331"/>
      <c r="M17" s="105"/>
      <c r="N17" s="247"/>
      <c r="O17" s="245"/>
      <c r="P17" s="245"/>
      <c r="Q17" s="245"/>
      <c r="R17" s="245"/>
      <c r="S17" s="245"/>
      <c r="T17" s="245"/>
      <c r="U17" s="245"/>
      <c r="V17" s="245"/>
      <c r="W17" s="245"/>
      <c r="X17" s="245"/>
      <c r="Y17" s="245"/>
      <c r="Z17" s="245"/>
      <c r="AA17" s="245"/>
      <c r="AB17" s="245"/>
      <c r="AC17" s="245"/>
      <c r="AD17" s="245"/>
      <c r="AE17" s="245"/>
      <c r="AF17" s="245"/>
      <c r="AG17" s="245"/>
      <c r="AH17" s="245"/>
    </row>
    <row r="18" spans="1:34" ht="18.75" customHeight="1">
      <c r="A18" s="121"/>
      <c r="B18" s="112"/>
      <c r="C18" s="112"/>
      <c r="D18" s="112"/>
      <c r="E18" s="112"/>
      <c r="F18" s="112"/>
      <c r="G18" s="112"/>
      <c r="H18" s="326" t="s">
        <v>102</v>
      </c>
      <c r="I18" s="332"/>
      <c r="J18" s="332"/>
      <c r="K18" s="332"/>
      <c r="L18" s="333"/>
      <c r="M18" s="246"/>
      <c r="N18" s="249" t="s">
        <v>59</v>
      </c>
      <c r="O18" s="249"/>
      <c r="P18" s="249"/>
      <c r="Q18" s="249"/>
      <c r="R18" s="249"/>
      <c r="S18" s="250"/>
      <c r="T18" s="249" t="s">
        <v>60</v>
      </c>
      <c r="U18" s="249"/>
      <c r="V18" s="249"/>
      <c r="W18" s="249"/>
      <c r="X18" s="249"/>
      <c r="Y18" s="250"/>
      <c r="Z18" s="249" t="s">
        <v>61</v>
      </c>
      <c r="AA18" s="249"/>
      <c r="AB18" s="249"/>
      <c r="AC18" s="249"/>
      <c r="AD18" s="249"/>
      <c r="AE18" s="224"/>
      <c r="AF18" s="82"/>
      <c r="AG18" s="82"/>
      <c r="AH18" s="82"/>
    </row>
    <row r="19" spans="1:34" ht="15.75">
      <c r="A19" s="104" t="s">
        <v>41</v>
      </c>
      <c r="B19" s="112"/>
      <c r="C19" s="112"/>
      <c r="D19" s="112"/>
      <c r="E19" s="112"/>
      <c r="F19" s="112"/>
      <c r="G19" s="112"/>
      <c r="H19" s="148" t="s">
        <v>25</v>
      </c>
      <c r="I19" s="148"/>
      <c r="J19" s="148"/>
      <c r="K19" s="148"/>
      <c r="L19" s="148"/>
      <c r="M19" s="105"/>
      <c r="N19" s="248" t="s">
        <v>25</v>
      </c>
      <c r="O19" s="248"/>
      <c r="P19" s="248"/>
      <c r="Q19" s="248"/>
      <c r="R19" s="248"/>
      <c r="S19" s="178"/>
      <c r="T19" s="248" t="s">
        <v>25</v>
      </c>
      <c r="U19" s="248"/>
      <c r="V19" s="248"/>
      <c r="W19" s="248"/>
      <c r="X19" s="248"/>
      <c r="Y19" s="178"/>
      <c r="Z19" s="248" t="s">
        <v>25</v>
      </c>
      <c r="AA19" s="248"/>
      <c r="AB19" s="248"/>
      <c r="AC19" s="248"/>
      <c r="AD19" s="248"/>
      <c r="AE19" s="223"/>
      <c r="AF19" s="65"/>
      <c r="AG19" s="65"/>
      <c r="AH19" s="65"/>
    </row>
    <row r="20" spans="1:34" ht="15.75">
      <c r="A20" s="121" t="s">
        <v>22</v>
      </c>
      <c r="B20" s="112"/>
      <c r="C20" s="112"/>
      <c r="D20" s="112"/>
      <c r="E20" s="112"/>
      <c r="F20" s="112"/>
      <c r="G20" s="112"/>
      <c r="H20" s="221" t="s">
        <v>27</v>
      </c>
      <c r="I20" s="148"/>
      <c r="J20" s="221" t="s">
        <v>23</v>
      </c>
      <c r="K20" s="148"/>
      <c r="L20" s="221" t="s">
        <v>21</v>
      </c>
      <c r="M20" s="105"/>
      <c r="N20" s="221" t="s">
        <v>27</v>
      </c>
      <c r="O20" s="148"/>
      <c r="P20" s="221" t="s">
        <v>23</v>
      </c>
      <c r="Q20" s="148"/>
      <c r="R20" s="221" t="s">
        <v>21</v>
      </c>
      <c r="S20" s="178"/>
      <c r="T20" s="221" t="s">
        <v>27</v>
      </c>
      <c r="U20" s="148"/>
      <c r="V20" s="221" t="s">
        <v>23</v>
      </c>
      <c r="W20" s="148"/>
      <c r="X20" s="221" t="s">
        <v>21</v>
      </c>
      <c r="Y20" s="178"/>
      <c r="Z20" s="221" t="s">
        <v>27</v>
      </c>
      <c r="AA20" s="148"/>
      <c r="AB20" s="221" t="s">
        <v>23</v>
      </c>
      <c r="AC20" s="148"/>
      <c r="AD20" s="221" t="s">
        <v>21</v>
      </c>
      <c r="AE20" s="222"/>
      <c r="AF20"/>
      <c r="AG20"/>
      <c r="AH20"/>
    </row>
    <row r="21" spans="1:34" ht="15.75">
      <c r="A21" s="121"/>
      <c r="B21" s="112"/>
      <c r="C21" s="112"/>
      <c r="D21" s="112"/>
      <c r="E21" s="112"/>
      <c r="F21" s="112"/>
      <c r="G21" s="112"/>
      <c r="H21" s="104"/>
      <c r="I21" s="112"/>
      <c r="J21" s="121"/>
      <c r="K21" s="112"/>
      <c r="L21" s="121"/>
      <c r="M21" s="112"/>
      <c r="N21" s="121"/>
      <c r="O21" s="112"/>
      <c r="P21" s="121"/>
      <c r="Q21" s="112"/>
      <c r="R21" s="121"/>
      <c r="S21" s="112"/>
      <c r="T21" s="121"/>
      <c r="U21" s="112"/>
      <c r="V21" s="121"/>
      <c r="W21" s="112"/>
      <c r="X21" s="121"/>
      <c r="Y21" s="112"/>
      <c r="Z21" s="121"/>
      <c r="AA21" s="112"/>
      <c r="AB21" s="121"/>
      <c r="AC21" s="112"/>
      <c r="AD21" s="121"/>
      <c r="AF21"/>
      <c r="AG21"/>
      <c r="AH21"/>
    </row>
    <row r="22" spans="1:34" ht="15">
      <c r="A22" s="112" t="s">
        <v>20</v>
      </c>
      <c r="B22" s="112" t="s">
        <v>111</v>
      </c>
      <c r="C22" s="112"/>
      <c r="D22" s="112"/>
      <c r="E22" s="112"/>
      <c r="F22" s="112"/>
      <c r="G22" s="112" t="s">
        <v>19</v>
      </c>
      <c r="H22" s="157">
        <v>15092</v>
      </c>
      <c r="I22" s="157"/>
      <c r="J22" s="157">
        <v>13147</v>
      </c>
      <c r="K22" s="157"/>
      <c r="L22" s="168">
        <v>1740011</v>
      </c>
      <c r="M22" s="112"/>
      <c r="N22" s="157">
        <v>15092</v>
      </c>
      <c r="O22" s="157"/>
      <c r="P22" s="157">
        <v>13147</v>
      </c>
      <c r="Q22" s="112" t="s">
        <v>19</v>
      </c>
      <c r="R22" s="168">
        <v>1740011</v>
      </c>
      <c r="S22" s="112"/>
      <c r="T22" s="157">
        <v>0</v>
      </c>
      <c r="U22" s="157"/>
      <c r="V22" s="157">
        <v>0</v>
      </c>
      <c r="W22" s="157"/>
      <c r="X22" s="168">
        <v>0</v>
      </c>
      <c r="Y22" s="112"/>
      <c r="Z22" s="112">
        <v>0</v>
      </c>
      <c r="AA22" s="112"/>
      <c r="AB22" s="112">
        <v>0</v>
      </c>
      <c r="AC22" s="112"/>
      <c r="AD22" s="168">
        <v>0</v>
      </c>
      <c r="AF22"/>
      <c r="AG22"/>
      <c r="AH22"/>
    </row>
    <row r="23" spans="1:34" ht="15">
      <c r="A23" s="235" t="s">
        <v>90</v>
      </c>
      <c r="B23" s="112" t="s">
        <v>112</v>
      </c>
      <c r="C23" s="112"/>
      <c r="D23" s="112"/>
      <c r="E23" s="112"/>
      <c r="F23" s="112"/>
      <c r="G23" s="112" t="s">
        <v>19</v>
      </c>
      <c r="H23" s="112">
        <v>24904</v>
      </c>
      <c r="I23" s="112"/>
      <c r="J23" s="112">
        <v>23627</v>
      </c>
      <c r="K23" s="112"/>
      <c r="L23" s="112">
        <v>2227223</v>
      </c>
      <c r="M23" s="112"/>
      <c r="N23" s="157">
        <v>0</v>
      </c>
      <c r="O23" s="157"/>
      <c r="P23" s="157">
        <v>0</v>
      </c>
      <c r="Q23" s="112"/>
      <c r="R23" s="112">
        <v>0</v>
      </c>
      <c r="S23" s="112"/>
      <c r="T23" s="112">
        <v>24904</v>
      </c>
      <c r="U23" s="112"/>
      <c r="V23" s="112">
        <v>23627</v>
      </c>
      <c r="W23" s="112"/>
      <c r="X23" s="112">
        <v>2227223</v>
      </c>
      <c r="Y23" s="112"/>
      <c r="Z23" s="112">
        <v>0</v>
      </c>
      <c r="AA23" s="112"/>
      <c r="AB23" s="112">
        <v>0</v>
      </c>
      <c r="AC23" s="112"/>
      <c r="AD23" s="112">
        <v>0</v>
      </c>
      <c r="AF23"/>
      <c r="AG23"/>
      <c r="AH23"/>
    </row>
    <row r="24" spans="1:34" ht="15">
      <c r="A24" s="236" t="s">
        <v>91</v>
      </c>
      <c r="B24" s="112" t="s">
        <v>113</v>
      </c>
      <c r="C24" s="112"/>
      <c r="D24" s="112"/>
      <c r="E24" s="112"/>
      <c r="F24" s="112"/>
      <c r="G24" s="112" t="s">
        <v>19</v>
      </c>
      <c r="H24" s="147">
        <v>393</v>
      </c>
      <c r="I24" s="112"/>
      <c r="J24" s="147">
        <v>391</v>
      </c>
      <c r="K24" s="112"/>
      <c r="L24" s="147">
        <v>683031</v>
      </c>
      <c r="M24" s="112"/>
      <c r="N24" s="238">
        <v>0</v>
      </c>
      <c r="O24" s="157"/>
      <c r="P24" s="238">
        <v>0</v>
      </c>
      <c r="Q24" s="112"/>
      <c r="R24" s="158">
        <v>0</v>
      </c>
      <c r="S24" s="112"/>
      <c r="T24" s="147">
        <v>0</v>
      </c>
      <c r="U24" s="112" t="s">
        <v>19</v>
      </c>
      <c r="V24" s="147">
        <v>0</v>
      </c>
      <c r="W24" s="112"/>
      <c r="X24" s="147">
        <v>0</v>
      </c>
      <c r="Y24" s="112"/>
      <c r="Z24" s="147">
        <v>393</v>
      </c>
      <c r="AA24" s="112"/>
      <c r="AB24" s="147">
        <v>391</v>
      </c>
      <c r="AC24" s="112"/>
      <c r="AD24" s="147">
        <v>683031</v>
      </c>
      <c r="AF24"/>
      <c r="AG24"/>
      <c r="AH24"/>
    </row>
    <row r="25" spans="1:35" ht="15">
      <c r="A25" s="236" t="s">
        <v>92</v>
      </c>
      <c r="B25" s="112" t="s">
        <v>114</v>
      </c>
      <c r="C25" s="112"/>
      <c r="D25" s="112"/>
      <c r="E25" s="112"/>
      <c r="F25" s="112"/>
      <c r="G25" s="145" t="s">
        <v>19</v>
      </c>
      <c r="H25" s="149">
        <v>1293</v>
      </c>
      <c r="I25" s="150"/>
      <c r="J25" s="149">
        <v>1293</v>
      </c>
      <c r="K25" s="150"/>
      <c r="L25" s="149">
        <v>179895</v>
      </c>
      <c r="M25" s="150"/>
      <c r="N25" s="149">
        <v>166</v>
      </c>
      <c r="O25" s="151"/>
      <c r="P25" s="149">
        <v>166</v>
      </c>
      <c r="Q25" s="151"/>
      <c r="R25" s="209">
        <v>26984</v>
      </c>
      <c r="S25" s="151"/>
      <c r="T25" s="149">
        <v>1127</v>
      </c>
      <c r="U25" s="151"/>
      <c r="V25" s="149">
        <v>1127</v>
      </c>
      <c r="W25" s="151" t="s">
        <v>19</v>
      </c>
      <c r="X25" s="149">
        <v>152911</v>
      </c>
      <c r="Y25" s="151"/>
      <c r="Z25" s="149">
        <v>0</v>
      </c>
      <c r="AA25" s="151"/>
      <c r="AB25" s="149">
        <v>0</v>
      </c>
      <c r="AC25" s="151"/>
      <c r="AD25" s="149">
        <v>0</v>
      </c>
      <c r="AE25" s="152"/>
      <c r="AF25"/>
      <c r="AG25"/>
      <c r="AH25"/>
      <c r="AI25" s="146"/>
    </row>
    <row r="26" spans="1:34" ht="15">
      <c r="A26" s="112"/>
      <c r="B26" s="112" t="s">
        <v>89</v>
      </c>
      <c r="C26" s="112"/>
      <c r="D26" s="112"/>
      <c r="E26" s="112"/>
      <c r="F26" s="112"/>
      <c r="G26" s="112"/>
      <c r="H26" s="122">
        <f>SUM(H22:H25)</f>
        <v>41682</v>
      </c>
      <c r="I26" s="112"/>
      <c r="J26" s="122">
        <f>SUM(J22:J25)</f>
        <v>38458</v>
      </c>
      <c r="K26" s="112"/>
      <c r="L26" s="122">
        <f>SUM(L22:L25)</f>
        <v>4830160</v>
      </c>
      <c r="M26" s="112"/>
      <c r="N26" s="122">
        <f>SUM(N22:N25)</f>
        <v>15258</v>
      </c>
      <c r="O26" s="122" t="s">
        <v>19</v>
      </c>
      <c r="P26" s="122">
        <f>SUM(P22:P25)</f>
        <v>13313</v>
      </c>
      <c r="Q26" s="122"/>
      <c r="R26" s="122">
        <f>SUM(R22:R25)</f>
        <v>1766995</v>
      </c>
      <c r="S26" s="122"/>
      <c r="T26" s="122">
        <f>SUM(T22:T25)</f>
        <v>26031</v>
      </c>
      <c r="U26" s="122"/>
      <c r="V26" s="122">
        <f>SUM(V22:V25)</f>
        <v>24754</v>
      </c>
      <c r="W26" s="122"/>
      <c r="X26" s="122">
        <f>SUM(X22:X25)</f>
        <v>2380134</v>
      </c>
      <c r="Y26" s="122"/>
      <c r="Z26" s="122">
        <f>SUM(Z22:Z25)</f>
        <v>393</v>
      </c>
      <c r="AA26" s="122"/>
      <c r="AB26" s="122">
        <f>SUM(AB22:AB25)</f>
        <v>391</v>
      </c>
      <c r="AC26" s="122"/>
      <c r="AD26" s="122">
        <f>SUM(AD22:AD25)</f>
        <v>683031</v>
      </c>
      <c r="AE26" s="123"/>
      <c r="AF26"/>
      <c r="AG26"/>
      <c r="AH26"/>
    </row>
    <row r="27" spans="1:34" ht="15">
      <c r="A27" s="112"/>
      <c r="B27" s="112"/>
      <c r="C27" s="112"/>
      <c r="D27" s="112"/>
      <c r="E27" s="112"/>
      <c r="F27" s="112"/>
      <c r="G27" s="112"/>
      <c r="H27" s="112"/>
      <c r="I27" s="112"/>
      <c r="J27" s="112"/>
      <c r="K27" s="112"/>
      <c r="L27" s="112" t="s">
        <v>19</v>
      </c>
      <c r="M27" s="112"/>
      <c r="N27" s="112"/>
      <c r="O27" s="112"/>
      <c r="P27" s="112"/>
      <c r="Q27" s="112"/>
      <c r="R27" s="114"/>
      <c r="S27" s="112"/>
      <c r="T27" s="112"/>
      <c r="U27" s="112"/>
      <c r="V27" s="112"/>
      <c r="W27" s="112"/>
      <c r="X27" s="112"/>
      <c r="Y27" s="112"/>
      <c r="Z27" s="112"/>
      <c r="AA27" s="112"/>
      <c r="AB27" s="112"/>
      <c r="AC27" s="112"/>
      <c r="AD27" s="112"/>
      <c r="AF27"/>
      <c r="AG27"/>
      <c r="AH27"/>
    </row>
    <row r="28" spans="1:34" ht="15">
      <c r="A28" s="112"/>
      <c r="B28" s="112"/>
      <c r="C28" s="112" t="s">
        <v>43</v>
      </c>
      <c r="D28" s="112"/>
      <c r="E28" s="112"/>
      <c r="F28" s="112"/>
      <c r="G28" s="112" t="s">
        <v>19</v>
      </c>
      <c r="H28" s="111">
        <v>0</v>
      </c>
      <c r="I28" s="112"/>
      <c r="J28" s="113">
        <v>136</v>
      </c>
      <c r="K28" s="112"/>
      <c r="L28" s="111">
        <v>0</v>
      </c>
      <c r="M28" s="124"/>
      <c r="N28" s="111">
        <v>0</v>
      </c>
      <c r="O28" s="112"/>
      <c r="P28" s="113">
        <v>0</v>
      </c>
      <c r="Q28" s="112"/>
      <c r="R28" s="111">
        <v>0</v>
      </c>
      <c r="S28" s="124"/>
      <c r="T28" s="111">
        <v>0</v>
      </c>
      <c r="U28" s="112"/>
      <c r="V28" s="113">
        <v>136</v>
      </c>
      <c r="W28" s="112"/>
      <c r="X28" s="111">
        <v>0</v>
      </c>
      <c r="Y28" s="124"/>
      <c r="Z28" s="111">
        <v>0</v>
      </c>
      <c r="AA28" s="112"/>
      <c r="AB28" s="113">
        <v>0</v>
      </c>
      <c r="AC28" s="112"/>
      <c r="AD28" s="111">
        <v>0</v>
      </c>
      <c r="AF28"/>
      <c r="AG28"/>
      <c r="AH28"/>
    </row>
    <row r="29" spans="1:34" ht="15">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F29"/>
      <c r="AG29"/>
      <c r="AH29"/>
    </row>
    <row r="30" spans="1:34" ht="15">
      <c r="A30" s="112"/>
      <c r="B30" s="112" t="s">
        <v>42</v>
      </c>
      <c r="C30" s="112"/>
      <c r="D30" s="112"/>
      <c r="E30" s="112"/>
      <c r="F30" s="112"/>
      <c r="G30" s="112" t="s">
        <v>19</v>
      </c>
      <c r="H30" s="112">
        <f>H26+H28</f>
        <v>41682</v>
      </c>
      <c r="I30" s="112"/>
      <c r="J30" s="112">
        <f>J26+J28</f>
        <v>38594</v>
      </c>
      <c r="K30" s="112"/>
      <c r="L30" s="157">
        <f>L26+L28</f>
        <v>4830160</v>
      </c>
      <c r="M30" s="112"/>
      <c r="N30" s="112">
        <f>N26+N28</f>
        <v>15258</v>
      </c>
      <c r="O30" s="112"/>
      <c r="P30" s="112">
        <f>P26+P28</f>
        <v>13313</v>
      </c>
      <c r="Q30" s="112"/>
      <c r="R30" s="157">
        <f>R26+R28</f>
        <v>1766995</v>
      </c>
      <c r="S30" s="112"/>
      <c r="T30" s="112">
        <f>T26+T28</f>
        <v>26031</v>
      </c>
      <c r="U30" s="112"/>
      <c r="V30" s="112">
        <f>V26+V28</f>
        <v>24890</v>
      </c>
      <c r="W30" s="112"/>
      <c r="X30" s="157">
        <f>X26+X28</f>
        <v>2380134</v>
      </c>
      <c r="Y30" s="112"/>
      <c r="Z30" s="112">
        <f>Z26+Z28</f>
        <v>393</v>
      </c>
      <c r="AA30" s="112"/>
      <c r="AB30" s="112">
        <f>AB26+AB28</f>
        <v>391</v>
      </c>
      <c r="AC30" s="112"/>
      <c r="AD30" s="157">
        <f>AD26+AD28</f>
        <v>683031</v>
      </c>
      <c r="AF30"/>
      <c r="AG30"/>
      <c r="AH30"/>
    </row>
    <row r="31" spans="1:34" ht="15">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F31" s="112"/>
      <c r="AG31" s="112"/>
      <c r="AH31" s="112"/>
    </row>
    <row r="32" spans="1:30" ht="1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row>
    <row r="33" spans="1:30" ht="15">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row>
    <row r="63" spans="1:34" ht="15">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row>
  </sheetData>
  <mergeCells count="3">
    <mergeCell ref="N16:AH16"/>
    <mergeCell ref="H17:L17"/>
    <mergeCell ref="H18:L18"/>
  </mergeCells>
  <printOptions horizontalCentered="1"/>
  <pageMargins left="0.75" right="0.75" top="1" bottom="1" header="0.5" footer="0.5"/>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dimension ref="A1:IV71"/>
  <sheetViews>
    <sheetView zoomScale="70" zoomScaleNormal="70" workbookViewId="0" topLeftCell="A1">
      <selection activeCell="A1" sqref="A1:IV16384"/>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3.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38" t="s">
        <v>44</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173" t="s">
        <v>115</v>
      </c>
      <c r="B2" s="5"/>
      <c r="C2" s="7"/>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39" t="s">
        <v>29</v>
      </c>
      <c r="B3" s="5"/>
      <c r="C3" s="5"/>
      <c r="D3" s="5"/>
      <c r="E3" s="5"/>
      <c r="F3" s="5"/>
      <c r="G3" s="5"/>
      <c r="H3" s="5"/>
      <c r="I3" s="5"/>
      <c r="J3" s="5"/>
      <c r="K3" s="5"/>
      <c r="L3" s="5"/>
      <c r="M3" s="5"/>
      <c r="N3" s="5"/>
      <c r="O3" s="5"/>
      <c r="P3" s="5"/>
      <c r="Q3" s="5"/>
      <c r="R3" s="5"/>
      <c r="S3" s="5"/>
      <c r="T3" s="5"/>
      <c r="U3" s="5"/>
      <c r="V3" s="5"/>
      <c r="W3" s="5"/>
      <c r="X3" s="5"/>
      <c r="Y3" s="5"/>
      <c r="Z3" s="5"/>
      <c r="AA3" s="5"/>
      <c r="AB3" s="5"/>
      <c r="AC3" s="5"/>
      <c r="AD3" s="5"/>
    </row>
    <row r="4" ht="15.75">
      <c r="C4" s="105" t="s">
        <v>19</v>
      </c>
    </row>
    <row r="6" spans="8:12" ht="15">
      <c r="H6" s="318" t="s">
        <v>101</v>
      </c>
      <c r="I6" s="319"/>
      <c r="J6" s="319"/>
      <c r="K6" s="319"/>
      <c r="L6" s="320"/>
    </row>
    <row r="7" spans="8:30" ht="15">
      <c r="H7" s="334" t="s">
        <v>116</v>
      </c>
      <c r="I7" s="335"/>
      <c r="J7" s="335"/>
      <c r="K7" s="335"/>
      <c r="L7" s="336"/>
      <c r="N7" s="25" t="s">
        <v>117</v>
      </c>
      <c r="O7" s="11"/>
      <c r="P7" s="11"/>
      <c r="Q7" s="11"/>
      <c r="R7" s="11"/>
      <c r="T7" s="25" t="s">
        <v>63</v>
      </c>
      <c r="U7" s="11"/>
      <c r="V7" s="11"/>
      <c r="W7" s="11"/>
      <c r="X7" s="11"/>
      <c r="Z7" s="25" t="s">
        <v>118</v>
      </c>
      <c r="AA7" s="11"/>
      <c r="AB7" s="11"/>
      <c r="AC7" s="11"/>
      <c r="AD7" s="11"/>
    </row>
    <row r="8" spans="8:26" ht="15">
      <c r="H8" s="35" t="s">
        <v>25</v>
      </c>
      <c r="N8" s="35" t="s">
        <v>25</v>
      </c>
      <c r="T8" s="35" t="s">
        <v>25</v>
      </c>
      <c r="Z8" s="35" t="s">
        <v>25</v>
      </c>
    </row>
    <row r="9" spans="1:30" ht="15">
      <c r="A9" s="9" t="s">
        <v>22</v>
      </c>
      <c r="H9" s="34" t="s">
        <v>27</v>
      </c>
      <c r="J9" s="34" t="s">
        <v>23</v>
      </c>
      <c r="L9" s="34" t="s">
        <v>21</v>
      </c>
      <c r="N9" s="34" t="s">
        <v>27</v>
      </c>
      <c r="P9" s="34" t="s">
        <v>23</v>
      </c>
      <c r="R9" s="34" t="s">
        <v>21</v>
      </c>
      <c r="T9" s="34" t="s">
        <v>27</v>
      </c>
      <c r="V9" s="34" t="s">
        <v>23</v>
      </c>
      <c r="X9" s="34" t="s">
        <v>21</v>
      </c>
      <c r="Z9" s="34" t="s">
        <v>27</v>
      </c>
      <c r="AB9" s="34" t="s">
        <v>23</v>
      </c>
      <c r="AD9" s="34" t="s">
        <v>21</v>
      </c>
    </row>
    <row r="10" spans="1:30" ht="15">
      <c r="A10" s="9"/>
      <c r="H10" s="9"/>
      <c r="J10" s="9"/>
      <c r="L10" s="9"/>
      <c r="N10" s="9"/>
      <c r="P10" s="9"/>
      <c r="R10" s="9"/>
      <c r="T10" s="9"/>
      <c r="V10" s="9"/>
      <c r="X10" s="9"/>
      <c r="Z10" s="9"/>
      <c r="AB10" s="9"/>
      <c r="AD10" s="9"/>
    </row>
    <row r="11" spans="1:30" ht="15">
      <c r="A11" s="2" t="s">
        <v>20</v>
      </c>
      <c r="B11" s="24" t="s">
        <v>119</v>
      </c>
      <c r="G11" s="2" t="s">
        <v>19</v>
      </c>
      <c r="H11" s="2">
        <v>131</v>
      </c>
      <c r="J11" s="2">
        <v>110</v>
      </c>
      <c r="L11" s="155">
        <v>48115</v>
      </c>
      <c r="N11" s="2">
        <v>122</v>
      </c>
      <c r="P11" s="2">
        <v>104</v>
      </c>
      <c r="R11" s="156">
        <v>26010</v>
      </c>
      <c r="T11" s="24">
        <v>122</v>
      </c>
      <c r="U11" s="2" t="s">
        <v>19</v>
      </c>
      <c r="V11" s="24">
        <v>104</v>
      </c>
      <c r="X11" s="155">
        <v>26010</v>
      </c>
      <c r="Z11" s="2">
        <f>T11-N11</f>
        <v>0</v>
      </c>
      <c r="AB11" s="2">
        <f>V11-P11</f>
        <v>0</v>
      </c>
      <c r="AD11" s="337">
        <f>X11-R11</f>
        <v>0</v>
      </c>
    </row>
    <row r="12" spans="7:30" ht="15">
      <c r="G12" s="2" t="s">
        <v>19</v>
      </c>
      <c r="H12" s="207"/>
      <c r="J12" s="207"/>
      <c r="L12" s="207"/>
      <c r="N12" s="207"/>
      <c r="P12" s="207"/>
      <c r="R12" s="207"/>
      <c r="T12" s="207"/>
      <c r="V12" s="207"/>
      <c r="X12" s="207"/>
      <c r="Z12" s="207"/>
      <c r="AB12" s="207"/>
      <c r="AD12" s="207"/>
    </row>
    <row r="13" spans="1:31" ht="15">
      <c r="A13" s="112" t="s">
        <v>90</v>
      </c>
      <c r="B13" s="24" t="s">
        <v>120</v>
      </c>
      <c r="G13" s="338" t="s">
        <v>19</v>
      </c>
      <c r="H13" s="339">
        <v>139</v>
      </c>
      <c r="I13" s="340"/>
      <c r="J13" s="339">
        <v>141</v>
      </c>
      <c r="K13" s="340"/>
      <c r="L13" s="208">
        <v>51846</v>
      </c>
      <c r="M13" s="340"/>
      <c r="N13" s="339">
        <v>141</v>
      </c>
      <c r="O13" s="340"/>
      <c r="P13" s="339">
        <v>143</v>
      </c>
      <c r="Q13" s="340"/>
      <c r="R13" s="208">
        <v>91092</v>
      </c>
      <c r="S13" s="340"/>
      <c r="T13" s="208">
        <v>141</v>
      </c>
      <c r="U13" s="340"/>
      <c r="V13" s="208">
        <v>143</v>
      </c>
      <c r="W13" s="340"/>
      <c r="X13" s="208">
        <v>91092</v>
      </c>
      <c r="Y13" s="340"/>
      <c r="Z13" s="339">
        <f>T13-N13</f>
        <v>0</v>
      </c>
      <c r="AA13" s="340"/>
      <c r="AB13" s="339">
        <f>V13-P13</f>
        <v>0</v>
      </c>
      <c r="AC13" s="340"/>
      <c r="AD13" s="339">
        <f>X13-R13</f>
        <v>0</v>
      </c>
      <c r="AE13" s="206"/>
    </row>
    <row r="14" spans="8:30" ht="15">
      <c r="H14" s="165"/>
      <c r="J14" s="165"/>
      <c r="L14" s="165"/>
      <c r="N14" s="165"/>
      <c r="P14" s="165"/>
      <c r="R14" s="165"/>
      <c r="T14" s="165"/>
      <c r="V14" s="165"/>
      <c r="X14" s="165"/>
      <c r="Z14" s="165"/>
      <c r="AB14" s="165"/>
      <c r="AD14" s="341"/>
    </row>
    <row r="15" spans="2:30" ht="15">
      <c r="B15" s="24" t="s">
        <v>121</v>
      </c>
      <c r="G15" s="2" t="s">
        <v>19</v>
      </c>
      <c r="H15" s="2">
        <f>SUM(H11:H13)</f>
        <v>270</v>
      </c>
      <c r="J15" s="2">
        <f>SUM(J11:J13)</f>
        <v>251</v>
      </c>
      <c r="L15" s="2">
        <f>SUM(L11:L13)</f>
        <v>99961</v>
      </c>
      <c r="M15" s="8"/>
      <c r="N15" s="2">
        <f>SUM(N11:N13)</f>
        <v>263</v>
      </c>
      <c r="O15" s="8"/>
      <c r="P15" s="2">
        <f>SUM(P11:P13)</f>
        <v>247</v>
      </c>
      <c r="Q15" s="8"/>
      <c r="R15" s="2">
        <f>SUM(R11:R13)</f>
        <v>117102</v>
      </c>
      <c r="S15" s="8"/>
      <c r="T15" s="2">
        <f>SUM(T11:T13)</f>
        <v>263</v>
      </c>
      <c r="U15" s="8"/>
      <c r="V15" s="2">
        <f>SUM(V11:V13)</f>
        <v>247</v>
      </c>
      <c r="W15" s="8"/>
      <c r="X15" s="2">
        <f>SUM(X11:X13)</f>
        <v>117102</v>
      </c>
      <c r="Y15" s="8"/>
      <c r="Z15" s="2">
        <f>SUM(Z11:Z13)</f>
        <v>0</v>
      </c>
      <c r="AB15" s="2">
        <f>SUM(AB11:AB13)</f>
        <v>0</v>
      </c>
      <c r="AC15" s="8"/>
      <c r="AD15" s="2">
        <f>SUM(AD11:AD13)</f>
        <v>0</v>
      </c>
    </row>
    <row r="16" spans="13:29" ht="15">
      <c r="M16" s="8"/>
      <c r="O16" s="8"/>
      <c r="Q16" s="8"/>
      <c r="S16" s="8"/>
      <c r="U16" s="8"/>
      <c r="W16" s="8"/>
      <c r="Y16" s="8"/>
      <c r="AC16" s="8"/>
    </row>
    <row r="17" spans="2:30" ht="15">
      <c r="B17" s="24"/>
      <c r="M17" s="8"/>
      <c r="O17" s="8"/>
      <c r="Q17" s="8"/>
      <c r="S17" s="8"/>
      <c r="U17" s="8"/>
      <c r="W17" s="8"/>
      <c r="Y17" s="8"/>
      <c r="AC17" s="8"/>
      <c r="AD17" s="207"/>
    </row>
    <row r="18" spans="2:31" ht="15">
      <c r="B18" s="24" t="s">
        <v>122</v>
      </c>
      <c r="H18" s="2">
        <v>0</v>
      </c>
      <c r="J18" s="2">
        <v>0</v>
      </c>
      <c r="L18" s="2">
        <v>0</v>
      </c>
      <c r="M18" s="8"/>
      <c r="N18" s="2">
        <v>0</v>
      </c>
      <c r="O18" s="8"/>
      <c r="P18" s="2">
        <v>0</v>
      </c>
      <c r="Q18" s="8"/>
      <c r="R18" s="2">
        <v>0</v>
      </c>
      <c r="S18" s="8"/>
      <c r="T18" s="2">
        <v>0</v>
      </c>
      <c r="U18" s="8"/>
      <c r="V18" s="2">
        <v>0</v>
      </c>
      <c r="W18" s="8"/>
      <c r="X18" s="2">
        <v>-142000</v>
      </c>
      <c r="Y18" s="8"/>
      <c r="Z18" s="2">
        <f>T18-N18</f>
        <v>0</v>
      </c>
      <c r="AB18" s="2">
        <f>V18-P18</f>
        <v>0</v>
      </c>
      <c r="AC18" s="342"/>
      <c r="AD18" s="343">
        <f>X18-R18</f>
        <v>-142000</v>
      </c>
      <c r="AE18" s="206"/>
    </row>
    <row r="19" spans="2:30" ht="15">
      <c r="B19" s="24" t="s">
        <v>123</v>
      </c>
      <c r="M19" s="8"/>
      <c r="O19" s="8"/>
      <c r="Q19" s="8"/>
      <c r="S19" s="8"/>
      <c r="U19" s="8"/>
      <c r="W19" s="8"/>
      <c r="Y19" s="8"/>
      <c r="AC19" s="8"/>
      <c r="AD19" s="165"/>
    </row>
    <row r="20" spans="2:29" ht="15">
      <c r="B20" s="24"/>
      <c r="M20" s="8"/>
      <c r="O20" s="8"/>
      <c r="Q20" s="8"/>
      <c r="S20" s="8"/>
      <c r="U20" s="8"/>
      <c r="W20" s="8"/>
      <c r="Y20" s="8"/>
      <c r="AC20" s="8"/>
    </row>
    <row r="21" spans="2:30" ht="15">
      <c r="B21" s="24" t="s">
        <v>124</v>
      </c>
      <c r="H21" s="2">
        <f>+H15+H18</f>
        <v>270</v>
      </c>
      <c r="J21" s="2">
        <f>+J15+J18</f>
        <v>251</v>
      </c>
      <c r="L21" s="212">
        <f>+L15+L18</f>
        <v>99961</v>
      </c>
      <c r="M21" s="8"/>
      <c r="N21" s="2">
        <f>+N15+N18</f>
        <v>263</v>
      </c>
      <c r="O21" s="8"/>
      <c r="P21" s="2">
        <f>+P15+P18</f>
        <v>247</v>
      </c>
      <c r="Q21" s="8"/>
      <c r="R21" s="212">
        <f>+R15+R18</f>
        <v>117102</v>
      </c>
      <c r="S21" s="8"/>
      <c r="T21" s="2">
        <f>+T15+T18</f>
        <v>263</v>
      </c>
      <c r="U21" s="8"/>
      <c r="V21" s="2">
        <f>+V15+V18</f>
        <v>247</v>
      </c>
      <c r="W21" s="8"/>
      <c r="X21" s="212">
        <f>X15+X18</f>
        <v>-24898</v>
      </c>
      <c r="Y21" s="8"/>
      <c r="Z21" s="2">
        <f>+Z15+Z18</f>
        <v>0</v>
      </c>
      <c r="AB21" s="2">
        <f>+AB15+AB18</f>
        <v>0</v>
      </c>
      <c r="AC21" s="8"/>
      <c r="AD21" s="212">
        <f>AD15+AD18</f>
        <v>-142000</v>
      </c>
    </row>
    <row r="24" spans="2:30" ht="33" customHeight="1">
      <c r="B24" s="344" t="s">
        <v>125</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84"/>
    </row>
    <row r="26" spans="2:30" ht="57" customHeight="1">
      <c r="B26" s="288" t="s">
        <v>126</v>
      </c>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6"/>
    </row>
    <row r="31" spans="1:30" ht="18.75">
      <c r="A31" s="6"/>
      <c r="B31" s="6"/>
      <c r="C31" s="15"/>
      <c r="D31" s="6"/>
      <c r="E31" s="6"/>
      <c r="F31" s="6"/>
      <c r="G31" s="6"/>
      <c r="H31" s="6"/>
      <c r="I31" s="6"/>
      <c r="J31" s="6"/>
      <c r="K31" s="6"/>
      <c r="L31" s="6"/>
      <c r="M31" s="6"/>
      <c r="N31" s="6"/>
      <c r="O31" s="6"/>
      <c r="P31" s="6"/>
      <c r="Q31" s="6"/>
      <c r="R31" s="6"/>
      <c r="S31" s="6"/>
      <c r="T31" s="6"/>
      <c r="U31" s="6"/>
      <c r="V31" s="6"/>
      <c r="W31" s="6"/>
      <c r="X31" s="6"/>
      <c r="Y31" s="6"/>
      <c r="Z31" s="6"/>
      <c r="AA31" s="6"/>
      <c r="AB31" s="6"/>
      <c r="AC31" s="6"/>
      <c r="AD31" s="6"/>
    </row>
    <row r="32" spans="1:256" ht="20.25">
      <c r="A32" s="38" t="s">
        <v>44</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0.25">
      <c r="A33" s="173" t="s">
        <v>115</v>
      </c>
      <c r="B33" s="5"/>
      <c r="C33" s="7"/>
      <c r="D33" s="5"/>
      <c r="E33" s="5"/>
      <c r="F33" s="5"/>
      <c r="G33" s="5"/>
      <c r="H33" s="5"/>
      <c r="I33" s="5"/>
      <c r="J33" s="5"/>
      <c r="K33" s="5"/>
      <c r="L33" s="5"/>
      <c r="M33" s="5"/>
      <c r="N33" s="5"/>
      <c r="O33" s="5"/>
      <c r="P33" s="5"/>
      <c r="Q33" s="5"/>
      <c r="R33" s="5"/>
      <c r="S33" s="5"/>
      <c r="T33" s="5"/>
      <c r="U33" s="5"/>
      <c r="V33" s="5"/>
      <c r="W33" s="5"/>
      <c r="X33" s="5"/>
      <c r="Y33" s="5"/>
      <c r="Z33" s="5"/>
      <c r="AA33" s="5"/>
      <c r="AB33" s="5"/>
      <c r="AC33" s="5"/>
      <c r="AD33" s="5"/>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20.25">
      <c r="A34" s="210" t="s">
        <v>29</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1"/>
      <c r="B36" s="1"/>
      <c r="C36" s="1"/>
      <c r="D36" s="1"/>
      <c r="E36" s="1"/>
      <c r="F36" s="1"/>
      <c r="G36" s="1"/>
      <c r="H36" s="1"/>
      <c r="I36" s="1"/>
      <c r="J36" s="1"/>
      <c r="K36" s="1"/>
      <c r="L36" s="1"/>
      <c r="M36" s="1"/>
      <c r="N36" s="1"/>
      <c r="O36" s="1"/>
      <c r="P36" s="1"/>
      <c r="Q36" s="1"/>
      <c r="R36" s="1"/>
      <c r="S36" s="1"/>
      <c r="T36" s="1"/>
      <c r="U36" s="1"/>
      <c r="V36" s="1"/>
      <c r="W36" s="1"/>
      <c r="X36" s="1"/>
      <c r="Y36" s="1"/>
      <c r="Z36" s="16" t="s">
        <v>26</v>
      </c>
      <c r="AA36" s="16"/>
      <c r="AB36" s="16"/>
      <c r="AC36" s="1"/>
      <c r="AD36" s="1"/>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 r="A37" s="304" t="s">
        <v>79</v>
      </c>
      <c r="B37" s="305"/>
      <c r="C37" s="305"/>
      <c r="D37" s="305"/>
      <c r="E37" s="305"/>
      <c r="F37" s="305"/>
      <c r="G37" s="305"/>
      <c r="H37" s="306"/>
      <c r="I37" s="1"/>
      <c r="J37" s="1"/>
      <c r="K37" s="1"/>
      <c r="L37" s="1"/>
      <c r="M37" s="1"/>
      <c r="N37" s="1"/>
      <c r="O37" s="1"/>
      <c r="P37" s="1"/>
      <c r="Q37" s="1"/>
      <c r="R37" s="1"/>
      <c r="S37" s="1"/>
      <c r="T37" s="1"/>
      <c r="U37" s="1"/>
      <c r="V37" s="1"/>
      <c r="W37" s="1"/>
      <c r="X37" s="1"/>
      <c r="Y37" s="1"/>
      <c r="Z37" s="17" t="s">
        <v>27</v>
      </c>
      <c r="AA37" s="16"/>
      <c r="AB37" s="17" t="s">
        <v>23</v>
      </c>
      <c r="AC37" s="1"/>
      <c r="AD37" s="18" t="s">
        <v>21</v>
      </c>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308" t="s">
        <v>127</v>
      </c>
      <c r="B39" s="347"/>
      <c r="C39" s="347"/>
      <c r="D39" s="347"/>
      <c r="E39" s="347"/>
      <c r="F39" s="347"/>
      <c r="G39" s="347"/>
      <c r="H39" s="347"/>
      <c r="I39" s="347"/>
      <c r="J39" s="347"/>
      <c r="K39" s="347"/>
      <c r="L39" s="347"/>
      <c r="M39" s="347"/>
      <c r="N39" s="347"/>
      <c r="O39" s="347"/>
      <c r="P39" s="347"/>
      <c r="Q39" s="347"/>
      <c r="R39" s="347"/>
      <c r="S39" s="347"/>
      <c r="T39" s="347"/>
      <c r="U39" s="347"/>
      <c r="V39" s="347"/>
      <c r="W39" s="347"/>
      <c r="X39" s="348"/>
      <c r="Y39" s="1" t="s">
        <v>19</v>
      </c>
      <c r="Z39" s="1">
        <v>0</v>
      </c>
      <c r="AA39" s="1" t="s">
        <v>19</v>
      </c>
      <c r="AB39" s="1">
        <v>0</v>
      </c>
      <c r="AC39" s="1"/>
      <c r="AD39" s="10">
        <v>0</v>
      </c>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0"/>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1" customHeight="1">
      <c r="A41" s="315" t="s">
        <v>128</v>
      </c>
      <c r="B41" s="316"/>
      <c r="C41" s="316"/>
      <c r="D41" s="316"/>
      <c r="E41" s="316"/>
      <c r="F41" s="316"/>
      <c r="G41" s="316"/>
      <c r="H41" s="316"/>
      <c r="I41" s="316"/>
      <c r="J41" s="316"/>
      <c r="K41" s="316"/>
      <c r="L41" s="316"/>
      <c r="M41" s="316"/>
      <c r="N41" s="316"/>
      <c r="O41" s="316"/>
      <c r="P41" s="316"/>
      <c r="Q41" s="316"/>
      <c r="R41" s="316"/>
      <c r="S41" s="316"/>
      <c r="T41" s="316"/>
      <c r="U41" s="316"/>
      <c r="V41" s="316"/>
      <c r="W41" s="316"/>
      <c r="X41" s="317"/>
      <c r="Y41" s="1"/>
      <c r="Z41" s="1"/>
      <c r="AA41" s="1"/>
      <c r="AB41" s="1"/>
      <c r="AC41" s="1"/>
      <c r="AD41" s="10"/>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3.5" customHeight="1">
      <c r="A42" s="162"/>
      <c r="B42" s="163"/>
      <c r="C42" s="163"/>
      <c r="D42" s="163"/>
      <c r="E42" s="163"/>
      <c r="F42" s="163"/>
      <c r="G42" s="163"/>
      <c r="H42" s="163"/>
      <c r="I42" s="163"/>
      <c r="J42" s="163"/>
      <c r="K42" s="163"/>
      <c r="L42" s="163"/>
      <c r="M42" s="163"/>
      <c r="N42" s="163"/>
      <c r="O42" s="163"/>
      <c r="P42" s="163"/>
      <c r="Q42" s="163"/>
      <c r="R42" s="163"/>
      <c r="S42" s="163"/>
      <c r="T42" s="163"/>
      <c r="U42" s="163"/>
      <c r="V42" s="163"/>
      <c r="W42" s="163"/>
      <c r="X42" s="164"/>
      <c r="Y42" s="1"/>
      <c r="Z42" s="1"/>
      <c r="AA42" s="1"/>
      <c r="AB42" s="1"/>
      <c r="AC42" s="1"/>
      <c r="AD42" s="10"/>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3.25" customHeight="1">
      <c r="A43" s="349" t="s">
        <v>129</v>
      </c>
      <c r="B43" s="350"/>
      <c r="C43" s="350"/>
      <c r="D43" s="350"/>
      <c r="E43" s="350"/>
      <c r="F43" s="350"/>
      <c r="G43" s="350"/>
      <c r="H43" s="350"/>
      <c r="I43" s="350"/>
      <c r="J43" s="350"/>
      <c r="K43" s="350"/>
      <c r="L43" s="350"/>
      <c r="M43" s="350"/>
      <c r="N43" s="350"/>
      <c r="O43" s="350"/>
      <c r="P43" s="350"/>
      <c r="Q43" s="350"/>
      <c r="R43" s="350"/>
      <c r="S43" s="350"/>
      <c r="T43" s="350"/>
      <c r="U43" s="350"/>
      <c r="V43" s="350"/>
      <c r="W43" s="350"/>
      <c r="X43" s="351"/>
      <c r="Y43" s="1"/>
      <c r="Z43" s="1">
        <v>0</v>
      </c>
      <c r="AA43" s="1"/>
      <c r="AB43" s="1">
        <v>0</v>
      </c>
      <c r="AC43" s="1"/>
      <c r="AD43" s="352">
        <v>0</v>
      </c>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3.5" customHeight="1">
      <c r="A44" s="162"/>
      <c r="B44" s="163"/>
      <c r="C44" s="163"/>
      <c r="D44" s="163"/>
      <c r="E44" s="163"/>
      <c r="F44" s="163"/>
      <c r="G44" s="163"/>
      <c r="H44" s="163"/>
      <c r="I44" s="163"/>
      <c r="J44" s="163"/>
      <c r="K44" s="163"/>
      <c r="L44" s="163"/>
      <c r="M44" s="163"/>
      <c r="N44" s="163"/>
      <c r="O44" s="163"/>
      <c r="P44" s="163"/>
      <c r="Q44" s="163"/>
      <c r="R44" s="163"/>
      <c r="S44" s="163"/>
      <c r="T44" s="163"/>
      <c r="U44" s="163"/>
      <c r="V44" s="163"/>
      <c r="W44" s="163"/>
      <c r="X44" s="164"/>
      <c r="Y44" s="1"/>
      <c r="Z44" s="353"/>
      <c r="AA44" s="1"/>
      <c r="AB44" s="353"/>
      <c r="AC44" s="1"/>
      <c r="AD44" s="354"/>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17.25" customHeight="1">
      <c r="A45" s="279" t="s">
        <v>130</v>
      </c>
      <c r="B45" s="324"/>
      <c r="C45" s="324"/>
      <c r="D45" s="324"/>
      <c r="E45" s="324"/>
      <c r="F45" s="324"/>
      <c r="G45" s="324"/>
      <c r="H45" s="324"/>
      <c r="I45" s="324"/>
      <c r="J45" s="324"/>
      <c r="K45" s="324"/>
      <c r="L45" s="324"/>
      <c r="M45" s="324"/>
      <c r="N45" s="324"/>
      <c r="O45" s="324"/>
      <c r="P45" s="324"/>
      <c r="Q45" s="324"/>
      <c r="R45" s="324"/>
      <c r="S45" s="324"/>
      <c r="T45" s="324"/>
      <c r="U45" s="324"/>
      <c r="V45" s="324"/>
      <c r="W45" s="324"/>
      <c r="X45" s="325"/>
      <c r="Y45" s="21"/>
      <c r="Z45" s="355">
        <f>+Z39</f>
        <v>0</v>
      </c>
      <c r="AA45" s="196"/>
      <c r="AB45" s="355">
        <f>+AB39</f>
        <v>0</v>
      </c>
      <c r="AC45" s="196"/>
      <c r="AD45" s="356">
        <f>+AD39</f>
        <v>0</v>
      </c>
      <c r="AE45" s="357"/>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4"/>
      <c r="B46" s="14"/>
      <c r="C46" s="14"/>
      <c r="D46" s="14"/>
      <c r="E46" s="14"/>
      <c r="F46" s="14"/>
      <c r="G46" s="14"/>
      <c r="H46" s="14"/>
      <c r="I46" s="14"/>
      <c r="J46" s="14"/>
      <c r="K46" s="14"/>
      <c r="L46" s="14"/>
      <c r="M46" s="14"/>
      <c r="N46" s="14"/>
      <c r="O46" s="14"/>
      <c r="P46" s="14"/>
      <c r="Q46" s="14"/>
      <c r="R46" s="14"/>
      <c r="S46" s="14"/>
      <c r="T46" s="14"/>
      <c r="U46" s="14"/>
      <c r="V46" s="14"/>
      <c r="W46" s="14"/>
      <c r="X46" s="14"/>
      <c r="Y46" s="1"/>
      <c r="Z46" s="23"/>
      <c r="AA46" s="1"/>
      <c r="AB46" s="23"/>
      <c r="AC46" s="1"/>
      <c r="AD46" s="358"/>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226" t="s">
        <v>131</v>
      </c>
      <c r="B47" s="1"/>
      <c r="C47" s="1"/>
      <c r="D47" s="1"/>
      <c r="E47" s="1"/>
      <c r="F47" s="1"/>
      <c r="G47" s="1"/>
      <c r="H47" s="1"/>
      <c r="I47" s="1"/>
      <c r="J47" s="1"/>
      <c r="K47" s="1"/>
      <c r="L47" s="1"/>
      <c r="M47" s="1"/>
      <c r="N47" s="1"/>
      <c r="O47" s="1"/>
      <c r="P47" s="1"/>
      <c r="Q47" s="1"/>
      <c r="R47" s="1"/>
      <c r="S47" s="1"/>
      <c r="T47" s="1"/>
      <c r="U47" s="1"/>
      <c r="V47" s="1"/>
      <c r="W47" s="1"/>
      <c r="X47" s="1"/>
      <c r="Y47" s="1" t="s">
        <v>19</v>
      </c>
      <c r="Z47" s="23">
        <v>0</v>
      </c>
      <c r="AA47" s="1"/>
      <c r="AB47" s="1">
        <v>0</v>
      </c>
      <c r="AD47" s="211">
        <v>-142000</v>
      </c>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 r="A48" s="1"/>
      <c r="B48"/>
      <c r="C48"/>
      <c r="D48"/>
      <c r="E48"/>
      <c r="F48"/>
      <c r="G48"/>
      <c r="H48"/>
      <c r="I48"/>
      <c r="J48"/>
      <c r="K48" s="1"/>
      <c r="L48" s="1"/>
      <c r="M48" s="1"/>
      <c r="N48" s="1"/>
      <c r="O48" s="1"/>
      <c r="P48" s="1"/>
      <c r="Q48" s="1"/>
      <c r="R48" s="1"/>
      <c r="S48" s="1"/>
      <c r="T48" s="1"/>
      <c r="U48" s="1"/>
      <c r="V48" s="1"/>
      <c r="W48" s="1"/>
      <c r="X48" s="1"/>
      <c r="Y48" s="1"/>
      <c r="Z48" s="1"/>
      <c r="AA48" s="1"/>
      <c r="AB48" s="1"/>
      <c r="AC48" s="1"/>
      <c r="AD48" s="1"/>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31.5" customHeight="1">
      <c r="A49" s="307" t="s">
        <v>132</v>
      </c>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359"/>
      <c r="Z49" s="360"/>
      <c r="AA49" s="359"/>
      <c r="AB49" s="360"/>
      <c r="AC49" s="359"/>
      <c r="AD49" s="360"/>
      <c r="AE49" s="361"/>
      <c r="AF49" s="3"/>
      <c r="AG49" s="3"/>
      <c r="AH49" s="3"/>
      <c r="AI49" s="3"/>
      <c r="AJ49" s="3"/>
      <c r="AK49" s="3"/>
      <c r="AL49" s="3"/>
      <c r="AM49" s="3"/>
      <c r="AN49" s="3"/>
      <c r="AO49" s="3"/>
      <c r="AP49" s="3"/>
      <c r="AQ49" s="3"/>
      <c r="AR49" s="3"/>
      <c r="AS49" s="3"/>
      <c r="AT49" s="3"/>
      <c r="AU49" s="3"/>
      <c r="AV49" s="3"/>
      <c r="AW49" s="3"/>
      <c r="AX49" s="3"/>
      <c r="AY49" s="3"/>
      <c r="AZ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1"/>
      <c r="B50" s="1"/>
      <c r="C50" s="1"/>
      <c r="D50" s="1"/>
      <c r="E50" s="1"/>
      <c r="F50" s="1"/>
      <c r="G50" s="1"/>
      <c r="H50" s="1"/>
      <c r="I50" s="1"/>
      <c r="J50" s="1"/>
      <c r="K50" s="1"/>
      <c r="L50" s="1"/>
      <c r="M50" s="1"/>
      <c r="N50" s="1"/>
      <c r="O50" s="1"/>
      <c r="P50" s="1"/>
      <c r="Q50" s="1"/>
      <c r="R50" s="1"/>
      <c r="S50" s="1"/>
      <c r="T50" s="1"/>
      <c r="U50" s="1"/>
      <c r="V50" s="1"/>
      <c r="W50" s="1"/>
      <c r="X50" s="1"/>
      <c r="Y50" s="21"/>
      <c r="Z50" s="228"/>
      <c r="AA50" s="196"/>
      <c r="AB50" s="228"/>
      <c r="AC50" s="196"/>
      <c r="AD50" s="228"/>
      <c r="AE50" s="357"/>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c r="A51" s="279" t="s">
        <v>19</v>
      </c>
      <c r="B51" s="324"/>
      <c r="C51" s="324"/>
      <c r="D51" s="324"/>
      <c r="E51" s="324"/>
      <c r="F51" s="324"/>
      <c r="G51" s="324"/>
      <c r="H51" s="324"/>
      <c r="I51" s="324"/>
      <c r="J51" s="324"/>
      <c r="K51" s="324"/>
      <c r="L51" s="324"/>
      <c r="M51" s="324"/>
      <c r="N51" s="324"/>
      <c r="O51" s="324"/>
      <c r="P51" s="324"/>
      <c r="Q51" s="324"/>
      <c r="R51" s="324"/>
      <c r="S51" s="324"/>
      <c r="T51" s="324"/>
      <c r="U51" s="324"/>
      <c r="V51" s="324"/>
      <c r="W51" s="324"/>
      <c r="X51" s="325"/>
      <c r="Y51" s="1"/>
      <c r="Z51" s="225" t="s">
        <v>19</v>
      </c>
      <c r="AA51" s="1">
        <f>SUM(AA11:AA47)</f>
        <v>0</v>
      </c>
      <c r="AB51" s="225" t="s">
        <v>19</v>
      </c>
      <c r="AC51" s="1">
        <f>SUM(AC11:AC47)</f>
        <v>0</v>
      </c>
      <c r="AD51" s="362" t="s">
        <v>19</v>
      </c>
      <c r="AE51" s="1"/>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20.25">
      <c r="A52" s="1"/>
      <c r="Y52" s="1"/>
      <c r="Z52" s="1"/>
      <c r="AA52" s="1"/>
      <c r="AB52" s="1"/>
      <c r="AC52" s="1"/>
      <c r="AD52" s="1"/>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30" ht="1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2:30" ht="18">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8">
      <c r="A60" s="1"/>
      <c r="B60" s="1"/>
      <c r="C60" s="1"/>
      <c r="D60" s="1"/>
      <c r="E60" s="1"/>
      <c r="F60" s="1"/>
      <c r="G60" s="1"/>
      <c r="H60" s="1"/>
      <c r="I60" s="1"/>
      <c r="J60" s="1"/>
      <c r="K60" s="1"/>
      <c r="L60" s="1"/>
      <c r="M60" s="1"/>
      <c r="N60" s="1"/>
      <c r="O60" s="1"/>
      <c r="P60" s="1"/>
      <c r="Q60" s="1"/>
      <c r="R60" s="1"/>
      <c r="S60" s="1"/>
      <c r="T60" s="1"/>
      <c r="U60" s="1"/>
      <c r="V60" s="1"/>
      <c r="W60" s="1"/>
      <c r="X60" s="1"/>
      <c r="Y60" s="1"/>
      <c r="Z60" s="12"/>
      <c r="AA60" s="1"/>
      <c r="AB60" s="12"/>
      <c r="AC60" s="1"/>
      <c r="AD60" s="1"/>
    </row>
    <row r="61" spans="1:30" ht="1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8">
      <c r="A64" s="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1:30" ht="18">
      <c r="A65" s="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ht="1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sheetData>
  <mergeCells count="11">
    <mergeCell ref="A45:X45"/>
    <mergeCell ref="A49:X49"/>
    <mergeCell ref="A51:X51"/>
    <mergeCell ref="A37:H37"/>
    <mergeCell ref="A39:X39"/>
    <mergeCell ref="A41:X41"/>
    <mergeCell ref="A43:X43"/>
    <mergeCell ref="H6:L6"/>
    <mergeCell ref="H7:L7"/>
    <mergeCell ref="B24:AD24"/>
    <mergeCell ref="B26:AD2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V26"/>
  <sheetViews>
    <sheetView zoomScale="55" zoomScaleNormal="55" workbookViewId="0" topLeftCell="A1">
      <selection activeCell="A1" sqref="A1:IV16384"/>
    </sheetView>
  </sheetViews>
  <sheetFormatPr defaultColWidth="9.140625" defaultRowHeight="12.75"/>
  <cols>
    <col min="1" max="2" width="3.7109375" style="2" customWidth="1"/>
    <col min="3" max="3" width="32.851562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0.00390625" style="2" customWidth="1"/>
    <col min="27" max="27" width="1.7109375" style="2" customWidth="1"/>
    <col min="28" max="28" width="10.57421875" style="2" customWidth="1"/>
    <col min="29" max="29" width="1.8515625" style="2" customWidth="1"/>
    <col min="30" max="30" width="14.140625" style="2" customWidth="1"/>
    <col min="31" max="31" width="3.421875" style="2" customWidth="1"/>
    <col min="32" max="16384" width="8.421875" style="2" customWidth="1"/>
  </cols>
  <sheetData>
    <row r="1" spans="1:30" ht="18">
      <c r="A1" s="38" t="s">
        <v>44</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173" t="s">
        <v>133</v>
      </c>
      <c r="B2" s="5"/>
      <c r="C2" s="7"/>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39" t="s">
        <v>134</v>
      </c>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0" ht="18">
      <c r="A4" s="39" t="s">
        <v>29</v>
      </c>
      <c r="B4" s="5"/>
      <c r="C4" s="5"/>
      <c r="D4" s="5"/>
      <c r="E4" s="5"/>
      <c r="F4" s="5"/>
      <c r="G4" s="5"/>
      <c r="H4" s="5"/>
      <c r="I4" s="5"/>
      <c r="J4" s="5"/>
      <c r="K4" s="5"/>
      <c r="L4" s="5"/>
      <c r="M4" s="5"/>
      <c r="N4" s="5"/>
      <c r="O4" s="5"/>
      <c r="P4" s="5"/>
      <c r="Q4" s="5"/>
      <c r="R4" s="5"/>
      <c r="S4" s="5"/>
      <c r="T4" s="5"/>
      <c r="U4" s="5"/>
      <c r="V4" s="5"/>
      <c r="W4" s="5"/>
      <c r="X4" s="5"/>
      <c r="Y4" s="5"/>
      <c r="Z4" s="5"/>
      <c r="AA4" s="5"/>
      <c r="AB4" s="5"/>
      <c r="AC4" s="5"/>
      <c r="AD4" s="5"/>
    </row>
    <row r="5" ht="15.75">
      <c r="C5" s="105" t="s">
        <v>19</v>
      </c>
    </row>
    <row r="7" ht="15" customHeight="1"/>
    <row r="8" spans="1:256" ht="20.25">
      <c r="A8" s="304" t="s">
        <v>79</v>
      </c>
      <c r="B8" s="305"/>
      <c r="C8" s="305"/>
      <c r="D8" s="305"/>
      <c r="E8" s="305"/>
      <c r="F8" s="305"/>
      <c r="G8" s="305"/>
      <c r="H8" s="306"/>
      <c r="I8" s="1"/>
      <c r="J8" s="1"/>
      <c r="K8" s="1"/>
      <c r="L8" s="1"/>
      <c r="M8" s="1"/>
      <c r="N8" s="1"/>
      <c r="O8" s="1"/>
      <c r="P8" s="1"/>
      <c r="Q8" s="1"/>
      <c r="R8" s="1"/>
      <c r="S8" s="1"/>
      <c r="T8" s="1"/>
      <c r="U8" s="1"/>
      <c r="V8" s="1"/>
      <c r="W8" s="1"/>
      <c r="X8" s="1"/>
      <c r="Y8" s="1"/>
      <c r="Z8" s="17" t="s">
        <v>27</v>
      </c>
      <c r="AA8" s="16"/>
      <c r="AB8" s="17" t="s">
        <v>23</v>
      </c>
      <c r="AC8" s="1"/>
      <c r="AD8" s="18" t="s">
        <v>21</v>
      </c>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2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20.25">
      <c r="A10" s="301" t="s">
        <v>135</v>
      </c>
      <c r="B10" s="302"/>
      <c r="C10" s="302"/>
      <c r="D10" s="302"/>
      <c r="E10" s="302"/>
      <c r="F10" s="302"/>
      <c r="G10" s="302"/>
      <c r="H10" s="302"/>
      <c r="I10" s="302"/>
      <c r="J10" s="302"/>
      <c r="K10" s="302"/>
      <c r="L10" s="302"/>
      <c r="M10" s="302"/>
      <c r="N10" s="302"/>
      <c r="O10" s="302"/>
      <c r="P10" s="302"/>
      <c r="Q10" s="302"/>
      <c r="R10" s="302"/>
      <c r="S10" s="302"/>
      <c r="T10" s="302"/>
      <c r="U10" s="302"/>
      <c r="V10" s="302"/>
      <c r="W10" s="302"/>
      <c r="X10" s="303"/>
      <c r="Y10" s="1" t="s">
        <v>19</v>
      </c>
      <c r="Z10" s="1">
        <v>1</v>
      </c>
      <c r="AA10" s="1" t="s">
        <v>19</v>
      </c>
      <c r="AB10" s="1">
        <v>1</v>
      </c>
      <c r="AC10" s="1"/>
      <c r="AD10" s="363">
        <v>89</v>
      </c>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2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0"/>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20.25">
      <c r="A12" s="279" t="s">
        <v>136</v>
      </c>
      <c r="B12" s="280"/>
      <c r="C12" s="280"/>
      <c r="D12" s="280"/>
      <c r="E12" s="280"/>
      <c r="F12" s="280"/>
      <c r="G12" s="280"/>
      <c r="H12" s="281"/>
      <c r="I12" s="1"/>
      <c r="J12" s="1"/>
      <c r="K12" s="1"/>
      <c r="L12" s="1"/>
      <c r="M12" s="1"/>
      <c r="N12" s="1"/>
      <c r="O12" s="1"/>
      <c r="P12" s="1"/>
      <c r="Q12" s="1"/>
      <c r="R12" s="1"/>
      <c r="S12" s="1"/>
      <c r="T12" s="1"/>
      <c r="U12" s="1"/>
      <c r="V12" s="1"/>
      <c r="W12" s="1"/>
      <c r="X12" s="1"/>
      <c r="Y12" s="1"/>
      <c r="Z12" s="1"/>
      <c r="AA12" s="1"/>
      <c r="AB12" s="1"/>
      <c r="AC12" s="1"/>
      <c r="AD12" s="10"/>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20.25">
      <c r="A13" s="1"/>
      <c r="B13"/>
      <c r="C13"/>
      <c r="D13"/>
      <c r="E13"/>
      <c r="F13"/>
      <c r="G13"/>
      <c r="H13"/>
      <c r="I13" s="1"/>
      <c r="J13" s="1"/>
      <c r="K13" s="1"/>
      <c r="L13" s="1"/>
      <c r="M13" s="1"/>
      <c r="N13" s="1"/>
      <c r="O13" s="1"/>
      <c r="P13" s="1"/>
      <c r="Q13" s="1"/>
      <c r="R13" s="1"/>
      <c r="S13" s="1"/>
      <c r="T13" s="1"/>
      <c r="U13" s="1"/>
      <c r="V13" s="1"/>
      <c r="W13" s="1"/>
      <c r="X13" s="1"/>
      <c r="Y13" s="1"/>
      <c r="Z13" s="1"/>
      <c r="AA13" s="1"/>
      <c r="AB13" s="1"/>
      <c r="AC13" s="1"/>
      <c r="AD13" s="10"/>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27" customHeight="1">
      <c r="A14" s="298" t="s">
        <v>137</v>
      </c>
      <c r="B14" s="364"/>
      <c r="C14" s="364"/>
      <c r="D14" s="364"/>
      <c r="E14" s="364"/>
      <c r="F14" s="364"/>
      <c r="G14" s="364"/>
      <c r="H14" s="364"/>
      <c r="I14" s="364"/>
      <c r="J14" s="364"/>
      <c r="K14" s="364"/>
      <c r="L14" s="364"/>
      <c r="M14" s="364"/>
      <c r="N14" s="364"/>
      <c r="O14" s="364"/>
      <c r="P14" s="364"/>
      <c r="Q14" s="364"/>
      <c r="R14" s="364"/>
      <c r="S14" s="364"/>
      <c r="T14" s="364"/>
      <c r="U14" s="364"/>
      <c r="V14" s="364"/>
      <c r="W14" s="364"/>
      <c r="X14" s="365"/>
      <c r="Y14" s="1"/>
      <c r="Z14" s="1"/>
      <c r="AA14" s="1"/>
      <c r="AB14" s="1"/>
      <c r="AC14" s="1"/>
      <c r="AD14" s="10"/>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75" customHeight="1">
      <c r="A15" s="192"/>
      <c r="B15" s="163"/>
      <c r="C15" s="163"/>
      <c r="D15" s="163"/>
      <c r="E15" s="163"/>
      <c r="F15" s="163"/>
      <c r="G15" s="163"/>
      <c r="H15" s="163"/>
      <c r="I15" s="163"/>
      <c r="J15" s="163"/>
      <c r="K15" s="163"/>
      <c r="L15" s="163"/>
      <c r="M15" s="163"/>
      <c r="N15" s="163"/>
      <c r="O15" s="163"/>
      <c r="P15" s="163"/>
      <c r="Q15" s="163"/>
      <c r="R15" s="163"/>
      <c r="S15" s="163"/>
      <c r="T15" s="163"/>
      <c r="U15" s="163"/>
      <c r="V15" s="163"/>
      <c r="W15" s="163"/>
      <c r="X15" s="164"/>
      <c r="Y15" s="1"/>
      <c r="Z15" s="353"/>
      <c r="AA15" s="1"/>
      <c r="AB15" s="353"/>
      <c r="AC15" s="1"/>
      <c r="AD15" s="354"/>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21.75" customHeight="1">
      <c r="A16" s="177" t="s">
        <v>138</v>
      </c>
      <c r="B16" s="1"/>
      <c r="C16" s="1"/>
      <c r="D16" s="1"/>
      <c r="E16" s="1"/>
      <c r="F16" s="1"/>
      <c r="G16" s="1"/>
      <c r="H16" s="1"/>
      <c r="I16" s="1"/>
      <c r="J16" s="1"/>
      <c r="K16" s="1"/>
      <c r="L16" s="1"/>
      <c r="M16" s="1"/>
      <c r="N16" s="1"/>
      <c r="O16" s="1"/>
      <c r="P16" s="1"/>
      <c r="Q16" s="1"/>
      <c r="R16" s="1"/>
      <c r="S16" s="1"/>
      <c r="T16" s="1"/>
      <c r="U16" s="1"/>
      <c r="V16" s="1"/>
      <c r="W16" s="1"/>
      <c r="X16" s="1"/>
      <c r="Y16" s="21" t="s">
        <v>19</v>
      </c>
      <c r="Z16" s="366">
        <v>0</v>
      </c>
      <c r="AA16" s="196"/>
      <c r="AB16" s="366">
        <v>0</v>
      </c>
      <c r="AC16" s="340"/>
      <c r="AD16" s="367">
        <v>0</v>
      </c>
      <c r="AE16" s="206"/>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3.5" customHeight="1">
      <c r="A17" s="162"/>
      <c r="B17" s="163"/>
      <c r="C17" s="163"/>
      <c r="D17" s="163"/>
      <c r="E17" s="163"/>
      <c r="F17" s="163"/>
      <c r="G17" s="163"/>
      <c r="H17" s="163"/>
      <c r="I17" s="163"/>
      <c r="J17" s="163"/>
      <c r="K17" s="163"/>
      <c r="L17" s="163"/>
      <c r="M17" s="163"/>
      <c r="N17" s="163"/>
      <c r="O17" s="163"/>
      <c r="P17" s="163"/>
      <c r="Q17" s="163"/>
      <c r="R17" s="163"/>
      <c r="S17" s="163"/>
      <c r="T17" s="163"/>
      <c r="U17" s="163"/>
      <c r="V17" s="163"/>
      <c r="W17" s="163"/>
      <c r="X17" s="164"/>
      <c r="Y17" s="1"/>
      <c r="Z17" s="165"/>
      <c r="AB17" s="165"/>
      <c r="AD17" s="165"/>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31" ht="18">
      <c r="A18" s="279" t="s">
        <v>139</v>
      </c>
      <c r="B18" s="324"/>
      <c r="C18" s="324"/>
      <c r="D18" s="324"/>
      <c r="E18" s="324"/>
      <c r="F18" s="324"/>
      <c r="G18" s="324"/>
      <c r="H18" s="324"/>
      <c r="I18" s="324"/>
      <c r="J18" s="324"/>
      <c r="K18" s="324"/>
      <c r="L18" s="324"/>
      <c r="M18" s="324"/>
      <c r="N18" s="324"/>
      <c r="O18" s="324"/>
      <c r="P18" s="324"/>
      <c r="Q18" s="324"/>
      <c r="R18" s="324"/>
      <c r="S18" s="324"/>
      <c r="T18" s="324"/>
      <c r="U18" s="324"/>
      <c r="V18" s="324"/>
      <c r="W18" s="324"/>
      <c r="X18" s="325"/>
      <c r="Y18" s="1" t="s">
        <v>19</v>
      </c>
      <c r="Z18" s="23">
        <f>SUM(Z3:Z16)</f>
        <v>1</v>
      </c>
      <c r="AA18" s="1">
        <f>SUM(AA3:AA16)</f>
        <v>0</v>
      </c>
      <c r="AB18" s="23">
        <f>SUM(AB3:AB16)</f>
        <v>1</v>
      </c>
      <c r="AC18" s="1">
        <f>SUM(AC3:AC16)</f>
        <v>0</v>
      </c>
      <c r="AD18" s="368">
        <f>SUM(AD3:AD16)</f>
        <v>89</v>
      </c>
      <c r="AE18" s="1"/>
    </row>
    <row r="19" spans="1:30" ht="1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ht="1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29" ht="56.25" customHeight="1">
      <c r="A21" s="369" t="s">
        <v>140</v>
      </c>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1"/>
      <c r="Z21" s="371"/>
      <c r="AA21" s="371"/>
      <c r="AB21" s="371"/>
      <c r="AC21" s="372"/>
    </row>
    <row r="22" spans="1:29" ht="18">
      <c r="A22" s="373"/>
      <c r="B22" s="374"/>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5"/>
    </row>
    <row r="23" spans="1:29" ht="15" customHeight="1">
      <c r="A23" s="373"/>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5"/>
    </row>
    <row r="24" spans="1:29" ht="11.25" customHeight="1">
      <c r="A24" s="373"/>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5"/>
    </row>
    <row r="25" spans="1:29" ht="15" customHeight="1">
      <c r="A25" s="373"/>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5"/>
    </row>
    <row r="26" spans="1:29" ht="3.75" customHeight="1">
      <c r="A26" s="376"/>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8"/>
    </row>
  </sheetData>
  <mergeCells count="6">
    <mergeCell ref="A18:X18"/>
    <mergeCell ref="A21:X21"/>
    <mergeCell ref="A8:H8"/>
    <mergeCell ref="A10:X10"/>
    <mergeCell ref="A12:H12"/>
    <mergeCell ref="A14:X1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V59"/>
  <sheetViews>
    <sheetView tabSelected="1" zoomScale="55" zoomScaleNormal="55" workbookViewId="0" topLeftCell="E1">
      <selection activeCell="Z34" sqref="Z34"/>
    </sheetView>
  </sheetViews>
  <sheetFormatPr defaultColWidth="9.140625" defaultRowHeight="12.75"/>
  <cols>
    <col min="1" max="2" width="3.7109375" style="2" customWidth="1"/>
    <col min="3" max="3" width="35.140625" style="2" customWidth="1"/>
    <col min="4" max="4" width="4.7109375" style="2" customWidth="1"/>
    <col min="5" max="5" width="7.7109375" style="2" customWidth="1"/>
    <col min="6" max="6" width="3.57421875" style="2" customWidth="1"/>
    <col min="7" max="7" width="7.00390625" style="2" customWidth="1"/>
    <col min="8" max="8" width="8.140625" style="2" customWidth="1"/>
    <col min="9" max="9" width="2.140625" style="2" customWidth="1"/>
    <col min="10" max="10" width="7.140625" style="2" customWidth="1"/>
    <col min="11" max="11" width="2.1406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0.421875" style="2" customWidth="1"/>
    <col min="27" max="27" width="1.7109375" style="2" customWidth="1"/>
    <col min="28" max="28" width="8.421875" style="2" customWidth="1"/>
    <col min="29" max="29" width="1.8515625" style="2" customWidth="1"/>
    <col min="30" max="30" width="13.421875" style="2" customWidth="1"/>
    <col min="31" max="31" width="3.421875" style="2" customWidth="1"/>
    <col min="32" max="16384" width="8.421875" style="2" customWidth="1"/>
  </cols>
  <sheetData>
    <row r="1" spans="1:30" ht="18">
      <c r="A1" s="38" t="s">
        <v>44</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173" t="s">
        <v>141</v>
      </c>
      <c r="B2" s="5"/>
      <c r="C2" s="7"/>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39" t="s">
        <v>29</v>
      </c>
      <c r="B3" s="5"/>
      <c r="C3" s="5"/>
      <c r="D3" s="5"/>
      <c r="E3" s="5"/>
      <c r="F3" s="5"/>
      <c r="G3" s="5"/>
      <c r="H3" s="5"/>
      <c r="I3" s="5"/>
      <c r="J3" s="5"/>
      <c r="K3" s="5"/>
      <c r="L3" s="5"/>
      <c r="M3" s="5"/>
      <c r="N3" s="5"/>
      <c r="O3" s="5"/>
      <c r="P3" s="5"/>
      <c r="Q3" s="5"/>
      <c r="R3" s="5"/>
      <c r="S3" s="5"/>
      <c r="T3" s="5"/>
      <c r="U3" s="5"/>
      <c r="V3" s="5"/>
      <c r="W3" s="5"/>
      <c r="X3" s="5"/>
      <c r="Y3" s="5"/>
      <c r="Z3" s="5"/>
      <c r="AA3" s="5"/>
      <c r="AB3" s="5"/>
      <c r="AC3" s="5"/>
      <c r="AD3" s="5"/>
    </row>
    <row r="4" ht="15.75">
      <c r="C4" s="105" t="s">
        <v>19</v>
      </c>
    </row>
    <row r="7" spans="8:30" ht="30">
      <c r="H7" s="379" t="s">
        <v>142</v>
      </c>
      <c r="I7" s="11"/>
      <c r="J7" s="11"/>
      <c r="K7" s="11"/>
      <c r="L7" s="11"/>
      <c r="N7" s="25" t="s">
        <v>143</v>
      </c>
      <c r="O7" s="11"/>
      <c r="P7" s="11"/>
      <c r="Q7" s="11"/>
      <c r="R7" s="11"/>
      <c r="T7" s="25" t="s">
        <v>63</v>
      </c>
      <c r="U7" s="11"/>
      <c r="V7" s="11"/>
      <c r="W7" s="11"/>
      <c r="X7" s="11"/>
      <c r="Z7" s="25" t="s">
        <v>73</v>
      </c>
      <c r="AA7" s="11"/>
      <c r="AB7" s="11"/>
      <c r="AC7" s="11"/>
      <c r="AD7" s="11"/>
    </row>
    <row r="8" spans="8:26" ht="15">
      <c r="H8" s="35" t="s">
        <v>25</v>
      </c>
      <c r="N8" s="35" t="s">
        <v>25</v>
      </c>
      <c r="T8" s="35" t="s">
        <v>25</v>
      </c>
      <c r="Z8" s="35" t="s">
        <v>25</v>
      </c>
    </row>
    <row r="9" spans="1:30" ht="15">
      <c r="A9" s="9" t="s">
        <v>22</v>
      </c>
      <c r="H9" s="34" t="s">
        <v>27</v>
      </c>
      <c r="J9" s="34" t="s">
        <v>23</v>
      </c>
      <c r="L9" s="34" t="s">
        <v>21</v>
      </c>
      <c r="N9" s="34" t="s">
        <v>27</v>
      </c>
      <c r="P9" s="34" t="s">
        <v>23</v>
      </c>
      <c r="R9" s="34" t="s">
        <v>21</v>
      </c>
      <c r="T9" s="34" t="s">
        <v>27</v>
      </c>
      <c r="V9" s="34" t="s">
        <v>23</v>
      </c>
      <c r="X9" s="34" t="s">
        <v>21</v>
      </c>
      <c r="Z9" s="34" t="s">
        <v>27</v>
      </c>
      <c r="AB9" s="34" t="s">
        <v>23</v>
      </c>
      <c r="AD9" s="34" t="s">
        <v>21</v>
      </c>
    </row>
    <row r="10" spans="1:30" ht="15">
      <c r="A10" s="9"/>
      <c r="H10" s="9"/>
      <c r="J10" s="9"/>
      <c r="L10" s="9"/>
      <c r="N10" s="9"/>
      <c r="P10" s="9"/>
      <c r="R10" s="9"/>
      <c r="T10" s="9"/>
      <c r="V10" s="9"/>
      <c r="X10" s="9"/>
      <c r="Z10" s="9"/>
      <c r="AB10" s="9"/>
      <c r="AD10" s="9"/>
    </row>
    <row r="11" spans="1:7" ht="15">
      <c r="A11" s="2" t="s">
        <v>20</v>
      </c>
      <c r="B11" s="24" t="s">
        <v>144</v>
      </c>
      <c r="G11" s="2" t="s">
        <v>19</v>
      </c>
    </row>
    <row r="12" spans="1:30" ht="15">
      <c r="A12" s="9"/>
      <c r="B12" s="24" t="s">
        <v>145</v>
      </c>
      <c r="G12" s="24" t="s">
        <v>19</v>
      </c>
      <c r="H12" s="24">
        <v>32</v>
      </c>
      <c r="I12" s="24" t="s">
        <v>19</v>
      </c>
      <c r="J12" s="24">
        <v>32</v>
      </c>
      <c r="L12" s="337">
        <v>3322</v>
      </c>
      <c r="N12" s="24">
        <v>32</v>
      </c>
      <c r="P12" s="24">
        <v>32</v>
      </c>
      <c r="R12" s="8">
        <v>3333</v>
      </c>
      <c r="T12" s="24">
        <v>32</v>
      </c>
      <c r="V12" s="24">
        <v>32</v>
      </c>
      <c r="X12" s="337">
        <v>2477</v>
      </c>
      <c r="Z12" s="2">
        <f>T12-N12</f>
        <v>0</v>
      </c>
      <c r="AB12" s="2">
        <f>V12-P12</f>
        <v>0</v>
      </c>
      <c r="AD12" s="337">
        <f>X12-R12</f>
        <v>-856</v>
      </c>
    </row>
    <row r="13" spans="1:30" ht="15">
      <c r="A13" s="9"/>
      <c r="B13" s="24"/>
      <c r="H13" s="9"/>
      <c r="J13" s="9"/>
      <c r="L13" s="9"/>
      <c r="N13" s="9"/>
      <c r="P13" s="9"/>
      <c r="R13" s="9"/>
      <c r="T13" s="9"/>
      <c r="V13" s="9"/>
      <c r="X13" s="9"/>
      <c r="Z13" s="9"/>
      <c r="AB13" s="9"/>
      <c r="AD13" s="9"/>
    </row>
    <row r="14" spans="1:7" ht="15">
      <c r="A14" s="2" t="s">
        <v>90</v>
      </c>
      <c r="B14" s="24" t="s">
        <v>146</v>
      </c>
      <c r="G14" s="2" t="s">
        <v>19</v>
      </c>
    </row>
    <row r="15" spans="2:30" ht="15">
      <c r="B15" s="24" t="s">
        <v>147</v>
      </c>
      <c r="G15" s="24" t="s">
        <v>19</v>
      </c>
      <c r="H15" s="24">
        <v>2426</v>
      </c>
      <c r="J15" s="24">
        <v>2263</v>
      </c>
      <c r="L15" s="24">
        <v>686543</v>
      </c>
      <c r="N15" s="24">
        <v>2026</v>
      </c>
      <c r="P15" s="24">
        <v>1882</v>
      </c>
      <c r="R15" s="24">
        <v>711833</v>
      </c>
      <c r="T15" s="24">
        <v>2026</v>
      </c>
      <c r="U15" s="2" t="s">
        <v>19</v>
      </c>
      <c r="V15" s="24">
        <v>1882</v>
      </c>
      <c r="X15" s="24">
        <v>711833</v>
      </c>
      <c r="Z15" s="2">
        <f>T15-N15</f>
        <v>0</v>
      </c>
      <c r="AB15" s="2">
        <f>V15-P15</f>
        <v>0</v>
      </c>
      <c r="AD15" s="2">
        <f>X15-R15</f>
        <v>0</v>
      </c>
    </row>
    <row r="16" spans="2:30" ht="15">
      <c r="B16" s="24" t="s">
        <v>148</v>
      </c>
      <c r="G16" s="24" t="s">
        <v>19</v>
      </c>
      <c r="H16" s="24">
        <v>0</v>
      </c>
      <c r="J16" s="24">
        <v>0</v>
      </c>
      <c r="L16" s="24">
        <v>40000</v>
      </c>
      <c r="N16" s="2">
        <v>0</v>
      </c>
      <c r="P16" s="2">
        <v>0</v>
      </c>
      <c r="R16" s="24">
        <v>40000</v>
      </c>
      <c r="T16" s="2">
        <v>0</v>
      </c>
      <c r="U16" s="2" t="s">
        <v>19</v>
      </c>
      <c r="V16" s="2">
        <v>0</v>
      </c>
      <c r="X16" s="24">
        <v>40000</v>
      </c>
      <c r="Z16" s="2">
        <f>T16-N16</f>
        <v>0</v>
      </c>
      <c r="AB16" s="2">
        <f>V16-P16</f>
        <v>0</v>
      </c>
      <c r="AD16" s="2">
        <f>X16-R16</f>
        <v>0</v>
      </c>
    </row>
    <row r="17" spans="1:30" ht="15">
      <c r="A17" s="24" t="s">
        <v>19</v>
      </c>
      <c r="B17" s="24" t="s">
        <v>149</v>
      </c>
      <c r="G17" s="24" t="s">
        <v>19</v>
      </c>
      <c r="H17" s="2">
        <v>0</v>
      </c>
      <c r="J17" s="2">
        <v>0</v>
      </c>
      <c r="L17" s="24">
        <v>15501</v>
      </c>
      <c r="N17" s="2">
        <v>0</v>
      </c>
      <c r="P17" s="2">
        <v>0</v>
      </c>
      <c r="R17" s="24">
        <v>15501</v>
      </c>
      <c r="T17" s="2">
        <v>0</v>
      </c>
      <c r="U17" s="2" t="s">
        <v>19</v>
      </c>
      <c r="V17" s="2">
        <v>0</v>
      </c>
      <c r="X17" s="24">
        <v>15501</v>
      </c>
      <c r="Z17" s="2">
        <f>T17-N17</f>
        <v>0</v>
      </c>
      <c r="AB17" s="2">
        <f>V17-P17</f>
        <v>0</v>
      </c>
      <c r="AD17" s="2">
        <f>X17-R17</f>
        <v>0</v>
      </c>
    </row>
    <row r="18" spans="1:30" ht="15">
      <c r="A18" s="24" t="s">
        <v>19</v>
      </c>
      <c r="B18" s="24" t="s">
        <v>150</v>
      </c>
      <c r="G18" s="2" t="s">
        <v>19</v>
      </c>
      <c r="H18" s="33">
        <v>0</v>
      </c>
      <c r="I18" s="207"/>
      <c r="J18" s="33">
        <v>0</v>
      </c>
      <c r="K18" s="207"/>
      <c r="L18" s="166">
        <v>21296</v>
      </c>
      <c r="M18" s="207"/>
      <c r="N18" s="33">
        <v>0</v>
      </c>
      <c r="O18" s="207"/>
      <c r="P18" s="33">
        <v>0</v>
      </c>
      <c r="Q18" s="207"/>
      <c r="R18" s="166">
        <v>21296</v>
      </c>
      <c r="S18" s="207"/>
      <c r="T18" s="33">
        <v>0</v>
      </c>
      <c r="U18" s="207"/>
      <c r="V18" s="33">
        <v>0</v>
      </c>
      <c r="W18" s="207"/>
      <c r="X18" s="166">
        <v>21296</v>
      </c>
      <c r="Y18" s="207"/>
      <c r="Z18" s="33">
        <f>T18-N18</f>
        <v>0</v>
      </c>
      <c r="AA18" s="207"/>
      <c r="AB18" s="33">
        <f>V18-P18</f>
        <v>0</v>
      </c>
      <c r="AC18" s="207"/>
      <c r="AD18" s="33">
        <f>X18-R18</f>
        <v>0</v>
      </c>
    </row>
    <row r="19" spans="1:31" ht="15">
      <c r="A19" s="24" t="s">
        <v>19</v>
      </c>
      <c r="B19" s="24" t="s">
        <v>151</v>
      </c>
      <c r="G19" s="338" t="s">
        <v>19</v>
      </c>
      <c r="H19" s="380">
        <f>SUM(H15:H18)</f>
        <v>2426</v>
      </c>
      <c r="I19" s="380" t="s">
        <v>19</v>
      </c>
      <c r="J19" s="380">
        <f>SUM(J15:J18)</f>
        <v>2263</v>
      </c>
      <c r="K19" s="343"/>
      <c r="L19" s="380">
        <f>SUM(L15:L18)</f>
        <v>763340</v>
      </c>
      <c r="M19" s="343"/>
      <c r="N19" s="380">
        <f>SUM(N15:N18)</f>
        <v>2026</v>
      </c>
      <c r="O19" s="343"/>
      <c r="P19" s="380">
        <f>SUM(P15:P18)</f>
        <v>1882</v>
      </c>
      <c r="Q19" s="343"/>
      <c r="R19" s="380">
        <f>SUM(R15:R18)</f>
        <v>788630</v>
      </c>
      <c r="S19" s="343"/>
      <c r="T19" s="380">
        <f>SUM(T15:T18)</f>
        <v>2026</v>
      </c>
      <c r="U19" s="343"/>
      <c r="V19" s="380">
        <f>SUM(V15:V18)</f>
        <v>1882</v>
      </c>
      <c r="W19" s="343"/>
      <c r="X19" s="380">
        <f>SUM(X15:X18)</f>
        <v>788630</v>
      </c>
      <c r="Y19" s="343"/>
      <c r="Z19" s="2">
        <f>T19-N19</f>
        <v>0</v>
      </c>
      <c r="AA19" s="343"/>
      <c r="AB19" s="2">
        <f>V19-P19</f>
        <v>0</v>
      </c>
      <c r="AC19" s="343"/>
      <c r="AD19" s="212">
        <f>X19-R19</f>
        <v>0</v>
      </c>
      <c r="AE19" s="206"/>
    </row>
    <row r="20" spans="8:30" ht="15">
      <c r="H20" s="165"/>
      <c r="I20" s="165"/>
      <c r="J20" s="165"/>
      <c r="K20" s="165"/>
      <c r="L20" s="165"/>
      <c r="M20" s="165"/>
      <c r="N20" s="165"/>
      <c r="O20" s="165"/>
      <c r="P20" s="165"/>
      <c r="Q20" s="165"/>
      <c r="R20" s="165"/>
      <c r="S20" s="165"/>
      <c r="T20" s="165"/>
      <c r="U20" s="165"/>
      <c r="V20" s="165"/>
      <c r="W20" s="165"/>
      <c r="X20" s="165"/>
      <c r="Y20" s="165"/>
      <c r="Z20" s="165"/>
      <c r="AA20" s="165"/>
      <c r="AB20" s="165"/>
      <c r="AC20" s="165"/>
      <c r="AD20" s="341"/>
    </row>
    <row r="21" spans="2:30" ht="15">
      <c r="B21" s="24" t="s">
        <v>152</v>
      </c>
      <c r="G21" s="2" t="s">
        <v>19</v>
      </c>
      <c r="H21" s="2">
        <f>+H12+H19</f>
        <v>2458</v>
      </c>
      <c r="J21" s="2">
        <f>+J12+J19</f>
        <v>2295</v>
      </c>
      <c r="L21" s="212">
        <f>+L12+L19</f>
        <v>766662</v>
      </c>
      <c r="M21" s="8"/>
      <c r="N21" s="2">
        <f>+N12+N19</f>
        <v>2058</v>
      </c>
      <c r="O21" s="8"/>
      <c r="P21" s="2">
        <f>+P12+P19</f>
        <v>1914</v>
      </c>
      <c r="Q21" s="8"/>
      <c r="R21" s="212">
        <f>+R12+R19</f>
        <v>791963</v>
      </c>
      <c r="S21" s="8"/>
      <c r="T21" s="2">
        <f>+T12+T19</f>
        <v>2058</v>
      </c>
      <c r="U21" s="8"/>
      <c r="V21" s="2">
        <f>+V12+V19</f>
        <v>1914</v>
      </c>
      <c r="W21" s="8"/>
      <c r="X21" s="212">
        <f>+X12+X19</f>
        <v>791107</v>
      </c>
      <c r="Y21" s="8"/>
      <c r="Z21" s="2">
        <f>+Z12+Z19</f>
        <v>0</v>
      </c>
      <c r="AB21" s="2">
        <f>+AB12+AB19</f>
        <v>0</v>
      </c>
      <c r="AC21" s="8"/>
      <c r="AD21" s="212">
        <f>+AD12+AD19</f>
        <v>-856</v>
      </c>
    </row>
    <row r="22" spans="13:29" ht="15">
      <c r="M22" s="8"/>
      <c r="O22" s="8"/>
      <c r="Q22" s="8"/>
      <c r="S22" s="8"/>
      <c r="U22" s="8"/>
      <c r="W22" s="8"/>
      <c r="Y22" s="8"/>
      <c r="AC22" s="8"/>
    </row>
    <row r="24" spans="2:30" ht="15" customHeight="1">
      <c r="B24" s="381" t="s">
        <v>153</v>
      </c>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3"/>
    </row>
    <row r="25" spans="2:30" ht="15" customHeight="1">
      <c r="B25" s="384"/>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6"/>
    </row>
    <row r="26" spans="2:30" ht="24.75" customHeight="1">
      <c r="B26" s="384"/>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6"/>
    </row>
    <row r="27" spans="2:30" ht="15" customHeight="1">
      <c r="B27" s="387"/>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9"/>
    </row>
    <row r="29" spans="1:256" ht="2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20.25">
      <c r="A30" s="1"/>
      <c r="B30" s="1"/>
      <c r="C30" s="1"/>
      <c r="D30" s="1"/>
      <c r="E30" s="1"/>
      <c r="F30" s="1"/>
      <c r="G30" s="1"/>
      <c r="H30" s="1"/>
      <c r="I30" s="1"/>
      <c r="J30" s="1"/>
      <c r="K30" s="1"/>
      <c r="L30" s="1"/>
      <c r="M30" s="1"/>
      <c r="N30" s="1"/>
      <c r="O30" s="1"/>
      <c r="P30" s="1"/>
      <c r="Q30" s="1"/>
      <c r="R30" s="1"/>
      <c r="S30" s="1"/>
      <c r="T30" s="1"/>
      <c r="U30" s="1"/>
      <c r="V30" s="1"/>
      <c r="W30" s="1"/>
      <c r="X30" s="1"/>
      <c r="Y30" s="1"/>
      <c r="Z30" s="16" t="s">
        <v>26</v>
      </c>
      <c r="AA30" s="16"/>
      <c r="AB30" s="16"/>
      <c r="AC30" s="1"/>
      <c r="AD30" s="1"/>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20.25">
      <c r="A31" s="304" t="s">
        <v>79</v>
      </c>
      <c r="B31" s="305"/>
      <c r="C31" s="305"/>
      <c r="D31" s="305"/>
      <c r="E31" s="305"/>
      <c r="F31" s="305"/>
      <c r="G31" s="305"/>
      <c r="H31" s="306"/>
      <c r="I31" s="1"/>
      <c r="J31" s="1"/>
      <c r="K31" s="1"/>
      <c r="L31" s="1"/>
      <c r="M31" s="1"/>
      <c r="N31" s="1"/>
      <c r="O31" s="1"/>
      <c r="P31" s="1"/>
      <c r="Q31" s="1"/>
      <c r="R31" s="1"/>
      <c r="S31" s="1"/>
      <c r="T31" s="1"/>
      <c r="U31" s="1"/>
      <c r="V31" s="1"/>
      <c r="W31" s="1"/>
      <c r="X31" s="1"/>
      <c r="Y31" s="1"/>
      <c r="Z31" s="17" t="s">
        <v>27</v>
      </c>
      <c r="AA31" s="16"/>
      <c r="AB31" s="17" t="s">
        <v>23</v>
      </c>
      <c r="AC31" s="1"/>
      <c r="AD31" s="18" t="s">
        <v>21</v>
      </c>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2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0.25">
      <c r="A33" s="301" t="s">
        <v>127</v>
      </c>
      <c r="B33" s="302"/>
      <c r="C33" s="302"/>
      <c r="D33" s="302"/>
      <c r="E33" s="302"/>
      <c r="F33" s="302"/>
      <c r="G33" s="302"/>
      <c r="H33" s="302"/>
      <c r="I33" s="302"/>
      <c r="J33" s="302"/>
      <c r="K33" s="302"/>
      <c r="L33" s="302"/>
      <c r="M33" s="302"/>
      <c r="N33" s="302"/>
      <c r="O33" s="302"/>
      <c r="P33" s="302"/>
      <c r="Q33" s="302"/>
      <c r="R33" s="302"/>
      <c r="S33" s="302"/>
      <c r="T33" s="302"/>
      <c r="U33" s="302"/>
      <c r="V33" s="302"/>
      <c r="W33" s="302"/>
      <c r="X33" s="303"/>
      <c r="Y33" s="1" t="s">
        <v>19</v>
      </c>
      <c r="Z33" s="1">
        <v>0</v>
      </c>
      <c r="AA33" s="1" t="s">
        <v>19</v>
      </c>
      <c r="AB33" s="1">
        <v>0</v>
      </c>
      <c r="AC33" s="1"/>
      <c r="AD33" s="10">
        <v>0</v>
      </c>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0"/>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2.5" customHeight="1">
      <c r="A35" s="390" t="s">
        <v>154</v>
      </c>
      <c r="B35" s="316"/>
      <c r="C35" s="316"/>
      <c r="D35" s="316"/>
      <c r="E35" s="316"/>
      <c r="F35" s="316"/>
      <c r="G35" s="316"/>
      <c r="H35" s="316"/>
      <c r="I35" s="316"/>
      <c r="J35" s="316"/>
      <c r="K35" s="316"/>
      <c r="L35" s="316"/>
      <c r="M35" s="316"/>
      <c r="N35" s="316"/>
      <c r="O35" s="316"/>
      <c r="P35" s="316"/>
      <c r="Q35" s="316"/>
      <c r="R35" s="316"/>
      <c r="S35" s="316"/>
      <c r="T35" s="316"/>
      <c r="U35" s="316"/>
      <c r="V35" s="316"/>
      <c r="W35" s="316"/>
      <c r="X35" s="317"/>
      <c r="Y35" s="1"/>
      <c r="Z35" s="1"/>
      <c r="AA35" s="1"/>
      <c r="AB35" s="1"/>
      <c r="AC35" s="1"/>
      <c r="AD35" s="10"/>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9.75" customHeight="1">
      <c r="A36" s="162"/>
      <c r="B36" s="163"/>
      <c r="C36" s="163"/>
      <c r="D36" s="163"/>
      <c r="E36" s="163"/>
      <c r="F36" s="163"/>
      <c r="G36" s="163"/>
      <c r="H36" s="163"/>
      <c r="I36" s="163"/>
      <c r="J36" s="163"/>
      <c r="K36" s="163"/>
      <c r="L36" s="391"/>
      <c r="M36" s="163"/>
      <c r="N36" s="163"/>
      <c r="O36" s="163"/>
      <c r="P36" s="163"/>
      <c r="Q36" s="163"/>
      <c r="R36" s="163"/>
      <c r="S36" s="163"/>
      <c r="T36" s="163"/>
      <c r="U36" s="163"/>
      <c r="V36" s="163"/>
      <c r="W36" s="163"/>
      <c r="X36" s="164"/>
      <c r="Y36" s="1"/>
      <c r="Z36" s="1"/>
      <c r="AA36" s="1"/>
      <c r="AB36" s="1"/>
      <c r="AC36" s="1"/>
      <c r="AD36" s="10"/>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ustomHeight="1">
      <c r="A37" s="177" t="s">
        <v>155</v>
      </c>
      <c r="B37" s="163"/>
      <c r="C37" s="163"/>
      <c r="D37" s="163"/>
      <c r="E37" s="163"/>
      <c r="F37" s="163"/>
      <c r="G37" s="163"/>
      <c r="H37" s="163"/>
      <c r="I37" s="163"/>
      <c r="J37" s="163"/>
      <c r="K37" s="163"/>
      <c r="L37" s="163"/>
      <c r="M37" s="163"/>
      <c r="N37" s="163"/>
      <c r="O37" s="163"/>
      <c r="P37" s="163"/>
      <c r="Q37" s="163"/>
      <c r="R37" s="163"/>
      <c r="S37" s="163"/>
      <c r="T37" s="163"/>
      <c r="U37" s="163"/>
      <c r="V37" s="163"/>
      <c r="W37" s="163"/>
      <c r="X37" s="164"/>
      <c r="Y37" s="226" t="s">
        <v>19</v>
      </c>
      <c r="Z37" s="366">
        <v>0</v>
      </c>
      <c r="AA37" s="196"/>
      <c r="AB37" s="366">
        <v>0</v>
      </c>
      <c r="AC37" s="340"/>
      <c r="AD37" s="367">
        <v>-856</v>
      </c>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6.5" customHeight="1">
      <c r="A38" s="177"/>
      <c r="B38" s="1"/>
      <c r="C38" s="1"/>
      <c r="D38" s="1"/>
      <c r="E38" s="1"/>
      <c r="F38" s="1"/>
      <c r="G38" s="1"/>
      <c r="H38" s="1"/>
      <c r="I38" s="1"/>
      <c r="J38" s="1"/>
      <c r="K38" s="1"/>
      <c r="L38" s="1"/>
      <c r="M38" s="1"/>
      <c r="N38" s="1"/>
      <c r="O38" s="1"/>
      <c r="P38" s="1"/>
      <c r="Q38" s="1"/>
      <c r="R38" s="1"/>
      <c r="S38" s="1"/>
      <c r="T38" s="1"/>
      <c r="U38" s="1"/>
      <c r="V38" s="1"/>
      <c r="W38" s="1"/>
      <c r="X38" s="1"/>
      <c r="Y38" s="195" t="s">
        <v>19</v>
      </c>
      <c r="AE38" s="206"/>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34.5" customHeight="1">
      <c r="A39" s="282" t="s">
        <v>156</v>
      </c>
      <c r="B39" s="259"/>
      <c r="C39" s="259"/>
      <c r="D39" s="259"/>
      <c r="E39" s="259"/>
      <c r="F39" s="259"/>
      <c r="G39" s="259"/>
      <c r="H39" s="259"/>
      <c r="I39" s="259"/>
      <c r="J39" s="259"/>
      <c r="K39" s="259"/>
      <c r="L39" s="259"/>
      <c r="M39" s="259"/>
      <c r="N39" s="259"/>
      <c r="O39" s="259"/>
      <c r="P39" s="259"/>
      <c r="Q39" s="259"/>
      <c r="R39" s="259"/>
      <c r="S39" s="259"/>
      <c r="T39" s="259"/>
      <c r="U39" s="259"/>
      <c r="V39" s="259"/>
      <c r="W39" s="259"/>
      <c r="X39" s="284"/>
      <c r="Y39" s="195"/>
      <c r="Z39" s="228"/>
      <c r="AA39" s="196"/>
      <c r="AB39" s="228"/>
      <c r="AC39" s="340"/>
      <c r="AD39" s="392"/>
      <c r="AE39" s="206"/>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6.5" customHeight="1">
      <c r="A40" s="6"/>
      <c r="B40" s="1"/>
      <c r="C40" s="1"/>
      <c r="D40" s="1"/>
      <c r="E40" s="1"/>
      <c r="F40" s="1"/>
      <c r="G40" s="1"/>
      <c r="H40" s="1"/>
      <c r="I40" s="1"/>
      <c r="J40" s="1"/>
      <c r="K40" s="1"/>
      <c r="L40" s="1"/>
      <c r="M40" s="1"/>
      <c r="N40" s="1"/>
      <c r="O40" s="1"/>
      <c r="P40" s="1"/>
      <c r="Q40" s="1"/>
      <c r="R40" s="1"/>
      <c r="S40" s="1"/>
      <c r="T40" s="1"/>
      <c r="U40" s="1"/>
      <c r="V40" s="1"/>
      <c r="W40" s="1"/>
      <c r="X40" s="1"/>
      <c r="Y40" s="195"/>
      <c r="Z40" s="228"/>
      <c r="AA40" s="196"/>
      <c r="AB40" s="228"/>
      <c r="AC40" s="340"/>
      <c r="AD40" s="392"/>
      <c r="AE40" s="206"/>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ustomHeight="1">
      <c r="A41" s="308" t="s">
        <v>157</v>
      </c>
      <c r="B41" s="310"/>
      <c r="C41" s="310"/>
      <c r="D41" s="310"/>
      <c r="E41" s="310"/>
      <c r="F41" s="310"/>
      <c r="G41" s="310"/>
      <c r="H41" s="310"/>
      <c r="I41" s="310"/>
      <c r="J41" s="310"/>
      <c r="K41" s="310"/>
      <c r="L41" s="310"/>
      <c r="M41" s="310"/>
      <c r="N41" s="310"/>
      <c r="O41" s="310"/>
      <c r="P41" s="310"/>
      <c r="Q41" s="310"/>
      <c r="R41" s="310"/>
      <c r="S41" s="310"/>
      <c r="T41" s="310"/>
      <c r="U41" s="310"/>
      <c r="V41" s="310"/>
      <c r="W41" s="310"/>
      <c r="X41" s="311"/>
      <c r="Y41" s="6"/>
      <c r="Z41" s="23">
        <f>SUM(Z33:Z35)</f>
        <v>0</v>
      </c>
      <c r="AA41" s="1">
        <f>SUM(AA33:AA35)</f>
        <v>0</v>
      </c>
      <c r="AB41" s="23">
        <f>SUM(AB33:AB35)</f>
        <v>0</v>
      </c>
      <c r="AC41" s="1">
        <f>SUM(AC33:AC35)</f>
        <v>0</v>
      </c>
      <c r="AD41" s="393">
        <f>SUM(AD33:AD37)</f>
        <v>-856</v>
      </c>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8">
      <c r="A42" s="1"/>
      <c r="B42" s="252"/>
      <c r="C42" s="252"/>
      <c r="D42" s="252"/>
      <c r="E42" s="252"/>
      <c r="F42" s="252"/>
      <c r="G42" s="252"/>
      <c r="H42" s="252"/>
      <c r="I42" s="252"/>
      <c r="J42" s="252"/>
      <c r="K42" s="252"/>
      <c r="L42" s="252"/>
      <c r="M42" s="252"/>
      <c r="N42" s="252"/>
      <c r="O42" s="252"/>
      <c r="P42" s="252"/>
      <c r="Q42" s="252"/>
      <c r="R42" s="252"/>
      <c r="S42" s="252"/>
      <c r="T42" s="252"/>
      <c r="U42" s="252"/>
      <c r="V42" s="252"/>
      <c r="W42" s="252"/>
      <c r="X42" s="255"/>
      <c r="Y42" s="1" t="s">
        <v>19</v>
      </c>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30" ht="1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2:30" ht="18">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8">
      <c r="A48" s="1"/>
      <c r="B48" s="1"/>
      <c r="C48" s="1"/>
      <c r="D48" s="1"/>
      <c r="E48" s="1"/>
      <c r="F48" s="1"/>
      <c r="G48" s="1"/>
      <c r="H48" s="1"/>
      <c r="I48" s="1"/>
      <c r="J48" s="1"/>
      <c r="K48" s="1"/>
      <c r="L48" s="1"/>
      <c r="M48" s="1"/>
      <c r="N48" s="1"/>
      <c r="O48" s="1"/>
      <c r="P48" s="1"/>
      <c r="Q48" s="1"/>
      <c r="R48" s="1"/>
      <c r="S48" s="1"/>
      <c r="T48" s="1"/>
      <c r="U48" s="1"/>
      <c r="V48" s="1"/>
      <c r="W48" s="1"/>
      <c r="X48" s="1"/>
      <c r="Y48" s="1"/>
      <c r="Z48" s="12"/>
      <c r="AA48" s="1"/>
      <c r="AB48" s="12"/>
      <c r="AC48" s="1"/>
      <c r="AD48" s="1"/>
    </row>
    <row r="49" spans="1:30" ht="1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8">
      <c r="A51" s="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8">
      <c r="A52" s="19"/>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256" ht="20.25">
      <c r="A53" s="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30" ht="1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2:30" ht="18">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sheetData>
  <mergeCells count="6">
    <mergeCell ref="A39:X39"/>
    <mergeCell ref="A41:X41"/>
    <mergeCell ref="B24:AD27"/>
    <mergeCell ref="A31:H31"/>
    <mergeCell ref="A33:X33"/>
    <mergeCell ref="A35:X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Jin</cp:lastModifiedBy>
  <cp:lastPrinted>2006-02-06T17:42:48Z</cp:lastPrinted>
  <dcterms:created xsi:type="dcterms:W3CDTF">2003-12-29T19:39:16Z</dcterms:created>
  <dcterms:modified xsi:type="dcterms:W3CDTF">2006-02-07T22:04:33Z</dcterms:modified>
  <cp:category/>
  <cp:version/>
  <cp:contentType/>
  <cp:contentStatus/>
</cp:coreProperties>
</file>