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41" windowWidth="11685" windowHeight="6615" activeTab="1"/>
  </bookViews>
  <sheets>
    <sheet name="SIM Index Front ex" sheetId="1" r:id="rId1"/>
    <sheet name="SIM Index Back ex" sheetId="2" r:id="rId2"/>
  </sheets>
  <definedNames>
    <definedName name="_xlnm.Print_Area" localSheetId="1">'SIM Index Back ex'!$A$1:$V$62</definedName>
    <definedName name="_xlnm.Print_Area" localSheetId="0">'SIM Index Front ex'!$A$1:$M$52</definedName>
  </definedNames>
  <calcPr fullCalcOnLoad="1"/>
</workbook>
</file>

<file path=xl/sharedStrings.xml><?xml version="1.0" encoding="utf-8"?>
<sst xmlns="http://schemas.openxmlformats.org/spreadsheetml/2006/main" count="256" uniqueCount="190">
  <si>
    <t>Ecological Site:</t>
  </si>
  <si>
    <t>A</t>
  </si>
  <si>
    <t>B</t>
  </si>
  <si>
    <t>C</t>
  </si>
  <si>
    <t>D</t>
  </si>
  <si>
    <t>F</t>
  </si>
  <si>
    <t>G</t>
  </si>
  <si>
    <t>H</t>
  </si>
  <si>
    <t>I</t>
  </si>
  <si>
    <t>J</t>
  </si>
  <si>
    <t>E</t>
  </si>
  <si>
    <t>Species Name</t>
  </si>
  <si>
    <t>STOCKING RATE CALCULATIONS</t>
  </si>
  <si>
    <t>Notes:</t>
  </si>
  <si>
    <t>Pounds in 
Reference 
State</t>
  </si>
  <si>
    <t>Vigor of desired key plants:</t>
  </si>
  <si>
    <t>Plant residues &amp; litter:</t>
  </si>
  <si>
    <t>Invading undesirable plants:</t>
  </si>
  <si>
    <t>ABUNDANT</t>
  </si>
  <si>
    <t>MANY</t>
  </si>
  <si>
    <t>Surface Erosion:</t>
  </si>
  <si>
    <t>Crusting:</t>
  </si>
  <si>
    <t>Compaction:</t>
  </si>
  <si>
    <t>Percent bare ground:</t>
  </si>
  <si>
    <t>SLIGHT</t>
  </si>
  <si>
    <t>LESS THAN EXPECTED</t>
  </si>
  <si>
    <t>FAIR</t>
  </si>
  <si>
    <t>SOME</t>
  </si>
  <si>
    <t>POOR</t>
  </si>
  <si>
    <t>INADEQUATE</t>
  </si>
  <si>
    <t>MODERATE</t>
  </si>
  <si>
    <t>NORMAL</t>
  </si>
  <si>
    <t>SEVERE</t>
  </si>
  <si>
    <t>RANGE TREND:</t>
  </si>
  <si>
    <t>Soil Factors (Circle choice)</t>
  </si>
  <si>
    <t xml:space="preserve">  Plant Factors (Circle choice)</t>
  </si>
  <si>
    <t>K</t>
  </si>
  <si>
    <t>SIMILARITY INDEX</t>
  </si>
  <si>
    <t>RANGELAND HEALTH ASSESSMENT</t>
  </si>
  <si>
    <t>Extreme</t>
  </si>
  <si>
    <t>Moderate</t>
  </si>
  <si>
    <t>Slight to Moderate</t>
  </si>
  <si>
    <t>Moderate to Extreme</t>
  </si>
  <si>
    <t>None to Slight</t>
  </si>
  <si>
    <t>12. Functional / Structural Groups</t>
  </si>
  <si>
    <t>13. Plant Mortality / Decadence</t>
  </si>
  <si>
    <t>14. Litter Amount</t>
  </si>
  <si>
    <t>15. Annual Production</t>
  </si>
  <si>
    <t>16. Invasive Plants</t>
  </si>
  <si>
    <t>Recon-
structed 
Present 
Weight
(H x C)</t>
  </si>
  <si>
    <r>
      <t xml:space="preserve">Recon-struction Factor
</t>
    </r>
    <r>
      <rPr>
        <b/>
        <u val="single"/>
        <sz val="11"/>
        <rFont val="Arial"/>
        <family val="2"/>
      </rPr>
      <t xml:space="preserve">___D___
</t>
    </r>
    <r>
      <rPr>
        <b/>
        <sz val="11"/>
        <rFont val="Arial"/>
        <family val="2"/>
      </rPr>
      <t>(E x F x G)</t>
    </r>
  </si>
  <si>
    <t>Major Invading Spp:</t>
  </si>
  <si>
    <t>Green Weight 
(Lbs.)
(B x Total Prod)</t>
  </si>
  <si>
    <t>% Comp.
by 
Weight</t>
  </si>
  <si>
    <t>Lbs 
Allowable</t>
  </si>
  <si>
    <t>17. Reproductive Capability of Perennial Plants</t>
  </si>
  <si>
    <t xml:space="preserve">INITIAL TREND DETERMINATION                                                 </t>
  </si>
  <si>
    <t>S</t>
  </si>
  <si>
    <t>Hydrologic Function (Indicators 1-5, 7-11, &amp; 14)</t>
  </si>
  <si>
    <t>Biotic Integrity (Indicators 8 &amp; 9, 11-17)</t>
  </si>
  <si>
    <t>RANGELAND HEALTH ATTRIBUTE SUMMARY</t>
  </si>
  <si>
    <t>Overall soil degradation:</t>
  </si>
  <si>
    <t>Canopy cover %:</t>
  </si>
  <si>
    <t xml:space="preserve">SI Class: </t>
  </si>
  <si>
    <t>Seedlings &amp; young of desired plants:</t>
  </si>
  <si>
    <t>TOWARD   ( + )</t>
  </si>
  <si>
    <t>AWAY FROM   ( - )</t>
  </si>
  <si>
    <t>GRAZING UTILIZATION OBSERVED</t>
  </si>
  <si>
    <t>0-20%</t>
  </si>
  <si>
    <t>22-40%</t>
  </si>
  <si>
    <t>41-50%</t>
  </si>
  <si>
    <t>61-75%</t>
  </si>
  <si>
    <t>&gt;75%</t>
  </si>
  <si>
    <t>CANOPY COVER</t>
  </si>
  <si>
    <t>Grasses</t>
  </si>
  <si>
    <t>Forbs</t>
  </si>
  <si>
    <t>Shrubs</t>
  </si>
  <si>
    <t>Cryptograms</t>
  </si>
  <si>
    <t>Litter</t>
  </si>
  <si>
    <t>Coarse fragments</t>
  </si>
  <si>
    <t>Bare ground</t>
  </si>
  <si>
    <t>Total:</t>
  </si>
  <si>
    <t xml:space="preserve">Type:  </t>
  </si>
  <si>
    <t>Functioning:</t>
  </si>
  <si>
    <t>Non-Functioning:</t>
  </si>
  <si>
    <t>Level:</t>
  </si>
  <si>
    <r>
      <t xml:space="preserve">    </t>
    </r>
    <r>
      <rPr>
        <b/>
        <sz val="12"/>
        <rFont val="Arial"/>
        <family val="2"/>
      </rPr>
      <t xml:space="preserve">   Full             3/4           1/2           1/4           Dry</t>
    </r>
  </si>
  <si>
    <r>
      <t xml:space="preserve">% Dry 
Weight </t>
    </r>
    <r>
      <rPr>
        <b/>
        <vertAlign val="superscript"/>
        <sz val="10"/>
        <rFont val="Arial"/>
        <family val="2"/>
      </rPr>
      <t>1/</t>
    </r>
  </si>
  <si>
    <r>
      <t xml:space="preserve">% Current Growth Ungrazed </t>
    </r>
    <r>
      <rPr>
        <b/>
        <vertAlign val="superscript"/>
        <sz val="10"/>
        <rFont val="Arial"/>
        <family val="2"/>
      </rPr>
      <t>1/</t>
    </r>
  </si>
  <si>
    <r>
      <t xml:space="preserve">% Growth Curve Complete </t>
    </r>
    <r>
      <rPr>
        <b/>
        <vertAlign val="superscript"/>
        <sz val="10"/>
        <rFont val="Arial"/>
        <family val="2"/>
      </rPr>
      <t>1/</t>
    </r>
  </si>
  <si>
    <r>
      <t xml:space="preserve">% of 
Normal 
Production 
</t>
    </r>
    <r>
      <rPr>
        <b/>
        <vertAlign val="superscript"/>
        <sz val="10"/>
        <rFont val="Arial"/>
        <family val="2"/>
      </rPr>
      <t>1/</t>
    </r>
  </si>
  <si>
    <r>
      <t xml:space="preserve"> </t>
    </r>
    <r>
      <rPr>
        <vertAlign val="superscript"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 Express all percents as decimal values (Example: 60% = .60).</t>
    </r>
  </si>
  <si>
    <t xml:space="preserve">  1. Rills</t>
  </si>
  <si>
    <t xml:space="preserve">  2. Water Flow Patterns</t>
  </si>
  <si>
    <t xml:space="preserve">  3. Pedestals &amp;/or Terracettes</t>
  </si>
  <si>
    <t xml:space="preserve">  4. Bare Ground</t>
  </si>
  <si>
    <t xml:space="preserve">  5. Gullies</t>
  </si>
  <si>
    <t xml:space="preserve">  6. Wind Scoured, Blowout, and/or        Depositional Areas</t>
  </si>
  <si>
    <t xml:space="preserve">  7. Litter Movement (wind or water)</t>
  </si>
  <si>
    <t xml:space="preserve">  8. Soil Surface Resistance to Erosion</t>
  </si>
  <si>
    <t xml:space="preserve">  9. Soil Surface Loss or Degradation</t>
  </si>
  <si>
    <t>Soil/Site Stability (Indicators 1-6, 8, 9, &amp; 11)</t>
  </si>
  <si>
    <t>10. Plant Comm. Comp. &amp; Dist.                              Relative to Infiltration &amp; Runoff</t>
  </si>
  <si>
    <t>11. Compaction Layer                                                 (below soil surface)</t>
  </si>
  <si>
    <t>ANIMAL KIND</t>
  </si>
  <si>
    <t>PLANNED GRAZING PERIOD</t>
  </si>
  <si>
    <t>ATTRIBUTE</t>
  </si>
  <si>
    <t>SOIL, SITE STABILITY</t>
  </si>
  <si>
    <t>HYDROLOGIC FUNCTION</t>
  </si>
  <si>
    <t>BIOTIC INTEGRITY</t>
  </si>
  <si>
    <t>PLANT HEIGHT (Inches)</t>
  </si>
  <si>
    <t>NOTES:</t>
  </si>
  <si>
    <t>LIVESTOCK WATER INFORMATION:</t>
  </si>
  <si>
    <r>
      <t xml:space="preserve">UNITED STATES DEPARTMENT OF AGRICULTURE                                                          </t>
    </r>
    <r>
      <rPr>
        <b/>
        <sz val="11"/>
        <rFont val="Arial"/>
        <family val="2"/>
      </rPr>
      <t>NATURAL RESOURCES CONSERVATION SERVICE</t>
    </r>
    <r>
      <rPr>
        <b/>
        <sz val="10"/>
        <rFont val="Arial"/>
        <family val="2"/>
      </rPr>
      <t xml:space="preserve">  </t>
    </r>
  </si>
  <si>
    <t>OPERATOR:</t>
  </si>
  <si>
    <t>TRACT/FIELD:</t>
  </si>
  <si>
    <t>LOCATION:</t>
  </si>
  <si>
    <t>SECTION:</t>
  </si>
  <si>
    <t>TOWNSHIP:</t>
  </si>
  <si>
    <t>RANGE:</t>
  </si>
  <si>
    <t>DATE:</t>
  </si>
  <si>
    <t>TRANSECT NO.:</t>
  </si>
  <si>
    <t>SLOPE:</t>
  </si>
  <si>
    <t>COUNTY:</t>
  </si>
  <si>
    <t>COMPLETED BY:</t>
  </si>
  <si>
    <t>ASPECT:</t>
  </si>
  <si>
    <t>TOTAL PRODUCTION:</t>
  </si>
  <si>
    <t>UTM:</t>
  </si>
  <si>
    <t>A)  TOTAL FORAGE PRODUCTION  (lbs. / acre)</t>
  </si>
  <si>
    <t>B) HARVEST 
EFFICIENCY</t>
  </si>
  <si>
    <t>DEPARTURE from ECOLOGICAL SITE DESCRIPTION/ECOLOGICAL REFERENCE AREA(s)</t>
  </si>
  <si>
    <t>L.  Total normal annual production in reference vegetation state (from ecological site description).</t>
  </si>
  <si>
    <t>M.  Total pounds of allowable present (total of pounds in column K.).</t>
  </si>
  <si>
    <t>Bluebunch wheatgrass</t>
  </si>
  <si>
    <t>Needleandthread</t>
  </si>
  <si>
    <t>Indian ricegrass</t>
  </si>
  <si>
    <t>Prairie junegrass</t>
  </si>
  <si>
    <t>Threadleaf sedge</t>
  </si>
  <si>
    <t>Sandberg bluegrass</t>
  </si>
  <si>
    <t>Broom snakeweed</t>
  </si>
  <si>
    <t xml:space="preserve">Black sagebrush </t>
  </si>
  <si>
    <t xml:space="preserve">Blue flax   </t>
  </si>
  <si>
    <t>Aster spp.</t>
  </si>
  <si>
    <t>Fringed sagewort</t>
  </si>
  <si>
    <t>Plains pricklypear</t>
  </si>
  <si>
    <t>9S</t>
  </si>
  <si>
    <t>21E</t>
  </si>
  <si>
    <t xml:space="preserve">Hood's phlox  </t>
  </si>
  <si>
    <t>Shrubby buckwheat</t>
  </si>
  <si>
    <t>Cattle</t>
  </si>
  <si>
    <t>May - July</t>
  </si>
  <si>
    <t>X</t>
  </si>
  <si>
    <t xml:space="preserve">     Plains pricklypear</t>
  </si>
  <si>
    <t xml:space="preserve">                  Cattle are watering out of Willow Creek.</t>
  </si>
  <si>
    <t>TOTAL</t>
  </si>
  <si>
    <r>
      <t xml:space="preserve">Noxious weeds:             Leafy spurge              Spotted knapweed              Diffuse knapweed               Canada thistle               Other:  </t>
    </r>
    <r>
      <rPr>
        <b/>
        <i/>
        <sz val="12"/>
        <rFont val="Arial"/>
        <family val="2"/>
      </rPr>
      <t xml:space="preserve">None </t>
    </r>
    <r>
      <rPr>
        <b/>
        <sz val="12"/>
        <rFont val="Arial"/>
        <family val="2"/>
      </rPr>
      <t xml:space="preserve">  </t>
    </r>
  </si>
  <si>
    <r>
      <t xml:space="preserve">Plant Community:  </t>
    </r>
    <r>
      <rPr>
        <b/>
        <i/>
        <sz val="12"/>
        <rFont val="Arial"/>
        <family val="2"/>
      </rPr>
      <t>Bluebunch wheatgrass/ needleandthread/ fringed sagewort</t>
    </r>
  </si>
  <si>
    <t xml:space="preserve">     Plants have been grazed early in year, but have set seed heads, and are in good vigor.  Soils are eroded and are extremely limy.</t>
  </si>
  <si>
    <r>
      <t>EXAMPLE</t>
    </r>
    <r>
      <rPr>
        <b/>
        <sz val="24"/>
        <rFont val="Arial"/>
        <family val="2"/>
      </rPr>
      <t>--RANGELAND INVENTORY WORKSHEET</t>
    </r>
  </si>
  <si>
    <t xml:space="preserve">N. Similarity Index   N = (M/L) x 100 </t>
  </si>
  <si>
    <t>ELEVATION:</t>
  </si>
  <si>
    <t>6276 FT</t>
  </si>
  <si>
    <t xml:space="preserve">     Harry Leggs</t>
  </si>
  <si>
    <t xml:space="preserve">  Loose Cannon</t>
  </si>
  <si>
    <t>GOOD</t>
  </si>
  <si>
    <t>ADEQUATE</t>
  </si>
  <si>
    <t>NONE</t>
  </si>
  <si>
    <t>MORE THAN EXPECTED</t>
  </si>
  <si>
    <t xml:space="preserve">MODERATE  </t>
  </si>
  <si>
    <r>
      <t xml:space="preserve"> </t>
    </r>
    <r>
      <rPr>
        <b/>
        <sz val="11"/>
        <rFont val="Arial"/>
        <family val="2"/>
      </rPr>
      <t xml:space="preserve">    NOT APPARENT   ( 0 )</t>
    </r>
  </si>
  <si>
    <t xml:space="preserve">   51-60%</t>
  </si>
  <si>
    <t>CANOPY COVER %</t>
  </si>
  <si>
    <r>
      <t>BASAL or GROUND COVER %</t>
    </r>
    <r>
      <rPr>
        <b/>
        <sz val="11"/>
        <rFont val="Arial"/>
        <family val="2"/>
      </rPr>
      <t xml:space="preserve"> </t>
    </r>
  </si>
  <si>
    <r>
      <t>Litter Depth (inches):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1"/>
        <color indexed="18"/>
        <rFont val="Arial"/>
        <family val="2"/>
      </rPr>
      <t>0.5</t>
    </r>
  </si>
  <si>
    <r>
      <t xml:space="preserve">     Trough/Tank              Pond/Pit            Reservoir          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Stream              Undeveloped Spring              Other:</t>
    </r>
  </si>
  <si>
    <r>
      <t xml:space="preserve">Clubmoss or Cryptogams (% Cover):                  None             1-2%              3-5%          </t>
    </r>
    <r>
      <rPr>
        <b/>
        <i/>
        <sz val="16"/>
        <rFont val="Arial Black"/>
        <family val="2"/>
      </rPr>
      <t xml:space="preserve"> </t>
    </r>
    <r>
      <rPr>
        <b/>
        <sz val="16"/>
        <rFont val="Arial Black"/>
        <family val="2"/>
      </rPr>
      <t xml:space="preserve">  </t>
    </r>
    <r>
      <rPr>
        <b/>
        <sz val="12"/>
        <rFont val="Arial"/>
        <family val="2"/>
      </rPr>
      <t>6-10%              11-30%               31-50%               51-70%              &gt;70%</t>
    </r>
  </si>
  <si>
    <r>
      <t xml:space="preserve">     A = &gt;75%       B = 65-75%    </t>
    </r>
    <r>
      <rPr>
        <b/>
        <i/>
        <sz val="12"/>
        <rFont val="Arial"/>
        <family val="2"/>
      </rPr>
      <t xml:space="preserve"> </t>
    </r>
    <r>
      <rPr>
        <b/>
        <i/>
        <sz val="16"/>
        <rFont val="Arial Black"/>
        <family val="2"/>
      </rPr>
      <t xml:space="preserve"> </t>
    </r>
    <r>
      <rPr>
        <b/>
        <sz val="16"/>
        <rFont val="Arial Black"/>
        <family val="2"/>
      </rPr>
      <t xml:space="preserve">  </t>
    </r>
    <r>
      <rPr>
        <b/>
        <sz val="12"/>
        <rFont val="Arial"/>
        <family val="2"/>
      </rPr>
      <t>C = 55-64%      D = 45-54%      E = 35-44%      F = 25-34%      G = &lt; 25%</t>
    </r>
  </si>
  <si>
    <r>
      <t xml:space="preserve">Fragment size (inches) &amp; ground cover %:                                                 </t>
    </r>
    <r>
      <rPr>
        <b/>
        <sz val="11"/>
        <color indexed="18"/>
        <rFont val="Arial"/>
        <family val="2"/>
      </rPr>
      <t>&lt;3"            5%</t>
    </r>
  </si>
  <si>
    <t xml:space="preserve">     Plant vigor is high, but soil erosion is evident, with a high percentage of bare ground.</t>
  </si>
  <si>
    <t>C) INITIAL STOCKING RATE-   AUM/Acre                                                                  (A x B) / 915 Lbs/AUM</t>
  </si>
  <si>
    <t xml:space="preserve">     Silty, limy   18" MAP    (R046XC510MT)</t>
  </si>
  <si>
    <t xml:space="preserve">     100 ft. south of Burnt Timber Road</t>
  </si>
  <si>
    <t xml:space="preserve">     708077.2     4995013.9    (NAD83 datum)</t>
  </si>
  <si>
    <t xml:space="preserve">                         Many plant pedestals, much bare ground, not much litter.  Visible water erosion paths.</t>
  </si>
  <si>
    <t xml:space="preserve">     1067 / 3</t>
  </si>
  <si>
    <r>
      <t xml:space="preserve">Elk use evident in winter. </t>
    </r>
    <r>
      <rPr>
        <sz val="10"/>
        <color indexed="18"/>
        <rFont val="Arial"/>
        <family val="2"/>
      </rPr>
      <t xml:space="preserve"> </t>
    </r>
    <r>
      <rPr>
        <sz val="14"/>
        <color indexed="18"/>
        <rFont val="Arial"/>
        <family val="2"/>
      </rPr>
      <t>Consider monitoring.</t>
    </r>
  </si>
  <si>
    <r>
      <t xml:space="preserve">UNITED STATES DEPARTMENT OF AGRICULTURE                                                                                      </t>
    </r>
    <r>
      <rPr>
        <b/>
        <sz val="11"/>
        <rFont val="Arial"/>
        <family val="2"/>
      </rPr>
      <t>NATURAL RESOURCES CONSERVATION SERVICE</t>
    </r>
    <r>
      <rPr>
        <b/>
        <sz val="10"/>
        <rFont val="Arial"/>
        <family val="2"/>
      </rPr>
      <t xml:space="preserve">  </t>
    </r>
  </si>
  <si>
    <t>EXHIBIT MT4-106B--EXAMPLE--Rangeland Inventory Worksheet</t>
  </si>
  <si>
    <t>MT-ECS-2                         REV. 4/2006</t>
  </si>
  <si>
    <r>
      <t xml:space="preserve">MT-ECS-2 </t>
    </r>
    <r>
      <rPr>
        <sz val="9"/>
        <rFont val="Arial"/>
        <family val="2"/>
      </rPr>
      <t xml:space="preserve">                                                                    </t>
    </r>
    <r>
      <rPr>
        <b/>
        <sz val="9"/>
        <rFont val="Arial"/>
        <family val="2"/>
      </rPr>
      <t>REV. 4/2006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</si>
</sst>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8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 Black"/>
      <family val="2"/>
    </font>
    <font>
      <b/>
      <sz val="14"/>
      <color indexed="18"/>
      <name val="Arial"/>
      <family val="2"/>
    </font>
    <font>
      <b/>
      <i/>
      <sz val="11"/>
      <name val="Arial"/>
      <family val="2"/>
    </font>
    <font>
      <b/>
      <i/>
      <sz val="14"/>
      <color indexed="18"/>
      <name val="Arial"/>
      <family val="2"/>
    </font>
    <font>
      <b/>
      <i/>
      <sz val="16"/>
      <name val="Arial Black"/>
      <family val="2"/>
    </font>
    <font>
      <b/>
      <sz val="24"/>
      <color indexed="18"/>
      <name val="Arial"/>
      <family val="2"/>
    </font>
    <font>
      <sz val="8"/>
      <name val="Arial"/>
      <family val="0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vertical="top"/>
      <protection/>
    </xf>
    <xf numFmtId="0" fontId="10" fillId="0" borderId="2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right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3" fillId="2" borderId="7" xfId="0" applyFont="1" applyFill="1" applyBorder="1" applyAlignment="1" applyProtection="1">
      <alignment horizontal="left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3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18" fillId="2" borderId="0" xfId="0" applyFont="1" applyFill="1" applyAlignment="1" applyProtection="1">
      <alignment horizontal="center"/>
      <protection/>
    </xf>
    <xf numFmtId="0" fontId="0" fillId="2" borderId="9" xfId="0" applyFill="1" applyBorder="1" applyAlignment="1" applyProtection="1">
      <alignment horizontal="left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4" fillId="4" borderId="8" xfId="0" applyFont="1" applyFill="1" applyBorder="1" applyAlignment="1" applyProtection="1">
      <alignment horizontal="center"/>
      <protection/>
    </xf>
    <xf numFmtId="0" fontId="4" fillId="4" borderId="8" xfId="0" applyFont="1" applyFill="1" applyBorder="1" applyAlignment="1" applyProtection="1">
      <alignment horizontal="center" wrapText="1"/>
      <protection/>
    </xf>
    <xf numFmtId="0" fontId="4" fillId="4" borderId="1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1" fontId="26" fillId="0" borderId="13" xfId="0" applyNumberFormat="1" applyFont="1" applyFill="1" applyBorder="1" applyAlignment="1" applyProtection="1">
      <alignment horizontal="center" vertical="center"/>
      <protection/>
    </xf>
    <xf numFmtId="164" fontId="26" fillId="0" borderId="13" xfId="0" applyNumberFormat="1" applyFont="1" applyFill="1" applyBorder="1" applyAlignment="1" applyProtection="1">
      <alignment horizontal="center" vertical="center"/>
      <protection/>
    </xf>
    <xf numFmtId="164" fontId="26" fillId="0" borderId="14" xfId="0" applyNumberFormat="1" applyFont="1" applyFill="1" applyBorder="1" applyAlignment="1" applyProtection="1">
      <alignment horizontal="center" vertical="center"/>
      <protection/>
    </xf>
    <xf numFmtId="164" fontId="26" fillId="0" borderId="13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4" fontId="26" fillId="0" borderId="11" xfId="0" applyNumberFormat="1" applyFont="1" applyFill="1" applyBorder="1" applyAlignment="1" applyProtection="1">
      <alignment horizontal="center"/>
      <protection/>
    </xf>
    <xf numFmtId="1" fontId="26" fillId="0" borderId="14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1" fillId="2" borderId="17" xfId="0" applyFont="1" applyFill="1" applyBorder="1" applyAlignment="1" applyProtection="1">
      <alignment horizontal="left" vertical="center"/>
      <protection/>
    </xf>
    <xf numFmtId="0" fontId="1" fillId="4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1" fontId="26" fillId="0" borderId="19" xfId="0" applyNumberFormat="1" applyFont="1" applyFill="1" applyBorder="1" applyAlignment="1" applyProtection="1">
      <alignment horizontal="center" vertical="center"/>
      <protection/>
    </xf>
    <xf numFmtId="1" fontId="26" fillId="0" borderId="20" xfId="0" applyNumberFormat="1" applyFont="1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1" fillId="2" borderId="18" xfId="0" applyFont="1" applyFill="1" applyBorder="1" applyAlignment="1" applyProtection="1">
      <alignment vertical="center"/>
      <protection/>
    </xf>
    <xf numFmtId="0" fontId="1" fillId="2" borderId="23" xfId="0" applyFont="1" applyFill="1" applyBorder="1" applyAlignment="1" applyProtection="1">
      <alignment vertical="center"/>
      <protection/>
    </xf>
    <xf numFmtId="0" fontId="1" fillId="2" borderId="24" xfId="0" applyFont="1" applyFill="1" applyBorder="1" applyAlignment="1" applyProtection="1">
      <alignment vertical="center"/>
      <protection/>
    </xf>
    <xf numFmtId="0" fontId="1" fillId="2" borderId="25" xfId="0" applyFont="1" applyFill="1" applyBorder="1" applyAlignment="1" applyProtection="1">
      <alignment vertical="center"/>
      <protection/>
    </xf>
    <xf numFmtId="0" fontId="1" fillId="2" borderId="26" xfId="0" applyFont="1" applyFill="1" applyBorder="1" applyAlignment="1" applyProtection="1">
      <alignment vertical="center"/>
      <protection/>
    </xf>
    <xf numFmtId="0" fontId="1" fillId="2" borderId="27" xfId="0" applyFont="1" applyFill="1" applyBorder="1" applyAlignment="1" applyProtection="1">
      <alignment vertical="center"/>
      <protection/>
    </xf>
    <xf numFmtId="0" fontId="1" fillId="2" borderId="21" xfId="0" applyFont="1" applyFill="1" applyBorder="1" applyAlignment="1" applyProtection="1">
      <alignment vertical="center"/>
      <protection/>
    </xf>
    <xf numFmtId="0" fontId="1" fillId="2" borderId="28" xfId="0" applyFont="1" applyFill="1" applyBorder="1" applyAlignment="1" applyProtection="1">
      <alignment vertical="center"/>
      <protection/>
    </xf>
    <xf numFmtId="0" fontId="1" fillId="2" borderId="22" xfId="0" applyFont="1" applyFill="1" applyBorder="1" applyAlignment="1" applyProtection="1">
      <alignment vertical="center"/>
      <protection/>
    </xf>
    <xf numFmtId="0" fontId="4" fillId="4" borderId="29" xfId="0" applyFont="1" applyFill="1" applyBorder="1" applyAlignment="1" applyProtection="1">
      <alignment horizontal="center"/>
      <protection/>
    </xf>
    <xf numFmtId="0" fontId="4" fillId="4" borderId="13" xfId="0" applyFont="1" applyFill="1" applyBorder="1" applyAlignment="1" applyProtection="1">
      <alignment horizontal="center"/>
      <protection/>
    </xf>
    <xf numFmtId="0" fontId="4" fillId="4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left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left" vertical="center"/>
      <protection/>
    </xf>
    <xf numFmtId="0" fontId="1" fillId="2" borderId="30" xfId="0" applyFont="1" applyFill="1" applyBorder="1" applyAlignment="1" applyProtection="1">
      <alignment horizontal="left" vertical="center"/>
      <protection/>
    </xf>
    <xf numFmtId="0" fontId="1" fillId="2" borderId="20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 applyProtection="1">
      <alignment horizontal="left" vertical="center"/>
      <protection/>
    </xf>
    <xf numFmtId="0" fontId="26" fillId="0" borderId="27" xfId="0" applyFont="1" applyBorder="1" applyAlignment="1" applyProtection="1">
      <alignment horizontal="left" vertical="center"/>
      <protection/>
    </xf>
    <xf numFmtId="0" fontId="1" fillId="2" borderId="19" xfId="0" applyFont="1" applyFill="1" applyBorder="1" applyAlignment="1" applyProtection="1">
      <alignment vertical="center"/>
      <protection/>
    </xf>
    <xf numFmtId="0" fontId="0" fillId="2" borderId="30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/>
      <protection/>
    </xf>
    <xf numFmtId="0" fontId="1" fillId="2" borderId="31" xfId="0" applyFont="1" applyFill="1" applyBorder="1" applyAlignment="1" applyProtection="1">
      <alignment horizontal="left" vertical="center"/>
      <protection/>
    </xf>
    <xf numFmtId="0" fontId="1" fillId="2" borderId="16" xfId="0" applyFont="1" applyFill="1" applyBorder="1" applyAlignment="1" applyProtection="1">
      <alignment horizontal="left" vertical="center"/>
      <protection/>
    </xf>
    <xf numFmtId="0" fontId="1" fillId="2" borderId="32" xfId="0" applyFont="1" applyFill="1" applyBorder="1" applyAlignment="1" applyProtection="1">
      <alignment horizontal="left" vertical="center"/>
      <protection/>
    </xf>
    <xf numFmtId="0" fontId="15" fillId="0" borderId="2" xfId="0" applyFont="1" applyBorder="1" applyAlignment="1" applyProtection="1">
      <alignment vertical="top"/>
      <protection/>
    </xf>
    <xf numFmtId="0" fontId="10" fillId="0" borderId="2" xfId="0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5" fillId="0" borderId="0" xfId="0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7" fillId="0" borderId="34" xfId="0" applyFont="1" applyBorder="1" applyAlignment="1" applyProtection="1">
      <alignment horizontal="left"/>
      <protection/>
    </xf>
    <xf numFmtId="0" fontId="7" fillId="0" borderId="33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right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3" fillId="2" borderId="35" xfId="0" applyFont="1" applyFill="1" applyBorder="1" applyAlignment="1" applyProtection="1">
      <alignment horizontal="right" vertical="center"/>
      <protection/>
    </xf>
    <xf numFmtId="0" fontId="3" fillId="2" borderId="36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6" fillId="0" borderId="4" xfId="0" applyFont="1" applyBorder="1" applyAlignment="1" applyProtection="1">
      <alignment horizontal="left" vertical="center"/>
      <protection/>
    </xf>
    <xf numFmtId="0" fontId="26" fillId="0" borderId="8" xfId="0" applyFont="1" applyBorder="1" applyAlignment="1" applyProtection="1">
      <alignment horizontal="left" vertical="center"/>
      <protection/>
    </xf>
    <xf numFmtId="0" fontId="26" fillId="0" borderId="15" xfId="0" applyFont="1" applyBorder="1" applyAlignment="1" applyProtection="1">
      <alignment horizontal="left" vertical="center"/>
      <protection/>
    </xf>
    <xf numFmtId="0" fontId="26" fillId="0" borderId="33" xfId="0" applyFont="1" applyBorder="1" applyAlignment="1" applyProtection="1">
      <alignment horizontal="left" vertical="center"/>
      <protection/>
    </xf>
    <xf numFmtId="14" fontId="26" fillId="0" borderId="4" xfId="0" applyNumberFormat="1" applyFont="1" applyBorder="1" applyAlignment="1" applyProtection="1">
      <alignment horizontal="left" vertical="center"/>
      <protection/>
    </xf>
    <xf numFmtId="0" fontId="26" fillId="0" borderId="35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right" vertical="center"/>
      <protection/>
    </xf>
    <xf numFmtId="9" fontId="26" fillId="0" borderId="8" xfId="0" applyNumberFormat="1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left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6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6" fillId="0" borderId="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left" vertic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9" fontId="26" fillId="0" borderId="13" xfId="0" applyNumberFormat="1" applyFont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5" xfId="0" applyFont="1" applyBorder="1" applyAlignment="1" applyProtection="1">
      <alignment/>
      <protection/>
    </xf>
    <xf numFmtId="0" fontId="26" fillId="0" borderId="8" xfId="0" applyFont="1" applyBorder="1" applyAlignment="1" applyProtection="1">
      <alignment/>
      <protection/>
    </xf>
    <xf numFmtId="0" fontId="26" fillId="0" borderId="34" xfId="0" applyFont="1" applyBorder="1" applyAlignment="1" applyProtection="1">
      <alignment horizontal="left"/>
      <protection/>
    </xf>
    <xf numFmtId="0" fontId="26" fillId="0" borderId="33" xfId="0" applyFont="1" applyBorder="1" applyAlignment="1" applyProtection="1">
      <alignment horizontal="left"/>
      <protection/>
    </xf>
    <xf numFmtId="0" fontId="26" fillId="0" borderId="6" xfId="0" applyFont="1" applyBorder="1" applyAlignment="1" applyProtection="1">
      <alignment horizontal="left"/>
      <protection/>
    </xf>
    <xf numFmtId="0" fontId="26" fillId="0" borderId="43" xfId="0" applyFont="1" applyFill="1" applyBorder="1" applyAlignment="1" applyProtection="1">
      <alignment horizontal="center" vertical="center"/>
      <protection/>
    </xf>
    <xf numFmtId="9" fontId="26" fillId="0" borderId="8" xfId="0" applyNumberFormat="1" applyFont="1" applyBorder="1" applyAlignment="1" applyProtection="1">
      <alignment horizontal="center"/>
      <protection/>
    </xf>
    <xf numFmtId="0" fontId="26" fillId="0" borderId="8" xfId="0" applyFont="1" applyBorder="1" applyAlignment="1" applyProtection="1">
      <alignment horizontal="center"/>
      <protection/>
    </xf>
    <xf numFmtId="0" fontId="26" fillId="0" borderId="8" xfId="0" applyFont="1" applyFill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/>
      <protection/>
    </xf>
    <xf numFmtId="0" fontId="26" fillId="0" borderId="33" xfId="0" applyFont="1" applyBorder="1" applyAlignment="1" applyProtection="1">
      <alignment/>
      <protection/>
    </xf>
    <xf numFmtId="0" fontId="26" fillId="0" borderId="6" xfId="0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0" fontId="26" fillId="0" borderId="33" xfId="0" applyFont="1" applyBorder="1" applyAlignment="1" applyProtection="1">
      <alignment/>
      <protection/>
    </xf>
    <xf numFmtId="0" fontId="26" fillId="0" borderId="6" xfId="0" applyFont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left" vertical="top"/>
      <protection/>
    </xf>
    <xf numFmtId="0" fontId="16" fillId="0" borderId="2" xfId="0" applyFont="1" applyBorder="1" applyAlignment="1" applyProtection="1">
      <alignment horizontal="left" vertical="top"/>
      <protection/>
    </xf>
    <xf numFmtId="0" fontId="15" fillId="0" borderId="2" xfId="0" applyFont="1" applyBorder="1" applyAlignment="1" applyProtection="1">
      <alignment horizontal="left" vertical="top"/>
      <protection/>
    </xf>
    <xf numFmtId="0" fontId="16" fillId="0" borderId="2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5" fillId="4" borderId="19" xfId="0" applyFont="1" applyFill="1" applyBorder="1" applyAlignment="1" applyProtection="1">
      <alignment horizontal="center" vertical="center"/>
      <protection/>
    </xf>
    <xf numFmtId="0" fontId="5" fillId="4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46" xfId="0" applyFont="1" applyFill="1" applyBorder="1" applyAlignment="1" applyProtection="1">
      <alignment horizontal="center" vertical="center" wrapText="1"/>
      <protection/>
    </xf>
    <xf numFmtId="0" fontId="3" fillId="2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3" fillId="2" borderId="49" xfId="0" applyFont="1" applyFill="1" applyBorder="1" applyAlignment="1" applyProtection="1">
      <alignment horizontal="center" vertical="center" wrapText="1"/>
      <protection/>
    </xf>
    <xf numFmtId="0" fontId="3" fillId="2" borderId="50" xfId="0" applyFont="1" applyFill="1" applyBorder="1" applyAlignment="1" applyProtection="1">
      <alignment horizontal="center" vertical="center" wrapText="1"/>
      <protection/>
    </xf>
    <xf numFmtId="0" fontId="3" fillId="2" borderId="5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26" fillId="0" borderId="52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 vertical="center"/>
      <protection/>
    </xf>
    <xf numFmtId="0" fontId="26" fillId="0" borderId="41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42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2" fontId="26" fillId="0" borderId="54" xfId="0" applyNumberFormat="1" applyFont="1" applyFill="1" applyBorder="1" applyAlignment="1" applyProtection="1">
      <alignment horizontal="center" vertical="center"/>
      <protection/>
    </xf>
    <xf numFmtId="2" fontId="26" fillId="0" borderId="55" xfId="0" applyNumberFormat="1" applyFont="1" applyFill="1" applyBorder="1" applyAlignment="1" applyProtection="1">
      <alignment horizontal="center" vertical="center"/>
      <protection/>
    </xf>
    <xf numFmtId="2" fontId="26" fillId="0" borderId="52" xfId="0" applyNumberFormat="1" applyFont="1" applyFill="1" applyBorder="1" applyAlignment="1" applyProtection="1">
      <alignment horizontal="center" vertical="center"/>
      <protection/>
    </xf>
    <xf numFmtId="2" fontId="26" fillId="0" borderId="56" xfId="0" applyNumberFormat="1" applyFont="1" applyFill="1" applyBorder="1" applyAlignment="1" applyProtection="1">
      <alignment horizontal="center" vertical="center"/>
      <protection/>
    </xf>
    <xf numFmtId="0" fontId="3" fillId="4" borderId="31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57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2" borderId="27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left" vertical="center"/>
      <protection/>
    </xf>
    <xf numFmtId="0" fontId="26" fillId="0" borderId="58" xfId="0" applyFont="1" applyBorder="1" applyAlignment="1" applyProtection="1">
      <alignment horizontal="left" vertical="center"/>
      <protection/>
    </xf>
    <xf numFmtId="0" fontId="26" fillId="0" borderId="38" xfId="0" applyFont="1" applyBorder="1" applyAlignment="1" applyProtection="1">
      <alignment horizontal="left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58" xfId="0" applyFont="1" applyFill="1" applyBorder="1" applyAlignment="1" applyProtection="1">
      <alignment horizontal="center" vertical="center"/>
      <protection/>
    </xf>
    <xf numFmtId="9" fontId="26" fillId="0" borderId="37" xfId="0" applyNumberFormat="1" applyFont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center" vertical="center"/>
      <protection/>
    </xf>
    <xf numFmtId="0" fontId="26" fillId="0" borderId="59" xfId="0" applyFont="1" applyBorder="1" applyAlignment="1" applyProtection="1">
      <alignment horizontal="center" vertical="center"/>
      <protection/>
    </xf>
    <xf numFmtId="0" fontId="0" fillId="5" borderId="60" xfId="0" applyFill="1" applyBorder="1" applyAlignment="1" applyProtection="1">
      <alignment/>
      <protection/>
    </xf>
    <xf numFmtId="0" fontId="0" fillId="5" borderId="58" xfId="0" applyFill="1" applyBorder="1" applyAlignment="1" applyProtection="1">
      <alignment/>
      <protection/>
    </xf>
    <xf numFmtId="0" fontId="3" fillId="2" borderId="61" xfId="0" applyFont="1" applyFill="1" applyBorder="1" applyAlignment="1" applyProtection="1">
      <alignment horizontal="left" vertical="center"/>
      <protection/>
    </xf>
    <xf numFmtId="0" fontId="3" fillId="2" borderId="62" xfId="0" applyFont="1" applyFill="1" applyBorder="1" applyAlignment="1" applyProtection="1">
      <alignment horizontal="left" vertical="center"/>
      <protection/>
    </xf>
    <xf numFmtId="0" fontId="3" fillId="2" borderId="63" xfId="0" applyFont="1" applyFill="1" applyBorder="1" applyAlignment="1" applyProtection="1">
      <alignment horizontal="left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19" fillId="0" borderId="61" xfId="0" applyFont="1" applyFill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left"/>
      <protection/>
    </xf>
    <xf numFmtId="0" fontId="0" fillId="5" borderId="57" xfId="0" applyFill="1" applyBorder="1" applyAlignment="1" applyProtection="1">
      <alignment horizontal="left"/>
      <protection/>
    </xf>
    <xf numFmtId="0" fontId="0" fillId="5" borderId="65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3" fillId="5" borderId="2" xfId="0" applyFont="1" applyFill="1" applyBorder="1" applyAlignment="1" applyProtection="1">
      <alignment horizontal="left" vertical="center"/>
      <protection/>
    </xf>
    <xf numFmtId="0" fontId="0" fillId="5" borderId="2" xfId="0" applyFill="1" applyBorder="1" applyAlignment="1" applyProtection="1">
      <alignment vertical="center"/>
      <protection/>
    </xf>
    <xf numFmtId="0" fontId="3" fillId="2" borderId="66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67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/>
      <protection/>
    </xf>
    <xf numFmtId="0" fontId="0" fillId="0" borderId="70" xfId="0" applyFill="1" applyBorder="1" applyAlignment="1" applyProtection="1">
      <alignment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65" xfId="0" applyFont="1" applyFill="1" applyBorder="1" applyAlignment="1" applyProtection="1">
      <alignment horizontal="center" vertical="center"/>
      <protection/>
    </xf>
    <xf numFmtId="0" fontId="3" fillId="2" borderId="71" xfId="0" applyFont="1" applyFill="1" applyBorder="1" applyAlignment="1" applyProtection="1">
      <alignment horizontal="center" vertical="center"/>
      <protection/>
    </xf>
    <xf numFmtId="0" fontId="3" fillId="2" borderId="72" xfId="0" applyFont="1" applyFill="1" applyBorder="1" applyAlignment="1" applyProtection="1">
      <alignment horizontal="center" vertical="center" wrapText="1"/>
      <protection/>
    </xf>
    <xf numFmtId="0" fontId="3" fillId="2" borderId="42" xfId="0" applyFont="1" applyFill="1" applyBorder="1" applyAlignment="1" applyProtection="1">
      <alignment horizontal="center" vertical="center" wrapText="1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4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72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1" fillId="2" borderId="27" xfId="0" applyFont="1" applyFill="1" applyBorder="1" applyAlignment="1" applyProtection="1">
      <alignment horizontal="center" vertical="center"/>
      <protection/>
    </xf>
    <xf numFmtId="0" fontId="3" fillId="2" borderId="73" xfId="0" applyFont="1" applyFill="1" applyBorder="1" applyAlignment="1" applyProtection="1">
      <alignment horizontal="center" vertical="center"/>
      <protection/>
    </xf>
    <xf numFmtId="0" fontId="3" fillId="2" borderId="50" xfId="0" applyFont="1" applyFill="1" applyBorder="1" applyAlignment="1" applyProtection="1">
      <alignment horizontal="center" vertical="center"/>
      <protection/>
    </xf>
    <xf numFmtId="0" fontId="3" fillId="2" borderId="74" xfId="0" applyFont="1" applyFill="1" applyBorder="1" applyAlignment="1" applyProtection="1">
      <alignment horizontal="center" vertical="center"/>
      <protection/>
    </xf>
    <xf numFmtId="0" fontId="3" fillId="2" borderId="75" xfId="0" applyFont="1" applyFill="1" applyBorder="1" applyAlignment="1" applyProtection="1">
      <alignment horizontal="center" vertical="center" wrapText="1"/>
      <protection/>
    </xf>
    <xf numFmtId="0" fontId="3" fillId="2" borderId="76" xfId="0" applyFont="1" applyFill="1" applyBorder="1" applyAlignment="1" applyProtection="1">
      <alignment horizontal="center" vertical="center" wrapText="1"/>
      <protection/>
    </xf>
    <xf numFmtId="0" fontId="3" fillId="2" borderId="77" xfId="0" applyFont="1" applyFill="1" applyBorder="1" applyAlignment="1" applyProtection="1">
      <alignment horizontal="center" vertical="center" wrapText="1"/>
      <protection/>
    </xf>
    <xf numFmtId="0" fontId="3" fillId="2" borderId="78" xfId="0" applyFont="1" applyFill="1" applyBorder="1" applyAlignment="1" applyProtection="1">
      <alignment horizontal="center" vertical="center" wrapText="1"/>
      <protection/>
    </xf>
    <xf numFmtId="0" fontId="3" fillId="2" borderId="79" xfId="0" applyFont="1" applyFill="1" applyBorder="1" applyAlignment="1" applyProtection="1">
      <alignment horizontal="center" vertical="center" wrapText="1"/>
      <protection/>
    </xf>
    <xf numFmtId="0" fontId="3" fillId="2" borderId="80" xfId="0" applyFont="1" applyFill="1" applyBorder="1" applyAlignment="1" applyProtection="1">
      <alignment horizontal="left" vertical="center" wrapText="1"/>
      <protection/>
    </xf>
    <xf numFmtId="0" fontId="3" fillId="2" borderId="55" xfId="0" applyFont="1" applyFill="1" applyBorder="1" applyAlignment="1" applyProtection="1">
      <alignment horizontal="left" vertical="center" wrapText="1"/>
      <protection/>
    </xf>
    <xf numFmtId="0" fontId="3" fillId="2" borderId="81" xfId="0" applyFont="1" applyFill="1" applyBorder="1" applyAlignment="1" applyProtection="1">
      <alignment horizontal="left" vertical="center" wrapText="1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26" fillId="0" borderId="72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3" xfId="0" applyFont="1" applyFill="1" applyBorder="1" applyAlignment="1" applyProtection="1">
      <alignment horizontal="left" vertical="center" wrapText="1"/>
      <protection/>
    </xf>
    <xf numFmtId="0" fontId="3" fillId="2" borderId="82" xfId="0" applyFont="1" applyFill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26" fillId="0" borderId="83" xfId="0" applyFont="1" applyBorder="1" applyAlignment="1" applyProtection="1">
      <alignment horizontal="center" vertical="center"/>
      <protection/>
    </xf>
    <xf numFmtId="0" fontId="26" fillId="0" borderId="6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 wrapText="1"/>
      <protection/>
    </xf>
    <xf numFmtId="0" fontId="3" fillId="2" borderId="28" xfId="0" applyFont="1" applyFill="1" applyBorder="1" applyAlignment="1" applyProtection="1">
      <alignment horizontal="left" vertical="center" wrapText="1"/>
      <protection/>
    </xf>
    <xf numFmtId="0" fontId="3" fillId="2" borderId="84" xfId="0" applyFont="1" applyFill="1" applyBorder="1" applyAlignment="1" applyProtection="1">
      <alignment horizontal="left" vertical="center" wrapText="1"/>
      <protection/>
    </xf>
    <xf numFmtId="0" fontId="5" fillId="0" borderId="85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26" fillId="0" borderId="85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3" fillId="2" borderId="86" xfId="0" applyFont="1" applyFill="1" applyBorder="1" applyAlignment="1" applyProtection="1">
      <alignment horizontal="center" vertical="center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87" xfId="0" applyFont="1" applyFill="1" applyBorder="1" applyAlignment="1" applyProtection="1">
      <alignment horizontal="center" vertical="center"/>
      <protection/>
    </xf>
    <xf numFmtId="0" fontId="3" fillId="2" borderId="48" xfId="0" applyFont="1" applyFill="1" applyBorder="1" applyAlignment="1" applyProtection="1">
      <alignment horizontal="center" vertical="center" wrapText="1"/>
      <protection/>
    </xf>
    <xf numFmtId="0" fontId="3" fillId="2" borderId="88" xfId="0" applyFont="1" applyFill="1" applyBorder="1" applyAlignment="1" applyProtection="1">
      <alignment horizontal="center" vertical="center" wrapText="1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vertical="center"/>
      <protection/>
    </xf>
    <xf numFmtId="0" fontId="1" fillId="0" borderId="55" xfId="0" applyFont="1" applyBorder="1" applyAlignment="1" applyProtection="1">
      <alignment vertical="center"/>
      <protection/>
    </xf>
    <xf numFmtId="0" fontId="1" fillId="0" borderId="52" xfId="0" applyFont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 applyProtection="1">
      <alignment vertical="center"/>
      <protection/>
    </xf>
    <xf numFmtId="0" fontId="1" fillId="0" borderId="89" xfId="0" applyFont="1" applyBorder="1" applyAlignment="1" applyProtection="1">
      <alignment vertical="center"/>
      <protection/>
    </xf>
    <xf numFmtId="0" fontId="1" fillId="0" borderId="76" xfId="0" applyFont="1" applyBorder="1" applyAlignment="1" applyProtection="1">
      <alignment vertical="center"/>
      <protection/>
    </xf>
    <xf numFmtId="0" fontId="26" fillId="0" borderId="78" xfId="0" applyFont="1" applyBorder="1" applyAlignment="1" applyProtection="1">
      <alignment horizontal="center" vertical="center"/>
      <protection/>
    </xf>
    <xf numFmtId="0" fontId="3" fillId="2" borderId="90" xfId="0" applyFont="1" applyFill="1" applyBorder="1" applyAlignment="1" applyProtection="1">
      <alignment horizontal="center" vertical="center" wrapText="1"/>
      <protection/>
    </xf>
    <xf numFmtId="0" fontId="3" fillId="2" borderId="91" xfId="0" applyFont="1" applyFill="1" applyBorder="1" applyAlignment="1" applyProtection="1">
      <alignment horizontal="center" vertical="center" wrapText="1"/>
      <protection/>
    </xf>
    <xf numFmtId="0" fontId="3" fillId="2" borderId="92" xfId="0" applyFont="1" applyFill="1" applyBorder="1" applyAlignment="1" applyProtection="1">
      <alignment horizontal="center" vertical="center" wrapText="1"/>
      <protection/>
    </xf>
    <xf numFmtId="0" fontId="4" fillId="2" borderId="93" xfId="0" applyFont="1" applyFill="1" applyBorder="1" applyAlignment="1" applyProtection="1">
      <alignment horizontal="center" vertical="center" wrapText="1"/>
      <protection/>
    </xf>
    <xf numFmtId="0" fontId="4" fillId="2" borderId="94" xfId="0" applyFont="1" applyFill="1" applyBorder="1" applyAlignment="1" applyProtection="1">
      <alignment horizontal="center" vertical="center"/>
      <protection/>
    </xf>
    <xf numFmtId="0" fontId="4" fillId="2" borderId="95" xfId="0" applyFont="1" applyFill="1" applyBorder="1" applyAlignment="1" applyProtection="1">
      <alignment horizontal="center" vertical="center"/>
      <protection/>
    </xf>
    <xf numFmtId="0" fontId="4" fillId="2" borderId="93" xfId="0" applyFont="1" applyFill="1" applyBorder="1" applyAlignment="1" applyProtection="1">
      <alignment horizontal="center" vertical="center"/>
      <protection/>
    </xf>
    <xf numFmtId="0" fontId="9" fillId="2" borderId="93" xfId="0" applyFont="1" applyFill="1" applyBorder="1" applyAlignment="1" applyProtection="1">
      <alignment horizontal="center" vertical="center"/>
      <protection/>
    </xf>
    <xf numFmtId="0" fontId="3" fillId="2" borderId="94" xfId="0" applyFont="1" applyFill="1" applyBorder="1" applyAlignment="1" applyProtection="1">
      <alignment horizontal="center" vertical="center"/>
      <protection/>
    </xf>
    <xf numFmtId="0" fontId="3" fillId="2" borderId="95" xfId="0" applyFont="1" applyFill="1" applyBorder="1" applyAlignment="1" applyProtection="1">
      <alignment horizontal="center" vertical="center"/>
      <protection/>
    </xf>
    <xf numFmtId="0" fontId="0" fillId="5" borderId="96" xfId="0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 horizontal="center" vertical="center"/>
      <protection/>
    </xf>
    <xf numFmtId="0" fontId="5" fillId="6" borderId="23" xfId="0" applyFont="1" applyFill="1" applyBorder="1" applyAlignment="1" applyProtection="1">
      <alignment horizontal="center" vertical="center"/>
      <protection/>
    </xf>
    <xf numFmtId="0" fontId="5" fillId="6" borderId="24" xfId="0" applyFont="1" applyFill="1" applyBorder="1" applyAlignment="1" applyProtection="1">
      <alignment horizontal="center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9" xfId="0" applyFont="1" applyBorder="1" applyAlignment="1" applyProtection="1">
      <alignment horizontal="center"/>
      <protection/>
    </xf>
    <xf numFmtId="0" fontId="26" fillId="0" borderId="34" xfId="0" applyFont="1" applyFill="1" applyBorder="1" applyAlignment="1" applyProtection="1">
      <alignment horizontal="center"/>
      <protection/>
    </xf>
    <xf numFmtId="0" fontId="26" fillId="0" borderId="33" xfId="0" applyFont="1" applyFill="1" applyBorder="1" applyAlignment="1" applyProtection="1">
      <alignment horizontal="center"/>
      <protection/>
    </xf>
    <xf numFmtId="0" fontId="0" fillId="5" borderId="97" xfId="0" applyFill="1" applyBorder="1" applyAlignment="1" applyProtection="1">
      <alignment/>
      <protection/>
    </xf>
    <xf numFmtId="0" fontId="26" fillId="6" borderId="34" xfId="0" applyFont="1" applyFill="1" applyBorder="1" applyAlignment="1" applyProtection="1">
      <alignment/>
      <protection/>
    </xf>
    <xf numFmtId="0" fontId="27" fillId="6" borderId="33" xfId="0" applyFont="1" applyFill="1" applyBorder="1" applyAlignment="1" applyProtection="1">
      <alignment/>
      <protection/>
    </xf>
    <xf numFmtId="0" fontId="27" fillId="6" borderId="9" xfId="0" applyFont="1" applyFill="1" applyBorder="1" applyAlignment="1" applyProtection="1">
      <alignment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2" borderId="33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20" fillId="2" borderId="34" xfId="0" applyFont="1" applyFill="1" applyBorder="1" applyAlignment="1" applyProtection="1">
      <alignment horizontal="center"/>
      <protection/>
    </xf>
    <xf numFmtId="0" fontId="20" fillId="2" borderId="33" xfId="0" applyFont="1" applyFill="1" applyBorder="1" applyAlignment="1" applyProtection="1">
      <alignment horizontal="center"/>
      <protection/>
    </xf>
    <xf numFmtId="0" fontId="20" fillId="2" borderId="9" xfId="0" applyFont="1" applyFill="1" applyBorder="1" applyAlignment="1" applyProtection="1">
      <alignment horizontal="center"/>
      <protection/>
    </xf>
    <xf numFmtId="0" fontId="7" fillId="6" borderId="34" xfId="0" applyFont="1" applyFill="1" applyBorder="1" applyAlignment="1" applyProtection="1">
      <alignment/>
      <protection/>
    </xf>
    <xf numFmtId="0" fontId="7" fillId="6" borderId="33" xfId="0" applyFont="1" applyFill="1" applyBorder="1" applyAlignment="1" applyProtection="1">
      <alignment/>
      <protection/>
    </xf>
    <xf numFmtId="0" fontId="7" fillId="6" borderId="9" xfId="0" applyFont="1" applyFill="1" applyBorder="1" applyAlignment="1" applyProtection="1">
      <alignment/>
      <protection/>
    </xf>
    <xf numFmtId="0" fontId="18" fillId="2" borderId="34" xfId="0" applyFont="1" applyFill="1" applyBorder="1" applyAlignment="1" applyProtection="1">
      <alignment horizontal="center"/>
      <protection/>
    </xf>
    <xf numFmtId="0" fontId="18" fillId="2" borderId="33" xfId="0" applyFont="1" applyFill="1" applyBorder="1" applyAlignment="1" applyProtection="1">
      <alignment horizontal="center"/>
      <protection/>
    </xf>
    <xf numFmtId="0" fontId="18" fillId="2" borderId="9" xfId="0" applyFont="1" applyFill="1" applyBorder="1" applyAlignment="1" applyProtection="1">
      <alignment horizontal="center"/>
      <protection/>
    </xf>
    <xf numFmtId="0" fontId="23" fillId="0" borderId="34" xfId="0" applyFont="1" applyFill="1" applyBorder="1" applyAlignment="1" applyProtection="1">
      <alignment horizontal="left" vertical="top" wrapText="1"/>
      <protection/>
    </xf>
    <xf numFmtId="0" fontId="24" fillId="0" borderId="33" xfId="0" applyFont="1" applyFill="1" applyBorder="1" applyAlignment="1" applyProtection="1">
      <alignment horizontal="left" vertical="top" wrapText="1"/>
      <protection/>
    </xf>
    <xf numFmtId="0" fontId="24" fillId="0" borderId="9" xfId="0" applyFont="1" applyFill="1" applyBorder="1" applyAlignment="1" applyProtection="1">
      <alignment horizontal="left" vertical="top" wrapText="1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vertical="top" wrapText="1"/>
      <protection/>
    </xf>
    <xf numFmtId="0" fontId="23" fillId="0" borderId="33" xfId="0" applyFont="1" applyBorder="1" applyAlignment="1" applyProtection="1">
      <alignment vertical="top" wrapText="1"/>
      <protection/>
    </xf>
    <xf numFmtId="0" fontId="23" fillId="0" borderId="9" xfId="0" applyFont="1" applyBorder="1" applyAlignment="1" applyProtection="1">
      <alignment vertical="top" wrapText="1"/>
      <protection/>
    </xf>
    <xf numFmtId="0" fontId="18" fillId="2" borderId="60" xfId="0" applyFont="1" applyFill="1" applyBorder="1" applyAlignment="1" applyProtection="1">
      <alignment horizontal="center"/>
      <protection/>
    </xf>
    <xf numFmtId="0" fontId="18" fillId="2" borderId="58" xfId="0" applyFont="1" applyFill="1" applyBorder="1" applyAlignment="1" applyProtection="1">
      <alignment horizontal="center"/>
      <protection/>
    </xf>
    <xf numFmtId="0" fontId="18" fillId="2" borderId="59" xfId="0" applyFont="1" applyFill="1" applyBorder="1" applyAlignment="1" applyProtection="1">
      <alignment horizontal="center"/>
      <protection/>
    </xf>
    <xf numFmtId="0" fontId="26" fillId="0" borderId="60" xfId="0" applyFont="1" applyBorder="1" applyAlignment="1" applyProtection="1">
      <alignment horizontal="center"/>
      <protection/>
    </xf>
    <xf numFmtId="0" fontId="26" fillId="0" borderId="58" xfId="0" applyFont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8" fillId="2" borderId="21" xfId="0" applyFont="1" applyFill="1" applyBorder="1" applyAlignment="1" applyProtection="1">
      <alignment horizontal="center" vertical="center" wrapText="1"/>
      <protection/>
    </xf>
    <xf numFmtId="0" fontId="18" fillId="2" borderId="28" xfId="0" applyFont="1" applyFill="1" applyBorder="1" applyAlignment="1" applyProtection="1">
      <alignment horizontal="center" vertical="center" wrapText="1"/>
      <protection/>
    </xf>
    <xf numFmtId="0" fontId="18" fillId="2" borderId="22" xfId="0" applyFont="1" applyFill="1" applyBorder="1" applyAlignment="1" applyProtection="1">
      <alignment horizontal="center" vertical="center" wrapText="1"/>
      <protection/>
    </xf>
    <xf numFmtId="1" fontId="26" fillId="0" borderId="21" xfId="0" applyNumberFormat="1" applyFont="1" applyBorder="1" applyAlignment="1" applyProtection="1">
      <alignment horizontal="center" vertical="center" wrapText="1"/>
      <protection/>
    </xf>
    <xf numFmtId="1" fontId="26" fillId="0" borderId="28" xfId="0" applyNumberFormat="1" applyFont="1" applyBorder="1" applyAlignment="1" applyProtection="1">
      <alignment horizontal="center" vertical="center" wrapText="1"/>
      <protection/>
    </xf>
    <xf numFmtId="1" fontId="26" fillId="0" borderId="22" xfId="0" applyNumberFormat="1" applyFont="1" applyBorder="1" applyAlignment="1" applyProtection="1">
      <alignment horizontal="center" vertical="center" wrapText="1"/>
      <protection/>
    </xf>
    <xf numFmtId="0" fontId="0" fillId="5" borderId="98" xfId="0" applyFill="1" applyBorder="1" applyAlignment="1" applyProtection="1">
      <alignment/>
      <protection/>
    </xf>
    <xf numFmtId="0" fontId="7" fillId="6" borderId="21" xfId="0" applyFont="1" applyFill="1" applyBorder="1" applyAlignment="1" applyProtection="1">
      <alignment/>
      <protection/>
    </xf>
    <xf numFmtId="0" fontId="7" fillId="6" borderId="28" xfId="0" applyFont="1" applyFill="1" applyBorder="1" applyAlignment="1" applyProtection="1">
      <alignment/>
      <protection/>
    </xf>
    <xf numFmtId="0" fontId="7" fillId="6" borderId="22" xfId="0" applyFont="1" applyFill="1" applyBorder="1" applyAlignment="1" applyProtection="1">
      <alignment/>
      <protection/>
    </xf>
    <xf numFmtId="0" fontId="1" fillId="2" borderId="66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horizontal="right" vertic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67" xfId="0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2" borderId="60" xfId="0" applyFont="1" applyFill="1" applyBorder="1" applyAlignment="1" applyProtection="1">
      <alignment/>
      <protection/>
    </xf>
    <xf numFmtId="0" fontId="1" fillId="2" borderId="58" xfId="0" applyFont="1" applyFill="1" applyBorder="1" applyAlignment="1" applyProtection="1">
      <alignment/>
      <protection/>
    </xf>
    <xf numFmtId="0" fontId="1" fillId="2" borderId="38" xfId="0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" fillId="2" borderId="43" xfId="0" applyFont="1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" fillId="2" borderId="1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0" fillId="6" borderId="15" xfId="0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8" fillId="2" borderId="34" xfId="0" applyFont="1" applyFill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6" fillId="0" borderId="21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6</xdr:row>
      <xdr:rowOff>114300</xdr:rowOff>
    </xdr:from>
    <xdr:to>
      <xdr:col>7</xdr:col>
      <xdr:colOff>533400</xdr:colOff>
      <xdr:row>10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6867525" y="2133600"/>
          <a:ext cx="1057275" cy="1200150"/>
          <a:chOff x="199" y="70"/>
          <a:chExt cx="86" cy="9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14" y="85"/>
            <a:ext cx="52" cy="5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27" y="85"/>
            <a:ext cx="0" cy="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0" y="86"/>
            <a:ext cx="0" cy="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53" y="86"/>
            <a:ext cx="0" cy="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14" y="98"/>
            <a:ext cx="5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14" y="111"/>
            <a:ext cx="5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14" y="122"/>
            <a:ext cx="5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238" y="70"/>
            <a:ext cx="2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233" y="144"/>
            <a:ext cx="2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263" y="108"/>
            <a:ext cx="2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99" y="110"/>
            <a:ext cx="2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  <xdr:twoCellAnchor>
    <xdr:from>
      <xdr:col>3</xdr:col>
      <xdr:colOff>114300</xdr:colOff>
      <xdr:row>43</xdr:row>
      <xdr:rowOff>76200</xdr:rowOff>
    </xdr:from>
    <xdr:to>
      <xdr:col>4</xdr:col>
      <xdr:colOff>323850</xdr:colOff>
      <xdr:row>43</xdr:row>
      <xdr:rowOff>361950</xdr:rowOff>
    </xdr:to>
    <xdr:sp>
      <xdr:nvSpPr>
        <xdr:cNvPr id="13" name="Oval 18"/>
        <xdr:cNvSpPr>
          <a:spLocks/>
        </xdr:cNvSpPr>
      </xdr:nvSpPr>
      <xdr:spPr>
        <a:xfrm>
          <a:off x="3581400" y="16049625"/>
          <a:ext cx="1190625" cy="28575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41</xdr:row>
      <xdr:rowOff>19050</xdr:rowOff>
    </xdr:from>
    <xdr:to>
      <xdr:col>7</xdr:col>
      <xdr:colOff>228600</xdr:colOff>
      <xdr:row>42</xdr:row>
      <xdr:rowOff>9525</xdr:rowOff>
    </xdr:to>
    <xdr:sp>
      <xdr:nvSpPr>
        <xdr:cNvPr id="14" name="Oval 19"/>
        <xdr:cNvSpPr>
          <a:spLocks/>
        </xdr:cNvSpPr>
      </xdr:nvSpPr>
      <xdr:spPr>
        <a:xfrm>
          <a:off x="6762750" y="15230475"/>
          <a:ext cx="857250" cy="37147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</xdr:row>
      <xdr:rowOff>0</xdr:rowOff>
    </xdr:from>
    <xdr:to>
      <xdr:col>7</xdr:col>
      <xdr:colOff>219075</xdr:colOff>
      <xdr:row>8</xdr:row>
      <xdr:rowOff>266700</xdr:rowOff>
    </xdr:to>
    <xdr:sp>
      <xdr:nvSpPr>
        <xdr:cNvPr id="15" name="AutoShape 20"/>
        <xdr:cNvSpPr>
          <a:spLocks/>
        </xdr:cNvSpPr>
      </xdr:nvSpPr>
      <xdr:spPr>
        <a:xfrm>
          <a:off x="7410450" y="2647950"/>
          <a:ext cx="200025" cy="266700"/>
        </a:xfrm>
        <a:prstGeom prst="star4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6</xdr:row>
      <xdr:rowOff>247650</xdr:rowOff>
    </xdr:from>
    <xdr:to>
      <xdr:col>9</xdr:col>
      <xdr:colOff>76200</xdr:colOff>
      <xdr:row>8</xdr:row>
      <xdr:rowOff>0</xdr:rowOff>
    </xdr:to>
    <xdr:sp>
      <xdr:nvSpPr>
        <xdr:cNvPr id="1" name="Oval 19"/>
        <xdr:cNvSpPr>
          <a:spLocks/>
        </xdr:cNvSpPr>
      </xdr:nvSpPr>
      <xdr:spPr>
        <a:xfrm>
          <a:off x="4933950" y="2590800"/>
          <a:ext cx="714375" cy="32385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14</xdr:col>
      <xdr:colOff>333375</xdr:colOff>
      <xdr:row>10</xdr:row>
      <xdr:rowOff>0</xdr:rowOff>
    </xdr:to>
    <xdr:sp>
      <xdr:nvSpPr>
        <xdr:cNvPr id="2" name="Oval 20"/>
        <xdr:cNvSpPr>
          <a:spLocks/>
        </xdr:cNvSpPr>
      </xdr:nvSpPr>
      <xdr:spPr>
        <a:xfrm>
          <a:off x="7667625" y="3200400"/>
          <a:ext cx="1333500" cy="28575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8</xdr:row>
      <xdr:rowOff>0</xdr:rowOff>
    </xdr:from>
    <xdr:to>
      <xdr:col>19</xdr:col>
      <xdr:colOff>66675</xdr:colOff>
      <xdr:row>9</xdr:row>
      <xdr:rowOff>28575</xdr:rowOff>
    </xdr:to>
    <xdr:sp>
      <xdr:nvSpPr>
        <xdr:cNvPr id="3" name="Oval 21"/>
        <xdr:cNvSpPr>
          <a:spLocks/>
        </xdr:cNvSpPr>
      </xdr:nvSpPr>
      <xdr:spPr>
        <a:xfrm>
          <a:off x="11115675" y="2914650"/>
          <a:ext cx="714375" cy="3143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9</xdr:row>
      <xdr:rowOff>257175</xdr:rowOff>
    </xdr:from>
    <xdr:to>
      <xdr:col>9</xdr:col>
      <xdr:colOff>19050</xdr:colOff>
      <xdr:row>11</xdr:row>
      <xdr:rowOff>9525</xdr:rowOff>
    </xdr:to>
    <xdr:sp>
      <xdr:nvSpPr>
        <xdr:cNvPr id="4" name="Oval 22"/>
        <xdr:cNvSpPr>
          <a:spLocks/>
        </xdr:cNvSpPr>
      </xdr:nvSpPr>
      <xdr:spPr>
        <a:xfrm>
          <a:off x="4876800" y="3457575"/>
          <a:ext cx="714375" cy="32385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504825</xdr:colOff>
      <xdr:row>12</xdr:row>
      <xdr:rowOff>0</xdr:rowOff>
    </xdr:from>
    <xdr:to>
      <xdr:col>19</xdr:col>
      <xdr:colOff>114300</xdr:colOff>
      <xdr:row>12</xdr:row>
      <xdr:rowOff>257175</xdr:rowOff>
    </xdr:to>
    <xdr:sp>
      <xdr:nvSpPr>
        <xdr:cNvPr id="5" name="Oval 23"/>
        <xdr:cNvSpPr>
          <a:spLocks/>
        </xdr:cNvSpPr>
      </xdr:nvSpPr>
      <xdr:spPr>
        <a:xfrm>
          <a:off x="11029950" y="4057650"/>
          <a:ext cx="847725" cy="25717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12</xdr:row>
      <xdr:rowOff>257175</xdr:rowOff>
    </xdr:from>
    <xdr:to>
      <xdr:col>14</xdr:col>
      <xdr:colOff>266700</xdr:colOff>
      <xdr:row>14</xdr:row>
      <xdr:rowOff>9525</xdr:rowOff>
    </xdr:to>
    <xdr:sp>
      <xdr:nvSpPr>
        <xdr:cNvPr id="6" name="Oval 24"/>
        <xdr:cNvSpPr>
          <a:spLocks/>
        </xdr:cNvSpPr>
      </xdr:nvSpPr>
      <xdr:spPr>
        <a:xfrm>
          <a:off x="7810500" y="4314825"/>
          <a:ext cx="1123950" cy="32385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13</xdr:row>
      <xdr:rowOff>257175</xdr:rowOff>
    </xdr:from>
    <xdr:to>
      <xdr:col>9</xdr:col>
      <xdr:colOff>142875</xdr:colOff>
      <xdr:row>15</xdr:row>
      <xdr:rowOff>9525</xdr:rowOff>
    </xdr:to>
    <xdr:sp>
      <xdr:nvSpPr>
        <xdr:cNvPr id="7" name="Oval 25"/>
        <xdr:cNvSpPr>
          <a:spLocks/>
        </xdr:cNvSpPr>
      </xdr:nvSpPr>
      <xdr:spPr>
        <a:xfrm>
          <a:off x="4857750" y="4600575"/>
          <a:ext cx="857250" cy="32385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14</xdr:row>
      <xdr:rowOff>257175</xdr:rowOff>
    </xdr:from>
    <xdr:to>
      <xdr:col>20</xdr:col>
      <xdr:colOff>66675</xdr:colOff>
      <xdr:row>16</xdr:row>
      <xdr:rowOff>9525</xdr:rowOff>
    </xdr:to>
    <xdr:sp>
      <xdr:nvSpPr>
        <xdr:cNvPr id="8" name="Oval 26"/>
        <xdr:cNvSpPr>
          <a:spLocks/>
        </xdr:cNvSpPr>
      </xdr:nvSpPr>
      <xdr:spPr>
        <a:xfrm>
          <a:off x="10410825" y="4886325"/>
          <a:ext cx="2038350" cy="32385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257175</xdr:rowOff>
    </xdr:from>
    <xdr:to>
      <xdr:col>14</xdr:col>
      <xdr:colOff>219075</xdr:colOff>
      <xdr:row>17</xdr:row>
      <xdr:rowOff>9525</xdr:rowOff>
    </xdr:to>
    <xdr:sp>
      <xdr:nvSpPr>
        <xdr:cNvPr id="9" name="Oval 27"/>
        <xdr:cNvSpPr>
          <a:spLocks/>
        </xdr:cNvSpPr>
      </xdr:nvSpPr>
      <xdr:spPr>
        <a:xfrm>
          <a:off x="7781925" y="5172075"/>
          <a:ext cx="1104900" cy="32385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17</xdr:row>
      <xdr:rowOff>238125</xdr:rowOff>
    </xdr:from>
    <xdr:to>
      <xdr:col>14</xdr:col>
      <xdr:colOff>428625</xdr:colOff>
      <xdr:row>19</xdr:row>
      <xdr:rowOff>66675</xdr:rowOff>
    </xdr:to>
    <xdr:sp>
      <xdr:nvSpPr>
        <xdr:cNvPr id="10" name="Oval 28"/>
        <xdr:cNvSpPr>
          <a:spLocks/>
        </xdr:cNvSpPr>
      </xdr:nvSpPr>
      <xdr:spPr>
        <a:xfrm>
          <a:off x="6667500" y="5724525"/>
          <a:ext cx="2428875" cy="3905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19</xdr:row>
      <xdr:rowOff>219075</xdr:rowOff>
    </xdr:from>
    <xdr:to>
      <xdr:col>13</xdr:col>
      <xdr:colOff>409575</xdr:colOff>
      <xdr:row>20</xdr:row>
      <xdr:rowOff>285750</xdr:rowOff>
    </xdr:to>
    <xdr:sp>
      <xdr:nvSpPr>
        <xdr:cNvPr id="11" name="Oval 29"/>
        <xdr:cNvSpPr>
          <a:spLocks/>
        </xdr:cNvSpPr>
      </xdr:nvSpPr>
      <xdr:spPr>
        <a:xfrm>
          <a:off x="7743825" y="6267450"/>
          <a:ext cx="714375" cy="3143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55</xdr:row>
      <xdr:rowOff>9525</xdr:rowOff>
    </xdr:from>
    <xdr:to>
      <xdr:col>8</xdr:col>
      <xdr:colOff>247650</xdr:colOff>
      <xdr:row>56</xdr:row>
      <xdr:rowOff>38100</xdr:rowOff>
    </xdr:to>
    <xdr:sp>
      <xdr:nvSpPr>
        <xdr:cNvPr id="12" name="Oval 30"/>
        <xdr:cNvSpPr>
          <a:spLocks/>
        </xdr:cNvSpPr>
      </xdr:nvSpPr>
      <xdr:spPr>
        <a:xfrm>
          <a:off x="4486275" y="17259300"/>
          <a:ext cx="714375" cy="3143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="50" zoomScaleNormal="50" workbookViewId="0" topLeftCell="A34">
      <selection activeCell="J37" sqref="J37:K37"/>
    </sheetView>
  </sheetViews>
  <sheetFormatPr defaultColWidth="9.140625" defaultRowHeight="12.75"/>
  <cols>
    <col min="1" max="1" width="20.421875" style="0" bestFit="1" customWidth="1"/>
    <col min="2" max="2" width="14.7109375" style="0" customWidth="1"/>
    <col min="3" max="3" width="16.8515625" style="0" bestFit="1" customWidth="1"/>
    <col min="4" max="8" width="14.7109375" style="0" customWidth="1"/>
    <col min="9" max="9" width="15.140625" style="0" customWidth="1"/>
    <col min="10" max="12" width="14.7109375" style="0" customWidth="1"/>
    <col min="13" max="13" width="13.7109375" style="0" bestFit="1" customWidth="1"/>
  </cols>
  <sheetData>
    <row r="1" spans="1:13" ht="30" customHeight="1" thickBot="1">
      <c r="A1" s="80" t="s">
        <v>187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2" customFormat="1" ht="31.5" customHeight="1">
      <c r="A3" s="99" t="s">
        <v>186</v>
      </c>
      <c r="B3" s="100"/>
      <c r="C3" s="100"/>
      <c r="D3" s="100"/>
      <c r="E3" s="100"/>
      <c r="F3" s="18"/>
      <c r="G3" s="18"/>
      <c r="H3" s="19"/>
      <c r="I3" s="19"/>
      <c r="J3" s="19"/>
      <c r="K3" s="19"/>
      <c r="L3" s="97" t="s">
        <v>189</v>
      </c>
      <c r="M3" s="98"/>
    </row>
    <row r="4" spans="1:13" ht="36" customHeight="1" thickBot="1">
      <c r="A4" s="101" t="s">
        <v>158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24.75" customHeight="1">
      <c r="A5" s="20" t="s">
        <v>114</v>
      </c>
      <c r="B5" s="113" t="s">
        <v>162</v>
      </c>
      <c r="C5" s="113"/>
      <c r="D5" s="113"/>
      <c r="E5" s="113"/>
      <c r="F5" s="113"/>
      <c r="G5" s="21" t="s">
        <v>120</v>
      </c>
      <c r="H5" s="117"/>
      <c r="I5" s="113"/>
      <c r="J5" s="105" t="s">
        <v>121</v>
      </c>
      <c r="K5" s="106"/>
      <c r="L5" s="118">
        <v>3</v>
      </c>
      <c r="M5" s="119"/>
    </row>
    <row r="6" spans="1:13" ht="24.75" customHeight="1">
      <c r="A6" s="22" t="s">
        <v>115</v>
      </c>
      <c r="B6" s="114" t="s">
        <v>184</v>
      </c>
      <c r="C6" s="114"/>
      <c r="D6" s="114"/>
      <c r="E6" s="114"/>
      <c r="F6" s="114"/>
      <c r="G6" s="66" t="s">
        <v>0</v>
      </c>
      <c r="H6" s="66"/>
      <c r="I6" s="115" t="s">
        <v>180</v>
      </c>
      <c r="J6" s="116"/>
      <c r="K6" s="116"/>
      <c r="L6" s="116"/>
      <c r="M6" s="120"/>
    </row>
    <row r="7" spans="1:13" ht="24.75" customHeight="1">
      <c r="A7" s="22" t="s">
        <v>116</v>
      </c>
      <c r="B7" s="114" t="s">
        <v>181</v>
      </c>
      <c r="C7" s="114"/>
      <c r="D7" s="114"/>
      <c r="E7" s="114"/>
      <c r="F7" s="115"/>
      <c r="G7" s="121"/>
      <c r="H7" s="122"/>
      <c r="I7" s="123" t="s">
        <v>122</v>
      </c>
      <c r="J7" s="124">
        <v>0.08</v>
      </c>
      <c r="K7" s="123" t="s">
        <v>125</v>
      </c>
      <c r="L7" s="125" t="s">
        <v>57</v>
      </c>
      <c r="M7" s="126"/>
    </row>
    <row r="8" spans="1:13" s="4" customFormat="1" ht="24.75" customHeight="1">
      <c r="A8" s="22" t="s">
        <v>127</v>
      </c>
      <c r="B8" s="115" t="s">
        <v>182</v>
      </c>
      <c r="C8" s="116"/>
      <c r="D8" s="116"/>
      <c r="E8" s="116"/>
      <c r="F8" s="116"/>
      <c r="G8" s="127"/>
      <c r="H8" s="128"/>
      <c r="I8" s="23" t="s">
        <v>123</v>
      </c>
      <c r="J8" s="129"/>
      <c r="K8" s="130"/>
      <c r="L8" s="131" t="s">
        <v>160</v>
      </c>
      <c r="M8" s="132" t="s">
        <v>161</v>
      </c>
    </row>
    <row r="9" spans="1:13" ht="24.75" customHeight="1" thickBot="1">
      <c r="A9" s="24" t="s">
        <v>117</v>
      </c>
      <c r="B9" s="133">
        <v>1</v>
      </c>
      <c r="C9" s="25" t="s">
        <v>118</v>
      </c>
      <c r="D9" s="133" t="s">
        <v>145</v>
      </c>
      <c r="E9" s="25" t="s">
        <v>119</v>
      </c>
      <c r="F9" s="134" t="s">
        <v>146</v>
      </c>
      <c r="G9" s="127"/>
      <c r="H9" s="128"/>
      <c r="I9" s="103" t="s">
        <v>124</v>
      </c>
      <c r="J9" s="104"/>
      <c r="K9" s="115" t="s">
        <v>163</v>
      </c>
      <c r="L9" s="116"/>
      <c r="M9" s="135"/>
    </row>
    <row r="10" spans="1:13" ht="19.5" customHeight="1" thickBot="1">
      <c r="A10" s="67" t="s">
        <v>37</v>
      </c>
      <c r="B10" s="68"/>
      <c r="C10" s="26"/>
      <c r="D10" s="26"/>
      <c r="E10" s="26"/>
      <c r="F10" s="26"/>
      <c r="G10" s="136"/>
      <c r="H10" s="137"/>
      <c r="I10" s="27" t="s">
        <v>126</v>
      </c>
      <c r="J10" s="28"/>
      <c r="K10" s="29">
        <v>935</v>
      </c>
      <c r="L10" s="28"/>
      <c r="M10" s="30"/>
    </row>
    <row r="11" spans="1:13" ht="16.5" customHeight="1">
      <c r="A11" s="63" t="s">
        <v>1</v>
      </c>
      <c r="B11" s="64"/>
      <c r="C11" s="65"/>
      <c r="D11" s="33" t="s">
        <v>2</v>
      </c>
      <c r="E11" s="32" t="s">
        <v>3</v>
      </c>
      <c r="F11" s="32" t="s">
        <v>4</v>
      </c>
      <c r="G11" s="32" t="s">
        <v>10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4" t="s">
        <v>36</v>
      </c>
    </row>
    <row r="12" spans="1:13" ht="79.5" customHeight="1" thickBot="1">
      <c r="A12" s="31" t="s">
        <v>11</v>
      </c>
      <c r="B12" s="15"/>
      <c r="C12" s="15"/>
      <c r="D12" s="35" t="s">
        <v>53</v>
      </c>
      <c r="E12" s="35" t="s">
        <v>52</v>
      </c>
      <c r="F12" s="35" t="s">
        <v>87</v>
      </c>
      <c r="G12" s="35" t="s">
        <v>88</v>
      </c>
      <c r="H12" s="35" t="s">
        <v>89</v>
      </c>
      <c r="I12" s="35" t="s">
        <v>90</v>
      </c>
      <c r="J12" s="35" t="s">
        <v>50</v>
      </c>
      <c r="K12" s="35" t="s">
        <v>49</v>
      </c>
      <c r="L12" s="35" t="s">
        <v>14</v>
      </c>
      <c r="M12" s="36" t="s">
        <v>54</v>
      </c>
    </row>
    <row r="13" spans="1:13" ht="30" customHeight="1" thickTop="1">
      <c r="A13" s="138" t="s">
        <v>133</v>
      </c>
      <c r="B13" s="139"/>
      <c r="C13" s="139"/>
      <c r="D13" s="140">
        <f>K13/K36</f>
        <v>0.37917723547045273</v>
      </c>
      <c r="E13" s="37">
        <v>266</v>
      </c>
      <c r="F13" s="141">
        <v>0.5</v>
      </c>
      <c r="G13" s="141">
        <v>0.5</v>
      </c>
      <c r="H13" s="141">
        <v>1</v>
      </c>
      <c r="I13" s="141">
        <v>0.75</v>
      </c>
      <c r="J13" s="38">
        <f>IF(I13="","",F13/(G13*H13*I13))</f>
        <v>1.3333333333333333</v>
      </c>
      <c r="K13" s="38">
        <f>IF(I13="","",E13*J13)</f>
        <v>354.66666666666663</v>
      </c>
      <c r="L13" s="133">
        <v>960</v>
      </c>
      <c r="M13" s="38">
        <f>IF(L13="","",IF(K13&lt;=L13,K13,L13))</f>
        <v>354.66666666666663</v>
      </c>
    </row>
    <row r="14" spans="1:13" ht="30" customHeight="1">
      <c r="A14" s="142" t="s">
        <v>134</v>
      </c>
      <c r="B14" s="143"/>
      <c r="C14" s="143"/>
      <c r="D14" s="140">
        <f>K14/K36</f>
        <v>0.1739439930762481</v>
      </c>
      <c r="E14" s="37">
        <v>122</v>
      </c>
      <c r="F14" s="141">
        <v>0.5</v>
      </c>
      <c r="G14" s="141">
        <v>0.5</v>
      </c>
      <c r="H14" s="141">
        <v>1</v>
      </c>
      <c r="I14" s="141">
        <v>0.75</v>
      </c>
      <c r="J14" s="38">
        <v>1.3</v>
      </c>
      <c r="K14" s="38">
        <v>162.7</v>
      </c>
      <c r="L14" s="133">
        <v>240</v>
      </c>
      <c r="M14" s="39">
        <v>162.7</v>
      </c>
    </row>
    <row r="15" spans="1:13" ht="30" customHeight="1">
      <c r="A15" s="142" t="s">
        <v>135</v>
      </c>
      <c r="B15" s="143"/>
      <c r="C15" s="143"/>
      <c r="D15" s="140">
        <f>K15/K36</f>
        <v>0.0341045690174082</v>
      </c>
      <c r="E15" s="37">
        <v>24</v>
      </c>
      <c r="F15" s="133">
        <v>0.6</v>
      </c>
      <c r="G15" s="133">
        <v>0.8</v>
      </c>
      <c r="H15" s="133">
        <v>0.75</v>
      </c>
      <c r="I15" s="133">
        <v>0.75</v>
      </c>
      <c r="J15" s="38">
        <v>1.3</v>
      </c>
      <c r="K15" s="38">
        <v>31.9</v>
      </c>
      <c r="L15" s="133">
        <v>120</v>
      </c>
      <c r="M15" s="39">
        <v>31.9</v>
      </c>
    </row>
    <row r="16" spans="1:13" ht="30" customHeight="1">
      <c r="A16" s="144" t="s">
        <v>136</v>
      </c>
      <c r="B16" s="145"/>
      <c r="C16" s="146"/>
      <c r="D16" s="140">
        <f>K16/K36</f>
        <v>0.24233131590216905</v>
      </c>
      <c r="E16" s="37">
        <v>68</v>
      </c>
      <c r="F16" s="141">
        <v>1</v>
      </c>
      <c r="G16" s="141">
        <v>0.4</v>
      </c>
      <c r="H16" s="141">
        <v>1</v>
      </c>
      <c r="I16" s="141">
        <v>0.75</v>
      </c>
      <c r="J16" s="38">
        <f>IF(I16="","",F16/(G16*H16*I16))</f>
        <v>3.333333333333333</v>
      </c>
      <c r="K16" s="38">
        <f>IF(I16="","",E16*J16)</f>
        <v>226.66666666666666</v>
      </c>
      <c r="L16" s="133">
        <v>60</v>
      </c>
      <c r="M16" s="38">
        <f>IF(L16="","",IF(K16&lt;=L16,K16,L16))</f>
        <v>60</v>
      </c>
    </row>
    <row r="17" spans="1:13" ht="30" customHeight="1">
      <c r="A17" s="142" t="s">
        <v>137</v>
      </c>
      <c r="B17" s="143"/>
      <c r="C17" s="143"/>
      <c r="D17" s="140">
        <f>K17/K36</f>
        <v>0.0012218385675739618</v>
      </c>
      <c r="E17" s="37">
        <v>0.6</v>
      </c>
      <c r="F17" s="141">
        <v>1</v>
      </c>
      <c r="G17" s="141">
        <v>0.7</v>
      </c>
      <c r="H17" s="141">
        <v>1</v>
      </c>
      <c r="I17" s="141">
        <v>0.75</v>
      </c>
      <c r="J17" s="38">
        <f>IF(I17="","",F17/(G17*H17*I17))</f>
        <v>1.904761904761905</v>
      </c>
      <c r="K17" s="38">
        <f>IF(I17="","",E17*J17)</f>
        <v>1.142857142857143</v>
      </c>
      <c r="L17" s="133">
        <v>60</v>
      </c>
      <c r="M17" s="38">
        <f>IF(L17="","",IF(K17&lt;=L17,K17,L17))</f>
        <v>1.142857142857143</v>
      </c>
    </row>
    <row r="18" spans="1:13" ht="30" customHeight="1">
      <c r="A18" s="142" t="s">
        <v>138</v>
      </c>
      <c r="B18" s="143"/>
      <c r="C18" s="143"/>
      <c r="D18" s="140">
        <f>K18/K36</f>
        <v>0.04276434986508866</v>
      </c>
      <c r="E18" s="37">
        <v>12</v>
      </c>
      <c r="F18" s="141">
        <v>1</v>
      </c>
      <c r="G18" s="141">
        <v>0.4</v>
      </c>
      <c r="H18" s="141">
        <v>1</v>
      </c>
      <c r="I18" s="141">
        <v>0.75</v>
      </c>
      <c r="J18" s="38">
        <f>IF(I18="","",F18/(G18*H18*I18))</f>
        <v>3.333333333333333</v>
      </c>
      <c r="K18" s="38">
        <f>IF(I18="","",E18*J18)</f>
        <v>40</v>
      </c>
      <c r="L18" s="133">
        <v>60</v>
      </c>
      <c r="M18" s="38">
        <f>IF(L18="","",IF(K18&lt;=L18,K18,L18))</f>
        <v>40</v>
      </c>
    </row>
    <row r="19" spans="1:13" ht="30" customHeight="1">
      <c r="A19" s="144" t="s">
        <v>142</v>
      </c>
      <c r="B19" s="145"/>
      <c r="C19" s="146"/>
      <c r="D19" s="140">
        <f>K19/K36</f>
        <v>0.004150657486905664</v>
      </c>
      <c r="E19" s="37">
        <v>10</v>
      </c>
      <c r="F19" s="133">
        <v>0.33</v>
      </c>
      <c r="G19" s="133">
        <v>1</v>
      </c>
      <c r="H19" s="133">
        <v>1</v>
      </c>
      <c r="I19" s="133">
        <v>0.85</v>
      </c>
      <c r="J19" s="38">
        <f aca="true" t="shared" si="0" ref="J19:J36">IF(I19="","",F19/(G19*H19*I19))</f>
        <v>0.38823529411764707</v>
      </c>
      <c r="K19" s="38">
        <f aca="true" t="shared" si="1" ref="K19:K35">IF(I19="","",E19*J19)</f>
        <v>3.8823529411764706</v>
      </c>
      <c r="L19" s="133">
        <v>60</v>
      </c>
      <c r="M19" s="39">
        <f aca="true" t="shared" si="2" ref="M19:M35">IF(L19="","",IF(K19&lt;=L19,K19,L19))</f>
        <v>3.8823529411764706</v>
      </c>
    </row>
    <row r="20" spans="1:13" ht="30" customHeight="1">
      <c r="A20" s="142" t="s">
        <v>147</v>
      </c>
      <c r="B20" s="143"/>
      <c r="C20" s="143"/>
      <c r="D20" s="140">
        <f>K20/K36</f>
        <v>0.017105739946035464</v>
      </c>
      <c r="E20" s="37">
        <v>12</v>
      </c>
      <c r="F20" s="133">
        <v>1</v>
      </c>
      <c r="G20" s="133">
        <v>1</v>
      </c>
      <c r="H20" s="133">
        <v>1</v>
      </c>
      <c r="I20" s="133">
        <v>0.75</v>
      </c>
      <c r="J20" s="38">
        <f>IF(I20="","",F20/(G20*H20*I20))</f>
        <v>1.3333333333333333</v>
      </c>
      <c r="K20" s="38">
        <f>IF(I20="","",E20*J20)</f>
        <v>16</v>
      </c>
      <c r="L20" s="133">
        <v>60</v>
      </c>
      <c r="M20" s="38">
        <f>IF(L20="","",IF(K20&lt;=L20,K20,L20))</f>
        <v>16</v>
      </c>
    </row>
    <row r="21" spans="1:13" ht="30" customHeight="1">
      <c r="A21" s="142" t="s">
        <v>141</v>
      </c>
      <c r="B21" s="143"/>
      <c r="C21" s="143"/>
      <c r="D21" s="140">
        <f>K21/K36</f>
        <v>0.002075328743452832</v>
      </c>
      <c r="E21" s="37">
        <v>5</v>
      </c>
      <c r="F21" s="133">
        <v>0.33</v>
      </c>
      <c r="G21" s="133">
        <v>1</v>
      </c>
      <c r="H21" s="133">
        <v>1</v>
      </c>
      <c r="I21" s="133">
        <v>0.85</v>
      </c>
      <c r="J21" s="38">
        <f t="shared" si="0"/>
        <v>0.38823529411764707</v>
      </c>
      <c r="K21" s="38">
        <f t="shared" si="1"/>
        <v>1.9411764705882353</v>
      </c>
      <c r="L21" s="133">
        <v>60</v>
      </c>
      <c r="M21" s="39">
        <f t="shared" si="2"/>
        <v>1.9411764705882353</v>
      </c>
    </row>
    <row r="22" spans="1:13" ht="30" customHeight="1">
      <c r="A22" s="142" t="s">
        <v>148</v>
      </c>
      <c r="B22" s="143"/>
      <c r="C22" s="143"/>
      <c r="D22" s="140">
        <f>K22/K36</f>
        <v>0.033356192894769154</v>
      </c>
      <c r="E22" s="37">
        <v>52</v>
      </c>
      <c r="F22" s="133">
        <v>0.45</v>
      </c>
      <c r="G22" s="133">
        <v>1</v>
      </c>
      <c r="H22" s="133">
        <v>1</v>
      </c>
      <c r="I22" s="133">
        <v>0.75</v>
      </c>
      <c r="J22" s="38">
        <f>IF(I22="","",F22/(G22*H22*I22))</f>
        <v>0.6</v>
      </c>
      <c r="K22" s="38">
        <f>IF(I22="","",E22*J22)</f>
        <v>31.2</v>
      </c>
      <c r="L22" s="133">
        <v>60</v>
      </c>
      <c r="M22" s="38">
        <f>IF(L22="","",IF(K22&lt;=L22,K22,L22))</f>
        <v>31.2</v>
      </c>
    </row>
    <row r="23" spans="1:13" ht="30" customHeight="1">
      <c r="A23" s="142" t="s">
        <v>139</v>
      </c>
      <c r="B23" s="143"/>
      <c r="C23" s="143"/>
      <c r="D23" s="140">
        <f>K23/K36</f>
        <v>0.0020847620559230717</v>
      </c>
      <c r="E23" s="37">
        <v>2.6</v>
      </c>
      <c r="F23" s="147">
        <v>0.45</v>
      </c>
      <c r="G23" s="147">
        <v>0.8</v>
      </c>
      <c r="H23" s="147">
        <v>1</v>
      </c>
      <c r="I23" s="141">
        <v>0.75</v>
      </c>
      <c r="J23" s="38">
        <f>IF(I23="","",F23/(G23*H23*I23))</f>
        <v>0.7499999999999999</v>
      </c>
      <c r="K23" s="38">
        <f>IF(I23="","",E23*J23)</f>
        <v>1.9499999999999997</v>
      </c>
      <c r="L23" s="141">
        <v>60</v>
      </c>
      <c r="M23" s="38">
        <f>IF(L23="","",IF(K23&lt;=L23,K23,L23))</f>
        <v>1.9499999999999997</v>
      </c>
    </row>
    <row r="24" spans="1:13" ht="30" customHeight="1">
      <c r="A24" s="144" t="s">
        <v>140</v>
      </c>
      <c r="B24" s="145"/>
      <c r="C24" s="146"/>
      <c r="D24" s="140">
        <f>K24/K36</f>
        <v>0.019998622436909107</v>
      </c>
      <c r="E24" s="37">
        <v>21.2</v>
      </c>
      <c r="F24" s="147">
        <v>0.45</v>
      </c>
      <c r="G24" s="147">
        <v>0.8</v>
      </c>
      <c r="H24" s="147">
        <v>0.85</v>
      </c>
      <c r="I24" s="141">
        <v>0.75</v>
      </c>
      <c r="J24" s="38">
        <f>IF(I24="","",F24/(G24*H24*I24))</f>
        <v>0.8823529411764706</v>
      </c>
      <c r="K24" s="38">
        <f>IF(I24="","",E24*J24)</f>
        <v>18.705882352941174</v>
      </c>
      <c r="L24" s="141">
        <v>120</v>
      </c>
      <c r="M24" s="38">
        <f>IF(L24="","",IF(K24&lt;=L24,K24,L24))</f>
        <v>18.705882352941174</v>
      </c>
    </row>
    <row r="25" spans="1:13" ht="30" customHeight="1">
      <c r="A25" s="144" t="s">
        <v>143</v>
      </c>
      <c r="B25" s="145"/>
      <c r="C25" s="146"/>
      <c r="D25" s="140">
        <f>K25/K36</f>
        <v>0.0452798998571527</v>
      </c>
      <c r="E25" s="37">
        <v>60</v>
      </c>
      <c r="F25" s="133">
        <v>0.45</v>
      </c>
      <c r="G25" s="133">
        <v>1</v>
      </c>
      <c r="H25" s="133">
        <v>0.85</v>
      </c>
      <c r="I25" s="133">
        <v>0.75</v>
      </c>
      <c r="J25" s="38">
        <f t="shared" si="0"/>
        <v>0.7058823529411765</v>
      </c>
      <c r="K25" s="38">
        <f t="shared" si="1"/>
        <v>42.352941176470594</v>
      </c>
      <c r="L25" s="133">
        <v>60</v>
      </c>
      <c r="M25" s="39">
        <f t="shared" si="2"/>
        <v>42.352941176470594</v>
      </c>
    </row>
    <row r="26" spans="1:13" ht="30" customHeight="1">
      <c r="A26" s="144" t="s">
        <v>144</v>
      </c>
      <c r="B26" s="145"/>
      <c r="C26" s="146"/>
      <c r="D26" s="140">
        <f>K26/K36</f>
        <v>0.002405494679911237</v>
      </c>
      <c r="E26" s="37">
        <v>5</v>
      </c>
      <c r="F26" s="147">
        <v>0.45</v>
      </c>
      <c r="G26" s="147">
        <v>1</v>
      </c>
      <c r="H26" s="147">
        <v>1</v>
      </c>
      <c r="I26" s="141">
        <v>1</v>
      </c>
      <c r="J26" s="38">
        <f>IF(I26="","",F26/(G26*H26*I26))</f>
        <v>0.45</v>
      </c>
      <c r="K26" s="38">
        <f>IF(I26="","",E26*J26)</f>
        <v>2.25</v>
      </c>
      <c r="L26" s="141">
        <v>60</v>
      </c>
      <c r="M26" s="38">
        <f>IF(L26="","",IF(K26&lt;=L26,K26,L26))</f>
        <v>2.25</v>
      </c>
    </row>
    <row r="27" spans="1:13" ht="30" customHeight="1">
      <c r="A27" s="142"/>
      <c r="B27" s="143"/>
      <c r="C27" s="143"/>
      <c r="D27" s="148"/>
      <c r="E27" s="37">
        <f>IF(D27="","",D27/100*'SIM Index Back ex'!$S$11)</f>
      </c>
      <c r="F27" s="149"/>
      <c r="G27" s="149"/>
      <c r="H27" s="149"/>
      <c r="I27" s="149"/>
      <c r="J27" s="40">
        <f t="shared" si="0"/>
      </c>
      <c r="K27" s="40">
        <f t="shared" si="1"/>
      </c>
      <c r="L27" s="150"/>
      <c r="M27" s="41">
        <f t="shared" si="2"/>
      </c>
    </row>
    <row r="28" spans="1:13" ht="30" customHeight="1">
      <c r="A28" s="142"/>
      <c r="B28" s="143"/>
      <c r="C28" s="143"/>
      <c r="D28" s="148"/>
      <c r="E28" s="37">
        <f>IF(D28="","",D28/100*'SIM Index Back ex'!$S$11)</f>
      </c>
      <c r="F28" s="149"/>
      <c r="G28" s="149"/>
      <c r="H28" s="149"/>
      <c r="I28" s="149"/>
      <c r="J28" s="40">
        <f t="shared" si="0"/>
      </c>
      <c r="K28" s="40">
        <f t="shared" si="1"/>
      </c>
      <c r="L28" s="150"/>
      <c r="M28" s="41">
        <f t="shared" si="2"/>
      </c>
    </row>
    <row r="29" spans="1:13" ht="30" customHeight="1">
      <c r="A29" s="142"/>
      <c r="B29" s="143"/>
      <c r="C29" s="143"/>
      <c r="D29" s="148"/>
      <c r="E29" s="37">
        <f>IF(D29="","",D29/100*'SIM Index Back ex'!$S$11)</f>
      </c>
      <c r="F29" s="149"/>
      <c r="G29" s="149"/>
      <c r="H29" s="149"/>
      <c r="I29" s="149"/>
      <c r="J29" s="40">
        <f t="shared" si="0"/>
      </c>
      <c r="K29" s="40">
        <f t="shared" si="1"/>
      </c>
      <c r="L29" s="150"/>
      <c r="M29" s="41">
        <f t="shared" si="2"/>
      </c>
    </row>
    <row r="30" spans="1:13" ht="30" customHeight="1">
      <c r="A30" s="142"/>
      <c r="B30" s="143"/>
      <c r="C30" s="143"/>
      <c r="D30" s="148"/>
      <c r="E30" s="37">
        <f>IF(D30="","",D30/100*'SIM Index Back ex'!$S$11)</f>
      </c>
      <c r="F30" s="149"/>
      <c r="G30" s="149"/>
      <c r="H30" s="149"/>
      <c r="I30" s="149"/>
      <c r="J30" s="40">
        <f t="shared" si="0"/>
      </c>
      <c r="K30" s="40">
        <f t="shared" si="1"/>
      </c>
      <c r="L30" s="150"/>
      <c r="M30" s="41">
        <f t="shared" si="2"/>
      </c>
    </row>
    <row r="31" spans="1:13" ht="30" customHeight="1">
      <c r="A31" s="142"/>
      <c r="B31" s="143"/>
      <c r="C31" s="143"/>
      <c r="D31" s="148"/>
      <c r="E31" s="37">
        <f>IF(D31="","",D31/100*'SIM Index Back ex'!$S$11)</f>
      </c>
      <c r="F31" s="149"/>
      <c r="G31" s="149"/>
      <c r="H31" s="149"/>
      <c r="I31" s="149"/>
      <c r="J31" s="40">
        <f t="shared" si="0"/>
      </c>
      <c r="K31" s="40">
        <f t="shared" si="1"/>
      </c>
      <c r="L31" s="150"/>
      <c r="M31" s="41">
        <f t="shared" si="2"/>
      </c>
    </row>
    <row r="32" spans="1:13" ht="30" customHeight="1">
      <c r="A32" s="142"/>
      <c r="B32" s="143"/>
      <c r="C32" s="143"/>
      <c r="D32" s="148"/>
      <c r="E32" s="37">
        <f>IF(D32="","",D32/100*'SIM Index Back ex'!$S$11)</f>
      </c>
      <c r="F32" s="149"/>
      <c r="G32" s="149"/>
      <c r="H32" s="149"/>
      <c r="I32" s="149"/>
      <c r="J32" s="40">
        <f t="shared" si="0"/>
      </c>
      <c r="K32" s="40">
        <f t="shared" si="1"/>
      </c>
      <c r="L32" s="150"/>
      <c r="M32" s="41">
        <f t="shared" si="2"/>
      </c>
    </row>
    <row r="33" spans="1:13" ht="30" customHeight="1">
      <c r="A33" s="95"/>
      <c r="B33" s="95"/>
      <c r="C33" s="96"/>
      <c r="D33" s="148"/>
      <c r="E33" s="37"/>
      <c r="F33" s="149"/>
      <c r="G33" s="149"/>
      <c r="H33" s="149"/>
      <c r="I33" s="149"/>
      <c r="J33" s="40"/>
      <c r="K33" s="42"/>
      <c r="L33" s="150"/>
      <c r="M33" s="43"/>
    </row>
    <row r="34" spans="1:13" ht="30" customHeight="1">
      <c r="A34" s="151"/>
      <c r="B34" s="152"/>
      <c r="C34" s="153"/>
      <c r="D34" s="148"/>
      <c r="E34" s="37"/>
      <c r="F34" s="149"/>
      <c r="G34" s="149"/>
      <c r="H34" s="149"/>
      <c r="I34" s="149"/>
      <c r="J34" s="40"/>
      <c r="K34" s="40"/>
      <c r="L34" s="150"/>
      <c r="M34" s="41"/>
    </row>
    <row r="35" spans="1:13" ht="30" customHeight="1">
      <c r="A35" s="154"/>
      <c r="B35" s="155"/>
      <c r="C35" s="156"/>
      <c r="D35" s="148"/>
      <c r="E35" s="37">
        <f>IF(D35="","",D35/100*'SIM Index Back ex'!$S$11)</f>
      </c>
      <c r="F35" s="149"/>
      <c r="G35" s="149"/>
      <c r="H35" s="149"/>
      <c r="I35" s="149"/>
      <c r="J35" s="40">
        <f t="shared" si="0"/>
      </c>
      <c r="K35" s="40">
        <f t="shared" si="1"/>
      </c>
      <c r="L35" s="150"/>
      <c r="M35" s="44">
        <f t="shared" si="2"/>
      </c>
    </row>
    <row r="36" spans="1:13" ht="30" customHeight="1" thickBot="1">
      <c r="A36" s="151" t="s">
        <v>154</v>
      </c>
      <c r="B36" s="85"/>
      <c r="C36" s="86"/>
      <c r="D36" s="148">
        <f>SUM(D13:D35)</f>
        <v>1.0000000000000002</v>
      </c>
      <c r="E36" s="37"/>
      <c r="F36" s="149"/>
      <c r="G36" s="149"/>
      <c r="H36" s="149"/>
      <c r="I36" s="149"/>
      <c r="J36" s="40">
        <f t="shared" si="0"/>
      </c>
      <c r="K36" s="40">
        <f>SUM(K13:K32)</f>
        <v>935.358543417367</v>
      </c>
      <c r="L36" s="150"/>
      <c r="M36" s="45">
        <f>SUM(M13:M27)</f>
        <v>768.6918767507003</v>
      </c>
    </row>
    <row r="37" spans="1:13" ht="30" customHeight="1" thickBot="1">
      <c r="A37" s="54" t="s">
        <v>131</v>
      </c>
      <c r="B37" s="55"/>
      <c r="C37" s="55"/>
      <c r="D37" s="55"/>
      <c r="E37" s="55"/>
      <c r="F37" s="55"/>
      <c r="G37" s="55"/>
      <c r="H37" s="55"/>
      <c r="I37" s="56"/>
      <c r="J37" s="157">
        <v>1200</v>
      </c>
      <c r="K37" s="158"/>
      <c r="L37" s="52"/>
      <c r="M37" s="53"/>
    </row>
    <row r="38" spans="1:13" ht="30" customHeight="1" thickBot="1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8"/>
      <c r="K38" s="59"/>
      <c r="L38" s="50">
        <v>768.6918767507003</v>
      </c>
      <c r="M38" s="51"/>
    </row>
    <row r="39" spans="1:13" ht="30" customHeight="1" thickBot="1">
      <c r="A39" s="60" t="s">
        <v>159</v>
      </c>
      <c r="B39" s="61"/>
      <c r="C39" s="61"/>
      <c r="D39" s="61"/>
      <c r="E39" s="61"/>
      <c r="F39" s="61"/>
      <c r="G39" s="61"/>
      <c r="H39" s="61"/>
      <c r="I39" s="61"/>
      <c r="J39" s="61"/>
      <c r="K39" s="62"/>
      <c r="L39" s="50">
        <f>(L38/J37)*100</f>
        <v>64.0576563958917</v>
      </c>
      <c r="M39" s="51"/>
    </row>
    <row r="40" spans="1:13" s="11" customFormat="1" ht="19.5" customHeight="1">
      <c r="A40" s="91" t="s">
        <v>91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s="1" customFormat="1" ht="19.5" customHeight="1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30" customHeight="1" thickBot="1">
      <c r="A42" s="69" t="s">
        <v>175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</row>
    <row r="43" spans="1:13" ht="30" customHeight="1" thickBot="1">
      <c r="A43" s="77" t="s">
        <v>155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</row>
    <row r="44" spans="1:13" ht="30" customHeight="1" thickBot="1">
      <c r="A44" s="47" t="s">
        <v>63</v>
      </c>
      <c r="B44" s="74" t="s">
        <v>176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</row>
    <row r="45" spans="1:13" ht="30" customHeight="1" thickBot="1">
      <c r="A45" s="69" t="s">
        <v>156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1"/>
    </row>
    <row r="46" spans="1:13" ht="30" customHeight="1">
      <c r="A46" s="48" t="s">
        <v>13</v>
      </c>
      <c r="B46" s="72" t="s">
        <v>157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</row>
    <row r="47" spans="1:13" ht="30" customHeight="1">
      <c r="A47" s="87" t="s">
        <v>183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</row>
    <row r="48" spans="1:13" ht="30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4"/>
    </row>
    <row r="49" spans="1:13" ht="30" customHeight="1" thickBo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spans="1:13" ht="19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1" customFormat="1" ht="19.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 ht="19.5" customHeight="1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19.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9.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9" ht="12.75" customHeight="1"/>
    <row r="60" ht="12.75" customHeight="1"/>
    <row r="61" ht="12.75" customHeight="1"/>
    <row r="62" ht="12.75" customHeight="1"/>
    <row r="63" ht="12.75" customHeight="1"/>
  </sheetData>
  <sheetProtection password="C6FE" sheet="1" objects="1" scenarios="1"/>
  <mergeCells count="62">
    <mergeCell ref="A48:M48"/>
    <mergeCell ref="J8:K8"/>
    <mergeCell ref="A33:C33"/>
    <mergeCell ref="L3:M3"/>
    <mergeCell ref="A3:E3"/>
    <mergeCell ref="A4:M4"/>
    <mergeCell ref="I9:J9"/>
    <mergeCell ref="J5:K5"/>
    <mergeCell ref="B8:F8"/>
    <mergeCell ref="K9:M9"/>
    <mergeCell ref="B5:F5"/>
    <mergeCell ref="A1:M1"/>
    <mergeCell ref="A52:M52"/>
    <mergeCell ref="A51:M51"/>
    <mergeCell ref="A36:C36"/>
    <mergeCell ref="A34:C34"/>
    <mergeCell ref="A47:M47"/>
    <mergeCell ref="A49:M49"/>
    <mergeCell ref="A40:M40"/>
    <mergeCell ref="A45:M45"/>
    <mergeCell ref="A42:M42"/>
    <mergeCell ref="B46:M46"/>
    <mergeCell ref="B44:M44"/>
    <mergeCell ref="A43:M43"/>
    <mergeCell ref="L39:M39"/>
    <mergeCell ref="A39:K39"/>
    <mergeCell ref="L5:M5"/>
    <mergeCell ref="H5:I5"/>
    <mergeCell ref="A11:C11"/>
    <mergeCell ref="A13:C13"/>
    <mergeCell ref="G6:H6"/>
    <mergeCell ref="G7:H10"/>
    <mergeCell ref="B6:F6"/>
    <mergeCell ref="A10:B10"/>
    <mergeCell ref="B7:F7"/>
    <mergeCell ref="A12:C12"/>
    <mergeCell ref="I6:M6"/>
    <mergeCell ref="L38:M38"/>
    <mergeCell ref="L37:M37"/>
    <mergeCell ref="A31:C31"/>
    <mergeCell ref="A35:C35"/>
    <mergeCell ref="J37:K37"/>
    <mergeCell ref="A37:I37"/>
    <mergeCell ref="A38:K38"/>
    <mergeCell ref="A28:C28"/>
    <mergeCell ref="A29:C29"/>
    <mergeCell ref="A30:C30"/>
    <mergeCell ref="A32:C32"/>
    <mergeCell ref="A14:C14"/>
    <mergeCell ref="A15:C15"/>
    <mergeCell ref="A24:C24"/>
    <mergeCell ref="A18:C18"/>
    <mergeCell ref="A21:C21"/>
    <mergeCell ref="A22:C22"/>
    <mergeCell ref="A19:C19"/>
    <mergeCell ref="A20:C20"/>
    <mergeCell ref="A16:C16"/>
    <mergeCell ref="A17:C17"/>
    <mergeCell ref="A27:C27"/>
    <mergeCell ref="A23:C23"/>
    <mergeCell ref="A26:C26"/>
    <mergeCell ref="A25:C25"/>
  </mergeCells>
  <printOptions horizontalCentered="1"/>
  <pageMargins left="0.5" right="0.25" top="0.5" bottom="0.3" header="0.5" footer="0"/>
  <pageSetup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50" zoomScaleNormal="50" workbookViewId="0" topLeftCell="A37">
      <selection activeCell="A59" sqref="A59:U59"/>
    </sheetView>
  </sheetViews>
  <sheetFormatPr defaultColWidth="9.140625" defaultRowHeight="12.75"/>
  <cols>
    <col min="1" max="21" width="9.28125" style="0" customWidth="1"/>
    <col min="22" max="22" width="0.5625" style="0" customWidth="1"/>
  </cols>
  <sheetData>
    <row r="1" spans="1:21" ht="30" customHeight="1" thickBot="1">
      <c r="A1" s="159" t="s">
        <v>187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9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s="12" customFormat="1" ht="36" customHeight="1" thickBot="1">
      <c r="A3" s="99" t="s">
        <v>113</v>
      </c>
      <c r="B3" s="163"/>
      <c r="C3" s="163"/>
      <c r="D3" s="163"/>
      <c r="E3" s="100"/>
      <c r="F3" s="100"/>
      <c r="G3" s="10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97" t="s">
        <v>188</v>
      </c>
      <c r="U3" s="165"/>
    </row>
    <row r="4" spans="1:21" ht="24.75" customHeight="1" thickBot="1">
      <c r="A4" s="166" t="s">
        <v>12</v>
      </c>
      <c r="B4" s="167"/>
      <c r="C4" s="167"/>
      <c r="D4" s="167"/>
      <c r="E4" s="167"/>
      <c r="F4" s="167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  <c r="U4" s="170"/>
    </row>
    <row r="5" spans="1:21" ht="54" customHeight="1" thickBot="1">
      <c r="A5" s="171"/>
      <c r="B5" s="172" t="s">
        <v>104</v>
      </c>
      <c r="C5" s="172"/>
      <c r="D5" s="172"/>
      <c r="E5" s="172" t="s">
        <v>105</v>
      </c>
      <c r="F5" s="172"/>
      <c r="G5" s="172"/>
      <c r="H5" s="172"/>
      <c r="I5" s="173" t="s">
        <v>128</v>
      </c>
      <c r="J5" s="174"/>
      <c r="K5" s="174"/>
      <c r="L5" s="175"/>
      <c r="M5" s="176"/>
      <c r="N5" s="173" t="s">
        <v>129</v>
      </c>
      <c r="O5" s="175"/>
      <c r="P5" s="175"/>
      <c r="Q5" s="176"/>
      <c r="R5" s="177" t="s">
        <v>179</v>
      </c>
      <c r="S5" s="178"/>
      <c r="T5" s="178"/>
      <c r="U5" s="179"/>
    </row>
    <row r="6" spans="1:21" ht="30" customHeight="1" thickTop="1">
      <c r="A6" s="180"/>
      <c r="B6" s="181" t="s">
        <v>149</v>
      </c>
      <c r="C6" s="182"/>
      <c r="D6" s="182"/>
      <c r="E6" s="183" t="s">
        <v>150</v>
      </c>
      <c r="F6" s="184"/>
      <c r="G6" s="184"/>
      <c r="H6" s="185"/>
      <c r="I6" s="186">
        <v>818</v>
      </c>
      <c r="J6" s="187"/>
      <c r="K6" s="187"/>
      <c r="L6" s="187"/>
      <c r="M6" s="181"/>
      <c r="N6" s="188">
        <v>0.25</v>
      </c>
      <c r="O6" s="189"/>
      <c r="P6" s="189"/>
      <c r="Q6" s="190"/>
      <c r="R6" s="188">
        <v>0.22</v>
      </c>
      <c r="S6" s="189"/>
      <c r="T6" s="189"/>
      <c r="U6" s="191"/>
    </row>
    <row r="7" spans="1:21" ht="22.5" customHeight="1" thickBot="1">
      <c r="A7" s="192" t="s">
        <v>56</v>
      </c>
      <c r="B7" s="193"/>
      <c r="C7" s="193"/>
      <c r="D7" s="193"/>
      <c r="E7" s="193"/>
      <c r="F7" s="194"/>
      <c r="G7" s="195" t="s">
        <v>35</v>
      </c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</row>
    <row r="8" spans="1:21" s="4" customFormat="1" ht="22.5" customHeight="1">
      <c r="A8" s="197" t="s">
        <v>15</v>
      </c>
      <c r="B8" s="198"/>
      <c r="C8" s="198"/>
      <c r="D8" s="198"/>
      <c r="E8" s="198"/>
      <c r="F8" s="198"/>
      <c r="G8" s="199" t="s">
        <v>164</v>
      </c>
      <c r="H8" s="200"/>
      <c r="I8" s="200"/>
      <c r="J8" s="200"/>
      <c r="K8" s="201"/>
      <c r="L8" s="199" t="s">
        <v>26</v>
      </c>
      <c r="M8" s="200"/>
      <c r="N8" s="200"/>
      <c r="O8" s="200"/>
      <c r="P8" s="201"/>
      <c r="Q8" s="200" t="s">
        <v>28</v>
      </c>
      <c r="R8" s="200"/>
      <c r="S8" s="200"/>
      <c r="T8" s="200"/>
      <c r="U8" s="202"/>
    </row>
    <row r="9" spans="1:21" ht="22.5" customHeight="1">
      <c r="A9" s="203" t="s">
        <v>64</v>
      </c>
      <c r="B9" s="204"/>
      <c r="C9" s="204"/>
      <c r="D9" s="204"/>
      <c r="E9" s="204"/>
      <c r="F9" s="204"/>
      <c r="G9" s="205" t="s">
        <v>18</v>
      </c>
      <c r="H9" s="206"/>
      <c r="I9" s="206"/>
      <c r="J9" s="206"/>
      <c r="K9" s="207"/>
      <c r="L9" s="205" t="s">
        <v>27</v>
      </c>
      <c r="M9" s="206"/>
      <c r="N9" s="206"/>
      <c r="O9" s="206"/>
      <c r="P9" s="207"/>
      <c r="Q9" s="206" t="s">
        <v>166</v>
      </c>
      <c r="R9" s="206"/>
      <c r="S9" s="206"/>
      <c r="T9" s="206"/>
      <c r="U9" s="208"/>
    </row>
    <row r="10" spans="1:21" ht="22.5" customHeight="1">
      <c r="A10" s="203" t="s">
        <v>16</v>
      </c>
      <c r="B10" s="204"/>
      <c r="C10" s="204"/>
      <c r="D10" s="204"/>
      <c r="E10" s="204"/>
      <c r="F10" s="204"/>
      <c r="G10" s="205" t="s">
        <v>18</v>
      </c>
      <c r="H10" s="206"/>
      <c r="I10" s="206"/>
      <c r="J10" s="206"/>
      <c r="K10" s="207"/>
      <c r="L10" s="205" t="s">
        <v>165</v>
      </c>
      <c r="M10" s="206"/>
      <c r="N10" s="206"/>
      <c r="O10" s="206"/>
      <c r="P10" s="207"/>
      <c r="Q10" s="206" t="s">
        <v>29</v>
      </c>
      <c r="R10" s="206"/>
      <c r="S10" s="206"/>
      <c r="T10" s="206"/>
      <c r="U10" s="208"/>
    </row>
    <row r="11" spans="1:21" ht="22.5" customHeight="1">
      <c r="A11" s="203" t="s">
        <v>17</v>
      </c>
      <c r="B11" s="204"/>
      <c r="C11" s="204"/>
      <c r="D11" s="204"/>
      <c r="E11" s="204"/>
      <c r="F11" s="204"/>
      <c r="G11" s="209" t="s">
        <v>166</v>
      </c>
      <c r="H11" s="210"/>
      <c r="I11" s="210"/>
      <c r="J11" s="210"/>
      <c r="K11" s="211"/>
      <c r="L11" s="209" t="s">
        <v>27</v>
      </c>
      <c r="M11" s="210"/>
      <c r="N11" s="210"/>
      <c r="O11" s="210"/>
      <c r="P11" s="211"/>
      <c r="Q11" s="210" t="s">
        <v>19</v>
      </c>
      <c r="R11" s="210"/>
      <c r="S11" s="210"/>
      <c r="T11" s="210"/>
      <c r="U11" s="212"/>
    </row>
    <row r="12" spans="1:21" s="4" customFormat="1" ht="22.5" customHeight="1">
      <c r="A12" s="213"/>
      <c r="B12" s="214"/>
      <c r="C12" s="214"/>
      <c r="D12" s="214"/>
      <c r="E12" s="214"/>
      <c r="F12" s="215"/>
      <c r="G12" s="198" t="s">
        <v>34</v>
      </c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216"/>
    </row>
    <row r="13" spans="1:21" ht="22.5" customHeight="1">
      <c r="A13" s="197" t="s">
        <v>20</v>
      </c>
      <c r="B13" s="198"/>
      <c r="C13" s="198"/>
      <c r="D13" s="198"/>
      <c r="E13" s="198"/>
      <c r="F13" s="217"/>
      <c r="G13" s="199" t="s">
        <v>24</v>
      </c>
      <c r="H13" s="200"/>
      <c r="I13" s="200"/>
      <c r="J13" s="200"/>
      <c r="K13" s="201"/>
      <c r="L13" s="199" t="s">
        <v>30</v>
      </c>
      <c r="M13" s="200"/>
      <c r="N13" s="200"/>
      <c r="O13" s="200"/>
      <c r="P13" s="201"/>
      <c r="Q13" s="199" t="s">
        <v>32</v>
      </c>
      <c r="R13" s="200"/>
      <c r="S13" s="200"/>
      <c r="T13" s="200"/>
      <c r="U13" s="202"/>
    </row>
    <row r="14" spans="1:21" ht="22.5" customHeight="1">
      <c r="A14" s="203" t="s">
        <v>21</v>
      </c>
      <c r="B14" s="204"/>
      <c r="C14" s="204"/>
      <c r="D14" s="204"/>
      <c r="E14" s="204"/>
      <c r="F14" s="218"/>
      <c r="G14" s="205" t="s">
        <v>24</v>
      </c>
      <c r="H14" s="206"/>
      <c r="I14" s="206"/>
      <c r="J14" s="206"/>
      <c r="K14" s="207"/>
      <c r="L14" s="205" t="s">
        <v>30</v>
      </c>
      <c r="M14" s="206"/>
      <c r="N14" s="206"/>
      <c r="O14" s="206"/>
      <c r="P14" s="207"/>
      <c r="Q14" s="205" t="s">
        <v>32</v>
      </c>
      <c r="R14" s="206"/>
      <c r="S14" s="206"/>
      <c r="T14" s="206"/>
      <c r="U14" s="208"/>
    </row>
    <row r="15" spans="1:21" ht="22.5" customHeight="1">
      <c r="A15" s="203" t="s">
        <v>22</v>
      </c>
      <c r="B15" s="204"/>
      <c r="C15" s="204"/>
      <c r="D15" s="204"/>
      <c r="E15" s="204"/>
      <c r="F15" s="218"/>
      <c r="G15" s="205" t="s">
        <v>24</v>
      </c>
      <c r="H15" s="206"/>
      <c r="I15" s="206"/>
      <c r="J15" s="206"/>
      <c r="K15" s="207"/>
      <c r="L15" s="205" t="s">
        <v>30</v>
      </c>
      <c r="M15" s="206"/>
      <c r="N15" s="206"/>
      <c r="O15" s="206"/>
      <c r="P15" s="207"/>
      <c r="Q15" s="205" t="s">
        <v>32</v>
      </c>
      <c r="R15" s="206"/>
      <c r="S15" s="206"/>
      <c r="T15" s="206"/>
      <c r="U15" s="208"/>
    </row>
    <row r="16" spans="1:21" ht="22.5" customHeight="1">
      <c r="A16" s="203" t="s">
        <v>23</v>
      </c>
      <c r="B16" s="204"/>
      <c r="C16" s="204"/>
      <c r="D16" s="204"/>
      <c r="E16" s="204"/>
      <c r="F16" s="218"/>
      <c r="G16" s="219" t="s">
        <v>25</v>
      </c>
      <c r="H16" s="220"/>
      <c r="I16" s="220"/>
      <c r="J16" s="220"/>
      <c r="K16" s="221"/>
      <c r="L16" s="205" t="s">
        <v>31</v>
      </c>
      <c r="M16" s="206"/>
      <c r="N16" s="206"/>
      <c r="O16" s="206"/>
      <c r="P16" s="207"/>
      <c r="Q16" s="219" t="s">
        <v>167</v>
      </c>
      <c r="R16" s="220"/>
      <c r="S16" s="220"/>
      <c r="T16" s="220"/>
      <c r="U16" s="222"/>
    </row>
    <row r="17" spans="1:21" ht="22.5" customHeight="1">
      <c r="A17" s="203" t="s">
        <v>61</v>
      </c>
      <c r="B17" s="204"/>
      <c r="C17" s="204"/>
      <c r="D17" s="204"/>
      <c r="E17" s="204"/>
      <c r="F17" s="218"/>
      <c r="G17" s="209" t="s">
        <v>24</v>
      </c>
      <c r="H17" s="210"/>
      <c r="I17" s="210"/>
      <c r="J17" s="210"/>
      <c r="K17" s="211"/>
      <c r="L17" s="209" t="s">
        <v>168</v>
      </c>
      <c r="M17" s="210"/>
      <c r="N17" s="210"/>
      <c r="O17" s="210"/>
      <c r="P17" s="211"/>
      <c r="Q17" s="209" t="s">
        <v>32</v>
      </c>
      <c r="R17" s="210"/>
      <c r="S17" s="210"/>
      <c r="T17" s="210"/>
      <c r="U17" s="212"/>
    </row>
    <row r="18" spans="1:21" ht="22.5" customHeight="1" thickBot="1">
      <c r="A18" s="203" t="s">
        <v>51</v>
      </c>
      <c r="B18" s="204"/>
      <c r="C18" s="223"/>
      <c r="D18" s="224" t="s">
        <v>152</v>
      </c>
      <c r="E18" s="225"/>
      <c r="F18" s="225"/>
      <c r="G18" s="225"/>
      <c r="H18" s="225"/>
      <c r="I18" s="225"/>
      <c r="J18" s="225"/>
      <c r="K18" s="225"/>
      <c r="L18" s="225"/>
      <c r="M18" s="226"/>
      <c r="N18" s="227" t="s">
        <v>62</v>
      </c>
      <c r="O18" s="228"/>
      <c r="P18" s="223"/>
      <c r="Q18" s="229">
        <v>0.05</v>
      </c>
      <c r="R18" s="230"/>
      <c r="S18" s="230"/>
      <c r="T18" s="230"/>
      <c r="U18" s="231"/>
    </row>
    <row r="19" spans="1:21" ht="21.75" customHeight="1" thickBot="1">
      <c r="A19" s="232"/>
      <c r="B19" s="233"/>
      <c r="C19" s="234" t="s">
        <v>33</v>
      </c>
      <c r="D19" s="235"/>
      <c r="E19" s="235"/>
      <c r="F19" s="236"/>
      <c r="G19" s="237" t="s">
        <v>65</v>
      </c>
      <c r="H19" s="238"/>
      <c r="I19" s="238"/>
      <c r="J19" s="239"/>
      <c r="K19" s="240" t="s">
        <v>169</v>
      </c>
      <c r="L19" s="238"/>
      <c r="M19" s="238"/>
      <c r="N19" s="238"/>
      <c r="O19" s="239"/>
      <c r="P19" s="241" t="s">
        <v>66</v>
      </c>
      <c r="Q19" s="242"/>
      <c r="R19" s="242"/>
      <c r="S19" s="243"/>
      <c r="T19" s="244"/>
      <c r="U19" s="245"/>
    </row>
    <row r="20" spans="1:21" ht="19.5" customHeight="1" thickBot="1">
      <c r="A20" s="246"/>
      <c r="B20" s="247"/>
      <c r="C20" s="248"/>
      <c r="D20" s="248"/>
      <c r="E20" s="248"/>
      <c r="F20" s="248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4"/>
      <c r="U20" s="245"/>
    </row>
    <row r="21" spans="1:21" ht="23.25" customHeight="1" thickBot="1">
      <c r="A21" s="250" t="s">
        <v>67</v>
      </c>
      <c r="B21" s="251"/>
      <c r="C21" s="251"/>
      <c r="D21" s="251"/>
      <c r="E21" s="251"/>
      <c r="F21" s="252"/>
      <c r="G21" s="253" t="s">
        <v>68</v>
      </c>
      <c r="H21" s="254"/>
      <c r="I21" s="255" t="s">
        <v>69</v>
      </c>
      <c r="J21" s="254"/>
      <c r="K21" s="255" t="s">
        <v>70</v>
      </c>
      <c r="L21" s="254"/>
      <c r="M21" s="255" t="s">
        <v>170</v>
      </c>
      <c r="N21" s="254"/>
      <c r="O21" s="255" t="s">
        <v>71</v>
      </c>
      <c r="P21" s="256"/>
      <c r="Q21" s="257" t="s">
        <v>72</v>
      </c>
      <c r="R21" s="258"/>
      <c r="S21" s="259"/>
      <c r="T21" s="260"/>
      <c r="U21" s="261"/>
    </row>
    <row r="22" spans="1:21" ht="19.5" customHeight="1" thickBot="1">
      <c r="A22" s="262" t="s">
        <v>38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4"/>
    </row>
    <row r="23" spans="1:21" ht="19.5" customHeight="1">
      <c r="A23" s="265" t="s">
        <v>106</v>
      </c>
      <c r="B23" s="195"/>
      <c r="C23" s="195"/>
      <c r="D23" s="195"/>
      <c r="E23" s="266"/>
      <c r="F23" s="267" t="s">
        <v>107</v>
      </c>
      <c r="G23" s="268"/>
      <c r="H23" s="269" t="s">
        <v>108</v>
      </c>
      <c r="I23" s="270"/>
      <c r="J23" s="269" t="s">
        <v>109</v>
      </c>
      <c r="K23" s="271"/>
      <c r="L23" s="272" t="s">
        <v>130</v>
      </c>
      <c r="M23" s="273"/>
      <c r="N23" s="273"/>
      <c r="O23" s="273"/>
      <c r="P23" s="273"/>
      <c r="Q23" s="273"/>
      <c r="R23" s="273"/>
      <c r="S23" s="273"/>
      <c r="T23" s="273"/>
      <c r="U23" s="274"/>
    </row>
    <row r="24" spans="1:21" ht="35.25" customHeight="1" thickBot="1">
      <c r="A24" s="275"/>
      <c r="B24" s="276"/>
      <c r="C24" s="276"/>
      <c r="D24" s="276"/>
      <c r="E24" s="277"/>
      <c r="F24" s="278"/>
      <c r="G24" s="279"/>
      <c r="H24" s="177"/>
      <c r="I24" s="280"/>
      <c r="J24" s="177"/>
      <c r="K24" s="178"/>
      <c r="L24" s="278" t="s">
        <v>39</v>
      </c>
      <c r="M24" s="279"/>
      <c r="N24" s="281" t="s">
        <v>42</v>
      </c>
      <c r="O24" s="279"/>
      <c r="P24" s="281" t="s">
        <v>40</v>
      </c>
      <c r="Q24" s="279"/>
      <c r="R24" s="281" t="s">
        <v>41</v>
      </c>
      <c r="S24" s="279"/>
      <c r="T24" s="281" t="s">
        <v>43</v>
      </c>
      <c r="U24" s="282"/>
    </row>
    <row r="25" spans="1:21" ht="22.5" customHeight="1" thickTop="1">
      <c r="A25" s="283" t="s">
        <v>92</v>
      </c>
      <c r="B25" s="284"/>
      <c r="C25" s="284"/>
      <c r="D25" s="284"/>
      <c r="E25" s="285"/>
      <c r="F25" s="286" t="s">
        <v>57</v>
      </c>
      <c r="G25" s="287"/>
      <c r="H25" s="288" t="s">
        <v>7</v>
      </c>
      <c r="I25" s="287"/>
      <c r="J25" s="288"/>
      <c r="K25" s="289"/>
      <c r="L25" s="290"/>
      <c r="M25" s="185"/>
      <c r="N25" s="183" t="s">
        <v>151</v>
      </c>
      <c r="O25" s="185"/>
      <c r="P25" s="183"/>
      <c r="Q25" s="185"/>
      <c r="R25" s="183"/>
      <c r="S25" s="185"/>
      <c r="T25" s="183"/>
      <c r="U25" s="291"/>
    </row>
    <row r="26" spans="1:21" ht="22.5" customHeight="1">
      <c r="A26" s="292" t="s">
        <v>93</v>
      </c>
      <c r="B26" s="293"/>
      <c r="C26" s="293"/>
      <c r="D26" s="293"/>
      <c r="E26" s="294"/>
      <c r="F26" s="295" t="s">
        <v>57</v>
      </c>
      <c r="G26" s="296"/>
      <c r="H26" s="297" t="s">
        <v>7</v>
      </c>
      <c r="I26" s="296"/>
      <c r="J26" s="297"/>
      <c r="K26" s="298"/>
      <c r="L26" s="299" t="s">
        <v>151</v>
      </c>
      <c r="M26" s="300"/>
      <c r="N26" s="301"/>
      <c r="O26" s="300"/>
      <c r="P26" s="301"/>
      <c r="Q26" s="300"/>
      <c r="R26" s="301"/>
      <c r="S26" s="300"/>
      <c r="T26" s="301"/>
      <c r="U26" s="302"/>
    </row>
    <row r="27" spans="1:21" ht="22.5" customHeight="1">
      <c r="A27" s="292" t="s">
        <v>94</v>
      </c>
      <c r="B27" s="293"/>
      <c r="C27" s="293"/>
      <c r="D27" s="293"/>
      <c r="E27" s="294"/>
      <c r="F27" s="295" t="s">
        <v>57</v>
      </c>
      <c r="G27" s="296"/>
      <c r="H27" s="297" t="s">
        <v>7</v>
      </c>
      <c r="I27" s="296"/>
      <c r="J27" s="297"/>
      <c r="K27" s="298"/>
      <c r="L27" s="299"/>
      <c r="M27" s="300"/>
      <c r="N27" s="301"/>
      <c r="O27" s="300"/>
      <c r="P27" s="301" t="s">
        <v>151</v>
      </c>
      <c r="Q27" s="300"/>
      <c r="R27" s="301"/>
      <c r="S27" s="300"/>
      <c r="T27" s="301"/>
      <c r="U27" s="302"/>
    </row>
    <row r="28" spans="1:21" ht="22.5" customHeight="1">
      <c r="A28" s="292" t="s">
        <v>95</v>
      </c>
      <c r="B28" s="293"/>
      <c r="C28" s="293"/>
      <c r="D28" s="293"/>
      <c r="E28" s="294"/>
      <c r="F28" s="295" t="s">
        <v>57</v>
      </c>
      <c r="G28" s="296"/>
      <c r="H28" s="297" t="s">
        <v>7</v>
      </c>
      <c r="I28" s="296"/>
      <c r="J28" s="297"/>
      <c r="K28" s="298"/>
      <c r="L28" s="299"/>
      <c r="M28" s="300"/>
      <c r="N28" s="301"/>
      <c r="O28" s="300"/>
      <c r="P28" s="301" t="s">
        <v>151</v>
      </c>
      <c r="Q28" s="300"/>
      <c r="R28" s="301"/>
      <c r="S28" s="300"/>
      <c r="T28" s="301"/>
      <c r="U28" s="302"/>
    </row>
    <row r="29" spans="1:21" ht="22.5" customHeight="1">
      <c r="A29" s="292" t="s">
        <v>96</v>
      </c>
      <c r="B29" s="293"/>
      <c r="C29" s="293"/>
      <c r="D29" s="293"/>
      <c r="E29" s="294"/>
      <c r="F29" s="295" t="s">
        <v>57</v>
      </c>
      <c r="G29" s="296"/>
      <c r="H29" s="297" t="s">
        <v>7</v>
      </c>
      <c r="I29" s="296"/>
      <c r="J29" s="297"/>
      <c r="K29" s="298"/>
      <c r="L29" s="299"/>
      <c r="M29" s="300"/>
      <c r="N29" s="301"/>
      <c r="O29" s="300"/>
      <c r="P29" s="301"/>
      <c r="Q29" s="300"/>
      <c r="R29" s="301"/>
      <c r="S29" s="300"/>
      <c r="T29" s="301" t="s">
        <v>151</v>
      </c>
      <c r="U29" s="302"/>
    </row>
    <row r="30" spans="1:21" ht="28.5" customHeight="1">
      <c r="A30" s="292" t="s">
        <v>97</v>
      </c>
      <c r="B30" s="293"/>
      <c r="C30" s="293"/>
      <c r="D30" s="293"/>
      <c r="E30" s="294"/>
      <c r="F30" s="295" t="s">
        <v>57</v>
      </c>
      <c r="G30" s="296"/>
      <c r="H30" s="297"/>
      <c r="I30" s="296"/>
      <c r="J30" s="297"/>
      <c r="K30" s="298"/>
      <c r="L30" s="299"/>
      <c r="M30" s="300"/>
      <c r="N30" s="301"/>
      <c r="O30" s="300"/>
      <c r="P30" s="301"/>
      <c r="Q30" s="300"/>
      <c r="R30" s="301" t="s">
        <v>151</v>
      </c>
      <c r="S30" s="300"/>
      <c r="T30" s="301"/>
      <c r="U30" s="302"/>
    </row>
    <row r="31" spans="1:21" ht="22.5" customHeight="1">
      <c r="A31" s="292" t="s">
        <v>98</v>
      </c>
      <c r="B31" s="293"/>
      <c r="C31" s="293"/>
      <c r="D31" s="293"/>
      <c r="E31" s="294"/>
      <c r="F31" s="295"/>
      <c r="G31" s="296"/>
      <c r="H31" s="297" t="s">
        <v>7</v>
      </c>
      <c r="I31" s="296"/>
      <c r="J31" s="297"/>
      <c r="K31" s="298"/>
      <c r="L31" s="299"/>
      <c r="M31" s="300"/>
      <c r="N31" s="301"/>
      <c r="O31" s="300"/>
      <c r="P31" s="301" t="s">
        <v>151</v>
      </c>
      <c r="Q31" s="300"/>
      <c r="R31" s="301"/>
      <c r="S31" s="300"/>
      <c r="T31" s="301"/>
      <c r="U31" s="302"/>
    </row>
    <row r="32" spans="1:21" s="2" customFormat="1" ht="30" customHeight="1">
      <c r="A32" s="292" t="s">
        <v>99</v>
      </c>
      <c r="B32" s="293"/>
      <c r="C32" s="293"/>
      <c r="D32" s="293"/>
      <c r="E32" s="294"/>
      <c r="F32" s="295" t="s">
        <v>57</v>
      </c>
      <c r="G32" s="296"/>
      <c r="H32" s="297" t="s">
        <v>7</v>
      </c>
      <c r="I32" s="296"/>
      <c r="J32" s="297" t="s">
        <v>2</v>
      </c>
      <c r="K32" s="298"/>
      <c r="L32" s="299"/>
      <c r="M32" s="300"/>
      <c r="N32" s="301"/>
      <c r="O32" s="300"/>
      <c r="P32" s="301" t="s">
        <v>151</v>
      </c>
      <c r="Q32" s="300"/>
      <c r="R32" s="301"/>
      <c r="S32" s="300"/>
      <c r="T32" s="301"/>
      <c r="U32" s="302"/>
    </row>
    <row r="33" spans="1:21" ht="22.5" customHeight="1">
      <c r="A33" s="292" t="s">
        <v>100</v>
      </c>
      <c r="B33" s="293"/>
      <c r="C33" s="293"/>
      <c r="D33" s="293"/>
      <c r="E33" s="294"/>
      <c r="F33" s="295" t="s">
        <v>57</v>
      </c>
      <c r="G33" s="296"/>
      <c r="H33" s="297" t="s">
        <v>7</v>
      </c>
      <c r="I33" s="296"/>
      <c r="J33" s="297" t="s">
        <v>2</v>
      </c>
      <c r="K33" s="298"/>
      <c r="L33" s="299"/>
      <c r="M33" s="300"/>
      <c r="N33" s="301" t="s">
        <v>151</v>
      </c>
      <c r="O33" s="300"/>
      <c r="P33" s="301"/>
      <c r="Q33" s="300"/>
      <c r="R33" s="301"/>
      <c r="S33" s="300"/>
      <c r="T33" s="301"/>
      <c r="U33" s="302"/>
    </row>
    <row r="34" spans="1:21" ht="30.75" customHeight="1">
      <c r="A34" s="292" t="s">
        <v>102</v>
      </c>
      <c r="B34" s="293"/>
      <c r="C34" s="293"/>
      <c r="D34" s="293"/>
      <c r="E34" s="294"/>
      <c r="F34" s="295"/>
      <c r="G34" s="296"/>
      <c r="H34" s="297" t="s">
        <v>7</v>
      </c>
      <c r="I34" s="296"/>
      <c r="J34" s="297"/>
      <c r="K34" s="298"/>
      <c r="L34" s="299"/>
      <c r="M34" s="300"/>
      <c r="N34" s="301"/>
      <c r="O34" s="300"/>
      <c r="P34" s="301" t="s">
        <v>151</v>
      </c>
      <c r="Q34" s="300"/>
      <c r="R34" s="301"/>
      <c r="S34" s="300"/>
      <c r="T34" s="301"/>
      <c r="U34" s="302"/>
    </row>
    <row r="35" spans="1:21" ht="28.5" customHeight="1">
      <c r="A35" s="292" t="s">
        <v>103</v>
      </c>
      <c r="B35" s="293"/>
      <c r="C35" s="293"/>
      <c r="D35" s="293"/>
      <c r="E35" s="294"/>
      <c r="F35" s="295" t="s">
        <v>57</v>
      </c>
      <c r="G35" s="296"/>
      <c r="H35" s="297" t="s">
        <v>7</v>
      </c>
      <c r="I35" s="296"/>
      <c r="J35" s="297" t="s">
        <v>2</v>
      </c>
      <c r="K35" s="298"/>
      <c r="L35" s="299"/>
      <c r="M35" s="300"/>
      <c r="N35" s="301"/>
      <c r="O35" s="300"/>
      <c r="P35" s="301"/>
      <c r="Q35" s="300"/>
      <c r="R35" s="301"/>
      <c r="S35" s="300"/>
      <c r="T35" s="301" t="s">
        <v>151</v>
      </c>
      <c r="U35" s="302"/>
    </row>
    <row r="36" spans="1:21" ht="22.5" customHeight="1">
      <c r="A36" s="292" t="s">
        <v>44</v>
      </c>
      <c r="B36" s="293"/>
      <c r="C36" s="293"/>
      <c r="D36" s="293"/>
      <c r="E36" s="294"/>
      <c r="F36" s="295"/>
      <c r="G36" s="296"/>
      <c r="H36" s="297"/>
      <c r="I36" s="296"/>
      <c r="J36" s="297" t="s">
        <v>2</v>
      </c>
      <c r="K36" s="298"/>
      <c r="L36" s="299"/>
      <c r="M36" s="300"/>
      <c r="N36" s="301"/>
      <c r="O36" s="300"/>
      <c r="P36" s="301"/>
      <c r="Q36" s="300"/>
      <c r="R36" s="301"/>
      <c r="S36" s="300"/>
      <c r="T36" s="301" t="s">
        <v>151</v>
      </c>
      <c r="U36" s="302"/>
    </row>
    <row r="37" spans="1:21" ht="22.5" customHeight="1">
      <c r="A37" s="292" t="s">
        <v>45</v>
      </c>
      <c r="B37" s="293"/>
      <c r="C37" s="293"/>
      <c r="D37" s="293"/>
      <c r="E37" s="294"/>
      <c r="F37" s="295"/>
      <c r="G37" s="296"/>
      <c r="H37" s="297"/>
      <c r="I37" s="296"/>
      <c r="J37" s="297" t="s">
        <v>2</v>
      </c>
      <c r="K37" s="298"/>
      <c r="L37" s="299"/>
      <c r="M37" s="300"/>
      <c r="N37" s="301"/>
      <c r="O37" s="300"/>
      <c r="P37" s="301"/>
      <c r="Q37" s="300"/>
      <c r="R37" s="301" t="s">
        <v>151</v>
      </c>
      <c r="S37" s="300"/>
      <c r="T37" s="301"/>
      <c r="U37" s="302"/>
    </row>
    <row r="38" spans="1:21" ht="22.5" customHeight="1">
      <c r="A38" s="292" t="s">
        <v>46</v>
      </c>
      <c r="B38" s="293"/>
      <c r="C38" s="293"/>
      <c r="D38" s="293"/>
      <c r="E38" s="294"/>
      <c r="F38" s="295"/>
      <c r="G38" s="296"/>
      <c r="H38" s="297" t="s">
        <v>7</v>
      </c>
      <c r="I38" s="296"/>
      <c r="J38" s="297" t="s">
        <v>2</v>
      </c>
      <c r="K38" s="298"/>
      <c r="L38" s="299"/>
      <c r="M38" s="300"/>
      <c r="N38" s="301"/>
      <c r="O38" s="300"/>
      <c r="P38" s="301" t="s">
        <v>151</v>
      </c>
      <c r="Q38" s="300"/>
      <c r="R38" s="301"/>
      <c r="S38" s="300"/>
      <c r="T38" s="301"/>
      <c r="U38" s="302"/>
    </row>
    <row r="39" spans="1:21" ht="22.5" customHeight="1">
      <c r="A39" s="292" t="s">
        <v>47</v>
      </c>
      <c r="B39" s="293"/>
      <c r="C39" s="293"/>
      <c r="D39" s="293"/>
      <c r="E39" s="294"/>
      <c r="F39" s="295"/>
      <c r="G39" s="296"/>
      <c r="H39" s="297"/>
      <c r="I39" s="296"/>
      <c r="J39" s="297" t="s">
        <v>2</v>
      </c>
      <c r="K39" s="298"/>
      <c r="L39" s="299"/>
      <c r="M39" s="300"/>
      <c r="N39" s="301"/>
      <c r="O39" s="300"/>
      <c r="P39" s="301" t="s">
        <v>151</v>
      </c>
      <c r="Q39" s="300"/>
      <c r="R39" s="301"/>
      <c r="S39" s="300"/>
      <c r="T39" s="301"/>
      <c r="U39" s="302"/>
    </row>
    <row r="40" spans="1:21" ht="22.5" customHeight="1">
      <c r="A40" s="292" t="s">
        <v>48</v>
      </c>
      <c r="B40" s="293"/>
      <c r="C40" s="293"/>
      <c r="D40" s="293"/>
      <c r="E40" s="294"/>
      <c r="F40" s="295"/>
      <c r="G40" s="296"/>
      <c r="H40" s="297"/>
      <c r="I40" s="296"/>
      <c r="J40" s="297" t="s">
        <v>2</v>
      </c>
      <c r="K40" s="298"/>
      <c r="L40" s="299"/>
      <c r="M40" s="300"/>
      <c r="N40" s="301"/>
      <c r="O40" s="300"/>
      <c r="P40" s="301"/>
      <c r="Q40" s="300"/>
      <c r="R40" s="301"/>
      <c r="S40" s="300"/>
      <c r="T40" s="301" t="s">
        <v>151</v>
      </c>
      <c r="U40" s="302"/>
    </row>
    <row r="41" spans="1:21" ht="31.5" customHeight="1" thickBot="1">
      <c r="A41" s="303" t="s">
        <v>55</v>
      </c>
      <c r="B41" s="304"/>
      <c r="C41" s="304"/>
      <c r="D41" s="304"/>
      <c r="E41" s="305"/>
      <c r="F41" s="306"/>
      <c r="G41" s="307"/>
      <c r="H41" s="308"/>
      <c r="I41" s="307"/>
      <c r="J41" s="308" t="s">
        <v>2</v>
      </c>
      <c r="K41" s="309"/>
      <c r="L41" s="310"/>
      <c r="M41" s="311"/>
      <c r="N41" s="312"/>
      <c r="O41" s="311"/>
      <c r="P41" s="312"/>
      <c r="Q41" s="311"/>
      <c r="R41" s="312" t="s">
        <v>151</v>
      </c>
      <c r="S41" s="311"/>
      <c r="T41" s="312"/>
      <c r="U41" s="231"/>
    </row>
    <row r="42" spans="1:21" ht="33.75" customHeight="1" thickBot="1">
      <c r="A42" s="313" t="s">
        <v>60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5"/>
      <c r="L42" s="174" t="s">
        <v>39</v>
      </c>
      <c r="M42" s="316"/>
      <c r="N42" s="173" t="s">
        <v>42</v>
      </c>
      <c r="O42" s="316"/>
      <c r="P42" s="173" t="s">
        <v>40</v>
      </c>
      <c r="Q42" s="316"/>
      <c r="R42" s="173" t="s">
        <v>41</v>
      </c>
      <c r="S42" s="316"/>
      <c r="T42" s="173" t="s">
        <v>43</v>
      </c>
      <c r="U42" s="317"/>
    </row>
    <row r="43" spans="1:21" ht="24.75" customHeight="1" thickTop="1">
      <c r="A43" s="318" t="s">
        <v>57</v>
      </c>
      <c r="B43" s="319" t="s">
        <v>101</v>
      </c>
      <c r="C43" s="320"/>
      <c r="D43" s="320"/>
      <c r="E43" s="320"/>
      <c r="F43" s="320"/>
      <c r="G43" s="320"/>
      <c r="H43" s="320"/>
      <c r="I43" s="320"/>
      <c r="J43" s="320"/>
      <c r="K43" s="321"/>
      <c r="L43" s="301">
        <v>1</v>
      </c>
      <c r="M43" s="300"/>
      <c r="N43" s="301">
        <v>2</v>
      </c>
      <c r="O43" s="300"/>
      <c r="P43" s="301">
        <v>3</v>
      </c>
      <c r="Q43" s="300"/>
      <c r="R43" s="301">
        <v>1</v>
      </c>
      <c r="S43" s="300"/>
      <c r="T43" s="301">
        <v>2</v>
      </c>
      <c r="U43" s="302"/>
    </row>
    <row r="44" spans="1:21" ht="24.75" customHeight="1">
      <c r="A44" s="322" t="s">
        <v>7</v>
      </c>
      <c r="B44" s="323" t="s">
        <v>58</v>
      </c>
      <c r="C44" s="324"/>
      <c r="D44" s="324"/>
      <c r="E44" s="324"/>
      <c r="F44" s="324"/>
      <c r="G44" s="324"/>
      <c r="H44" s="324"/>
      <c r="I44" s="324"/>
      <c r="J44" s="324"/>
      <c r="K44" s="325"/>
      <c r="L44" s="301">
        <v>1</v>
      </c>
      <c r="M44" s="300"/>
      <c r="N44" s="301">
        <v>2</v>
      </c>
      <c r="O44" s="300"/>
      <c r="P44" s="301">
        <v>6</v>
      </c>
      <c r="Q44" s="300"/>
      <c r="R44" s="301">
        <v>0</v>
      </c>
      <c r="S44" s="300"/>
      <c r="T44" s="301">
        <v>2</v>
      </c>
      <c r="U44" s="302"/>
    </row>
    <row r="45" spans="1:21" ht="24.75" customHeight="1" thickBot="1">
      <c r="A45" s="326" t="s">
        <v>2</v>
      </c>
      <c r="B45" s="327" t="s">
        <v>59</v>
      </c>
      <c r="C45" s="328"/>
      <c r="D45" s="328"/>
      <c r="E45" s="328"/>
      <c r="F45" s="328"/>
      <c r="G45" s="328"/>
      <c r="H45" s="328"/>
      <c r="I45" s="328"/>
      <c r="J45" s="328"/>
      <c r="K45" s="329"/>
      <c r="L45" s="330">
        <v>0</v>
      </c>
      <c r="M45" s="311"/>
      <c r="N45" s="312">
        <v>0</v>
      </c>
      <c r="O45" s="311"/>
      <c r="P45" s="312">
        <v>3</v>
      </c>
      <c r="Q45" s="311"/>
      <c r="R45" s="312">
        <v>2</v>
      </c>
      <c r="S45" s="311"/>
      <c r="T45" s="312">
        <v>3</v>
      </c>
      <c r="U45" s="231"/>
    </row>
    <row r="46" spans="1:21" ht="22.5" customHeight="1" thickBot="1" thickTop="1">
      <c r="A46" s="331" t="s">
        <v>73</v>
      </c>
      <c r="B46" s="332"/>
      <c r="C46" s="333"/>
      <c r="D46" s="334" t="s">
        <v>171</v>
      </c>
      <c r="E46" s="335"/>
      <c r="F46" s="336"/>
      <c r="G46" s="337" t="s">
        <v>110</v>
      </c>
      <c r="H46" s="335"/>
      <c r="I46" s="336"/>
      <c r="J46" s="338" t="s">
        <v>172</v>
      </c>
      <c r="K46" s="339"/>
      <c r="L46" s="340"/>
      <c r="M46" s="341"/>
      <c r="N46" s="342" t="s">
        <v>111</v>
      </c>
      <c r="O46" s="343"/>
      <c r="P46" s="343"/>
      <c r="Q46" s="343"/>
      <c r="R46" s="343"/>
      <c r="S46" s="343"/>
      <c r="T46" s="343"/>
      <c r="U46" s="344"/>
    </row>
    <row r="47" spans="1:21" ht="22.5" customHeight="1">
      <c r="A47" s="345" t="s">
        <v>74</v>
      </c>
      <c r="B47" s="346"/>
      <c r="C47" s="347"/>
      <c r="D47" s="348">
        <v>65</v>
      </c>
      <c r="E47" s="349"/>
      <c r="F47" s="350"/>
      <c r="G47" s="348">
        <v>12</v>
      </c>
      <c r="H47" s="349"/>
      <c r="I47" s="350"/>
      <c r="J47" s="351">
        <v>15</v>
      </c>
      <c r="K47" s="352"/>
      <c r="L47" s="352"/>
      <c r="M47" s="353"/>
      <c r="N47" s="354" t="s">
        <v>185</v>
      </c>
      <c r="O47" s="355"/>
      <c r="P47" s="355"/>
      <c r="Q47" s="355"/>
      <c r="R47" s="355"/>
      <c r="S47" s="355"/>
      <c r="T47" s="355"/>
      <c r="U47" s="356"/>
    </row>
    <row r="48" spans="1:21" ht="22.5" customHeight="1">
      <c r="A48" s="357" t="s">
        <v>75</v>
      </c>
      <c r="B48" s="358"/>
      <c r="C48" s="359"/>
      <c r="D48" s="348">
        <v>20</v>
      </c>
      <c r="E48" s="349"/>
      <c r="F48" s="350"/>
      <c r="G48" s="360"/>
      <c r="H48" s="361"/>
      <c r="I48" s="362"/>
      <c r="J48" s="351">
        <v>5</v>
      </c>
      <c r="K48" s="352"/>
      <c r="L48" s="352"/>
      <c r="M48" s="353"/>
      <c r="N48" s="363"/>
      <c r="O48" s="364"/>
      <c r="P48" s="364"/>
      <c r="Q48" s="364"/>
      <c r="R48" s="364"/>
      <c r="S48" s="364"/>
      <c r="T48" s="364"/>
      <c r="U48" s="365"/>
    </row>
    <row r="49" spans="1:21" ht="22.5" customHeight="1">
      <c r="A49" s="357" t="s">
        <v>76</v>
      </c>
      <c r="B49" s="358"/>
      <c r="C49" s="359"/>
      <c r="D49" s="348">
        <v>15</v>
      </c>
      <c r="E49" s="349"/>
      <c r="F49" s="350"/>
      <c r="G49" s="348">
        <v>18</v>
      </c>
      <c r="H49" s="349"/>
      <c r="I49" s="350"/>
      <c r="J49" s="348">
        <v>5</v>
      </c>
      <c r="K49" s="349"/>
      <c r="L49" s="350"/>
      <c r="M49" s="353"/>
      <c r="N49" s="363"/>
      <c r="O49" s="364"/>
      <c r="P49" s="364"/>
      <c r="Q49" s="364"/>
      <c r="R49" s="364"/>
      <c r="S49" s="364"/>
      <c r="T49" s="364"/>
      <c r="U49" s="365"/>
    </row>
    <row r="50" spans="1:21" ht="22.5" customHeight="1">
      <c r="A50" s="357" t="s">
        <v>77</v>
      </c>
      <c r="B50" s="358"/>
      <c r="C50" s="359"/>
      <c r="D50" s="366"/>
      <c r="E50" s="367"/>
      <c r="F50" s="368"/>
      <c r="G50" s="366"/>
      <c r="H50" s="367"/>
      <c r="I50" s="368"/>
      <c r="J50" s="348">
        <v>10</v>
      </c>
      <c r="K50" s="349"/>
      <c r="L50" s="350"/>
      <c r="M50" s="353"/>
      <c r="N50" s="363"/>
      <c r="O50" s="364"/>
      <c r="P50" s="364"/>
      <c r="Q50" s="364"/>
      <c r="R50" s="364"/>
      <c r="S50" s="364"/>
      <c r="T50" s="364"/>
      <c r="U50" s="365"/>
    </row>
    <row r="51" spans="1:21" ht="31.5" customHeight="1">
      <c r="A51" s="357" t="s">
        <v>78</v>
      </c>
      <c r="B51" s="358"/>
      <c r="C51" s="359"/>
      <c r="D51" s="366"/>
      <c r="E51" s="367"/>
      <c r="F51" s="368"/>
      <c r="G51" s="369" t="s">
        <v>173</v>
      </c>
      <c r="H51" s="370"/>
      <c r="I51" s="371"/>
      <c r="J51" s="348">
        <v>25</v>
      </c>
      <c r="K51" s="349"/>
      <c r="L51" s="350"/>
      <c r="M51" s="353"/>
      <c r="N51" s="363"/>
      <c r="O51" s="364"/>
      <c r="P51" s="364"/>
      <c r="Q51" s="364"/>
      <c r="R51" s="364"/>
      <c r="S51" s="364"/>
      <c r="T51" s="364"/>
      <c r="U51" s="365"/>
    </row>
    <row r="52" spans="1:21" ht="26.25" customHeight="1">
      <c r="A52" s="357" t="s">
        <v>79</v>
      </c>
      <c r="B52" s="204"/>
      <c r="C52" s="372"/>
      <c r="D52" s="366"/>
      <c r="E52" s="367"/>
      <c r="F52" s="368"/>
      <c r="G52" s="366"/>
      <c r="H52" s="367"/>
      <c r="I52" s="368"/>
      <c r="J52" s="373" t="s">
        <v>177</v>
      </c>
      <c r="K52" s="374"/>
      <c r="L52" s="375"/>
      <c r="M52" s="353"/>
      <c r="N52" s="363"/>
      <c r="O52" s="364"/>
      <c r="P52" s="364"/>
      <c r="Q52" s="364"/>
      <c r="R52" s="364"/>
      <c r="S52" s="364"/>
      <c r="T52" s="364"/>
      <c r="U52" s="365"/>
    </row>
    <row r="53" spans="1:21" ht="22.5" customHeight="1">
      <c r="A53" s="357" t="s">
        <v>80</v>
      </c>
      <c r="B53" s="204"/>
      <c r="C53" s="372"/>
      <c r="D53" s="376"/>
      <c r="E53" s="377"/>
      <c r="F53" s="378"/>
      <c r="G53" s="376"/>
      <c r="H53" s="377"/>
      <c r="I53" s="378"/>
      <c r="J53" s="379">
        <v>35</v>
      </c>
      <c r="K53" s="380"/>
      <c r="L53" s="380"/>
      <c r="M53" s="353"/>
      <c r="N53" s="363"/>
      <c r="O53" s="364"/>
      <c r="P53" s="364"/>
      <c r="Q53" s="364"/>
      <c r="R53" s="364"/>
      <c r="S53" s="364"/>
      <c r="T53" s="364"/>
      <c r="U53" s="365"/>
    </row>
    <row r="54" spans="1:21" ht="22.5" customHeight="1" thickBot="1">
      <c r="A54" s="381" t="s">
        <v>81</v>
      </c>
      <c r="B54" s="382"/>
      <c r="C54" s="383"/>
      <c r="D54" s="384"/>
      <c r="E54" s="385"/>
      <c r="F54" s="386"/>
      <c r="G54" s="384"/>
      <c r="H54" s="385"/>
      <c r="I54" s="386"/>
      <c r="J54" s="387">
        <v>100</v>
      </c>
      <c r="K54" s="388"/>
      <c r="L54" s="389"/>
      <c r="M54" s="390"/>
      <c r="N54" s="391"/>
      <c r="O54" s="392"/>
      <c r="P54" s="392"/>
      <c r="Q54" s="392"/>
      <c r="R54" s="392"/>
      <c r="S54" s="392"/>
      <c r="T54" s="392"/>
      <c r="U54" s="393"/>
    </row>
    <row r="55" spans="1:21" ht="22.5" customHeight="1">
      <c r="A55" s="394" t="s">
        <v>112</v>
      </c>
      <c r="B55" s="395"/>
      <c r="C55" s="395"/>
      <c r="D55" s="396"/>
      <c r="E55" s="396"/>
      <c r="F55" s="396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8"/>
    </row>
    <row r="56" spans="1:21" s="5" customFormat="1" ht="22.5" customHeight="1">
      <c r="A56" s="399" t="s">
        <v>82</v>
      </c>
      <c r="B56" s="400" t="s">
        <v>174</v>
      </c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2"/>
    </row>
    <row r="57" spans="1:21" s="5" customFormat="1" ht="22.5" customHeight="1">
      <c r="A57" s="403" t="s">
        <v>83</v>
      </c>
      <c r="B57" s="404"/>
      <c r="C57" s="405"/>
      <c r="D57" s="406"/>
      <c r="E57" s="407"/>
      <c r="F57" s="408" t="s">
        <v>84</v>
      </c>
      <c r="G57" s="408"/>
      <c r="H57" s="408"/>
      <c r="I57" s="408"/>
      <c r="J57" s="409"/>
      <c r="K57" s="409"/>
      <c r="L57" s="410" t="s">
        <v>85</v>
      </c>
      <c r="M57" s="411"/>
      <c r="N57" s="412" t="s">
        <v>86</v>
      </c>
      <c r="O57" s="413"/>
      <c r="P57" s="413"/>
      <c r="Q57" s="413"/>
      <c r="R57" s="413"/>
      <c r="S57" s="413"/>
      <c r="T57" s="413"/>
      <c r="U57" s="414"/>
    </row>
    <row r="58" spans="1:21" s="5" customFormat="1" ht="22.5" customHeight="1">
      <c r="A58" s="415" t="s">
        <v>13</v>
      </c>
      <c r="B58" s="153" t="s">
        <v>178</v>
      </c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7"/>
    </row>
    <row r="59" spans="1:21" s="5" customFormat="1" ht="22.5" customHeight="1" thickBot="1">
      <c r="A59" s="418" t="s">
        <v>153</v>
      </c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20"/>
    </row>
    <row r="60" spans="1:21" s="5" customFormat="1" ht="19.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 s="5" customFormat="1" ht="19.5" customHeight="1">
      <c r="A61" s="11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s="5" customFormat="1" ht="19.5" customHeight="1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1:2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30" customHeight="1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3"/>
      <c r="R64" s="1"/>
      <c r="S64" s="1"/>
      <c r="T64" s="1"/>
      <c r="U64" s="1"/>
    </row>
    <row r="65" spans="1:21" ht="30" customHeight="1">
      <c r="A65" s="1"/>
      <c r="B65" s="6"/>
      <c r="C65" s="6"/>
      <c r="D65" s="6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7"/>
      <c r="Q65" s="7"/>
      <c r="R65" s="7"/>
      <c r="S65" s="7"/>
      <c r="T65" s="7"/>
      <c r="U65" s="1"/>
    </row>
    <row r="66" spans="1:21" ht="30" customHeight="1">
      <c r="A66" s="1"/>
      <c r="B66" s="6"/>
      <c r="C66" s="6"/>
      <c r="D66" s="6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7"/>
      <c r="Q66" s="7"/>
      <c r="R66" s="7"/>
      <c r="S66" s="7"/>
      <c r="T66" s="7"/>
      <c r="U66" s="1"/>
    </row>
    <row r="67" spans="1:21" ht="30" customHeight="1">
      <c r="A67" s="1"/>
      <c r="B67" s="6"/>
      <c r="C67" s="6"/>
      <c r="D67" s="6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7"/>
      <c r="Q67" s="7"/>
      <c r="R67" s="7"/>
      <c r="S67" s="7"/>
      <c r="T67" s="7"/>
      <c r="U67" s="1"/>
    </row>
    <row r="68" spans="1:21" ht="30" customHeight="1">
      <c r="A68" s="1"/>
      <c r="B68" s="6"/>
      <c r="C68" s="6"/>
      <c r="D68" s="6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7"/>
      <c r="Q68" s="7"/>
      <c r="R68" s="7"/>
      <c r="S68" s="7"/>
      <c r="T68" s="7"/>
      <c r="U68" s="1"/>
    </row>
    <row r="69" spans="1:21" ht="30" customHeight="1">
      <c r="A69" s="1"/>
      <c r="B69" s="1"/>
      <c r="C69" s="1"/>
      <c r="D69" s="3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3"/>
      <c r="E70" s="3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6" ht="15.75">
      <c r="B71" s="1"/>
      <c r="C71" s="1"/>
      <c r="D71" s="3"/>
      <c r="E71" s="3"/>
      <c r="F71" s="3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</sheetData>
  <sheetProtection password="C6FE" sheet="1" objects="1" scenarios="1"/>
  <mergeCells count="319">
    <mergeCell ref="A3:G3"/>
    <mergeCell ref="B58:U58"/>
    <mergeCell ref="A54:C54"/>
    <mergeCell ref="D54:F54"/>
    <mergeCell ref="G54:I54"/>
    <mergeCell ref="J54:L54"/>
    <mergeCell ref="A53:C53"/>
    <mergeCell ref="D53:F53"/>
    <mergeCell ref="G53:I53"/>
    <mergeCell ref="J53:L53"/>
    <mergeCell ref="A62:U62"/>
    <mergeCell ref="B56:U56"/>
    <mergeCell ref="A57:C57"/>
    <mergeCell ref="D57:E57"/>
    <mergeCell ref="F57:I57"/>
    <mergeCell ref="J57:K57"/>
    <mergeCell ref="L57:M57"/>
    <mergeCell ref="N57:U57"/>
    <mergeCell ref="A61:U61"/>
    <mergeCell ref="A52:C52"/>
    <mergeCell ref="D52:F52"/>
    <mergeCell ref="G52:I52"/>
    <mergeCell ref="J52:L52"/>
    <mergeCell ref="A51:C51"/>
    <mergeCell ref="D51:F51"/>
    <mergeCell ref="G51:I51"/>
    <mergeCell ref="J51:L51"/>
    <mergeCell ref="A50:C50"/>
    <mergeCell ref="D50:F50"/>
    <mergeCell ref="G50:I50"/>
    <mergeCell ref="J50:L50"/>
    <mergeCell ref="A49:C49"/>
    <mergeCell ref="D49:F49"/>
    <mergeCell ref="G49:I49"/>
    <mergeCell ref="J49:L49"/>
    <mergeCell ref="D47:F47"/>
    <mergeCell ref="G47:I47"/>
    <mergeCell ref="J47:L47"/>
    <mergeCell ref="A48:C48"/>
    <mergeCell ref="D48:F48"/>
    <mergeCell ref="G48:I48"/>
    <mergeCell ref="J48:L48"/>
    <mergeCell ref="T37:U37"/>
    <mergeCell ref="A38:E38"/>
    <mergeCell ref="F38:G38"/>
    <mergeCell ref="H38:I38"/>
    <mergeCell ref="J38:K38"/>
    <mergeCell ref="L38:M38"/>
    <mergeCell ref="N38:O38"/>
    <mergeCell ref="P38:Q38"/>
    <mergeCell ref="R38:S38"/>
    <mergeCell ref="T38:U38"/>
    <mergeCell ref="R36:S36"/>
    <mergeCell ref="T36:U36"/>
    <mergeCell ref="A37:E37"/>
    <mergeCell ref="F37:G37"/>
    <mergeCell ref="H37:I37"/>
    <mergeCell ref="J37:K37"/>
    <mergeCell ref="L37:M37"/>
    <mergeCell ref="N37:O37"/>
    <mergeCell ref="P37:Q37"/>
    <mergeCell ref="R37:S37"/>
    <mergeCell ref="J36:K36"/>
    <mergeCell ref="L36:M36"/>
    <mergeCell ref="N36:O36"/>
    <mergeCell ref="P36:Q36"/>
    <mergeCell ref="T34:U34"/>
    <mergeCell ref="A35:E35"/>
    <mergeCell ref="F35:G35"/>
    <mergeCell ref="H35:I35"/>
    <mergeCell ref="J35:K35"/>
    <mergeCell ref="L35:M35"/>
    <mergeCell ref="N35:O35"/>
    <mergeCell ref="P35:Q35"/>
    <mergeCell ref="R35:S35"/>
    <mergeCell ref="T35:U35"/>
    <mergeCell ref="L34:M34"/>
    <mergeCell ref="N34:O34"/>
    <mergeCell ref="P34:Q34"/>
    <mergeCell ref="R34:S34"/>
    <mergeCell ref="A34:E34"/>
    <mergeCell ref="F34:G34"/>
    <mergeCell ref="H34:I34"/>
    <mergeCell ref="J34:K34"/>
    <mergeCell ref="T32:U32"/>
    <mergeCell ref="A33:E33"/>
    <mergeCell ref="F33:G33"/>
    <mergeCell ref="H33:I33"/>
    <mergeCell ref="J33:K33"/>
    <mergeCell ref="L33:M33"/>
    <mergeCell ref="N33:O33"/>
    <mergeCell ref="P33:Q33"/>
    <mergeCell ref="R33:S33"/>
    <mergeCell ref="T33:U33"/>
    <mergeCell ref="L32:M32"/>
    <mergeCell ref="N32:O32"/>
    <mergeCell ref="P32:Q32"/>
    <mergeCell ref="R32:S32"/>
    <mergeCell ref="A32:E32"/>
    <mergeCell ref="F32:G32"/>
    <mergeCell ref="H32:I32"/>
    <mergeCell ref="J32:K32"/>
    <mergeCell ref="T30:U30"/>
    <mergeCell ref="J31:K31"/>
    <mergeCell ref="L31:M31"/>
    <mergeCell ref="N31:O31"/>
    <mergeCell ref="P31:Q31"/>
    <mergeCell ref="R31:S31"/>
    <mergeCell ref="T31:U31"/>
    <mergeCell ref="L30:M30"/>
    <mergeCell ref="N30:O30"/>
    <mergeCell ref="P30:Q30"/>
    <mergeCell ref="R30:S30"/>
    <mergeCell ref="A30:E30"/>
    <mergeCell ref="F30:G30"/>
    <mergeCell ref="H30:I30"/>
    <mergeCell ref="J30:K30"/>
    <mergeCell ref="T28:U28"/>
    <mergeCell ref="A29:E29"/>
    <mergeCell ref="F29:G29"/>
    <mergeCell ref="H29:I29"/>
    <mergeCell ref="J29:K29"/>
    <mergeCell ref="L29:M29"/>
    <mergeCell ref="N29:O29"/>
    <mergeCell ref="P29:Q29"/>
    <mergeCell ref="R29:S29"/>
    <mergeCell ref="T29:U29"/>
    <mergeCell ref="L28:M28"/>
    <mergeCell ref="N28:O28"/>
    <mergeCell ref="P28:Q28"/>
    <mergeCell ref="R28:S28"/>
    <mergeCell ref="A28:E28"/>
    <mergeCell ref="F28:G28"/>
    <mergeCell ref="H28:I28"/>
    <mergeCell ref="J28:K28"/>
    <mergeCell ref="T26:U26"/>
    <mergeCell ref="A27:E27"/>
    <mergeCell ref="F27:G27"/>
    <mergeCell ref="H27:I27"/>
    <mergeCell ref="J27:K27"/>
    <mergeCell ref="L27:M27"/>
    <mergeCell ref="N27:O27"/>
    <mergeCell ref="P27:Q27"/>
    <mergeCell ref="R27:S27"/>
    <mergeCell ref="T27:U27"/>
    <mergeCell ref="L26:M26"/>
    <mergeCell ref="N26:O26"/>
    <mergeCell ref="P26:Q26"/>
    <mergeCell ref="R26:S26"/>
    <mergeCell ref="A26:E26"/>
    <mergeCell ref="F26:G26"/>
    <mergeCell ref="H26:I26"/>
    <mergeCell ref="J26:K26"/>
    <mergeCell ref="T24:U24"/>
    <mergeCell ref="A25:E25"/>
    <mergeCell ref="F25:G25"/>
    <mergeCell ref="H25:I25"/>
    <mergeCell ref="J25:K25"/>
    <mergeCell ref="L25:M25"/>
    <mergeCell ref="N25:O25"/>
    <mergeCell ref="P25:Q25"/>
    <mergeCell ref="R25:S25"/>
    <mergeCell ref="T25:U25"/>
    <mergeCell ref="A22:U22"/>
    <mergeCell ref="A23:E24"/>
    <mergeCell ref="F23:G24"/>
    <mergeCell ref="H23:I24"/>
    <mergeCell ref="J23:K24"/>
    <mergeCell ref="L23:U23"/>
    <mergeCell ref="L24:M24"/>
    <mergeCell ref="N24:O24"/>
    <mergeCell ref="P24:Q24"/>
    <mergeCell ref="R24:S24"/>
    <mergeCell ref="M21:N21"/>
    <mergeCell ref="O21:P21"/>
    <mergeCell ref="Q21:R21"/>
    <mergeCell ref="S21:U21"/>
    <mergeCell ref="A21:F21"/>
    <mergeCell ref="G21:H21"/>
    <mergeCell ref="I21:J21"/>
    <mergeCell ref="K21:L21"/>
    <mergeCell ref="K19:O19"/>
    <mergeCell ref="P19:S19"/>
    <mergeCell ref="T19:U20"/>
    <mergeCell ref="C20:S20"/>
    <mergeCell ref="L17:P17"/>
    <mergeCell ref="Q17:U17"/>
    <mergeCell ref="A18:C18"/>
    <mergeCell ref="D18:M18"/>
    <mergeCell ref="N18:P18"/>
    <mergeCell ref="Q18:U18"/>
    <mergeCell ref="A14:F14"/>
    <mergeCell ref="G14:K14"/>
    <mergeCell ref="L14:P14"/>
    <mergeCell ref="Q14:U14"/>
    <mergeCell ref="A12:F12"/>
    <mergeCell ref="G12:U12"/>
    <mergeCell ref="A13:F13"/>
    <mergeCell ref="G13:K13"/>
    <mergeCell ref="L13:P13"/>
    <mergeCell ref="Q13:U13"/>
    <mergeCell ref="A11:F11"/>
    <mergeCell ref="G11:K11"/>
    <mergeCell ref="L11:P11"/>
    <mergeCell ref="Q11:U11"/>
    <mergeCell ref="A10:F10"/>
    <mergeCell ref="G10:K10"/>
    <mergeCell ref="L10:P10"/>
    <mergeCell ref="Q10:U10"/>
    <mergeCell ref="A9:F9"/>
    <mergeCell ref="G9:K9"/>
    <mergeCell ref="L9:P9"/>
    <mergeCell ref="Q9:U9"/>
    <mergeCell ref="A8:F8"/>
    <mergeCell ref="G8:K8"/>
    <mergeCell ref="L8:P8"/>
    <mergeCell ref="Q8:U8"/>
    <mergeCell ref="R5:U5"/>
    <mergeCell ref="B6:D6"/>
    <mergeCell ref="R6:U6"/>
    <mergeCell ref="A7:F7"/>
    <mergeCell ref="G7:U7"/>
    <mergeCell ref="E6:H6"/>
    <mergeCell ref="N5:Q5"/>
    <mergeCell ref="N6:Q6"/>
    <mergeCell ref="I6:M6"/>
    <mergeCell ref="B5:D5"/>
    <mergeCell ref="E5:H5"/>
    <mergeCell ref="I5:M5"/>
    <mergeCell ref="A4:F4"/>
    <mergeCell ref="O46:U46"/>
    <mergeCell ref="R43:S43"/>
    <mergeCell ref="P41:Q41"/>
    <mergeCell ref="F41:G41"/>
    <mergeCell ref="A42:K42"/>
    <mergeCell ref="B43:K43"/>
    <mergeCell ref="N42:O42"/>
    <mergeCell ref="N47:U47"/>
    <mergeCell ref="N48:U48"/>
    <mergeCell ref="R39:S39"/>
    <mergeCell ref="R40:S40"/>
    <mergeCell ref="P44:Q44"/>
    <mergeCell ref="P45:Q45"/>
    <mergeCell ref="P42:Q42"/>
    <mergeCell ref="P43:Q43"/>
    <mergeCell ref="R41:S41"/>
    <mergeCell ref="R42:S42"/>
    <mergeCell ref="N49:U49"/>
    <mergeCell ref="T39:U39"/>
    <mergeCell ref="T40:U40"/>
    <mergeCell ref="T41:U41"/>
    <mergeCell ref="T42:U42"/>
    <mergeCell ref="T43:U43"/>
    <mergeCell ref="T44:U44"/>
    <mergeCell ref="T45:U45"/>
    <mergeCell ref="R44:S44"/>
    <mergeCell ref="R45:S45"/>
    <mergeCell ref="N52:U52"/>
    <mergeCell ref="N53:U53"/>
    <mergeCell ref="N54:U54"/>
    <mergeCell ref="N50:U50"/>
    <mergeCell ref="N51:U51"/>
    <mergeCell ref="J39:K39"/>
    <mergeCell ref="J40:K40"/>
    <mergeCell ref="A41:E41"/>
    <mergeCell ref="J41:K41"/>
    <mergeCell ref="H41:I41"/>
    <mergeCell ref="B44:K44"/>
    <mergeCell ref="B45:K45"/>
    <mergeCell ref="A46:C46"/>
    <mergeCell ref="D46:F46"/>
    <mergeCell ref="G46:I46"/>
    <mergeCell ref="J46:L46"/>
    <mergeCell ref="L44:M44"/>
    <mergeCell ref="L45:M45"/>
    <mergeCell ref="M46:M54"/>
    <mergeCell ref="A47:C47"/>
    <mergeCell ref="A36:E36"/>
    <mergeCell ref="A39:E39"/>
    <mergeCell ref="A40:E40"/>
    <mergeCell ref="H39:I39"/>
    <mergeCell ref="H40:I40"/>
    <mergeCell ref="F39:G39"/>
    <mergeCell ref="F40:G40"/>
    <mergeCell ref="F36:G36"/>
    <mergeCell ref="H36:I36"/>
    <mergeCell ref="N44:O44"/>
    <mergeCell ref="N45:O45"/>
    <mergeCell ref="L41:M41"/>
    <mergeCell ref="L42:M42"/>
    <mergeCell ref="L43:M43"/>
    <mergeCell ref="N41:O41"/>
    <mergeCell ref="N43:O43"/>
    <mergeCell ref="P39:Q39"/>
    <mergeCell ref="P40:Q40"/>
    <mergeCell ref="L39:M39"/>
    <mergeCell ref="L40:M40"/>
    <mergeCell ref="N39:O39"/>
    <mergeCell ref="N40:O40"/>
    <mergeCell ref="H31:I31"/>
    <mergeCell ref="A15:F15"/>
    <mergeCell ref="G15:K15"/>
    <mergeCell ref="A16:F16"/>
    <mergeCell ref="G16:K16"/>
    <mergeCell ref="A17:F17"/>
    <mergeCell ref="G17:K17"/>
    <mergeCell ref="A19:B20"/>
    <mergeCell ref="C19:F19"/>
    <mergeCell ref="G19:J19"/>
    <mergeCell ref="A1:U1"/>
    <mergeCell ref="T3:U3"/>
    <mergeCell ref="A59:U59"/>
    <mergeCell ref="A60:U60"/>
    <mergeCell ref="L15:P15"/>
    <mergeCell ref="Q15:U15"/>
    <mergeCell ref="L16:P16"/>
    <mergeCell ref="Q16:U16"/>
    <mergeCell ref="A31:E31"/>
    <mergeCell ref="F31:G31"/>
  </mergeCells>
  <printOptions horizontalCentered="1"/>
  <pageMargins left="0.26" right="0.4" top="0.25" bottom="0.3" header="0.5" footer="0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Similarity Index Worksheet</dc:title>
  <dc:subject/>
  <dc:creator>Jeffrey P. Repp</dc:creator>
  <cp:keywords/>
  <dc:description/>
  <cp:lastModifiedBy>renae.grantier</cp:lastModifiedBy>
  <cp:lastPrinted>2006-04-20T15:48:14Z</cp:lastPrinted>
  <dcterms:created xsi:type="dcterms:W3CDTF">2000-05-15T21:04:38Z</dcterms:created>
  <dcterms:modified xsi:type="dcterms:W3CDTF">2006-05-02T16:47:28Z</dcterms:modified>
  <cp:category/>
  <cp:version/>
  <cp:contentType/>
  <cp:contentStatus/>
</cp:coreProperties>
</file>