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65461" windowWidth="7860" windowHeight="11640" activeTab="0"/>
  </bookViews>
  <sheets>
    <sheet name="t-15" sheetId="1" r:id="rId1"/>
  </sheets>
  <definedNames>
    <definedName name="_Key1" localSheetId="0" hidden="1">'t-15'!$B$29:$B$486</definedName>
    <definedName name="_Key2" localSheetId="0" hidden="1">'t-15'!$C$30:$C$486</definedName>
    <definedName name="_Order1" localSheetId="0" hidden="1">255</definedName>
    <definedName name="_Order2" localSheetId="0" hidden="1">255</definedName>
    <definedName name="_Sort" localSheetId="0" hidden="1">'t-15'!$B$30:$C$486</definedName>
    <definedName name="_xlnm.Print_Area" localSheetId="0">'t-15'!$B$8:$P$505</definedName>
    <definedName name="Print_Area_MI">'t-15'!$C$1:$Q$507</definedName>
    <definedName name="_xlnm.Print_Titles" localSheetId="0">'t-15'!$1:$7</definedName>
    <definedName name="Print_Titles_MI">'t-15'!$1:$7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<sst xmlns="http://schemas.openxmlformats.org/spreadsheetml/2006/main" count="515" uniqueCount="440">
  <si>
    <t xml:space="preserve"> </t>
  </si>
  <si>
    <t>STATE / AREA</t>
  </si>
  <si>
    <t>% of</t>
  </si>
  <si>
    <t>TOTAL</t>
  </si>
  <si>
    <t>Cat.</t>
  </si>
  <si>
    <t>AK</t>
  </si>
  <si>
    <t>Anchorage</t>
  </si>
  <si>
    <t>Total</t>
  </si>
  <si>
    <t>AL</t>
  </si>
  <si>
    <t>Birmingham</t>
  </si>
  <si>
    <t>Mobile</t>
  </si>
  <si>
    <t>Montgomery</t>
  </si>
  <si>
    <t>State of Alabama</t>
  </si>
  <si>
    <t>AR</t>
  </si>
  <si>
    <t>Little Rock-North Little Rock</t>
  </si>
  <si>
    <t>AZ</t>
  </si>
  <si>
    <t>Phoenix</t>
  </si>
  <si>
    <t>Tucson</t>
  </si>
  <si>
    <t>CA</t>
  </si>
  <si>
    <t>Bakersfield</t>
  </si>
  <si>
    <t>Fresno</t>
  </si>
  <si>
    <t>Modesto</t>
  </si>
  <si>
    <t>Oxnard-Ventura</t>
  </si>
  <si>
    <t>Riverside-San Bernardino</t>
  </si>
  <si>
    <t>Sacramento</t>
  </si>
  <si>
    <t>San Diego</t>
  </si>
  <si>
    <t>San Francisco-Oakland</t>
  </si>
  <si>
    <t>San Jose</t>
  </si>
  <si>
    <t>State of California</t>
  </si>
  <si>
    <t>Stockton</t>
  </si>
  <si>
    <t>CO</t>
  </si>
  <si>
    <t>Colorado Springs</t>
  </si>
  <si>
    <t>Denver</t>
  </si>
  <si>
    <t>State of Colorado</t>
  </si>
  <si>
    <t>CT</t>
  </si>
  <si>
    <t>Bridgeport-Milford</t>
  </si>
  <si>
    <t>Hartford-Middletown</t>
  </si>
  <si>
    <t>New Haven-Meriden</t>
  </si>
  <si>
    <t>Springfield, MA-CT</t>
  </si>
  <si>
    <t>State of Connecticut</t>
  </si>
  <si>
    <t>DC</t>
  </si>
  <si>
    <t>Washington, DC-MD-VA</t>
  </si>
  <si>
    <t>DE</t>
  </si>
  <si>
    <t>State of Delaware</t>
  </si>
  <si>
    <t>Wilmington, DE-MD-NJ-PA</t>
  </si>
  <si>
    <t>FL</t>
  </si>
  <si>
    <t>Ft. Lauderdale-Hollywood-Pomp. Bch.</t>
  </si>
  <si>
    <t>Fort Myers-Cape Coral</t>
  </si>
  <si>
    <t>Jacksonville</t>
  </si>
  <si>
    <t>Melbourne-Palm Bay</t>
  </si>
  <si>
    <t>Miami-Hialeah</t>
  </si>
  <si>
    <t>Orlando</t>
  </si>
  <si>
    <t>Penscola</t>
  </si>
  <si>
    <t>Sarasota-Bradenton</t>
  </si>
  <si>
    <t>State of Florida</t>
  </si>
  <si>
    <t>Tampa-St. Petersburg-Clearwater</t>
  </si>
  <si>
    <t>W. Palm Bch-Boca Raton-Delray Bch</t>
  </si>
  <si>
    <t>GA</t>
  </si>
  <si>
    <t>Atlanta</t>
  </si>
  <si>
    <t>Augusta, GA-SC</t>
  </si>
  <si>
    <t>Columbus, GA-AL</t>
  </si>
  <si>
    <t>State of Georgia</t>
  </si>
  <si>
    <t>HI</t>
  </si>
  <si>
    <t>Honolulu</t>
  </si>
  <si>
    <t>State of Hawaii</t>
  </si>
  <si>
    <t>IA</t>
  </si>
  <si>
    <t>Davenport-Rock Island-Moline, IA-IL</t>
  </si>
  <si>
    <t>Des Moines</t>
  </si>
  <si>
    <t>State of Iowa</t>
  </si>
  <si>
    <t>ID</t>
  </si>
  <si>
    <t>State of Idaho</t>
  </si>
  <si>
    <t>IL</t>
  </si>
  <si>
    <t>Chicago</t>
  </si>
  <si>
    <t>Peoria</t>
  </si>
  <si>
    <t>Rockford</t>
  </si>
  <si>
    <t>St. Louis, MO-IL</t>
  </si>
  <si>
    <t>State of Illinois</t>
  </si>
  <si>
    <t>IN</t>
  </si>
  <si>
    <t>Fort Wayne</t>
  </si>
  <si>
    <t>Indianapolis</t>
  </si>
  <si>
    <t>Northwestern Indiana</t>
  </si>
  <si>
    <t>South Bend-Mishawaka, IN-MI</t>
  </si>
  <si>
    <t>State of Indiana</t>
  </si>
  <si>
    <t>KS</t>
  </si>
  <si>
    <t>State of Kansas</t>
  </si>
  <si>
    <t>Wichita</t>
  </si>
  <si>
    <t>KY</t>
  </si>
  <si>
    <t>Lexington-Fayette</t>
  </si>
  <si>
    <t>Louisville, KY-IN</t>
  </si>
  <si>
    <t>State of Kentucky</t>
  </si>
  <si>
    <t>LA</t>
  </si>
  <si>
    <t>Baton Rouge</t>
  </si>
  <si>
    <t>New Orleans</t>
  </si>
  <si>
    <t>Shreveport</t>
  </si>
  <si>
    <t>State of Louisiana</t>
  </si>
  <si>
    <t>MA</t>
  </si>
  <si>
    <t>Boston</t>
  </si>
  <si>
    <t>Lawrence-Haverhill, MA-NH</t>
  </si>
  <si>
    <t>Providence-Pawtucket, RI-MA</t>
  </si>
  <si>
    <t>State of Masschusetts</t>
  </si>
  <si>
    <t>Worcester, MA-CT</t>
  </si>
  <si>
    <t>MD</t>
  </si>
  <si>
    <t>Baltimore</t>
  </si>
  <si>
    <t>State of Maryland</t>
  </si>
  <si>
    <t>ME</t>
  </si>
  <si>
    <t>State of Maine</t>
  </si>
  <si>
    <t>MI</t>
  </si>
  <si>
    <t>Ann Arbor</t>
  </si>
  <si>
    <t>Detroit</t>
  </si>
  <si>
    <t>Flint</t>
  </si>
  <si>
    <t>Grand Rapids</t>
  </si>
  <si>
    <t>Lansing-East Lansing</t>
  </si>
  <si>
    <t>State of Michigan</t>
  </si>
  <si>
    <t>MN</t>
  </si>
  <si>
    <t>Minneapolis-St. Paul</t>
  </si>
  <si>
    <t>State of Minnesota</t>
  </si>
  <si>
    <t>MO</t>
  </si>
  <si>
    <t>Kansas City, MO-KS</t>
  </si>
  <si>
    <t>State of Missouri</t>
  </si>
  <si>
    <t>MS</t>
  </si>
  <si>
    <t>Jackson</t>
  </si>
  <si>
    <t>State of Mississippi</t>
  </si>
  <si>
    <t>MT</t>
  </si>
  <si>
    <t>State of Montana</t>
  </si>
  <si>
    <t>NC</t>
  </si>
  <si>
    <t>Charlotte</t>
  </si>
  <si>
    <t>Durham</t>
  </si>
  <si>
    <t>Fayetteville</t>
  </si>
  <si>
    <t>Raleigh</t>
  </si>
  <si>
    <t>State of North Carolina</t>
  </si>
  <si>
    <t>ND</t>
  </si>
  <si>
    <t>State of North Dakota</t>
  </si>
  <si>
    <t>NE</t>
  </si>
  <si>
    <t>Omaha, NE-IA</t>
  </si>
  <si>
    <t>State of Nebraska</t>
  </si>
  <si>
    <t>NH</t>
  </si>
  <si>
    <t>State of New Hampshire</t>
  </si>
  <si>
    <t>NJ</t>
  </si>
  <si>
    <t>Allentown-Bethlehem-Easton, PA-NJ</t>
  </si>
  <si>
    <t>Northeastern New Jersey</t>
  </si>
  <si>
    <t>Philadelphia, PA-NJ</t>
  </si>
  <si>
    <t>State of New Jersey</t>
  </si>
  <si>
    <t>Trenton, NJ-PA</t>
  </si>
  <si>
    <t>NM</t>
  </si>
  <si>
    <t>Albuquerque</t>
  </si>
  <si>
    <t>State of New Mexico</t>
  </si>
  <si>
    <t>NV</t>
  </si>
  <si>
    <t>Las Vegas</t>
  </si>
  <si>
    <t>Reno</t>
  </si>
  <si>
    <t>NY</t>
  </si>
  <si>
    <t>Albany-Schenectady-Troy</t>
  </si>
  <si>
    <t>Buffalo-Niagara Falls</t>
  </si>
  <si>
    <t>New York City</t>
  </si>
  <si>
    <t>Rochester</t>
  </si>
  <si>
    <t>State of New York</t>
  </si>
  <si>
    <t>Syracuse</t>
  </si>
  <si>
    <t>OH</t>
  </si>
  <si>
    <t>Akron</t>
  </si>
  <si>
    <t>Canton</t>
  </si>
  <si>
    <t>Cincinnati, OH-KY</t>
  </si>
  <si>
    <t>Cleveland</t>
  </si>
  <si>
    <t>Columbus</t>
  </si>
  <si>
    <t>Dayton</t>
  </si>
  <si>
    <t>Lorain-Elyria</t>
  </si>
  <si>
    <t>State of Ohio</t>
  </si>
  <si>
    <t>Toledo, OH-MI</t>
  </si>
  <si>
    <t>Youngstown-Warren</t>
  </si>
  <si>
    <t>OK</t>
  </si>
  <si>
    <t>Oklahoma City</t>
  </si>
  <si>
    <t>State of Oklahoma</t>
  </si>
  <si>
    <t>Tulsa</t>
  </si>
  <si>
    <t>OR</t>
  </si>
  <si>
    <t>Portland-Vancouver, OR-WA</t>
  </si>
  <si>
    <t>State of Oregon</t>
  </si>
  <si>
    <t>PA</t>
  </si>
  <si>
    <t>Harrisburg</t>
  </si>
  <si>
    <t>Pittsburgh</t>
  </si>
  <si>
    <t>Scranton-Wilkes Barre</t>
  </si>
  <si>
    <t>State of Pennsylvania</t>
  </si>
  <si>
    <t>PR</t>
  </si>
  <si>
    <t>Puerto Rico</t>
  </si>
  <si>
    <t>San Juan</t>
  </si>
  <si>
    <t>RI</t>
  </si>
  <si>
    <t>SC</t>
  </si>
  <si>
    <t>Charleston</t>
  </si>
  <si>
    <t>Columbia</t>
  </si>
  <si>
    <t>Greenville</t>
  </si>
  <si>
    <t>State of South Carolina</t>
  </si>
  <si>
    <t>SD</t>
  </si>
  <si>
    <t>State of South Dakota</t>
  </si>
  <si>
    <t>TN</t>
  </si>
  <si>
    <t>Chattanooga</t>
  </si>
  <si>
    <t>Knoxville</t>
  </si>
  <si>
    <t>Memphis, TN-AR-MS</t>
  </si>
  <si>
    <t>Nashville</t>
  </si>
  <si>
    <t>Nashville-Davidson</t>
  </si>
  <si>
    <t>State of Tennessee</t>
  </si>
  <si>
    <t>TX</t>
  </si>
  <si>
    <t>Austin</t>
  </si>
  <si>
    <t>Corpus Christi</t>
  </si>
  <si>
    <t>Dallas-Fort Worth</t>
  </si>
  <si>
    <t>El Paso, TX-NM</t>
  </si>
  <si>
    <t>Houston</t>
  </si>
  <si>
    <t>McAllen-Edinburg-Mission</t>
  </si>
  <si>
    <t>San Antonio</t>
  </si>
  <si>
    <t>State of Texas</t>
  </si>
  <si>
    <t>UT</t>
  </si>
  <si>
    <t>Ogden</t>
  </si>
  <si>
    <t>Provo-Orem</t>
  </si>
  <si>
    <t>Salt Lake City</t>
  </si>
  <si>
    <t>State of Utah</t>
  </si>
  <si>
    <t>VA</t>
  </si>
  <si>
    <t>Norfolk-VA Beach-Newport News</t>
  </si>
  <si>
    <t>Richmond</t>
  </si>
  <si>
    <t>State of Virginia</t>
  </si>
  <si>
    <t>VT</t>
  </si>
  <si>
    <t>State of Vermont</t>
  </si>
  <si>
    <t>WA</t>
  </si>
  <si>
    <t>Seattle</t>
  </si>
  <si>
    <t>Spokane</t>
  </si>
  <si>
    <t>State of Washington</t>
  </si>
  <si>
    <t>Tacoma</t>
  </si>
  <si>
    <t>WI</t>
  </si>
  <si>
    <t>Madison</t>
  </si>
  <si>
    <t>Milwaukee</t>
  </si>
  <si>
    <t>State of Wisconsin</t>
  </si>
  <si>
    <t>WV</t>
  </si>
  <si>
    <t>State of West Virginia</t>
  </si>
  <si>
    <t>WY</t>
  </si>
  <si>
    <t>State of Wyoming</t>
  </si>
  <si>
    <t>NOTES:  If a UZA name includes more than one state, more funds may have been obligated for that UZA in the other state(s).</t>
  </si>
  <si>
    <t xml:space="preserve">               A negative obligation indicates that a budget amendment to previously obligated funds shifted the commitment of funds out of 1 category (i.e. negative balance) to another category.</t>
  </si>
  <si>
    <t>FY 1998</t>
  </si>
  <si>
    <t xml:space="preserve">               "Bus" includes all sizes and types of bus, as well as sedans, station wagons, vans, and ferry boats.</t>
  </si>
  <si>
    <t>State of Rhode Island</t>
  </si>
  <si>
    <t>State of Arizona</t>
  </si>
  <si>
    <t>FY 1999</t>
  </si>
  <si>
    <t>FY2000</t>
  </si>
  <si>
    <t>BUS OBLIGATIONS  --  Sec 5307 Urb. Area Formula Program</t>
  </si>
  <si>
    <t>FY2001</t>
  </si>
  <si>
    <t>FY2002</t>
  </si>
  <si>
    <t>FY2003</t>
  </si>
  <si>
    <t>Huntsville</t>
  </si>
  <si>
    <t>Concord</t>
  </si>
  <si>
    <t>Indio-Cathedral City-Palm Springs</t>
  </si>
  <si>
    <t>Los Angeles-Long Beach-Santa Ana</t>
  </si>
  <si>
    <t>Victorville-Hesperia-Apple Valley</t>
  </si>
  <si>
    <t>Fort Collins</t>
  </si>
  <si>
    <t>Bridgeport-Stamford, CT-NY</t>
  </si>
  <si>
    <t>Bonita Springs-Naples</t>
  </si>
  <si>
    <t>Cape Coral</t>
  </si>
  <si>
    <t>Daytona Beach-Port Orange</t>
  </si>
  <si>
    <t>Palm Bay-Melbourne</t>
  </si>
  <si>
    <t>Port St. Lucie</t>
  </si>
  <si>
    <t>Tallahassee</t>
  </si>
  <si>
    <t>Greensboro</t>
  </si>
  <si>
    <t>Lincoln</t>
  </si>
  <si>
    <t>Salem</t>
  </si>
  <si>
    <t>Lancaster</t>
  </si>
  <si>
    <t>Philadelphia, PA-NJ_DE-MD</t>
  </si>
  <si>
    <t>Reading</t>
  </si>
  <si>
    <t>Virginia Beach</t>
  </si>
  <si>
    <t>FY2004</t>
  </si>
  <si>
    <t>Boise</t>
  </si>
  <si>
    <t>Evansville</t>
  </si>
  <si>
    <t>Providence, RI-MA</t>
  </si>
  <si>
    <t>Philadelphia, PA-NJ-DE-MD</t>
  </si>
  <si>
    <t>Poughkeepsie-Newburgh</t>
  </si>
  <si>
    <t>Eugene</t>
  </si>
  <si>
    <t>State of Nevada</t>
  </si>
  <si>
    <t>10-YEAR</t>
  </si>
  <si>
    <t>% of 10-yr Total</t>
  </si>
  <si>
    <t>FY2005</t>
  </si>
  <si>
    <t>Antioch</t>
  </si>
  <si>
    <t>Merced</t>
  </si>
  <si>
    <t>Greeley</t>
  </si>
  <si>
    <t>Cedar Rapids</t>
  </si>
  <si>
    <t>Idaho Falls</t>
  </si>
  <si>
    <t>Michigan City, IN-MI</t>
  </si>
  <si>
    <t>Monroe</t>
  </si>
  <si>
    <t>Barnstable Town</t>
  </si>
  <si>
    <t>South Bend, IN-MI</t>
  </si>
  <si>
    <t>Duluth, MN-WI</t>
  </si>
  <si>
    <t>Fargo</t>
  </si>
  <si>
    <t>Manchester</t>
  </si>
  <si>
    <t>Las Cruces</t>
  </si>
  <si>
    <t>Norman</t>
  </si>
  <si>
    <t>Johnstown</t>
  </si>
  <si>
    <t>Rapid City</t>
  </si>
  <si>
    <t>Abilene</t>
  </si>
  <si>
    <t>Amarillo</t>
  </si>
  <si>
    <t>Beaumont</t>
  </si>
  <si>
    <t>Lake Jackson-angleton</t>
  </si>
  <si>
    <t>Longview</t>
  </si>
  <si>
    <t>San Angelo</t>
  </si>
  <si>
    <t>Texas City</t>
  </si>
  <si>
    <t>Victoria</t>
  </si>
  <si>
    <t>Wichita Falls</t>
  </si>
  <si>
    <t>Logan</t>
  </si>
  <si>
    <t>Blacksburg</t>
  </si>
  <si>
    <t>Chalottesville</t>
  </si>
  <si>
    <t>Danville</t>
  </si>
  <si>
    <t>Fredericksburg</t>
  </si>
  <si>
    <t>Harrisonburg</t>
  </si>
  <si>
    <t>Roanoke</t>
  </si>
  <si>
    <t>Winchester</t>
  </si>
  <si>
    <t>Bellingham</t>
  </si>
  <si>
    <t>Bremerton</t>
  </si>
  <si>
    <t>Wenatchee</t>
  </si>
  <si>
    <t>Casper</t>
  </si>
  <si>
    <t>Camarillo</t>
  </si>
  <si>
    <t>Thousand Oaks</t>
  </si>
  <si>
    <t>Vallejo</t>
  </si>
  <si>
    <t>Round Lake Beach</t>
  </si>
  <si>
    <t>Vineland</t>
  </si>
  <si>
    <t>Monessen</t>
  </si>
  <si>
    <t>FY2006</t>
  </si>
  <si>
    <t>Decatur</t>
  </si>
  <si>
    <t>Gadsden</t>
  </si>
  <si>
    <t>Yuma</t>
  </si>
  <si>
    <t>Atascadero-El Paso de Robles</t>
  </si>
  <si>
    <t>Chico</t>
  </si>
  <si>
    <t>Davis</t>
  </si>
  <si>
    <t>Hemet</t>
  </si>
  <si>
    <t>Livermore</t>
  </si>
  <si>
    <t>Lodi</t>
  </si>
  <si>
    <t>Redding</t>
  </si>
  <si>
    <t>San Luis Obispo</t>
  </si>
  <si>
    <t>Simi valley</t>
  </si>
  <si>
    <t>Turlock</t>
  </si>
  <si>
    <t>Visalia</t>
  </si>
  <si>
    <t>Danbury</t>
  </si>
  <si>
    <t>Waterbury</t>
  </si>
  <si>
    <t>Dover</t>
  </si>
  <si>
    <t>Brooksville</t>
  </si>
  <si>
    <t>Fort Walston Beach</t>
  </si>
  <si>
    <t>Gainesville</t>
  </si>
  <si>
    <t>Leesburg-Eustis</t>
  </si>
  <si>
    <t>North Port-Punta Gorda</t>
  </si>
  <si>
    <t>Panama City</t>
  </si>
  <si>
    <t>Vero Beach-Sebastian</t>
  </si>
  <si>
    <t>Ames</t>
  </si>
  <si>
    <t>Davenport</t>
  </si>
  <si>
    <t>Dekalb</t>
  </si>
  <si>
    <t>Bloomington</t>
  </si>
  <si>
    <t>Huntington</t>
  </si>
  <si>
    <t>Hagerstown</t>
  </si>
  <si>
    <t>Lewiston</t>
  </si>
  <si>
    <t>Bay City</t>
  </si>
  <si>
    <t>Benton-Harbor</t>
  </si>
  <si>
    <t>Battle Creek</t>
  </si>
  <si>
    <t>Kalamazoo</t>
  </si>
  <si>
    <t>Port Huron</t>
  </si>
  <si>
    <t>South Lyon-Howell-Brighton</t>
  </si>
  <si>
    <t>St. Cloud</t>
  </si>
  <si>
    <t>Joplin</t>
  </si>
  <si>
    <t>Hattiesburg</t>
  </si>
  <si>
    <t>Missoula</t>
  </si>
  <si>
    <t>Hickory</t>
  </si>
  <si>
    <t>Wilmington</t>
  </si>
  <si>
    <t>Bismarck</t>
  </si>
  <si>
    <t>Nashua</t>
  </si>
  <si>
    <t>Portsmouth</t>
  </si>
  <si>
    <t>Carson City</t>
  </si>
  <si>
    <t>Saratoga</t>
  </si>
  <si>
    <t>Newark</t>
  </si>
  <si>
    <t>Middletown</t>
  </si>
  <si>
    <t>Mansfield</t>
  </si>
  <si>
    <t>Weirton</t>
  </si>
  <si>
    <t>Erie</t>
  </si>
  <si>
    <t>Pottstown</t>
  </si>
  <si>
    <t>Williamsport</t>
  </si>
  <si>
    <t>Fajardo</t>
  </si>
  <si>
    <t>Florida-Barceloneta-Bajadero</t>
  </si>
  <si>
    <t>Aguadilla-Isabela-San Sebastian</t>
  </si>
  <si>
    <t>Myrtle Beach</t>
  </si>
  <si>
    <t>Clarksville</t>
  </si>
  <si>
    <t>Johnson City</t>
  </si>
  <si>
    <t>Brownsville</t>
  </si>
  <si>
    <t>Denton-Lewisville</t>
  </si>
  <si>
    <t>Galveston</t>
  </si>
  <si>
    <t>Killeen</t>
  </si>
  <si>
    <t>Waco</t>
  </si>
  <si>
    <t>Lynchburg</t>
  </si>
  <si>
    <t>Burlington</t>
  </si>
  <si>
    <t>Kennewick-Richland</t>
  </si>
  <si>
    <t>Cheyenne</t>
  </si>
  <si>
    <t>Tuscaloosa</t>
  </si>
  <si>
    <t>Macon</t>
  </si>
  <si>
    <t>FISCAL YEARS 1998 - 2007</t>
  </si>
  <si>
    <t>FY2007</t>
  </si>
  <si>
    <t>Fairbanks</t>
  </si>
  <si>
    <t>Pensacola</t>
  </si>
  <si>
    <t>Florence</t>
  </si>
  <si>
    <t>Anniston</t>
  </si>
  <si>
    <t>Flagstaff</t>
  </si>
  <si>
    <t>Hanford</t>
  </si>
  <si>
    <t>Madera</t>
  </si>
  <si>
    <t>Porterville</t>
  </si>
  <si>
    <t>Santa Clarita</t>
  </si>
  <si>
    <t>Santa Maria</t>
  </si>
  <si>
    <t>Santa Rosa</t>
  </si>
  <si>
    <t>Yuba City</t>
  </si>
  <si>
    <t>Albany</t>
  </si>
  <si>
    <t>Brunkswick</t>
  </si>
  <si>
    <t>Rome</t>
  </si>
  <si>
    <t>Champaign</t>
  </si>
  <si>
    <t>Anderson</t>
  </si>
  <si>
    <t>Elkhart</t>
  </si>
  <si>
    <t>Kokomo</t>
  </si>
  <si>
    <t>Lafayette</t>
  </si>
  <si>
    <t>Muncie</t>
  </si>
  <si>
    <t>Terre Haute</t>
  </si>
  <si>
    <t>Bowling Green</t>
  </si>
  <si>
    <t>Cincinnati</t>
  </si>
  <si>
    <t>Alexandria</t>
  </si>
  <si>
    <t>Houma</t>
  </si>
  <si>
    <t>Aberdeen-Havre de Grace</t>
  </si>
  <si>
    <t>Frederick</t>
  </si>
  <si>
    <t>Salisbury</t>
  </si>
  <si>
    <t>St. Charles</t>
  </si>
  <si>
    <t>Westminister</t>
  </si>
  <si>
    <t>New Bedford</t>
  </si>
  <si>
    <t>Holland</t>
  </si>
  <si>
    <t>Muskegon</t>
  </si>
  <si>
    <t>Gulgport--Biloxi</t>
  </si>
  <si>
    <t>Boston MA-NH-RI</t>
  </si>
  <si>
    <t xml:space="preserve">New York-Newark </t>
  </si>
  <si>
    <t>Kingston</t>
  </si>
  <si>
    <t>Winston-Salem</t>
  </si>
  <si>
    <t>Wheeling</t>
  </si>
  <si>
    <t>York</t>
  </si>
  <si>
    <t>Arecibo</t>
  </si>
  <si>
    <t>Mayaguez</t>
  </si>
  <si>
    <t>Spartanburg</t>
  </si>
  <si>
    <t>Sumter</t>
  </si>
  <si>
    <t>Kingsport</t>
  </si>
  <si>
    <t>Texarkana</t>
  </si>
  <si>
    <t>Olympia--Lacey</t>
  </si>
  <si>
    <t>TABLE  H-14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</si>
</sst>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</numFmts>
  <fonts count="9">
    <font>
      <sz val="12"/>
      <name val="Arial"/>
      <family val="0"/>
    </font>
    <font>
      <sz val="10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9.25"/>
      <color indexed="12"/>
      <name val="Arial"/>
      <family val="0"/>
    </font>
    <font>
      <u val="single"/>
      <sz val="9.25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1"/>
      <name val="Times New Roman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3" fillId="0" borderId="1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2" xfId="0" applyNumberFormat="1" applyFont="1" applyBorder="1" applyAlignment="1" applyProtection="1">
      <alignment/>
      <protection/>
    </xf>
    <xf numFmtId="164" fontId="3" fillId="0" borderId="3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Alignment="1">
      <alignment/>
    </xf>
    <xf numFmtId="5" fontId="7" fillId="0" borderId="2" xfId="0" applyNumberFormat="1" applyFont="1" applyBorder="1" applyAlignment="1" applyProtection="1">
      <alignment/>
      <protection/>
    </xf>
    <xf numFmtId="165" fontId="7" fillId="0" borderId="2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5" fontId="7" fillId="0" borderId="3" xfId="0" applyNumberFormat="1" applyFont="1" applyBorder="1" applyAlignment="1" applyProtection="1">
      <alignment/>
      <protection/>
    </xf>
    <xf numFmtId="164" fontId="7" fillId="0" borderId="1" xfId="0" applyNumberFormat="1" applyFont="1" applyBorder="1" applyAlignment="1" applyProtection="1">
      <alignment/>
      <protection/>
    </xf>
    <xf numFmtId="164" fontId="7" fillId="0" borderId="9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37" fontId="7" fillId="0" borderId="10" xfId="0" applyNumberFormat="1" applyFont="1" applyBorder="1" applyAlignment="1" applyProtection="1">
      <alignment/>
      <protection/>
    </xf>
    <xf numFmtId="164" fontId="7" fillId="0" borderId="13" xfId="0" applyNumberFormat="1" applyFont="1" applyBorder="1" applyAlignment="1" applyProtection="1">
      <alignment/>
      <protection/>
    </xf>
    <xf numFmtId="164" fontId="6" fillId="0" borderId="14" xfId="0" applyNumberFormat="1" applyFont="1" applyBorder="1" applyAlignment="1" applyProtection="1">
      <alignment/>
      <protection/>
    </xf>
    <xf numFmtId="37" fontId="7" fillId="0" borderId="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3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7" fontId="7" fillId="0" borderId="6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37" fontId="7" fillId="0" borderId="4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164" fontId="7" fillId="0" borderId="8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5" fontId="7" fillId="0" borderId="0" xfId="0" applyNumberFormat="1" applyFont="1" applyBorder="1" applyAlignment="1" applyProtection="1">
      <alignment/>
      <protection/>
    </xf>
    <xf numFmtId="164" fontId="6" fillId="0" borderId="9" xfId="0" applyNumberFormat="1" applyFont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164" fontId="7" fillId="0" borderId="14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165" fontId="7" fillId="0" borderId="16" xfId="0" applyNumberFormat="1" applyFont="1" applyBorder="1" applyAlignment="1">
      <alignment/>
    </xf>
    <xf numFmtId="37" fontId="7" fillId="0" borderId="17" xfId="0" applyNumberFormat="1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3" fontId="7" fillId="0" borderId="16" xfId="0" applyNumberFormat="1" applyFont="1" applyBorder="1" applyAlignment="1">
      <alignment/>
    </xf>
    <xf numFmtId="37" fontId="7" fillId="0" borderId="15" xfId="0" applyNumberFormat="1" applyFont="1" applyBorder="1" applyAlignment="1" applyProtection="1">
      <alignment/>
      <protection/>
    </xf>
    <xf numFmtId="5" fontId="7" fillId="0" borderId="16" xfId="0" applyNumberFormat="1" applyFont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507"/>
  <sheetViews>
    <sheetView tabSelected="1" defaultGridColor="0" zoomScale="77" zoomScaleNormal="77" colorId="22" workbookViewId="0" topLeftCell="A1">
      <pane xSplit="3" ySplit="7" topLeftCell="D44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450" sqref="F450"/>
    </sheetView>
  </sheetViews>
  <sheetFormatPr defaultColWidth="9.77734375" defaultRowHeight="15"/>
  <cols>
    <col min="1" max="1" width="0.671875" style="0" customWidth="1"/>
    <col min="2" max="2" width="3.4453125" style="30" customWidth="1"/>
    <col min="3" max="3" width="28.77734375" style="37" customWidth="1"/>
    <col min="4" max="4" width="11.77734375" style="37" customWidth="1"/>
    <col min="5" max="5" width="11.6640625" style="37" customWidth="1"/>
    <col min="6" max="6" width="13.21484375" style="37" customWidth="1"/>
    <col min="7" max="7" width="12.21484375" style="37" customWidth="1"/>
    <col min="8" max="8" width="12.3359375" style="37" customWidth="1"/>
    <col min="9" max="9" width="11.99609375" style="37" customWidth="1"/>
    <col min="10" max="10" width="11.21484375" style="37" customWidth="1"/>
    <col min="11" max="11" width="12.5546875" style="37" customWidth="1"/>
    <col min="12" max="13" width="12.10546875" style="37" customWidth="1"/>
    <col min="14" max="14" width="13.21484375" style="37" customWidth="1"/>
    <col min="15" max="15" width="7.88671875" style="37" customWidth="1"/>
    <col min="16" max="16" width="0.55078125" style="37" customWidth="1"/>
    <col min="17" max="18" width="14.77734375" style="0" customWidth="1"/>
    <col min="19" max="16384" width="11.4453125" style="0" customWidth="1"/>
  </cols>
  <sheetData>
    <row r="1" spans="2:16" ht="15.75" customHeight="1">
      <c r="B1" s="82" t="s">
        <v>439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2:16" ht="15" customHeight="1">
      <c r="B2" s="82" t="s">
        <v>238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2:16" ht="15.75">
      <c r="B3" s="82" t="s">
        <v>389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16" ht="9.75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>
      <c r="B5" s="9"/>
      <c r="C5" s="10"/>
      <c r="D5" s="11"/>
      <c r="E5" s="11"/>
      <c r="F5" s="11"/>
      <c r="G5" s="11"/>
      <c r="H5" s="11"/>
      <c r="I5" s="11"/>
      <c r="J5" s="11"/>
      <c r="K5" s="11"/>
      <c r="L5" s="12"/>
      <c r="M5" s="70"/>
      <c r="N5" s="13" t="s">
        <v>0</v>
      </c>
      <c r="O5" s="14"/>
      <c r="P5" s="15"/>
    </row>
    <row r="6" spans="2:16" ht="15.75">
      <c r="B6" s="16"/>
      <c r="C6" s="17" t="s">
        <v>1</v>
      </c>
      <c r="D6" s="18" t="s">
        <v>232</v>
      </c>
      <c r="E6" s="18" t="s">
        <v>236</v>
      </c>
      <c r="F6" s="18" t="s">
        <v>237</v>
      </c>
      <c r="G6" s="18" t="s">
        <v>239</v>
      </c>
      <c r="H6" s="18" t="s">
        <v>240</v>
      </c>
      <c r="I6" s="18" t="s">
        <v>241</v>
      </c>
      <c r="J6" s="18" t="s">
        <v>262</v>
      </c>
      <c r="K6" s="18" t="s">
        <v>272</v>
      </c>
      <c r="L6" s="19" t="s">
        <v>316</v>
      </c>
      <c r="M6" s="71" t="s">
        <v>390</v>
      </c>
      <c r="N6" s="20" t="s">
        <v>270</v>
      </c>
      <c r="O6" s="21" t="s">
        <v>2</v>
      </c>
      <c r="P6" s="22"/>
    </row>
    <row r="7" spans="2:16" ht="16.5" thickBot="1">
      <c r="B7" s="23"/>
      <c r="C7" s="24"/>
      <c r="D7" s="25"/>
      <c r="E7" s="25"/>
      <c r="F7" s="25"/>
      <c r="G7" s="25"/>
      <c r="H7" s="25"/>
      <c r="I7" s="25"/>
      <c r="J7" s="25"/>
      <c r="K7" s="25"/>
      <c r="L7" s="26"/>
      <c r="M7" s="72"/>
      <c r="N7" s="27" t="s">
        <v>3</v>
      </c>
      <c r="O7" s="28" t="s">
        <v>4</v>
      </c>
      <c r="P7" s="29"/>
    </row>
    <row r="8" spans="3:16" ht="15.75">
      <c r="C8" s="31"/>
      <c r="D8" s="32"/>
      <c r="E8" s="32"/>
      <c r="F8" s="32"/>
      <c r="G8" s="32"/>
      <c r="H8" s="32"/>
      <c r="I8" s="32"/>
      <c r="J8" s="32"/>
      <c r="K8" s="32"/>
      <c r="L8" s="33"/>
      <c r="M8" s="73"/>
      <c r="N8" s="34"/>
      <c r="O8" s="35"/>
      <c r="P8" s="36"/>
    </row>
    <row r="9" spans="2:16" ht="16.5" customHeight="1">
      <c r="B9" s="30" t="s">
        <v>5</v>
      </c>
      <c r="C9" s="37" t="s">
        <v>6</v>
      </c>
      <c r="D9" s="38">
        <v>300000</v>
      </c>
      <c r="E9" s="38">
        <v>0</v>
      </c>
      <c r="F9" s="38">
        <v>300000</v>
      </c>
      <c r="G9" s="38">
        <v>1304000</v>
      </c>
      <c r="H9" s="38">
        <v>0</v>
      </c>
      <c r="I9" s="38">
        <v>603200</v>
      </c>
      <c r="J9" s="38">
        <v>0</v>
      </c>
      <c r="K9" s="39">
        <v>1472000</v>
      </c>
      <c r="L9" s="40">
        <v>0</v>
      </c>
      <c r="M9" s="74">
        <v>240000</v>
      </c>
      <c r="N9" s="41">
        <f>SUM(D9:M9)</f>
        <v>4219200</v>
      </c>
      <c r="O9" s="42">
        <f>(N9/$N$11)*100</f>
        <v>93.3575046781642</v>
      </c>
      <c r="P9" s="43"/>
    </row>
    <row r="10" spans="3:16" ht="16.5" customHeight="1">
      <c r="C10" s="37" t="s">
        <v>391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40">
        <v>0</v>
      </c>
      <c r="M10" s="74">
        <v>300201</v>
      </c>
      <c r="N10" s="41">
        <f>SUM(D10:M10)</f>
        <v>300201</v>
      </c>
      <c r="O10" s="42">
        <f>(N10/$N$11)*100</f>
        <v>6.642495321835792</v>
      </c>
      <c r="P10" s="43"/>
    </row>
    <row r="11" spans="2:16" ht="16.5" customHeight="1" thickBot="1">
      <c r="B11" s="24"/>
      <c r="C11" s="24" t="s">
        <v>7</v>
      </c>
      <c r="D11" s="44">
        <f aca="true" t="shared" si="0" ref="D11:J11">SUM(D8:D9)</f>
        <v>300000</v>
      </c>
      <c r="E11" s="44">
        <f t="shared" si="0"/>
        <v>0</v>
      </c>
      <c r="F11" s="44">
        <f t="shared" si="0"/>
        <v>300000</v>
      </c>
      <c r="G11" s="44">
        <f t="shared" si="0"/>
        <v>1304000</v>
      </c>
      <c r="H11" s="44">
        <f t="shared" si="0"/>
        <v>0</v>
      </c>
      <c r="I11" s="44">
        <f t="shared" si="0"/>
        <v>603200</v>
      </c>
      <c r="J11" s="44">
        <f t="shared" si="0"/>
        <v>0</v>
      </c>
      <c r="K11" s="44">
        <f>SUM(K9)</f>
        <v>1472000</v>
      </c>
      <c r="L11" s="45">
        <f>SUM(L9)</f>
        <v>0</v>
      </c>
      <c r="M11" s="75">
        <f>SUM(M9:M10)</f>
        <v>540201</v>
      </c>
      <c r="N11" s="46">
        <f>SUM(N8:N10)</f>
        <v>4519401</v>
      </c>
      <c r="O11" s="47">
        <f>(N11/$N$500)*100</f>
        <v>0.06206371981938112</v>
      </c>
      <c r="P11" s="48"/>
    </row>
    <row r="12" spans="4:16" ht="16.5" customHeight="1">
      <c r="D12" s="49"/>
      <c r="E12" s="49"/>
      <c r="F12" s="49"/>
      <c r="G12" s="49"/>
      <c r="H12" s="49"/>
      <c r="I12" s="49"/>
      <c r="J12" s="49"/>
      <c r="K12" s="49"/>
      <c r="L12" s="50"/>
      <c r="M12" s="76"/>
      <c r="N12" s="51"/>
      <c r="O12" s="52"/>
      <c r="P12" s="43"/>
    </row>
    <row r="13" spans="2:16" ht="16.5" customHeight="1">
      <c r="B13" s="30" t="s">
        <v>8</v>
      </c>
      <c r="C13" s="37" t="s">
        <v>394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76">
        <v>160000</v>
      </c>
      <c r="N13" s="51">
        <f>SUM(D13:M13)</f>
        <v>160000</v>
      </c>
      <c r="O13" s="42">
        <f>(N13/$N$24)*100</f>
        <v>0.615825404260511</v>
      </c>
      <c r="P13" s="43"/>
    </row>
    <row r="14" spans="3:16" ht="16.5" customHeight="1">
      <c r="C14" s="37" t="s">
        <v>9</v>
      </c>
      <c r="D14" s="49">
        <v>0</v>
      </c>
      <c r="E14" s="49">
        <v>2560000</v>
      </c>
      <c r="F14" s="49">
        <v>0</v>
      </c>
      <c r="G14" s="49">
        <v>4279240</v>
      </c>
      <c r="H14" s="49">
        <v>448000</v>
      </c>
      <c r="I14" s="49">
        <v>209433</v>
      </c>
      <c r="J14" s="49">
        <v>0</v>
      </c>
      <c r="K14" s="53">
        <v>1044716</v>
      </c>
      <c r="L14" s="54">
        <v>-23761</v>
      </c>
      <c r="M14" s="77">
        <v>0</v>
      </c>
      <c r="N14" s="51">
        <f>SUM(D14:M14)</f>
        <v>8517628</v>
      </c>
      <c r="O14" s="42">
        <f>(N14/$N$24)*100</f>
        <v>32.783573165254055</v>
      </c>
      <c r="P14" s="43"/>
    </row>
    <row r="15" spans="3:16" ht="16.5" customHeight="1">
      <c r="C15" s="37" t="s">
        <v>317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4">
        <v>433800</v>
      </c>
      <c r="M15" s="77">
        <v>95000</v>
      </c>
      <c r="N15" s="51">
        <f aca="true" t="shared" si="1" ref="N15:N22">SUM(D15:M15)</f>
        <v>528800</v>
      </c>
      <c r="O15" s="42">
        <f aca="true" t="shared" si="2" ref="O15:O22">(N15/$N$24)*100</f>
        <v>2.035302961080989</v>
      </c>
      <c r="P15" s="43"/>
    </row>
    <row r="16" spans="3:16" ht="16.5" customHeight="1">
      <c r="C16" s="37" t="s">
        <v>393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4">
        <v>0</v>
      </c>
      <c r="M16" s="77">
        <v>150000</v>
      </c>
      <c r="N16" s="51">
        <f t="shared" si="1"/>
        <v>150000</v>
      </c>
      <c r="O16" s="42">
        <f t="shared" si="2"/>
        <v>0.5773363164942291</v>
      </c>
      <c r="P16" s="43"/>
    </row>
    <row r="17" spans="3:16" ht="16.5" customHeight="1">
      <c r="C17" s="37" t="s">
        <v>318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54">
        <v>102000</v>
      </c>
      <c r="M17" s="77">
        <v>0</v>
      </c>
      <c r="N17" s="51">
        <f t="shared" si="1"/>
        <v>102000</v>
      </c>
      <c r="O17" s="42">
        <f t="shared" si="2"/>
        <v>0.3925886952160758</v>
      </c>
      <c r="P17" s="43"/>
    </row>
    <row r="18" spans="3:16" ht="16.5" customHeight="1">
      <c r="C18" s="37" t="s">
        <v>242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432000</v>
      </c>
      <c r="J18" s="49">
        <v>383200</v>
      </c>
      <c r="K18" s="49">
        <v>0</v>
      </c>
      <c r="L18" s="50">
        <v>398179</v>
      </c>
      <c r="M18" s="76">
        <v>1087360</v>
      </c>
      <c r="N18" s="51">
        <f t="shared" si="1"/>
        <v>2300739</v>
      </c>
      <c r="O18" s="42">
        <f t="shared" si="2"/>
        <v>8.855334529830774</v>
      </c>
      <c r="P18" s="43"/>
    </row>
    <row r="19" spans="3:16" ht="16.5" customHeight="1">
      <c r="C19" s="37" t="s">
        <v>10</v>
      </c>
      <c r="D19" s="49">
        <v>1062400</v>
      </c>
      <c r="E19" s="49">
        <v>1232000</v>
      </c>
      <c r="F19" s="49">
        <v>0</v>
      </c>
      <c r="G19" s="49">
        <v>604000</v>
      </c>
      <c r="H19" s="49">
        <v>1404000</v>
      </c>
      <c r="I19" s="49">
        <v>2196704</v>
      </c>
      <c r="J19" s="49">
        <v>25560</v>
      </c>
      <c r="K19" s="53">
        <v>-15358</v>
      </c>
      <c r="L19" s="54">
        <v>0</v>
      </c>
      <c r="M19" s="77">
        <v>307834</v>
      </c>
      <c r="N19" s="51">
        <f t="shared" si="1"/>
        <v>6817140</v>
      </c>
      <c r="O19" s="42">
        <f t="shared" si="2"/>
        <v>26.23854997750313</v>
      </c>
      <c r="P19" s="43"/>
    </row>
    <row r="20" spans="3:16" ht="16.5" customHeight="1">
      <c r="C20" s="37" t="s">
        <v>11</v>
      </c>
      <c r="D20" s="49">
        <v>0</v>
      </c>
      <c r="E20" s="49">
        <v>632004</v>
      </c>
      <c r="F20" s="49">
        <v>0</v>
      </c>
      <c r="G20" s="49">
        <v>30000</v>
      </c>
      <c r="H20" s="49">
        <v>0</v>
      </c>
      <c r="I20" s="49">
        <v>0</v>
      </c>
      <c r="J20" s="49">
        <v>0</v>
      </c>
      <c r="K20" s="49">
        <v>0</v>
      </c>
      <c r="L20" s="50">
        <v>0</v>
      </c>
      <c r="M20" s="76">
        <v>0</v>
      </c>
      <c r="N20" s="51">
        <f t="shared" si="1"/>
        <v>662004</v>
      </c>
      <c r="O20" s="42">
        <f t="shared" si="2"/>
        <v>2.547993005762971</v>
      </c>
      <c r="P20" s="43"/>
    </row>
    <row r="21" spans="3:16" ht="16.5" customHeight="1">
      <c r="C21" s="37" t="s">
        <v>12</v>
      </c>
      <c r="D21" s="49">
        <v>607036</v>
      </c>
      <c r="E21" s="49">
        <v>524856</v>
      </c>
      <c r="F21" s="49">
        <v>129930</v>
      </c>
      <c r="G21" s="49">
        <v>657076</v>
      </c>
      <c r="H21" s="49">
        <v>823525</v>
      </c>
      <c r="I21" s="49">
        <v>1342624</v>
      </c>
      <c r="J21" s="49">
        <v>801760</v>
      </c>
      <c r="K21" s="53">
        <v>1340272</v>
      </c>
      <c r="L21" s="54">
        <v>0</v>
      </c>
      <c r="M21" s="77">
        <v>0</v>
      </c>
      <c r="N21" s="51">
        <f t="shared" si="1"/>
        <v>6227079</v>
      </c>
      <c r="O21" s="42">
        <f t="shared" si="2"/>
        <v>23.96745901585712</v>
      </c>
      <c r="P21" s="43"/>
    </row>
    <row r="22" spans="3:16" ht="16.5" customHeight="1">
      <c r="C22" s="37" t="s">
        <v>392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53">
        <v>0</v>
      </c>
      <c r="L22" s="54">
        <v>0</v>
      </c>
      <c r="M22" s="77">
        <v>92000</v>
      </c>
      <c r="N22" s="51">
        <f t="shared" si="1"/>
        <v>92000</v>
      </c>
      <c r="O22" s="42">
        <f t="shared" si="2"/>
        <v>0.3540996074497939</v>
      </c>
      <c r="P22" s="43"/>
    </row>
    <row r="23" spans="3:16" ht="16.5" customHeight="1">
      <c r="C23" s="37" t="s">
        <v>387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4">
        <v>424000</v>
      </c>
      <c r="M23" s="77">
        <v>0</v>
      </c>
      <c r="N23" s="51">
        <f>SUM(D23:M23)</f>
        <v>424000</v>
      </c>
      <c r="O23" s="42">
        <f>(N23/$N$24)*100</f>
        <v>1.6319373212903543</v>
      </c>
      <c r="P23" s="43"/>
    </row>
    <row r="24" spans="2:16" ht="16.5" customHeight="1" thickBot="1">
      <c r="B24" s="24"/>
      <c r="C24" s="24" t="s">
        <v>7</v>
      </c>
      <c r="D24" s="44">
        <f aca="true" t="shared" si="3" ref="D24:J24">SUM(D12:D23)</f>
        <v>1669436</v>
      </c>
      <c r="E24" s="44">
        <f t="shared" si="3"/>
        <v>4948860</v>
      </c>
      <c r="F24" s="44">
        <f t="shared" si="3"/>
        <v>129930</v>
      </c>
      <c r="G24" s="44">
        <f t="shared" si="3"/>
        <v>5570316</v>
      </c>
      <c r="H24" s="44">
        <f t="shared" si="3"/>
        <v>2675525</v>
      </c>
      <c r="I24" s="44">
        <f t="shared" si="3"/>
        <v>4180761</v>
      </c>
      <c r="J24" s="44">
        <f t="shared" si="3"/>
        <v>1210520</v>
      </c>
      <c r="K24" s="44">
        <f>SUM(K14:K23)</f>
        <v>2369630</v>
      </c>
      <c r="L24" s="45">
        <f>SUM(L14:L23)</f>
        <v>1334218</v>
      </c>
      <c r="M24" s="75">
        <f>SUM(M13:M23)</f>
        <v>1892194</v>
      </c>
      <c r="N24" s="46">
        <f>SUM(N13:N23)</f>
        <v>25981390</v>
      </c>
      <c r="O24" s="47">
        <f>(N24/$N$500)*100</f>
        <v>0.3567954491044434</v>
      </c>
      <c r="P24" s="48"/>
    </row>
    <row r="25" spans="4:16" ht="16.5" customHeight="1">
      <c r="D25" s="49"/>
      <c r="E25" s="49"/>
      <c r="F25" s="49"/>
      <c r="G25" s="49"/>
      <c r="H25" s="49"/>
      <c r="I25" s="49"/>
      <c r="J25" s="49"/>
      <c r="K25" s="49"/>
      <c r="L25" s="50"/>
      <c r="M25" s="76"/>
      <c r="N25" s="51"/>
      <c r="O25" s="52"/>
      <c r="P25" s="43"/>
    </row>
    <row r="26" spans="2:16" ht="16.5" customHeight="1">
      <c r="B26" s="30" t="s">
        <v>13</v>
      </c>
      <c r="C26" s="37" t="s">
        <v>14</v>
      </c>
      <c r="D26" s="49">
        <v>200000</v>
      </c>
      <c r="E26" s="49">
        <v>2072510</v>
      </c>
      <c r="F26" s="49">
        <v>1054930</v>
      </c>
      <c r="G26" s="49">
        <v>847727</v>
      </c>
      <c r="H26" s="49">
        <v>1580423</v>
      </c>
      <c r="I26" s="49">
        <v>772730</v>
      </c>
      <c r="J26" s="49">
        <v>271410</v>
      </c>
      <c r="K26" s="49">
        <v>1257780</v>
      </c>
      <c r="L26" s="50">
        <v>838300</v>
      </c>
      <c r="M26" s="76">
        <v>828000</v>
      </c>
      <c r="N26" s="51">
        <f>SUM(D26:M26)</f>
        <v>9723810</v>
      </c>
      <c r="O26" s="42">
        <f>(N26/$N$27)*100</f>
        <v>100</v>
      </c>
      <c r="P26" s="43"/>
    </row>
    <row r="27" spans="2:16" ht="16.5" customHeight="1" thickBot="1">
      <c r="B27" s="24"/>
      <c r="C27" s="24" t="s">
        <v>7</v>
      </c>
      <c r="D27" s="44">
        <f aca="true" t="shared" si="4" ref="D27:J27">SUM(D25:D26)</f>
        <v>200000</v>
      </c>
      <c r="E27" s="44">
        <f t="shared" si="4"/>
        <v>2072510</v>
      </c>
      <c r="F27" s="44">
        <f t="shared" si="4"/>
        <v>1054930</v>
      </c>
      <c r="G27" s="44">
        <f t="shared" si="4"/>
        <v>847727</v>
      </c>
      <c r="H27" s="44">
        <f t="shared" si="4"/>
        <v>1580423</v>
      </c>
      <c r="I27" s="44">
        <f t="shared" si="4"/>
        <v>772730</v>
      </c>
      <c r="J27" s="44">
        <f t="shared" si="4"/>
        <v>271410</v>
      </c>
      <c r="K27" s="44">
        <f>SUM(K26:K26)</f>
        <v>1257780</v>
      </c>
      <c r="L27" s="45">
        <f>SUM(L26:L26)</f>
        <v>838300</v>
      </c>
      <c r="M27" s="75">
        <f>SUM(M26)</f>
        <v>828000</v>
      </c>
      <c r="N27" s="46">
        <f>SUM(N26:N26)</f>
        <v>9723810</v>
      </c>
      <c r="O27" s="47">
        <f>(N27/$N$500)*100</f>
        <v>0.13353447047891887</v>
      </c>
      <c r="P27" s="48"/>
    </row>
    <row r="28" spans="4:16" ht="16.5" customHeight="1">
      <c r="D28" s="49"/>
      <c r="E28" s="49"/>
      <c r="F28" s="49"/>
      <c r="G28" s="49"/>
      <c r="H28" s="49"/>
      <c r="I28" s="49"/>
      <c r="J28" s="49"/>
      <c r="K28" s="49"/>
      <c r="L28" s="50"/>
      <c r="M28" s="76"/>
      <c r="N28" s="51"/>
      <c r="O28" s="52"/>
      <c r="P28" s="43"/>
    </row>
    <row r="29" spans="2:16" ht="16.5" customHeight="1">
      <c r="B29" s="30" t="s">
        <v>15</v>
      </c>
      <c r="C29" s="37" t="s">
        <v>395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0">
        <v>0</v>
      </c>
      <c r="M29" s="76">
        <v>118476</v>
      </c>
      <c r="N29" s="51">
        <f>SUM(D29:M29)</f>
        <v>118476</v>
      </c>
      <c r="O29" s="42">
        <f>(N29/$N$34)*100</f>
        <v>0.054972894450585695</v>
      </c>
      <c r="P29" s="43"/>
    </row>
    <row r="30" spans="3:18" ht="16.5" customHeight="1">
      <c r="C30" s="37" t="s">
        <v>16</v>
      </c>
      <c r="D30" s="49">
        <v>6540266</v>
      </c>
      <c r="E30" s="49">
        <v>31410226</v>
      </c>
      <c r="F30" s="49">
        <v>17291671</v>
      </c>
      <c r="G30" s="49">
        <v>0</v>
      </c>
      <c r="H30" s="49">
        <v>20194474</v>
      </c>
      <c r="I30" s="49">
        <v>0</v>
      </c>
      <c r="J30" s="49">
        <v>32800006</v>
      </c>
      <c r="K30" s="49">
        <v>12718665</v>
      </c>
      <c r="L30" s="50">
        <v>23633519</v>
      </c>
      <c r="M30" s="76">
        <v>29989204</v>
      </c>
      <c r="N30" s="51">
        <f>SUM(D30:M30)</f>
        <v>174578031</v>
      </c>
      <c r="O30" s="42">
        <f>(N30/$N$34)*100</f>
        <v>81.00425125387486</v>
      </c>
      <c r="P30" s="43"/>
      <c r="R30" s="1"/>
    </row>
    <row r="31" spans="3:18" ht="16.5" customHeight="1">
      <c r="C31" s="37" t="s">
        <v>235</v>
      </c>
      <c r="D31" s="49">
        <v>91300</v>
      </c>
      <c r="E31" s="49">
        <v>124500</v>
      </c>
      <c r="F31" s="49">
        <v>132096</v>
      </c>
      <c r="G31" s="49">
        <v>387951</v>
      </c>
      <c r="H31" s="49">
        <v>619990</v>
      </c>
      <c r="I31" s="49">
        <v>0</v>
      </c>
      <c r="J31" s="49">
        <v>318765</v>
      </c>
      <c r="K31" s="53">
        <v>569911</v>
      </c>
      <c r="L31" s="54">
        <v>0</v>
      </c>
      <c r="M31" s="77">
        <v>0</v>
      </c>
      <c r="N31" s="51">
        <f>SUM(D31:M31)</f>
        <v>2244513</v>
      </c>
      <c r="O31" s="42">
        <f>(N31/$N$34)*100</f>
        <v>1.041454608882537</v>
      </c>
      <c r="P31" s="43"/>
      <c r="R31" s="1"/>
    </row>
    <row r="32" spans="3:18" ht="16.5" customHeight="1">
      <c r="C32" s="37" t="s">
        <v>17</v>
      </c>
      <c r="D32" s="49">
        <v>494400</v>
      </c>
      <c r="E32" s="49">
        <v>1248000</v>
      </c>
      <c r="F32" s="49">
        <v>3480180</v>
      </c>
      <c r="G32" s="49">
        <v>2162400</v>
      </c>
      <c r="H32" s="49">
        <v>3709041</v>
      </c>
      <c r="I32" s="49">
        <v>0</v>
      </c>
      <c r="J32" s="49">
        <v>3869950</v>
      </c>
      <c r="K32" s="53">
        <v>5100834</v>
      </c>
      <c r="L32" s="54">
        <v>11998639</v>
      </c>
      <c r="M32" s="77">
        <v>5886932</v>
      </c>
      <c r="N32" s="51">
        <f>SUM(D32:M32)</f>
        <v>37950376</v>
      </c>
      <c r="O32" s="42">
        <f>(N32/$N$34)*100</f>
        <v>17.608984217968537</v>
      </c>
      <c r="P32" s="43"/>
      <c r="R32" s="1"/>
    </row>
    <row r="33" spans="3:18" ht="16.5" customHeight="1">
      <c r="C33" s="37" t="s">
        <v>319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54">
        <v>338779</v>
      </c>
      <c r="M33" s="77">
        <v>286947</v>
      </c>
      <c r="N33" s="51">
        <f>SUM(D33:M33)</f>
        <v>625726</v>
      </c>
      <c r="O33" s="42">
        <f>(N33/$N$34)*100</f>
        <v>0.2903370248234848</v>
      </c>
      <c r="P33" s="43"/>
      <c r="R33" s="1"/>
    </row>
    <row r="34" spans="2:18" ht="16.5" customHeight="1" thickBot="1">
      <c r="B34" s="24"/>
      <c r="C34" s="24" t="s">
        <v>7</v>
      </c>
      <c r="D34" s="44">
        <f>SUM(D28:D33)</f>
        <v>7125966</v>
      </c>
      <c r="E34" s="44">
        <f>SUM(E28:E33)</f>
        <v>32782726</v>
      </c>
      <c r="F34" s="44">
        <f>SUM(F28:F33)</f>
        <v>20903947</v>
      </c>
      <c r="G34" s="44">
        <f>SUM(G28:G33)</f>
        <v>2550351</v>
      </c>
      <c r="H34" s="44">
        <f>SUM(H28:H33)</f>
        <v>24523505</v>
      </c>
      <c r="I34" s="44">
        <f>SUM(I30:I33)</f>
        <v>0</v>
      </c>
      <c r="J34" s="44">
        <f>SUM(J30:J33)</f>
        <v>36988721</v>
      </c>
      <c r="K34" s="44">
        <f>SUM(K30:K33)</f>
        <v>18389410</v>
      </c>
      <c r="L34" s="45">
        <f>SUM(L30:L33)</f>
        <v>35970937</v>
      </c>
      <c r="M34" s="75">
        <f>SUM(M29:M33)</f>
        <v>36281559</v>
      </c>
      <c r="N34" s="46">
        <f>SUM(N29:N33)</f>
        <v>215517122</v>
      </c>
      <c r="O34" s="47">
        <f>(N34/$N$500)*100</f>
        <v>2.9596387388699035</v>
      </c>
      <c r="P34" s="48"/>
      <c r="R34" s="1"/>
    </row>
    <row r="35" spans="4:18" ht="16.5" customHeight="1">
      <c r="D35" s="49"/>
      <c r="E35" s="49"/>
      <c r="F35" s="49"/>
      <c r="G35" s="49"/>
      <c r="H35" s="49"/>
      <c r="I35" s="49"/>
      <c r="J35" s="49"/>
      <c r="K35" s="49"/>
      <c r="L35" s="50"/>
      <c r="M35" s="76"/>
      <c r="N35" s="51"/>
      <c r="O35" s="52"/>
      <c r="P35" s="43"/>
      <c r="R35" s="1"/>
    </row>
    <row r="36" spans="2:18" ht="16.5" customHeight="1">
      <c r="B36" s="30" t="s">
        <v>18</v>
      </c>
      <c r="C36" s="37" t="s">
        <v>273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1205088</v>
      </c>
      <c r="L36" s="50">
        <v>0</v>
      </c>
      <c r="M36" s="76">
        <v>0</v>
      </c>
      <c r="N36" s="51">
        <f>SUM(D36:M36)</f>
        <v>1205088</v>
      </c>
      <c r="O36" s="42">
        <f aca="true" t="shared" si="5" ref="O36:O44">(N36/$N$75)*100</f>
        <v>0.05516188295980629</v>
      </c>
      <c r="P36" s="43"/>
      <c r="R36" s="1"/>
    </row>
    <row r="37" spans="3:18" ht="16.5" customHeight="1">
      <c r="C37" s="37" t="s">
        <v>320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50">
        <v>52000</v>
      </c>
      <c r="M37" s="76">
        <v>157600</v>
      </c>
      <c r="N37" s="51">
        <f aca="true" t="shared" si="6" ref="N37:N73">SUM(D37:M37)</f>
        <v>209600</v>
      </c>
      <c r="O37" s="42">
        <f t="shared" si="5"/>
        <v>0.009594262550432331</v>
      </c>
      <c r="P37" s="43"/>
      <c r="R37" s="1"/>
    </row>
    <row r="38" spans="3:18" ht="16.5" customHeight="1">
      <c r="C38" s="37" t="s">
        <v>19</v>
      </c>
      <c r="D38" s="49">
        <v>700000</v>
      </c>
      <c r="E38" s="49">
        <v>0</v>
      </c>
      <c r="F38" s="49">
        <v>5908675</v>
      </c>
      <c r="G38" s="49">
        <v>717092</v>
      </c>
      <c r="H38" s="49">
        <v>0</v>
      </c>
      <c r="I38" s="49">
        <v>192000</v>
      </c>
      <c r="J38" s="49">
        <v>0</v>
      </c>
      <c r="K38" s="49">
        <v>6424000</v>
      </c>
      <c r="L38" s="50">
        <v>340000</v>
      </c>
      <c r="M38" s="76">
        <v>1036155</v>
      </c>
      <c r="N38" s="51">
        <f t="shared" si="6"/>
        <v>15317922</v>
      </c>
      <c r="O38" s="42">
        <f t="shared" si="5"/>
        <v>0.7011649112358946</v>
      </c>
      <c r="P38" s="43"/>
      <c r="R38" s="1"/>
    </row>
    <row r="39" spans="3:18" ht="16.5" customHeight="1">
      <c r="C39" s="37" t="s">
        <v>310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53">
        <v>105000</v>
      </c>
      <c r="L39" s="55">
        <v>0</v>
      </c>
      <c r="M39" s="77">
        <v>122000</v>
      </c>
      <c r="N39" s="51">
        <f t="shared" si="6"/>
        <v>227000</v>
      </c>
      <c r="O39" s="42">
        <f t="shared" si="5"/>
        <v>0.010390732819409061</v>
      </c>
      <c r="P39" s="43"/>
      <c r="R39" s="1"/>
    </row>
    <row r="40" spans="3:18" ht="16.5" customHeight="1">
      <c r="C40" s="37" t="s">
        <v>321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53">
        <v>0</v>
      </c>
      <c r="L40" s="55">
        <v>1600000</v>
      </c>
      <c r="M40" s="77">
        <v>0</v>
      </c>
      <c r="N40" s="51">
        <f>SUM(D40:M40)</f>
        <v>1600000</v>
      </c>
      <c r="O40" s="42">
        <f t="shared" si="5"/>
        <v>0.07323864542314756</v>
      </c>
      <c r="P40" s="43"/>
      <c r="R40" s="1"/>
    </row>
    <row r="41" spans="3:18" ht="16.5" customHeight="1">
      <c r="C41" s="37" t="s">
        <v>243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10122362</v>
      </c>
      <c r="J41" s="49">
        <v>353246</v>
      </c>
      <c r="K41" s="53">
        <v>1008117</v>
      </c>
      <c r="L41" s="55">
        <v>5817447</v>
      </c>
      <c r="M41" s="77">
        <v>0</v>
      </c>
      <c r="N41" s="51">
        <f t="shared" si="6"/>
        <v>17301172</v>
      </c>
      <c r="O41" s="42">
        <f t="shared" si="5"/>
        <v>0.7919465009455555</v>
      </c>
      <c r="P41" s="43"/>
      <c r="R41" s="1"/>
    </row>
    <row r="42" spans="3:18" ht="16.5" customHeight="1">
      <c r="C42" s="37" t="s">
        <v>322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53">
        <v>0</v>
      </c>
      <c r="L42" s="55">
        <v>720000</v>
      </c>
      <c r="M42" s="77">
        <v>3650000</v>
      </c>
      <c r="N42" s="51">
        <f t="shared" si="6"/>
        <v>4370000</v>
      </c>
      <c r="O42" s="42">
        <f t="shared" si="5"/>
        <v>0.2000330503119718</v>
      </c>
      <c r="P42" s="43"/>
      <c r="R42" s="1"/>
    </row>
    <row r="43" spans="3:18" ht="16.5" customHeight="1">
      <c r="C43" s="37" t="s">
        <v>323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53">
        <v>0</v>
      </c>
      <c r="L43" s="55">
        <v>1650700</v>
      </c>
      <c r="M43" s="77">
        <v>0</v>
      </c>
      <c r="N43" s="51">
        <f t="shared" si="6"/>
        <v>1650700</v>
      </c>
      <c r="O43" s="42">
        <f t="shared" si="5"/>
        <v>0.07555939499999355</v>
      </c>
      <c r="P43" s="43"/>
      <c r="R43" s="1"/>
    </row>
    <row r="44" spans="3:18" ht="16.5" customHeight="1">
      <c r="C44" s="37" t="s">
        <v>20</v>
      </c>
      <c r="D44" s="49">
        <v>0</v>
      </c>
      <c r="E44" s="49">
        <v>160800</v>
      </c>
      <c r="F44" s="49">
        <v>1016000</v>
      </c>
      <c r="G44" s="49">
        <v>5280000</v>
      </c>
      <c r="H44" s="49">
        <v>5311977</v>
      </c>
      <c r="I44" s="49">
        <v>0</v>
      </c>
      <c r="J44" s="49">
        <v>0</v>
      </c>
      <c r="K44" s="49">
        <v>0</v>
      </c>
      <c r="L44" s="50">
        <v>0</v>
      </c>
      <c r="M44" s="76">
        <v>0</v>
      </c>
      <c r="N44" s="51">
        <f t="shared" si="6"/>
        <v>11768777</v>
      </c>
      <c r="O44" s="42">
        <f t="shared" si="5"/>
        <v>0.538705803604434</v>
      </c>
      <c r="P44" s="43"/>
      <c r="R44" s="1"/>
    </row>
    <row r="45" spans="3:18" ht="16.5" customHeight="1">
      <c r="C45" s="37" t="s">
        <v>396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50">
        <v>0</v>
      </c>
      <c r="M45" s="76">
        <v>944615</v>
      </c>
      <c r="N45" s="51">
        <f t="shared" si="6"/>
        <v>944615</v>
      </c>
      <c r="O45" s="42">
        <f aca="true" t="shared" si="7" ref="O45:O74">(N45/$N$75)*100</f>
        <v>0.04323895190399159</v>
      </c>
      <c r="P45" s="43"/>
      <c r="R45" s="1"/>
    </row>
    <row r="46" spans="3:18" ht="16.5" customHeight="1">
      <c r="C46" s="37" t="s">
        <v>244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581000</v>
      </c>
      <c r="J46" s="49">
        <v>0</v>
      </c>
      <c r="K46" s="49">
        <v>0</v>
      </c>
      <c r="L46" s="50">
        <v>3335096</v>
      </c>
      <c r="M46" s="76">
        <v>1775290</v>
      </c>
      <c r="N46" s="51">
        <f t="shared" si="6"/>
        <v>5691386</v>
      </c>
      <c r="O46" s="42">
        <f t="shared" si="7"/>
        <v>0.26051837576266634</v>
      </c>
      <c r="P46" s="43"/>
      <c r="R46" s="1"/>
    </row>
    <row r="47" spans="3:18" ht="16.5" customHeight="1">
      <c r="C47" s="37" t="s">
        <v>258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192000</v>
      </c>
      <c r="L47" s="50">
        <v>0</v>
      </c>
      <c r="M47" s="76">
        <v>0</v>
      </c>
      <c r="N47" s="51">
        <f t="shared" si="6"/>
        <v>192000</v>
      </c>
      <c r="O47" s="42">
        <f t="shared" si="7"/>
        <v>0.008788637450777707</v>
      </c>
      <c r="P47" s="43"/>
      <c r="R47" s="1"/>
    </row>
    <row r="48" spans="3:18" ht="16.5" customHeight="1">
      <c r="C48" s="37" t="s">
        <v>324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50">
        <v>1873923</v>
      </c>
      <c r="M48" s="76">
        <v>467746</v>
      </c>
      <c r="N48" s="51">
        <f>SUM(D48:M48)</f>
        <v>2341669</v>
      </c>
      <c r="O48" s="42">
        <f t="shared" si="7"/>
        <v>0.10718791599336035</v>
      </c>
      <c r="P48" s="43"/>
      <c r="R48" s="1"/>
    </row>
    <row r="49" spans="3:18" ht="16.5" customHeight="1">
      <c r="C49" s="37" t="s">
        <v>325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50">
        <v>300000</v>
      </c>
      <c r="M49" s="76">
        <v>0</v>
      </c>
      <c r="N49" s="51">
        <f t="shared" si="6"/>
        <v>300000</v>
      </c>
      <c r="O49" s="42">
        <f t="shared" si="7"/>
        <v>0.01373224601684017</v>
      </c>
      <c r="P49" s="43"/>
      <c r="R49" s="1"/>
    </row>
    <row r="50" spans="3:18" ht="16.5" customHeight="1">
      <c r="C50" s="37" t="s">
        <v>245</v>
      </c>
      <c r="D50" s="49">
        <v>92995065</v>
      </c>
      <c r="E50" s="49">
        <v>96741250</v>
      </c>
      <c r="F50" s="49">
        <v>305959620</v>
      </c>
      <c r="G50" s="49">
        <v>118081415</v>
      </c>
      <c r="H50" s="49">
        <v>148437223</v>
      </c>
      <c r="I50" s="49">
        <v>128247740</v>
      </c>
      <c r="J50" s="49">
        <v>23524881</v>
      </c>
      <c r="K50" s="53">
        <v>90287396</v>
      </c>
      <c r="L50" s="55">
        <v>103222134</v>
      </c>
      <c r="M50" s="77">
        <v>66050752</v>
      </c>
      <c r="N50" s="51">
        <f t="shared" si="6"/>
        <v>1173547476</v>
      </c>
      <c r="O50" s="42">
        <f t="shared" si="7"/>
        <v>53.71814217624611</v>
      </c>
      <c r="P50" s="43"/>
      <c r="R50" s="1"/>
    </row>
    <row r="51" spans="3:18" ht="16.5" customHeight="1">
      <c r="C51" s="37" t="s">
        <v>397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53">
        <v>0</v>
      </c>
      <c r="L51" s="55">
        <v>0</v>
      </c>
      <c r="M51" s="77">
        <v>522000</v>
      </c>
      <c r="N51" s="51">
        <f t="shared" si="6"/>
        <v>522000</v>
      </c>
      <c r="O51" s="42">
        <f t="shared" si="7"/>
        <v>0.023894108069301895</v>
      </c>
      <c r="P51" s="43"/>
      <c r="R51" s="1"/>
    </row>
    <row r="52" spans="3:18" ht="16.5" customHeight="1">
      <c r="C52" s="37" t="s">
        <v>274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1198014</v>
      </c>
      <c r="L52" s="50">
        <v>0</v>
      </c>
      <c r="M52" s="76">
        <v>1652000</v>
      </c>
      <c r="N52" s="51">
        <f t="shared" si="6"/>
        <v>2850014</v>
      </c>
      <c r="O52" s="42">
        <f t="shared" si="7"/>
        <v>0.13045697799812905</v>
      </c>
      <c r="P52" s="43"/>
      <c r="R52" s="1"/>
    </row>
    <row r="53" spans="3:18" ht="16.5" customHeight="1">
      <c r="C53" s="37" t="s">
        <v>21</v>
      </c>
      <c r="D53" s="49">
        <v>0</v>
      </c>
      <c r="E53" s="49">
        <v>0</v>
      </c>
      <c r="F53" s="49">
        <v>161436</v>
      </c>
      <c r="G53" s="49">
        <v>2739000</v>
      </c>
      <c r="H53" s="49">
        <v>0</v>
      </c>
      <c r="I53" s="49">
        <v>1852425</v>
      </c>
      <c r="J53" s="49">
        <v>0</v>
      </c>
      <c r="K53" s="49">
        <v>383394</v>
      </c>
      <c r="L53" s="50">
        <v>783810</v>
      </c>
      <c r="M53" s="76">
        <v>0</v>
      </c>
      <c r="N53" s="51">
        <f t="shared" si="6"/>
        <v>5920065</v>
      </c>
      <c r="O53" s="42">
        <f t="shared" si="7"/>
        <v>0.2709859633856163</v>
      </c>
      <c r="P53" s="43"/>
      <c r="R53" s="1"/>
    </row>
    <row r="54" spans="3:18" ht="16.5" customHeight="1">
      <c r="C54" s="37" t="s">
        <v>22</v>
      </c>
      <c r="D54" s="49">
        <v>0</v>
      </c>
      <c r="E54" s="49">
        <v>1073600</v>
      </c>
      <c r="F54" s="49">
        <v>2487200</v>
      </c>
      <c r="G54" s="49">
        <v>1863000</v>
      </c>
      <c r="H54" s="49">
        <v>826000</v>
      </c>
      <c r="I54" s="49">
        <v>0</v>
      </c>
      <c r="J54" s="49">
        <v>0</v>
      </c>
      <c r="K54" s="53">
        <v>3611000</v>
      </c>
      <c r="L54" s="55">
        <v>9291516</v>
      </c>
      <c r="M54" s="77">
        <v>0</v>
      </c>
      <c r="N54" s="51">
        <f t="shared" si="6"/>
        <v>19152316</v>
      </c>
      <c r="O54" s="42">
        <f t="shared" si="7"/>
        <v>0.8766810503475475</v>
      </c>
      <c r="P54" s="43"/>
      <c r="R54" s="1"/>
    </row>
    <row r="55" spans="3:18" ht="16.5" customHeight="1">
      <c r="C55" s="37" t="s">
        <v>398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53">
        <v>0</v>
      </c>
      <c r="L55" s="55">
        <v>0</v>
      </c>
      <c r="M55" s="77">
        <v>1043200</v>
      </c>
      <c r="N55" s="51">
        <f t="shared" si="6"/>
        <v>1043200</v>
      </c>
      <c r="O55" s="42">
        <f t="shared" si="7"/>
        <v>0.047751596815892215</v>
      </c>
      <c r="P55" s="43"/>
      <c r="R55" s="1"/>
    </row>
    <row r="56" spans="3:18" ht="16.5" customHeight="1">
      <c r="C56" s="37" t="s">
        <v>326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53">
        <v>0</v>
      </c>
      <c r="L56" s="55">
        <v>157728</v>
      </c>
      <c r="M56" s="77">
        <v>0</v>
      </c>
      <c r="N56" s="51">
        <f t="shared" si="6"/>
        <v>157728</v>
      </c>
      <c r="O56" s="42">
        <f t="shared" si="7"/>
        <v>0.007219865665813887</v>
      </c>
      <c r="P56" s="43"/>
      <c r="R56" s="1"/>
    </row>
    <row r="57" spans="3:18" ht="16.5" customHeight="1">
      <c r="C57" s="37" t="s">
        <v>23</v>
      </c>
      <c r="D57" s="49">
        <v>3460386</v>
      </c>
      <c r="E57" s="49">
        <v>1968000</v>
      </c>
      <c r="F57" s="49">
        <v>13237584</v>
      </c>
      <c r="G57" s="49">
        <v>11054559</v>
      </c>
      <c r="H57" s="49">
        <v>10675071</v>
      </c>
      <c r="I57" s="49">
        <v>4480000</v>
      </c>
      <c r="J57" s="49">
        <v>116000</v>
      </c>
      <c r="K57" s="49">
        <v>5895153</v>
      </c>
      <c r="L57" s="50">
        <v>1894104</v>
      </c>
      <c r="M57" s="76">
        <v>3941840</v>
      </c>
      <c r="N57" s="51">
        <f t="shared" si="6"/>
        <v>56722697</v>
      </c>
      <c r="O57" s="42">
        <f t="shared" si="7"/>
        <v>2.596433433142273</v>
      </c>
      <c r="P57" s="43"/>
      <c r="R57" s="1"/>
    </row>
    <row r="58" spans="3:18" ht="16.5" customHeight="1">
      <c r="C58" s="37" t="s">
        <v>24</v>
      </c>
      <c r="D58" s="49">
        <v>786591</v>
      </c>
      <c r="E58" s="49">
        <v>0</v>
      </c>
      <c r="F58" s="49">
        <v>2322724</v>
      </c>
      <c r="G58" s="49">
        <v>3298153</v>
      </c>
      <c r="H58" s="49">
        <v>18792033</v>
      </c>
      <c r="I58" s="49">
        <v>1994067</v>
      </c>
      <c r="J58" s="49">
        <v>4168927</v>
      </c>
      <c r="K58" s="49">
        <v>367546</v>
      </c>
      <c r="L58" s="50">
        <v>492000</v>
      </c>
      <c r="M58" s="76">
        <v>4253957</v>
      </c>
      <c r="N58" s="51">
        <f t="shared" si="6"/>
        <v>36475998</v>
      </c>
      <c r="O58" s="42">
        <f t="shared" si="7"/>
        <v>1.6696579274859</v>
      </c>
      <c r="P58" s="43"/>
      <c r="R58" s="1"/>
    </row>
    <row r="59" spans="3:16" ht="16.5" customHeight="1">
      <c r="C59" s="37" t="s">
        <v>25</v>
      </c>
      <c r="D59" s="49">
        <v>17272449</v>
      </c>
      <c r="E59" s="49">
        <v>6325009</v>
      </c>
      <c r="F59" s="49">
        <v>43246345</v>
      </c>
      <c r="G59" s="49">
        <v>21398755</v>
      </c>
      <c r="H59" s="49">
        <v>1500340</v>
      </c>
      <c r="I59" s="49">
        <v>4252846</v>
      </c>
      <c r="J59" s="49">
        <v>3765850</v>
      </c>
      <c r="K59" s="49">
        <v>3768000</v>
      </c>
      <c r="L59" s="50">
        <v>80000</v>
      </c>
      <c r="M59" s="76">
        <v>14091940</v>
      </c>
      <c r="N59" s="51">
        <f t="shared" si="6"/>
        <v>115701534</v>
      </c>
      <c r="O59" s="42">
        <f t="shared" si="7"/>
        <v>5.296139764712658</v>
      </c>
      <c r="P59" s="43"/>
    </row>
    <row r="60" spans="3:18" ht="16.5" customHeight="1">
      <c r="C60" s="37" t="s">
        <v>26</v>
      </c>
      <c r="D60" s="49">
        <v>31485411</v>
      </c>
      <c r="E60" s="49">
        <v>140864179</v>
      </c>
      <c r="F60" s="49">
        <v>66015826</v>
      </c>
      <c r="G60" s="49">
        <v>48954368</v>
      </c>
      <c r="H60" s="49">
        <v>84870837</v>
      </c>
      <c r="I60" s="49">
        <v>32942512</v>
      </c>
      <c r="J60" s="49">
        <v>2416482</v>
      </c>
      <c r="K60" s="53">
        <v>34954958</v>
      </c>
      <c r="L60" s="55">
        <v>31907354</v>
      </c>
      <c r="M60" s="77">
        <v>14696510</v>
      </c>
      <c r="N60" s="51">
        <f t="shared" si="6"/>
        <v>489108437</v>
      </c>
      <c r="O60" s="42">
        <f t="shared" si="7"/>
        <v>22.388524619320567</v>
      </c>
      <c r="P60" s="43"/>
      <c r="R60" s="1"/>
    </row>
    <row r="61" spans="3:18" ht="16.5" customHeight="1">
      <c r="C61" s="37" t="s">
        <v>27</v>
      </c>
      <c r="D61" s="49">
        <v>12618088</v>
      </c>
      <c r="E61" s="49">
        <v>0</v>
      </c>
      <c r="F61" s="49">
        <v>27314138</v>
      </c>
      <c r="G61" s="49">
        <v>10599942</v>
      </c>
      <c r="H61" s="49">
        <v>0</v>
      </c>
      <c r="I61" s="49">
        <v>0</v>
      </c>
      <c r="J61" s="49">
        <v>0</v>
      </c>
      <c r="K61" s="49">
        <v>0</v>
      </c>
      <c r="L61" s="50">
        <v>0</v>
      </c>
      <c r="M61" s="76">
        <v>0</v>
      </c>
      <c r="N61" s="51">
        <f t="shared" si="6"/>
        <v>50532168</v>
      </c>
      <c r="O61" s="42">
        <f t="shared" si="7"/>
        <v>2.3130672091343274</v>
      </c>
      <c r="P61" s="43"/>
      <c r="R61" s="1"/>
    </row>
    <row r="62" spans="3:18" ht="16.5" customHeight="1">
      <c r="C62" s="37" t="s">
        <v>327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50">
        <v>374440</v>
      </c>
      <c r="M62" s="76">
        <v>906399</v>
      </c>
      <c r="N62" s="51">
        <f t="shared" si="6"/>
        <v>1280839</v>
      </c>
      <c r="O62" s="42">
        <f t="shared" si="7"/>
        <v>0.05862932085321182</v>
      </c>
      <c r="P62" s="43"/>
      <c r="R62" s="1"/>
    </row>
    <row r="63" spans="3:18" ht="16.5" customHeight="1">
      <c r="C63" s="37" t="s">
        <v>399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52">
        <v>0</v>
      </c>
      <c r="M63" s="76">
        <v>1468881</v>
      </c>
      <c r="N63" s="51">
        <f t="shared" si="6"/>
        <v>1468881</v>
      </c>
      <c r="O63" s="42">
        <f t="shared" si="7"/>
        <v>0.06723678420487401</v>
      </c>
      <c r="P63" s="43"/>
      <c r="R63" s="1"/>
    </row>
    <row r="64" spans="3:18" ht="16.5" customHeight="1">
      <c r="C64" s="37" t="s">
        <v>400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52">
        <v>0</v>
      </c>
      <c r="M64" s="76">
        <v>228000</v>
      </c>
      <c r="N64" s="51">
        <f t="shared" si="6"/>
        <v>228000</v>
      </c>
      <c r="O64" s="42">
        <f t="shared" si="7"/>
        <v>0.01043650697279853</v>
      </c>
      <c r="P64" s="43"/>
      <c r="R64" s="1"/>
    </row>
    <row r="65" spans="3:18" ht="16.5" customHeight="1">
      <c r="C65" s="37" t="s">
        <v>401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52">
        <v>0</v>
      </c>
      <c r="M65" s="76">
        <v>1452588</v>
      </c>
      <c r="N65" s="51">
        <f t="shared" si="6"/>
        <v>1452588</v>
      </c>
      <c r="O65" s="42">
        <f t="shared" si="7"/>
        <v>0.06649098592369942</v>
      </c>
      <c r="P65" s="43"/>
      <c r="R65" s="1"/>
    </row>
    <row r="66" spans="3:18" ht="16.5" customHeight="1">
      <c r="C66" s="37" t="s">
        <v>328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50">
        <v>537200</v>
      </c>
      <c r="M66" s="76">
        <v>0</v>
      </c>
      <c r="N66" s="51">
        <f t="shared" si="6"/>
        <v>537200</v>
      </c>
      <c r="O66" s="42">
        <f t="shared" si="7"/>
        <v>0.024589875200821794</v>
      </c>
      <c r="P66" s="43"/>
      <c r="R66" s="1"/>
    </row>
    <row r="67" spans="3:18" ht="16.5" customHeight="1">
      <c r="C67" s="37" t="s">
        <v>28</v>
      </c>
      <c r="D67" s="49">
        <v>14916537</v>
      </c>
      <c r="E67" s="49">
        <v>14210759</v>
      </c>
      <c r="F67" s="49">
        <v>26066613</v>
      </c>
      <c r="G67" s="49">
        <v>21579388</v>
      </c>
      <c r="H67" s="49">
        <v>16280964</v>
      </c>
      <c r="I67" s="49">
        <v>15206447</v>
      </c>
      <c r="J67" s="49">
        <v>8475159</v>
      </c>
      <c r="K67" s="49">
        <v>7690727</v>
      </c>
      <c r="L67" s="50">
        <v>71222</v>
      </c>
      <c r="M67" s="76">
        <v>0</v>
      </c>
      <c r="N67" s="51">
        <f t="shared" si="6"/>
        <v>124497816</v>
      </c>
      <c r="O67" s="42">
        <f t="shared" si="7"/>
        <v>5.698782126237668</v>
      </c>
      <c r="P67" s="43"/>
      <c r="R67" s="1"/>
    </row>
    <row r="68" spans="3:18" ht="16.5" customHeight="1">
      <c r="C68" s="37" t="s">
        <v>29</v>
      </c>
      <c r="D68" s="49">
        <v>964988</v>
      </c>
      <c r="E68" s="49">
        <v>0</v>
      </c>
      <c r="F68" s="49">
        <v>3357110</v>
      </c>
      <c r="G68" s="49">
        <v>3142530</v>
      </c>
      <c r="H68" s="49">
        <v>6317200</v>
      </c>
      <c r="I68" s="49">
        <v>959329</v>
      </c>
      <c r="J68" s="49">
        <v>0</v>
      </c>
      <c r="K68" s="49">
        <v>0</v>
      </c>
      <c r="L68" s="50">
        <v>5216806</v>
      </c>
      <c r="M68" s="76">
        <v>4618277</v>
      </c>
      <c r="N68" s="51">
        <f t="shared" si="6"/>
        <v>24576240</v>
      </c>
      <c r="O68" s="42">
        <f t="shared" si="7"/>
        <v>1.12495657949636</v>
      </c>
      <c r="P68" s="43"/>
      <c r="R68" s="1"/>
    </row>
    <row r="69" spans="3:18" ht="16.5" customHeight="1">
      <c r="C69" s="37" t="s">
        <v>311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320000</v>
      </c>
      <c r="L69" s="50">
        <v>0</v>
      </c>
      <c r="M69" s="76">
        <v>0</v>
      </c>
      <c r="N69" s="51">
        <f t="shared" si="6"/>
        <v>320000</v>
      </c>
      <c r="O69" s="42">
        <f t="shared" si="7"/>
        <v>0.014647729084629513</v>
      </c>
      <c r="P69" s="43"/>
      <c r="R69" s="1"/>
    </row>
    <row r="70" spans="3:18" ht="16.5" customHeight="1">
      <c r="C70" s="37" t="s">
        <v>329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50">
        <v>100000</v>
      </c>
      <c r="M70" s="76">
        <v>120000</v>
      </c>
      <c r="N70" s="51">
        <f t="shared" si="6"/>
        <v>220000</v>
      </c>
      <c r="O70" s="42">
        <f t="shared" si="7"/>
        <v>0.01007031374568279</v>
      </c>
      <c r="P70" s="43"/>
      <c r="R70" s="1"/>
    </row>
    <row r="71" spans="3:18" ht="16.5" customHeight="1">
      <c r="C71" s="37" t="s">
        <v>312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373237</v>
      </c>
      <c r="L71" s="50">
        <v>283069</v>
      </c>
      <c r="M71" s="76">
        <v>2573315</v>
      </c>
      <c r="N71" s="51">
        <f t="shared" si="6"/>
        <v>3229621</v>
      </c>
      <c r="O71" s="42">
        <f t="shared" si="7"/>
        <v>0.14783316704384455</v>
      </c>
      <c r="P71" s="43"/>
      <c r="R71" s="1"/>
    </row>
    <row r="72" spans="3:18" ht="16.5" customHeight="1">
      <c r="C72" s="37" t="s">
        <v>246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1137914</v>
      </c>
      <c r="J72" s="49">
        <v>199193</v>
      </c>
      <c r="K72" s="49">
        <v>1770600</v>
      </c>
      <c r="L72" s="50">
        <v>2478840</v>
      </c>
      <c r="M72" s="76">
        <v>265590</v>
      </c>
      <c r="N72" s="51">
        <f t="shared" si="6"/>
        <v>5852137</v>
      </c>
      <c r="O72" s="42">
        <f t="shared" si="7"/>
        <v>0.2678766166941766</v>
      </c>
      <c r="P72" s="43"/>
      <c r="R72" s="1"/>
    </row>
    <row r="73" spans="3:18" ht="16.5" customHeight="1">
      <c r="C73" s="37" t="s">
        <v>330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50">
        <v>1752000</v>
      </c>
      <c r="M73" s="76">
        <v>1930417</v>
      </c>
      <c r="N73" s="51">
        <f t="shared" si="6"/>
        <v>3682417</v>
      </c>
      <c r="O73" s="42">
        <f t="shared" si="7"/>
        <v>0.16855952060198176</v>
      </c>
      <c r="P73" s="43"/>
      <c r="R73" s="1"/>
    </row>
    <row r="74" spans="3:18" ht="16.5" customHeight="1">
      <c r="C74" s="37" t="s">
        <v>402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50">
        <v>0</v>
      </c>
      <c r="M74" s="76">
        <v>2439684</v>
      </c>
      <c r="N74" s="51">
        <f>SUM(D74:M74)</f>
        <v>2439684</v>
      </c>
      <c r="O74" s="42">
        <f t="shared" si="7"/>
        <v>0.11167446963782897</v>
      </c>
      <c r="P74" s="43"/>
      <c r="R74" s="1"/>
    </row>
    <row r="75" spans="2:18" ht="16.5" customHeight="1" thickBot="1">
      <c r="B75" s="24"/>
      <c r="C75" s="24" t="s">
        <v>7</v>
      </c>
      <c r="D75" s="44">
        <f aca="true" t="shared" si="8" ref="D75:J75">SUM(D35:D74)</f>
        <v>175199515</v>
      </c>
      <c r="E75" s="44">
        <f t="shared" si="8"/>
        <v>261343597</v>
      </c>
      <c r="F75" s="44">
        <f t="shared" si="8"/>
        <v>497093271</v>
      </c>
      <c r="G75" s="44">
        <f t="shared" si="8"/>
        <v>248708202</v>
      </c>
      <c r="H75" s="44">
        <f t="shared" si="8"/>
        <v>293011645</v>
      </c>
      <c r="I75" s="44">
        <f t="shared" si="8"/>
        <v>201968642</v>
      </c>
      <c r="J75" s="44">
        <f t="shared" si="8"/>
        <v>43019738</v>
      </c>
      <c r="K75" s="44">
        <f>SUM(K36:K74)</f>
        <v>159554230</v>
      </c>
      <c r="L75" s="45">
        <f>SUM(L36:L74)</f>
        <v>174331389</v>
      </c>
      <c r="M75" s="75">
        <f>SUM(M36:M74)</f>
        <v>130408756</v>
      </c>
      <c r="N75" s="46">
        <f>SUM(N36:N74)</f>
        <v>2184638985</v>
      </c>
      <c r="O75" s="47">
        <f>(N75/$N$500)*100</f>
        <v>30.00106028908193</v>
      </c>
      <c r="P75" s="48"/>
      <c r="R75" s="1"/>
    </row>
    <row r="76" spans="4:18" ht="16.5" customHeight="1">
      <c r="D76" s="49"/>
      <c r="E76" s="49"/>
      <c r="F76" s="49"/>
      <c r="G76" s="49"/>
      <c r="H76" s="49"/>
      <c r="I76" s="49"/>
      <c r="J76" s="49"/>
      <c r="K76" s="49"/>
      <c r="L76" s="50"/>
      <c r="M76" s="76"/>
      <c r="N76" s="51"/>
      <c r="O76" s="52"/>
      <c r="P76" s="43"/>
      <c r="R76" s="1"/>
    </row>
    <row r="77" spans="2:18" ht="16.5" customHeight="1">
      <c r="B77" s="30" t="s">
        <v>30</v>
      </c>
      <c r="C77" s="37" t="s">
        <v>31</v>
      </c>
      <c r="D77" s="49">
        <v>1634104</v>
      </c>
      <c r="E77" s="49">
        <v>72000</v>
      </c>
      <c r="F77" s="49">
        <v>80000</v>
      </c>
      <c r="G77" s="49">
        <v>1831950</v>
      </c>
      <c r="H77" s="49">
        <v>973720</v>
      </c>
      <c r="I77" s="49">
        <v>332800</v>
      </c>
      <c r="J77" s="49">
        <v>659200</v>
      </c>
      <c r="K77" s="49">
        <v>320000</v>
      </c>
      <c r="L77" s="50">
        <v>3045764</v>
      </c>
      <c r="M77" s="76">
        <v>526531</v>
      </c>
      <c r="N77" s="51">
        <f>SUM(D77:M77)</f>
        <v>9476069</v>
      </c>
      <c r="O77" s="42">
        <f>(N77/$N$82)*100</f>
        <v>32.9069947655826</v>
      </c>
      <c r="P77" s="43"/>
      <c r="R77" s="1"/>
    </row>
    <row r="78" spans="3:18" ht="16.5" customHeight="1">
      <c r="C78" s="37" t="s">
        <v>32</v>
      </c>
      <c r="D78" s="49">
        <v>0</v>
      </c>
      <c r="E78" s="49">
        <v>8151732</v>
      </c>
      <c r="F78" s="49">
        <v>2534520</v>
      </c>
      <c r="G78" s="49">
        <v>0</v>
      </c>
      <c r="H78" s="49">
        <v>684000</v>
      </c>
      <c r="I78" s="49">
        <v>0</v>
      </c>
      <c r="J78" s="49">
        <v>5240345</v>
      </c>
      <c r="K78" s="49">
        <v>0</v>
      </c>
      <c r="L78" s="50">
        <v>404000</v>
      </c>
      <c r="M78" s="76">
        <v>0</v>
      </c>
      <c r="N78" s="51">
        <f>SUM(D78:M78)</f>
        <v>17014597</v>
      </c>
      <c r="O78" s="42">
        <f>(N78/$N$82)*100</f>
        <v>59.085603367545914</v>
      </c>
      <c r="P78" s="43"/>
      <c r="R78" s="1"/>
    </row>
    <row r="79" spans="3:18" ht="16.5" customHeight="1">
      <c r="C79" s="37" t="s">
        <v>247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46731</v>
      </c>
      <c r="J79" s="49">
        <v>0</v>
      </c>
      <c r="K79" s="49">
        <v>260000</v>
      </c>
      <c r="L79" s="50">
        <v>0</v>
      </c>
      <c r="M79" s="76">
        <v>0</v>
      </c>
      <c r="N79" s="51">
        <f>SUM(D79:M79)</f>
        <v>306731</v>
      </c>
      <c r="O79" s="42">
        <f>(N79/$N$82)*100</f>
        <v>1.0651669391012157</v>
      </c>
      <c r="P79" s="43"/>
      <c r="R79" s="1"/>
    </row>
    <row r="80" spans="3:18" ht="16.5" customHeight="1">
      <c r="C80" s="37" t="s">
        <v>275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96280</v>
      </c>
      <c r="L80" s="50">
        <v>0</v>
      </c>
      <c r="M80" s="76">
        <v>0</v>
      </c>
      <c r="N80" s="51">
        <f>SUM(D80:M80)</f>
        <v>96280</v>
      </c>
      <c r="O80" s="42">
        <f>(N80/$N$82)*100</f>
        <v>0.3343459673025062</v>
      </c>
      <c r="P80" s="43"/>
      <c r="R80" s="1"/>
    </row>
    <row r="81" spans="3:18" ht="16.5" customHeight="1">
      <c r="C81" s="37" t="s">
        <v>33</v>
      </c>
      <c r="D81" s="49">
        <v>436179</v>
      </c>
      <c r="E81" s="49">
        <v>290500</v>
      </c>
      <c r="F81" s="49">
        <v>553119</v>
      </c>
      <c r="G81" s="49">
        <v>623044</v>
      </c>
      <c r="H81" s="49">
        <v>0</v>
      </c>
      <c r="I81" s="49">
        <v>0</v>
      </c>
      <c r="J81" s="49">
        <v>0</v>
      </c>
      <c r="K81" s="49">
        <v>0</v>
      </c>
      <c r="L81" s="50">
        <v>0</v>
      </c>
      <c r="M81" s="76">
        <v>0</v>
      </c>
      <c r="N81" s="51">
        <f>SUM(D81:M81)</f>
        <v>1902842</v>
      </c>
      <c r="O81" s="42">
        <f>(N81/$N$82)*100</f>
        <v>6.607888960467756</v>
      </c>
      <c r="P81" s="43"/>
      <c r="R81" s="1"/>
    </row>
    <row r="82" spans="2:18" ht="16.5" customHeight="1" thickBot="1">
      <c r="B82" s="24"/>
      <c r="C82" s="24" t="s">
        <v>7</v>
      </c>
      <c r="D82" s="44">
        <f aca="true" t="shared" si="9" ref="D82:J82">SUM(D76:D81)</f>
        <v>2070283</v>
      </c>
      <c r="E82" s="44">
        <f t="shared" si="9"/>
        <v>8514232</v>
      </c>
      <c r="F82" s="44">
        <f t="shared" si="9"/>
        <v>3167639</v>
      </c>
      <c r="G82" s="44">
        <f t="shared" si="9"/>
        <v>2454994</v>
      </c>
      <c r="H82" s="44">
        <f t="shared" si="9"/>
        <v>1657720</v>
      </c>
      <c r="I82" s="44">
        <f t="shared" si="9"/>
        <v>379531</v>
      </c>
      <c r="J82" s="44">
        <f t="shared" si="9"/>
        <v>5899545</v>
      </c>
      <c r="K82" s="44">
        <f>SUM(K77:K81)</f>
        <v>676280</v>
      </c>
      <c r="L82" s="45">
        <f>SUM(L77:L81)</f>
        <v>3449764</v>
      </c>
      <c r="M82" s="75">
        <f>SUM(M77:M81)</f>
        <v>526531</v>
      </c>
      <c r="N82" s="46">
        <f>SUM(N77:N81)</f>
        <v>28796519</v>
      </c>
      <c r="O82" s="47">
        <f>(N82/$N$500)*100</f>
        <v>0.3954548593916506</v>
      </c>
      <c r="P82" s="48"/>
      <c r="R82" s="1"/>
    </row>
    <row r="83" spans="4:18" ht="16.5" customHeight="1">
      <c r="D83" s="49"/>
      <c r="E83" s="49"/>
      <c r="F83" s="49"/>
      <c r="G83" s="49"/>
      <c r="H83" s="49"/>
      <c r="I83" s="49"/>
      <c r="J83" s="49"/>
      <c r="K83" s="49"/>
      <c r="L83" s="50"/>
      <c r="M83" s="76"/>
      <c r="N83" s="51"/>
      <c r="O83" s="52"/>
      <c r="P83" s="43"/>
      <c r="R83" s="1"/>
    </row>
    <row r="84" spans="2:18" ht="16.5" customHeight="1">
      <c r="B84" s="30" t="s">
        <v>34</v>
      </c>
      <c r="C84" s="37" t="s">
        <v>35</v>
      </c>
      <c r="D84" s="49">
        <v>470400</v>
      </c>
      <c r="E84" s="49">
        <v>792800</v>
      </c>
      <c r="F84" s="49">
        <v>1111200</v>
      </c>
      <c r="G84" s="49">
        <v>232000</v>
      </c>
      <c r="H84" s="49">
        <v>787200</v>
      </c>
      <c r="I84" s="49">
        <v>0</v>
      </c>
      <c r="J84" s="49">
        <v>0</v>
      </c>
      <c r="K84" s="49">
        <v>0</v>
      </c>
      <c r="L84" s="50">
        <v>0</v>
      </c>
      <c r="M84" s="76">
        <v>0</v>
      </c>
      <c r="N84" s="51">
        <f>SUM(D84:M84)</f>
        <v>3393600</v>
      </c>
      <c r="O84" s="42">
        <f aca="true" t="shared" si="10" ref="O84:O92">(N84/$N$93)*100</f>
        <v>2.5606781535346435</v>
      </c>
      <c r="P84" s="43"/>
      <c r="R84" s="1"/>
    </row>
    <row r="85" spans="3:18" ht="16.5" customHeight="1">
      <c r="C85" s="37" t="s">
        <v>248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9200000</v>
      </c>
      <c r="J85" s="49">
        <v>1440000</v>
      </c>
      <c r="K85" s="49">
        <v>0</v>
      </c>
      <c r="L85" s="50">
        <v>0</v>
      </c>
      <c r="M85" s="76">
        <v>2209600</v>
      </c>
      <c r="N85" s="51">
        <f aca="true" t="shared" si="11" ref="N85:N92">SUM(D85:M85)</f>
        <v>12849600</v>
      </c>
      <c r="O85" s="42">
        <f t="shared" si="10"/>
        <v>9.695806813312927</v>
      </c>
      <c r="P85" s="43"/>
      <c r="R85" s="1"/>
    </row>
    <row r="86" spans="3:18" ht="16.5" customHeight="1">
      <c r="C86" s="37" t="s">
        <v>331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50">
        <v>4361600</v>
      </c>
      <c r="M86" s="76">
        <v>0</v>
      </c>
      <c r="N86" s="51">
        <f t="shared" si="11"/>
        <v>4361600</v>
      </c>
      <c r="O86" s="42">
        <f t="shared" si="10"/>
        <v>3.2910931855424033</v>
      </c>
      <c r="P86" s="43"/>
      <c r="R86" s="1"/>
    </row>
    <row r="87" spans="3:18" ht="16.5" customHeight="1">
      <c r="C87" s="37" t="s">
        <v>36</v>
      </c>
      <c r="D87" s="49">
        <v>1186411</v>
      </c>
      <c r="E87" s="49">
        <v>960000</v>
      </c>
      <c r="F87" s="49">
        <v>960000</v>
      </c>
      <c r="G87" s="49">
        <v>1153494</v>
      </c>
      <c r="H87" s="49">
        <v>1254493</v>
      </c>
      <c r="I87" s="49">
        <v>1146717</v>
      </c>
      <c r="J87" s="49">
        <v>1062550</v>
      </c>
      <c r="K87" s="49">
        <v>0</v>
      </c>
      <c r="L87" s="50">
        <v>17175200</v>
      </c>
      <c r="M87" s="76">
        <v>425214</v>
      </c>
      <c r="N87" s="51">
        <f t="shared" si="11"/>
        <v>25324079</v>
      </c>
      <c r="O87" s="42">
        <f t="shared" si="10"/>
        <v>19.108561955942196</v>
      </c>
      <c r="P87" s="43"/>
      <c r="R87" s="1"/>
    </row>
    <row r="88" spans="3:18" ht="16.5" customHeight="1">
      <c r="C88" s="37" t="s">
        <v>37</v>
      </c>
      <c r="D88" s="49">
        <v>0</v>
      </c>
      <c r="E88" s="49">
        <v>720000</v>
      </c>
      <c r="F88" s="49">
        <v>720000</v>
      </c>
      <c r="G88" s="49">
        <v>639200</v>
      </c>
      <c r="H88" s="49">
        <v>1735200</v>
      </c>
      <c r="I88" s="49">
        <v>0</v>
      </c>
      <c r="J88" s="49">
        <v>864800</v>
      </c>
      <c r="K88" s="49">
        <v>0</v>
      </c>
      <c r="L88" s="50">
        <v>0</v>
      </c>
      <c r="M88" s="76">
        <v>2036000</v>
      </c>
      <c r="N88" s="51">
        <f t="shared" si="11"/>
        <v>6715200</v>
      </c>
      <c r="O88" s="42">
        <f t="shared" si="10"/>
        <v>5.067027916258792</v>
      </c>
      <c r="P88" s="43"/>
      <c r="R88" s="1"/>
    </row>
    <row r="89" spans="3:18" ht="16.5" customHeight="1">
      <c r="C89" s="37" t="s">
        <v>38</v>
      </c>
      <c r="D89" s="49">
        <v>0</v>
      </c>
      <c r="E89" s="49">
        <v>31561</v>
      </c>
      <c r="F89" s="49">
        <v>0</v>
      </c>
      <c r="G89" s="49">
        <v>724906</v>
      </c>
      <c r="H89" s="49">
        <v>407066</v>
      </c>
      <c r="I89" s="49">
        <v>690606</v>
      </c>
      <c r="J89" s="49">
        <v>734790</v>
      </c>
      <c r="K89" s="49">
        <v>720000</v>
      </c>
      <c r="L89" s="50">
        <v>0</v>
      </c>
      <c r="M89" s="76">
        <v>1014786</v>
      </c>
      <c r="N89" s="51">
        <f t="shared" si="11"/>
        <v>4323715</v>
      </c>
      <c r="O89" s="42">
        <f t="shared" si="10"/>
        <v>3.262506642683298</v>
      </c>
      <c r="P89" s="43"/>
      <c r="R89" s="1"/>
    </row>
    <row r="90" spans="3:18" ht="16.5" customHeight="1">
      <c r="C90" s="37" t="s">
        <v>39</v>
      </c>
      <c r="D90" s="49">
        <v>6323200</v>
      </c>
      <c r="E90" s="49">
        <v>264000</v>
      </c>
      <c r="F90" s="49">
        <v>4631936</v>
      </c>
      <c r="G90" s="49">
        <v>15140800</v>
      </c>
      <c r="H90" s="49">
        <v>17878860</v>
      </c>
      <c r="I90" s="49">
        <v>19122186</v>
      </c>
      <c r="J90" s="49">
        <v>0</v>
      </c>
      <c r="K90" s="49">
        <v>11206400</v>
      </c>
      <c r="L90" s="50">
        <v>0</v>
      </c>
      <c r="M90" s="76">
        <v>0</v>
      </c>
      <c r="N90" s="51">
        <f t="shared" si="11"/>
        <v>74567382</v>
      </c>
      <c r="O90" s="42">
        <f t="shared" si="10"/>
        <v>56.265637097381074</v>
      </c>
      <c r="P90" s="43"/>
      <c r="R90" s="1"/>
    </row>
    <row r="91" spans="3:18" ht="16.5" customHeight="1">
      <c r="C91" s="37" t="s">
        <v>332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50">
        <v>320000</v>
      </c>
      <c r="M91" s="76">
        <v>660000</v>
      </c>
      <c r="N91" s="51">
        <f t="shared" si="11"/>
        <v>980000</v>
      </c>
      <c r="O91" s="42">
        <f t="shared" si="10"/>
        <v>0.7394697638095092</v>
      </c>
      <c r="P91" s="43"/>
      <c r="R91" s="1"/>
    </row>
    <row r="92" spans="3:18" ht="16.5" customHeight="1">
      <c r="C92" s="37" t="s">
        <v>100</v>
      </c>
      <c r="D92" s="49">
        <v>0</v>
      </c>
      <c r="E92" s="49">
        <v>4439</v>
      </c>
      <c r="F92" s="49">
        <v>0</v>
      </c>
      <c r="G92" s="49">
        <v>0</v>
      </c>
      <c r="H92" s="49">
        <v>2441</v>
      </c>
      <c r="I92" s="49">
        <v>2677</v>
      </c>
      <c r="J92" s="49">
        <v>2660</v>
      </c>
      <c r="K92" s="49">
        <v>0</v>
      </c>
      <c r="L92" s="50">
        <v>0</v>
      </c>
      <c r="M92" s="76">
        <v>0</v>
      </c>
      <c r="N92" s="51">
        <f t="shared" si="11"/>
        <v>12217</v>
      </c>
      <c r="O92" s="42">
        <f t="shared" si="10"/>
        <v>0.009218471535164054</v>
      </c>
      <c r="P92" s="43"/>
      <c r="R92" s="1"/>
    </row>
    <row r="93" spans="2:18" ht="16.5" customHeight="1" thickBot="1">
      <c r="B93" s="24"/>
      <c r="C93" s="24" t="s">
        <v>7</v>
      </c>
      <c r="D93" s="44">
        <f aca="true" t="shared" si="12" ref="D93:J93">SUM(D83:D92)</f>
        <v>7980011</v>
      </c>
      <c r="E93" s="44">
        <f t="shared" si="12"/>
        <v>2772800</v>
      </c>
      <c r="F93" s="44">
        <f t="shared" si="12"/>
        <v>7423136</v>
      </c>
      <c r="G93" s="44">
        <f t="shared" si="12"/>
        <v>17890400</v>
      </c>
      <c r="H93" s="44">
        <f t="shared" si="12"/>
        <v>22065260</v>
      </c>
      <c r="I93" s="44">
        <f t="shared" si="12"/>
        <v>30162186</v>
      </c>
      <c r="J93" s="44">
        <f t="shared" si="12"/>
        <v>4104800</v>
      </c>
      <c r="K93" s="44">
        <f>SUM(K84:K92)</f>
        <v>11926400</v>
      </c>
      <c r="L93" s="45">
        <f>SUM(L84:L92)</f>
        <v>21856800</v>
      </c>
      <c r="M93" s="75">
        <f>SUM(M84:M92)</f>
        <v>6345600</v>
      </c>
      <c r="N93" s="46">
        <f>SUM(N84:N92)</f>
        <v>132527393</v>
      </c>
      <c r="O93" s="47">
        <f>(N93/$N$500)*100</f>
        <v>1.8199630852728073</v>
      </c>
      <c r="P93" s="48"/>
      <c r="R93" s="1"/>
    </row>
    <row r="94" spans="4:18" ht="16.5" customHeight="1">
      <c r="D94" s="49"/>
      <c r="E94" s="49"/>
      <c r="F94" s="49"/>
      <c r="G94" s="49"/>
      <c r="H94" s="49"/>
      <c r="I94" s="49"/>
      <c r="J94" s="49"/>
      <c r="K94" s="49"/>
      <c r="L94" s="50"/>
      <c r="M94" s="76"/>
      <c r="N94" s="51"/>
      <c r="O94" s="52"/>
      <c r="P94" s="43"/>
      <c r="R94" s="1"/>
    </row>
    <row r="95" spans="2:16" ht="16.5" customHeight="1">
      <c r="B95" s="30" t="s">
        <v>40</v>
      </c>
      <c r="C95" s="37" t="s">
        <v>41</v>
      </c>
      <c r="D95" s="49">
        <v>17319028</v>
      </c>
      <c r="E95" s="49">
        <v>13832400</v>
      </c>
      <c r="F95" s="49">
        <v>13482666</v>
      </c>
      <c r="G95" s="49">
        <v>0</v>
      </c>
      <c r="H95" s="49">
        <v>25151727</v>
      </c>
      <c r="I95" s="49">
        <v>33553220</v>
      </c>
      <c r="J95" s="49">
        <v>29462889</v>
      </c>
      <c r="K95" s="49">
        <v>34368000</v>
      </c>
      <c r="L95" s="50">
        <v>36241692</v>
      </c>
      <c r="M95" s="76">
        <v>0</v>
      </c>
      <c r="N95" s="51">
        <f>SUM(D95:M95)</f>
        <v>203411622</v>
      </c>
      <c r="O95" s="42">
        <f>(N95/$N$96)*100</f>
        <v>100</v>
      </c>
      <c r="P95" s="43"/>
    </row>
    <row r="96" spans="2:16" ht="16.5" customHeight="1" thickBot="1">
      <c r="B96" s="24"/>
      <c r="C96" s="24" t="s">
        <v>7</v>
      </c>
      <c r="D96" s="44">
        <f aca="true" t="shared" si="13" ref="D96:J96">SUM(D94:D95)</f>
        <v>17319028</v>
      </c>
      <c r="E96" s="44">
        <f t="shared" si="13"/>
        <v>13832400</v>
      </c>
      <c r="F96" s="44">
        <f t="shared" si="13"/>
        <v>13482666</v>
      </c>
      <c r="G96" s="44">
        <f t="shared" si="13"/>
        <v>0</v>
      </c>
      <c r="H96" s="44">
        <f t="shared" si="13"/>
        <v>25151727</v>
      </c>
      <c r="I96" s="44">
        <f t="shared" si="13"/>
        <v>33553220</v>
      </c>
      <c r="J96" s="44">
        <f t="shared" si="13"/>
        <v>29462889</v>
      </c>
      <c r="K96" s="44">
        <f>SUM(K95)</f>
        <v>34368000</v>
      </c>
      <c r="L96" s="45">
        <f>SUM(L95)</f>
        <v>36241692</v>
      </c>
      <c r="M96" s="75">
        <f>SUM(M95)</f>
        <v>0</v>
      </c>
      <c r="N96" s="46">
        <f>SUM(N95)</f>
        <v>203411622</v>
      </c>
      <c r="O96" s="47">
        <f>(N96/$N$500)*100</f>
        <v>2.79339715944964</v>
      </c>
      <c r="P96" s="48"/>
    </row>
    <row r="97" spans="4:16" ht="16.5" customHeight="1">
      <c r="D97" s="49"/>
      <c r="E97" s="49"/>
      <c r="F97" s="49"/>
      <c r="G97" s="49"/>
      <c r="H97" s="49"/>
      <c r="I97" s="49"/>
      <c r="J97" s="49"/>
      <c r="K97" s="49"/>
      <c r="L97" s="50"/>
      <c r="M97" s="76"/>
      <c r="N97" s="51"/>
      <c r="O97" s="52"/>
      <c r="P97" s="43"/>
    </row>
    <row r="98" spans="2:16" ht="16.5" customHeight="1">
      <c r="B98" s="30" t="s">
        <v>42</v>
      </c>
      <c r="C98" s="37" t="s">
        <v>333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50">
        <v>1402909</v>
      </c>
      <c r="M98" s="76">
        <v>3314960</v>
      </c>
      <c r="N98" s="51">
        <f>SUM(D98:M98)</f>
        <v>4717869</v>
      </c>
      <c r="O98" s="42">
        <f>(N98/$N$101)*100</f>
        <v>14.918822812114282</v>
      </c>
      <c r="P98" s="43"/>
    </row>
    <row r="99" spans="3:16" ht="16.5" customHeight="1">
      <c r="C99" s="37" t="s">
        <v>43</v>
      </c>
      <c r="D99" s="49">
        <v>0</v>
      </c>
      <c r="E99" s="49">
        <v>0</v>
      </c>
      <c r="F99" s="49">
        <v>519324</v>
      </c>
      <c r="G99" s="49">
        <v>334010</v>
      </c>
      <c r="H99" s="49">
        <v>0</v>
      </c>
      <c r="I99" s="49">
        <v>375231</v>
      </c>
      <c r="J99" s="49">
        <v>0</v>
      </c>
      <c r="K99" s="49">
        <v>0</v>
      </c>
      <c r="L99" s="50">
        <v>0</v>
      </c>
      <c r="M99" s="76">
        <v>0</v>
      </c>
      <c r="N99" s="51">
        <f>SUM(D99:M99)</f>
        <v>1228565</v>
      </c>
      <c r="O99" s="42">
        <f>(N99/$N$101)*100</f>
        <v>3.8849623735133765</v>
      </c>
      <c r="P99" s="43"/>
    </row>
    <row r="100" spans="3:16" ht="16.5" customHeight="1">
      <c r="C100" s="37" t="s">
        <v>44</v>
      </c>
      <c r="D100" s="49">
        <v>2172799</v>
      </c>
      <c r="E100" s="49">
        <v>0</v>
      </c>
      <c r="F100" s="49">
        <v>9764930</v>
      </c>
      <c r="G100" s="49">
        <v>5932165</v>
      </c>
      <c r="H100" s="49">
        <v>0</v>
      </c>
      <c r="I100" s="49">
        <v>2378232</v>
      </c>
      <c r="J100" s="49">
        <v>0</v>
      </c>
      <c r="K100" s="49">
        <v>0</v>
      </c>
      <c r="L100" s="50">
        <v>0</v>
      </c>
      <c r="M100" s="76">
        <v>5429041</v>
      </c>
      <c r="N100" s="51">
        <f>SUM(D100:M100)</f>
        <v>25677167</v>
      </c>
      <c r="O100" s="42">
        <f>(N100/$N$101)*100</f>
        <v>81.19621481437235</v>
      </c>
      <c r="P100" s="43"/>
    </row>
    <row r="101" spans="2:16" ht="16.5" customHeight="1" thickBot="1">
      <c r="B101" s="24"/>
      <c r="C101" s="24" t="s">
        <v>7</v>
      </c>
      <c r="D101" s="44">
        <f aca="true" t="shared" si="14" ref="D101:J101">SUM(D97:D100)</f>
        <v>2172799</v>
      </c>
      <c r="E101" s="44">
        <f t="shared" si="14"/>
        <v>0</v>
      </c>
      <c r="F101" s="44">
        <f t="shared" si="14"/>
        <v>10284254</v>
      </c>
      <c r="G101" s="44">
        <f t="shared" si="14"/>
        <v>6266175</v>
      </c>
      <c r="H101" s="44">
        <f t="shared" si="14"/>
        <v>0</v>
      </c>
      <c r="I101" s="44">
        <f t="shared" si="14"/>
        <v>2753463</v>
      </c>
      <c r="J101" s="44">
        <f t="shared" si="14"/>
        <v>0</v>
      </c>
      <c r="K101" s="44">
        <f>SUM(K98:K100)</f>
        <v>0</v>
      </c>
      <c r="L101" s="45">
        <f>SUM(L98:L100)</f>
        <v>1402909</v>
      </c>
      <c r="M101" s="75">
        <f>SUM(M98:M100)</f>
        <v>8744001</v>
      </c>
      <c r="N101" s="46">
        <f>SUM(N98:N100)</f>
        <v>31623601</v>
      </c>
      <c r="O101" s="47">
        <f>(N101/$N$500)*100</f>
        <v>0.4342784170167464</v>
      </c>
      <c r="P101" s="48"/>
    </row>
    <row r="102" spans="4:16" ht="16.5" customHeight="1">
      <c r="D102" s="49"/>
      <c r="E102" s="49"/>
      <c r="F102" s="49"/>
      <c r="G102" s="49"/>
      <c r="H102" s="49"/>
      <c r="I102" s="49"/>
      <c r="J102" s="49"/>
      <c r="K102" s="49"/>
      <c r="L102" s="50"/>
      <c r="M102" s="76"/>
      <c r="N102" s="51"/>
      <c r="O102" s="52"/>
      <c r="P102" s="43"/>
    </row>
    <row r="103" spans="2:16" ht="16.5" customHeight="1">
      <c r="B103" s="30" t="s">
        <v>45</v>
      </c>
      <c r="C103" s="37" t="s">
        <v>249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140000</v>
      </c>
      <c r="J103" s="49">
        <v>420000</v>
      </c>
      <c r="K103" s="49">
        <v>0</v>
      </c>
      <c r="L103" s="50">
        <v>1389341</v>
      </c>
      <c r="M103" s="76">
        <v>212815</v>
      </c>
      <c r="N103" s="51">
        <f>SUM(D103:M103)</f>
        <v>2162156</v>
      </c>
      <c r="O103" s="42">
        <f aca="true" t="shared" si="15" ref="O103:O126">(N103/$N$127)*100</f>
        <v>0.6322471898793594</v>
      </c>
      <c r="P103" s="43"/>
    </row>
    <row r="104" spans="3:16" ht="16.5" customHeight="1">
      <c r="C104" s="37" t="s">
        <v>334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50">
        <v>150000</v>
      </c>
      <c r="M104" s="76">
        <v>0</v>
      </c>
      <c r="N104" s="51">
        <f aca="true" t="shared" si="16" ref="N104:N126">SUM(D104:M104)</f>
        <v>150000</v>
      </c>
      <c r="O104" s="42">
        <f t="shared" si="15"/>
        <v>0.043862273805360896</v>
      </c>
      <c r="P104" s="43"/>
    </row>
    <row r="105" spans="3:16" ht="16.5" customHeight="1">
      <c r="C105" s="37" t="s">
        <v>250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1120852</v>
      </c>
      <c r="J105" s="49">
        <v>0</v>
      </c>
      <c r="K105" s="49">
        <v>385000</v>
      </c>
      <c r="L105" s="50">
        <v>0</v>
      </c>
      <c r="M105" s="76">
        <v>150000</v>
      </c>
      <c r="N105" s="51">
        <f t="shared" si="16"/>
        <v>1655852</v>
      </c>
      <c r="O105" s="42">
        <f t="shared" si="15"/>
        <v>0.4841962253676963</v>
      </c>
      <c r="P105" s="43"/>
    </row>
    <row r="106" spans="3:16" ht="16.5" customHeight="1">
      <c r="C106" s="37" t="s">
        <v>251</v>
      </c>
      <c r="D106" s="49">
        <v>793129</v>
      </c>
      <c r="E106" s="49">
        <v>1803085</v>
      </c>
      <c r="F106" s="49">
        <v>2425596</v>
      </c>
      <c r="G106" s="49">
        <v>151200</v>
      </c>
      <c r="H106" s="49">
        <v>561966</v>
      </c>
      <c r="I106" s="49">
        <v>314600</v>
      </c>
      <c r="J106" s="49">
        <v>242550</v>
      </c>
      <c r="K106" s="49">
        <v>1373731</v>
      </c>
      <c r="L106" s="50">
        <v>1204133</v>
      </c>
      <c r="M106" s="76">
        <v>3675584</v>
      </c>
      <c r="N106" s="51">
        <f t="shared" si="16"/>
        <v>12545574</v>
      </c>
      <c r="O106" s="42">
        <f t="shared" si="15"/>
        <v>3.6685160122227787</v>
      </c>
      <c r="P106" s="43"/>
    </row>
    <row r="107" spans="3:18" ht="16.5" customHeight="1">
      <c r="C107" s="37" t="s">
        <v>46</v>
      </c>
      <c r="D107" s="49">
        <v>5000000</v>
      </c>
      <c r="E107" s="49">
        <v>5400000</v>
      </c>
      <c r="F107" s="49">
        <v>7230220</v>
      </c>
      <c r="G107" s="49">
        <v>4739779</v>
      </c>
      <c r="H107" s="49">
        <v>9300000</v>
      </c>
      <c r="I107" s="49">
        <v>0</v>
      </c>
      <c r="J107" s="49">
        <v>0</v>
      </c>
      <c r="K107" s="49">
        <v>0</v>
      </c>
      <c r="L107" s="50">
        <v>0</v>
      </c>
      <c r="M107" s="76">
        <v>0</v>
      </c>
      <c r="N107" s="51">
        <f t="shared" si="16"/>
        <v>31669999</v>
      </c>
      <c r="O107" s="42">
        <f t="shared" si="15"/>
        <v>9.260787783690038</v>
      </c>
      <c r="P107" s="43"/>
      <c r="R107" s="1"/>
    </row>
    <row r="108" spans="3:18" ht="16.5" customHeight="1">
      <c r="C108" s="37" t="s">
        <v>47</v>
      </c>
      <c r="D108" s="49">
        <v>350000</v>
      </c>
      <c r="E108" s="49">
        <v>0</v>
      </c>
      <c r="F108" s="49">
        <v>0</v>
      </c>
      <c r="G108" s="49">
        <v>3088055</v>
      </c>
      <c r="H108" s="49">
        <v>0</v>
      </c>
      <c r="I108" s="49">
        <v>0</v>
      </c>
      <c r="J108" s="49">
        <v>0</v>
      </c>
      <c r="K108" s="49">
        <v>0</v>
      </c>
      <c r="L108" s="50">
        <v>0</v>
      </c>
      <c r="M108" s="76">
        <v>0</v>
      </c>
      <c r="N108" s="51">
        <f t="shared" si="16"/>
        <v>3438055</v>
      </c>
      <c r="O108" s="42">
        <f t="shared" si="15"/>
        <v>1.0053393984526002</v>
      </c>
      <c r="P108" s="43"/>
      <c r="R108" s="1"/>
    </row>
    <row r="109" spans="3:18" ht="16.5" customHeight="1">
      <c r="C109" s="37" t="s">
        <v>335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50">
        <v>1803500</v>
      </c>
      <c r="M109" s="76">
        <v>0</v>
      </c>
      <c r="N109" s="51">
        <f t="shared" si="16"/>
        <v>1803500</v>
      </c>
      <c r="O109" s="42">
        <f t="shared" si="15"/>
        <v>0.5273707387197891</v>
      </c>
      <c r="P109" s="43"/>
      <c r="R109" s="1"/>
    </row>
    <row r="110" spans="3:18" ht="16.5" customHeight="1">
      <c r="C110" s="37" t="s">
        <v>336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50">
        <v>660000</v>
      </c>
      <c r="M110" s="76">
        <v>2750000</v>
      </c>
      <c r="N110" s="51">
        <f t="shared" si="16"/>
        <v>3410000</v>
      </c>
      <c r="O110" s="42">
        <f t="shared" si="15"/>
        <v>0.9971356911752044</v>
      </c>
      <c r="P110" s="43"/>
      <c r="R110" s="1"/>
    </row>
    <row r="111" spans="3:18" ht="16.5" customHeight="1">
      <c r="C111" s="37" t="s">
        <v>48</v>
      </c>
      <c r="D111" s="49">
        <v>2330828</v>
      </c>
      <c r="E111" s="49">
        <v>2500443</v>
      </c>
      <c r="F111" s="49">
        <v>2547794</v>
      </c>
      <c r="G111" s="49">
        <v>1556624</v>
      </c>
      <c r="H111" s="49">
        <v>1711116</v>
      </c>
      <c r="I111" s="49">
        <v>3166667</v>
      </c>
      <c r="J111" s="49">
        <v>2720276</v>
      </c>
      <c r="K111" s="49">
        <v>1111111</v>
      </c>
      <c r="L111" s="50">
        <v>1409071</v>
      </c>
      <c r="M111" s="76">
        <v>773810</v>
      </c>
      <c r="N111" s="51">
        <f t="shared" si="16"/>
        <v>19827740</v>
      </c>
      <c r="O111" s="42">
        <f t="shared" si="15"/>
        <v>5.797931738810043</v>
      </c>
      <c r="P111" s="43"/>
      <c r="R111" s="1"/>
    </row>
    <row r="112" spans="3:18" ht="16.5" customHeight="1">
      <c r="C112" s="37" t="s">
        <v>337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50">
        <v>1282877</v>
      </c>
      <c r="M112" s="76">
        <v>0</v>
      </c>
      <c r="N112" s="51">
        <f t="shared" si="16"/>
        <v>1282877</v>
      </c>
      <c r="O112" s="42">
        <f t="shared" si="15"/>
        <v>0.3751326815506665</v>
      </c>
      <c r="P112" s="43"/>
      <c r="R112" s="1"/>
    </row>
    <row r="113" spans="3:18" ht="16.5" customHeight="1">
      <c r="C113" s="37" t="s">
        <v>49</v>
      </c>
      <c r="D113" s="49">
        <v>931000</v>
      </c>
      <c r="E113" s="49">
        <v>1672500</v>
      </c>
      <c r="F113" s="49">
        <v>1735941</v>
      </c>
      <c r="G113" s="49">
        <v>1763243</v>
      </c>
      <c r="H113" s="49">
        <v>910000</v>
      </c>
      <c r="I113" s="49">
        <v>0</v>
      </c>
      <c r="J113" s="49">
        <v>0</v>
      </c>
      <c r="K113" s="49">
        <v>0</v>
      </c>
      <c r="L113" s="50">
        <v>0</v>
      </c>
      <c r="M113" s="76">
        <v>0</v>
      </c>
      <c r="N113" s="51">
        <f t="shared" si="16"/>
        <v>7012684</v>
      </c>
      <c r="O113" s="42">
        <f t="shared" si="15"/>
        <v>2.050615104789823</v>
      </c>
      <c r="P113" s="43"/>
      <c r="R113" s="1"/>
    </row>
    <row r="114" spans="3:18" ht="16.5" customHeight="1">
      <c r="C114" s="37" t="s">
        <v>50</v>
      </c>
      <c r="D114" s="49">
        <v>3098400</v>
      </c>
      <c r="E114" s="49">
        <v>6800000</v>
      </c>
      <c r="F114" s="49">
        <v>11371000</v>
      </c>
      <c r="G114" s="49">
        <v>2404000</v>
      </c>
      <c r="H114" s="49">
        <v>0</v>
      </c>
      <c r="I114" s="49">
        <v>10450000</v>
      </c>
      <c r="J114" s="49">
        <v>12275651</v>
      </c>
      <c r="K114" s="49">
        <v>4717749</v>
      </c>
      <c r="L114" s="50">
        <v>15116654</v>
      </c>
      <c r="M114" s="76">
        <v>6204988</v>
      </c>
      <c r="N114" s="51">
        <f t="shared" si="16"/>
        <v>72438442</v>
      </c>
      <c r="O114" s="42">
        <f t="shared" si="15"/>
        <v>21.182098513585032</v>
      </c>
      <c r="P114" s="43"/>
      <c r="R114" s="1"/>
    </row>
    <row r="115" spans="3:18" ht="16.5" customHeight="1">
      <c r="C115" s="37" t="s">
        <v>338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50">
        <v>150591</v>
      </c>
      <c r="M115" s="76">
        <v>323735</v>
      </c>
      <c r="N115" s="51">
        <f t="shared" si="16"/>
        <v>474326</v>
      </c>
      <c r="O115" s="42">
        <f t="shared" si="15"/>
        <v>0.1387001125666774</v>
      </c>
      <c r="P115" s="43"/>
      <c r="R115" s="1"/>
    </row>
    <row r="116" spans="3:18" ht="16.5" customHeight="1">
      <c r="C116" s="37" t="s">
        <v>51</v>
      </c>
      <c r="D116" s="49">
        <v>5583211</v>
      </c>
      <c r="E116" s="49">
        <v>3132100</v>
      </c>
      <c r="F116" s="49">
        <v>1140760</v>
      </c>
      <c r="G116" s="49">
        <v>718850</v>
      </c>
      <c r="H116" s="49">
        <v>4698418</v>
      </c>
      <c r="I116" s="49">
        <v>1692000</v>
      </c>
      <c r="J116" s="49">
        <v>1878493</v>
      </c>
      <c r="K116" s="49">
        <v>4751484</v>
      </c>
      <c r="L116" s="50">
        <v>11426930</v>
      </c>
      <c r="M116" s="76">
        <v>12211793</v>
      </c>
      <c r="N116" s="51">
        <f t="shared" si="16"/>
        <v>47234039</v>
      </c>
      <c r="O116" s="42">
        <f t="shared" si="15"/>
        <v>13.811949010340632</v>
      </c>
      <c r="P116" s="43"/>
      <c r="R116" s="1"/>
    </row>
    <row r="117" spans="3:18" ht="16.5" customHeight="1">
      <c r="C117" s="37" t="s">
        <v>252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920000</v>
      </c>
      <c r="J117" s="49">
        <v>1805000</v>
      </c>
      <c r="K117" s="49">
        <v>1890000</v>
      </c>
      <c r="L117" s="50">
        <v>190000</v>
      </c>
      <c r="M117" s="76">
        <v>1000000</v>
      </c>
      <c r="N117" s="51">
        <f t="shared" si="16"/>
        <v>5805000</v>
      </c>
      <c r="O117" s="42">
        <f t="shared" si="15"/>
        <v>1.6974699962674669</v>
      </c>
      <c r="P117" s="43"/>
      <c r="R117" s="1"/>
    </row>
    <row r="118" spans="3:18" ht="16.5" customHeight="1">
      <c r="C118" s="37" t="s">
        <v>339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50">
        <v>622000</v>
      </c>
      <c r="M118" s="76">
        <v>436395</v>
      </c>
      <c r="N118" s="51">
        <f t="shared" si="16"/>
        <v>1058395</v>
      </c>
      <c r="O118" s="42">
        <f t="shared" si="15"/>
        <v>0.30949074189483294</v>
      </c>
      <c r="P118" s="43"/>
      <c r="R118" s="1"/>
    </row>
    <row r="119" spans="3:18" ht="16.5" customHeight="1">
      <c r="C119" s="37" t="s">
        <v>52</v>
      </c>
      <c r="D119" s="49">
        <v>0</v>
      </c>
      <c r="E119" s="49">
        <v>1088195</v>
      </c>
      <c r="F119" s="49">
        <v>0</v>
      </c>
      <c r="G119" s="49">
        <v>650000</v>
      </c>
      <c r="H119" s="49">
        <v>494200</v>
      </c>
      <c r="I119" s="49">
        <v>0</v>
      </c>
      <c r="J119" s="49">
        <v>0</v>
      </c>
      <c r="K119" s="49">
        <v>1093069</v>
      </c>
      <c r="L119" s="50">
        <v>1860620</v>
      </c>
      <c r="M119" s="76">
        <v>0</v>
      </c>
      <c r="N119" s="51">
        <f t="shared" si="16"/>
        <v>5186084</v>
      </c>
      <c r="O119" s="42">
        <f t="shared" si="15"/>
        <v>1.5164895759040085</v>
      </c>
      <c r="P119" s="43"/>
      <c r="R119" s="1"/>
    </row>
    <row r="120" spans="3:18" ht="16.5" customHeight="1">
      <c r="C120" s="37" t="s">
        <v>253</v>
      </c>
      <c r="D120" s="49">
        <v>0</v>
      </c>
      <c r="E120" s="49">
        <v>0</v>
      </c>
      <c r="F120" s="49">
        <v>0</v>
      </c>
      <c r="G120" s="49">
        <v>0</v>
      </c>
      <c r="H120" s="49">
        <v>0</v>
      </c>
      <c r="I120" s="49">
        <v>375000</v>
      </c>
      <c r="J120" s="49">
        <v>520000</v>
      </c>
      <c r="K120" s="49">
        <v>170000</v>
      </c>
      <c r="L120" s="50">
        <v>0</v>
      </c>
      <c r="M120" s="76">
        <v>600000</v>
      </c>
      <c r="N120" s="51">
        <f t="shared" si="16"/>
        <v>1665000</v>
      </c>
      <c r="O120" s="42">
        <f t="shared" si="15"/>
        <v>0.486871239239506</v>
      </c>
      <c r="P120" s="43"/>
      <c r="R120" s="1"/>
    </row>
    <row r="121" spans="3:18" ht="16.5" customHeight="1">
      <c r="C121" s="37" t="s">
        <v>53</v>
      </c>
      <c r="D121" s="49">
        <v>1454612</v>
      </c>
      <c r="E121" s="49">
        <v>940000</v>
      </c>
      <c r="F121" s="49">
        <v>1200000</v>
      </c>
      <c r="G121" s="49">
        <v>3011500</v>
      </c>
      <c r="H121" s="49">
        <v>3105932</v>
      </c>
      <c r="I121" s="49">
        <v>1927000</v>
      </c>
      <c r="J121" s="49">
        <v>840000</v>
      </c>
      <c r="K121" s="49">
        <v>196054</v>
      </c>
      <c r="L121" s="50">
        <v>3209785</v>
      </c>
      <c r="M121" s="76">
        <v>5739325</v>
      </c>
      <c r="N121" s="51">
        <f t="shared" si="16"/>
        <v>21624208</v>
      </c>
      <c r="O121" s="42">
        <f t="shared" si="15"/>
        <v>6.323246214133837</v>
      </c>
      <c r="P121" s="43"/>
      <c r="R121" s="1"/>
    </row>
    <row r="122" spans="3:18" ht="16.5" customHeight="1">
      <c r="C122" s="37" t="s">
        <v>54</v>
      </c>
      <c r="D122" s="49">
        <v>2023021</v>
      </c>
      <c r="E122" s="49">
        <v>1894362</v>
      </c>
      <c r="F122" s="49">
        <v>3190478</v>
      </c>
      <c r="G122" s="49">
        <v>3706513</v>
      </c>
      <c r="H122" s="49">
        <v>3355699</v>
      </c>
      <c r="I122" s="49">
        <v>2735681</v>
      </c>
      <c r="J122" s="49">
        <v>2917685</v>
      </c>
      <c r="K122" s="49">
        <v>2769057</v>
      </c>
      <c r="L122" s="50">
        <v>0</v>
      </c>
      <c r="M122" s="76">
        <v>0</v>
      </c>
      <c r="N122" s="51">
        <f t="shared" si="16"/>
        <v>22592496</v>
      </c>
      <c r="O122" s="42">
        <f t="shared" si="15"/>
        <v>6.606388303323472</v>
      </c>
      <c r="P122" s="43"/>
      <c r="R122" s="1"/>
    </row>
    <row r="123" spans="3:18" ht="16.5" customHeight="1">
      <c r="C123" s="37" t="s">
        <v>254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1119401</v>
      </c>
      <c r="J123" s="49">
        <v>170000</v>
      </c>
      <c r="K123" s="49">
        <v>0</v>
      </c>
      <c r="L123" s="50">
        <v>0</v>
      </c>
      <c r="M123" s="76">
        <v>762863</v>
      </c>
      <c r="N123" s="51">
        <f t="shared" si="16"/>
        <v>2052264</v>
      </c>
      <c r="O123" s="42">
        <f t="shared" si="15"/>
        <v>0.6001131032592345</v>
      </c>
      <c r="P123" s="43"/>
      <c r="R123" s="1"/>
    </row>
    <row r="124" spans="3:18" ht="16.5" customHeight="1">
      <c r="C124" s="37" t="s">
        <v>55</v>
      </c>
      <c r="D124" s="49">
        <v>2818698</v>
      </c>
      <c r="E124" s="49">
        <v>10601605</v>
      </c>
      <c r="F124" s="49">
        <v>2996638</v>
      </c>
      <c r="G124" s="49">
        <v>5624000</v>
      </c>
      <c r="H124" s="49">
        <v>1101000</v>
      </c>
      <c r="I124" s="49">
        <v>4425000</v>
      </c>
      <c r="J124" s="49">
        <v>5677000</v>
      </c>
      <c r="K124" s="53">
        <v>9479932</v>
      </c>
      <c r="L124" s="55">
        <v>12156415</v>
      </c>
      <c r="M124" s="77">
        <v>11771801</v>
      </c>
      <c r="N124" s="51">
        <f t="shared" si="16"/>
        <v>66652089</v>
      </c>
      <c r="O124" s="42">
        <f t="shared" si="15"/>
        <v>19.49008118278189</v>
      </c>
      <c r="P124" s="43"/>
      <c r="R124" s="1"/>
    </row>
    <row r="125" spans="3:18" ht="16.5" customHeight="1">
      <c r="C125" s="37" t="s">
        <v>340</v>
      </c>
      <c r="D125" s="49">
        <v>0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53">
        <v>0</v>
      </c>
      <c r="L125" s="55">
        <v>516756</v>
      </c>
      <c r="M125" s="77">
        <v>457815</v>
      </c>
      <c r="N125" s="51">
        <f t="shared" si="16"/>
        <v>974571</v>
      </c>
      <c r="O125" s="42">
        <f t="shared" si="15"/>
        <v>0.2849793336317625</v>
      </c>
      <c r="P125" s="43"/>
      <c r="R125" s="1"/>
    </row>
    <row r="126" spans="3:18" ht="16.5" customHeight="1">
      <c r="C126" s="37" t="s">
        <v>56</v>
      </c>
      <c r="D126" s="49">
        <v>2064000</v>
      </c>
      <c r="E126" s="49">
        <v>0</v>
      </c>
      <c r="F126" s="49">
        <v>3156814</v>
      </c>
      <c r="G126" s="49">
        <v>4043370</v>
      </c>
      <c r="H126" s="49">
        <v>0</v>
      </c>
      <c r="I126" s="49">
        <v>0</v>
      </c>
      <c r="J126" s="49">
        <v>0</v>
      </c>
      <c r="K126" s="49">
        <v>0</v>
      </c>
      <c r="L126" s="50">
        <v>0</v>
      </c>
      <c r="M126" s="76">
        <v>0</v>
      </c>
      <c r="N126" s="51">
        <f t="shared" si="16"/>
        <v>9264184</v>
      </c>
      <c r="O126" s="42">
        <f t="shared" si="15"/>
        <v>2.7089878346082905</v>
      </c>
      <c r="P126" s="43"/>
      <c r="R126" s="1"/>
    </row>
    <row r="127" spans="2:18" ht="16.5" customHeight="1" thickBot="1">
      <c r="B127" s="24"/>
      <c r="C127" s="24" t="s">
        <v>7</v>
      </c>
      <c r="D127" s="44">
        <f aca="true" t="shared" si="17" ref="D127:J127">SUM(D102:D126)</f>
        <v>26446899</v>
      </c>
      <c r="E127" s="44">
        <f t="shared" si="17"/>
        <v>35832290</v>
      </c>
      <c r="F127" s="44">
        <f t="shared" si="17"/>
        <v>36995241</v>
      </c>
      <c r="G127" s="44">
        <f t="shared" si="17"/>
        <v>31457134</v>
      </c>
      <c r="H127" s="44">
        <f t="shared" si="17"/>
        <v>25238331</v>
      </c>
      <c r="I127" s="44">
        <f t="shared" si="17"/>
        <v>28386201</v>
      </c>
      <c r="J127" s="44">
        <f t="shared" si="17"/>
        <v>29466655</v>
      </c>
      <c r="K127" s="44">
        <f>SUM(K103:K126)</f>
        <v>27937187</v>
      </c>
      <c r="L127" s="45">
        <f>SUM(L103:L126)</f>
        <v>53148673</v>
      </c>
      <c r="M127" s="75">
        <f>SUM(M103:M126)</f>
        <v>47070924</v>
      </c>
      <c r="N127" s="46">
        <f>SUM(N103:N126)</f>
        <v>341979535</v>
      </c>
      <c r="O127" s="47">
        <f>(N127/$N$500)*100</f>
        <v>4.696313083128105</v>
      </c>
      <c r="P127" s="48"/>
      <c r="R127" s="1"/>
    </row>
    <row r="128" spans="4:18" ht="16.5" customHeight="1">
      <c r="D128" s="49"/>
      <c r="E128" s="49"/>
      <c r="F128" s="49"/>
      <c r="G128" s="49"/>
      <c r="H128" s="49"/>
      <c r="I128" s="49"/>
      <c r="J128" s="49"/>
      <c r="K128" s="49"/>
      <c r="L128" s="50"/>
      <c r="M128" s="76"/>
      <c r="N128" s="51"/>
      <c r="O128" s="52"/>
      <c r="P128" s="43"/>
      <c r="R128" s="1"/>
    </row>
    <row r="129" spans="3:18" ht="16.5" customHeight="1">
      <c r="C129" s="37" t="s">
        <v>403</v>
      </c>
      <c r="D129" s="49"/>
      <c r="E129" s="49"/>
      <c r="F129" s="49"/>
      <c r="G129" s="49"/>
      <c r="H129" s="49"/>
      <c r="I129" s="49"/>
      <c r="J129" s="49"/>
      <c r="K129" s="49"/>
      <c r="L129" s="50"/>
      <c r="M129" s="76">
        <v>36000</v>
      </c>
      <c r="N129" s="51">
        <f aca="true" t="shared" si="18" ref="N129:N137">SUM(D129:M129)</f>
        <v>36000</v>
      </c>
      <c r="O129" s="42">
        <f>(N129/$N$138)*100</f>
        <v>0.022834384732006843</v>
      </c>
      <c r="P129" s="43"/>
      <c r="R129" s="1"/>
    </row>
    <row r="130" spans="2:18" ht="16.5" customHeight="1">
      <c r="B130" s="30" t="s">
        <v>57</v>
      </c>
      <c r="C130" s="37" t="s">
        <v>58</v>
      </c>
      <c r="D130" s="49">
        <v>2141391</v>
      </c>
      <c r="E130" s="49">
        <v>232000</v>
      </c>
      <c r="F130" s="49">
        <v>40567200</v>
      </c>
      <c r="G130" s="49">
        <v>5079936</v>
      </c>
      <c r="H130" s="49">
        <v>10607600</v>
      </c>
      <c r="I130" s="49">
        <v>17370210</v>
      </c>
      <c r="J130" s="49">
        <v>16048189</v>
      </c>
      <c r="K130" s="49">
        <v>4322319</v>
      </c>
      <c r="L130" s="50">
        <v>23203256</v>
      </c>
      <c r="M130" s="76">
        <v>17757289</v>
      </c>
      <c r="N130" s="51">
        <f t="shared" si="18"/>
        <v>137329390</v>
      </c>
      <c r="O130" s="42">
        <f>(N130/$N$138)*100</f>
        <v>87.10644795199481</v>
      </c>
      <c r="P130" s="43"/>
      <c r="R130" s="1"/>
    </row>
    <row r="131" spans="3:18" ht="16.5" customHeight="1">
      <c r="C131" s="37" t="s">
        <v>59</v>
      </c>
      <c r="D131" s="49">
        <v>652000</v>
      </c>
      <c r="E131" s="49">
        <v>640000</v>
      </c>
      <c r="F131" s="49">
        <v>60000</v>
      </c>
      <c r="G131" s="49">
        <v>624000</v>
      </c>
      <c r="H131" s="49">
        <v>56000</v>
      </c>
      <c r="I131" s="49">
        <v>727200</v>
      </c>
      <c r="J131" s="49">
        <v>1080000</v>
      </c>
      <c r="K131" s="49">
        <v>453950</v>
      </c>
      <c r="L131" s="50">
        <v>0</v>
      </c>
      <c r="M131" s="76">
        <v>0</v>
      </c>
      <c r="N131" s="51">
        <f t="shared" si="18"/>
        <v>4293150</v>
      </c>
      <c r="O131" s="42">
        <f aca="true" t="shared" si="19" ref="O131:O137">(N131/$N$138)*100</f>
        <v>2.723095522561533</v>
      </c>
      <c r="P131" s="43"/>
      <c r="R131" s="1"/>
    </row>
    <row r="132" spans="3:18" ht="16.5" customHeight="1">
      <c r="C132" s="37" t="s">
        <v>404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50">
        <v>0</v>
      </c>
      <c r="M132" s="76">
        <v>576000</v>
      </c>
      <c r="N132" s="51">
        <f t="shared" si="18"/>
        <v>576000</v>
      </c>
      <c r="O132" s="42">
        <f t="shared" si="19"/>
        <v>0.3653501557121095</v>
      </c>
      <c r="P132" s="43"/>
      <c r="R132" s="1"/>
    </row>
    <row r="133" spans="3:18" ht="16.5" customHeight="1">
      <c r="C133" s="37" t="s">
        <v>60</v>
      </c>
      <c r="D133" s="49">
        <v>562934</v>
      </c>
      <c r="E133" s="49">
        <v>286760</v>
      </c>
      <c r="F133" s="49">
        <v>310218</v>
      </c>
      <c r="G133" s="49">
        <v>222560</v>
      </c>
      <c r="H133" s="49">
        <v>374560</v>
      </c>
      <c r="I133" s="49">
        <v>400000</v>
      </c>
      <c r="J133" s="49">
        <v>144000</v>
      </c>
      <c r="K133" s="53">
        <v>400000</v>
      </c>
      <c r="L133" s="54">
        <v>220420</v>
      </c>
      <c r="M133" s="77">
        <v>528000</v>
      </c>
      <c r="N133" s="51">
        <f t="shared" si="18"/>
        <v>3449452</v>
      </c>
      <c r="O133" s="42">
        <f t="shared" si="19"/>
        <v>2.187947613405291</v>
      </c>
      <c r="P133" s="43"/>
      <c r="R133" s="1"/>
    </row>
    <row r="134" spans="3:18" ht="16.5" customHeight="1">
      <c r="C134" s="37" t="s">
        <v>336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53">
        <v>0</v>
      </c>
      <c r="L134" s="54">
        <v>0</v>
      </c>
      <c r="M134" s="77">
        <v>180000</v>
      </c>
      <c r="N134" s="51">
        <f t="shared" si="18"/>
        <v>180000</v>
      </c>
      <c r="O134" s="42">
        <f t="shared" si="19"/>
        <v>0.11417192366003422</v>
      </c>
      <c r="P134" s="43"/>
      <c r="R134" s="1"/>
    </row>
    <row r="135" spans="3:18" ht="16.5" customHeight="1">
      <c r="C135" s="37" t="s">
        <v>388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53">
        <v>0</v>
      </c>
      <c r="L135" s="54">
        <v>1644000</v>
      </c>
      <c r="M135" s="77">
        <v>532000</v>
      </c>
      <c r="N135" s="51">
        <f t="shared" si="18"/>
        <v>2176000</v>
      </c>
      <c r="O135" s="42">
        <f t="shared" si="19"/>
        <v>1.380211699356858</v>
      </c>
      <c r="P135" s="43"/>
      <c r="R135" s="1"/>
    </row>
    <row r="136" spans="3:18" ht="16.5" customHeight="1">
      <c r="C136" s="37" t="s">
        <v>405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53">
        <v>0</v>
      </c>
      <c r="L136" s="54">
        <v>0</v>
      </c>
      <c r="M136" s="77">
        <v>588000</v>
      </c>
      <c r="N136" s="51">
        <f t="shared" si="18"/>
        <v>588000</v>
      </c>
      <c r="O136" s="42">
        <f t="shared" si="19"/>
        <v>0.3729616172894451</v>
      </c>
      <c r="P136" s="43"/>
      <c r="R136" s="1"/>
    </row>
    <row r="137" spans="3:18" ht="16.5" customHeight="1">
      <c r="C137" s="37" t="s">
        <v>61</v>
      </c>
      <c r="D137" s="49">
        <v>0</v>
      </c>
      <c r="E137" s="49">
        <v>1307200</v>
      </c>
      <c r="F137" s="49">
        <v>985769</v>
      </c>
      <c r="G137" s="49">
        <v>582371</v>
      </c>
      <c r="H137" s="49">
        <v>1244760</v>
      </c>
      <c r="I137" s="49">
        <v>777283</v>
      </c>
      <c r="J137" s="49">
        <v>2048474</v>
      </c>
      <c r="K137" s="49">
        <v>2083125</v>
      </c>
      <c r="L137" s="50">
        <v>0</v>
      </c>
      <c r="M137" s="76">
        <v>0</v>
      </c>
      <c r="N137" s="51">
        <f t="shared" si="18"/>
        <v>9028982</v>
      </c>
      <c r="O137" s="42">
        <f t="shared" si="19"/>
        <v>5.726979131287906</v>
      </c>
      <c r="P137" s="43"/>
      <c r="R137" s="1"/>
    </row>
    <row r="138" spans="2:18" ht="16.5" customHeight="1" thickBot="1">
      <c r="B138" s="24"/>
      <c r="C138" s="24" t="s">
        <v>7</v>
      </c>
      <c r="D138" s="44">
        <f aca="true" t="shared" si="20" ref="D138:J138">SUM(D128:D137)</f>
        <v>3356325</v>
      </c>
      <c r="E138" s="44">
        <f t="shared" si="20"/>
        <v>2465960</v>
      </c>
      <c r="F138" s="44">
        <f t="shared" si="20"/>
        <v>41923187</v>
      </c>
      <c r="G138" s="44">
        <f t="shared" si="20"/>
        <v>6508867</v>
      </c>
      <c r="H138" s="44">
        <f t="shared" si="20"/>
        <v>12282920</v>
      </c>
      <c r="I138" s="44">
        <f t="shared" si="20"/>
        <v>19274693</v>
      </c>
      <c r="J138" s="44">
        <f t="shared" si="20"/>
        <v>19320663</v>
      </c>
      <c r="K138" s="44">
        <f>SUM(K130:K137)</f>
        <v>7259394</v>
      </c>
      <c r="L138" s="45">
        <f>SUM(L130:L137)</f>
        <v>25067676</v>
      </c>
      <c r="M138" s="75">
        <f>SUM(M129:M137)</f>
        <v>20197289</v>
      </c>
      <c r="N138" s="46">
        <f>SUM(N129:N137)</f>
        <v>157656974</v>
      </c>
      <c r="O138" s="47">
        <f>(N138/$N$500)*100</f>
        <v>2.165060870214317</v>
      </c>
      <c r="P138" s="48"/>
      <c r="R138" s="1"/>
    </row>
    <row r="139" spans="4:18" ht="16.5" customHeight="1">
      <c r="D139" s="49"/>
      <c r="E139" s="49"/>
      <c r="F139" s="49"/>
      <c r="G139" s="49"/>
      <c r="H139" s="49"/>
      <c r="I139" s="49"/>
      <c r="J139" s="49"/>
      <c r="K139" s="49"/>
      <c r="L139" s="50"/>
      <c r="M139" s="76"/>
      <c r="N139" s="51"/>
      <c r="O139" s="52"/>
      <c r="P139" s="43"/>
      <c r="R139" s="1"/>
    </row>
    <row r="140" spans="2:18" ht="16.5" customHeight="1">
      <c r="B140" s="30" t="s">
        <v>62</v>
      </c>
      <c r="C140" s="37" t="s">
        <v>63</v>
      </c>
      <c r="D140" s="49">
        <v>0</v>
      </c>
      <c r="E140" s="49">
        <v>6700000</v>
      </c>
      <c r="F140" s="49">
        <v>6487000</v>
      </c>
      <c r="G140" s="49">
        <v>0</v>
      </c>
      <c r="H140" s="49">
        <v>1890733</v>
      </c>
      <c r="I140" s="49">
        <v>0</v>
      </c>
      <c r="J140" s="49">
        <v>0</v>
      </c>
      <c r="K140" s="49">
        <v>1440000</v>
      </c>
      <c r="L140" s="50">
        <v>0</v>
      </c>
      <c r="M140" s="76">
        <v>0</v>
      </c>
      <c r="N140" s="51">
        <f>SUM(D140:M140)</f>
        <v>16517733</v>
      </c>
      <c r="O140" s="42">
        <f>(N140/$N$142)*100</f>
        <v>74.68950314715671</v>
      </c>
      <c r="P140" s="43"/>
      <c r="R140" s="1"/>
    </row>
    <row r="141" spans="3:18" ht="16.5" customHeight="1">
      <c r="C141" s="37" t="s">
        <v>64</v>
      </c>
      <c r="D141" s="49">
        <v>0</v>
      </c>
      <c r="E141" s="49">
        <v>0</v>
      </c>
      <c r="F141" s="49">
        <v>0</v>
      </c>
      <c r="G141" s="49">
        <v>0</v>
      </c>
      <c r="H141" s="49">
        <v>5597467</v>
      </c>
      <c r="I141" s="49">
        <v>0</v>
      </c>
      <c r="J141" s="49">
        <v>0</v>
      </c>
      <c r="K141" s="49">
        <v>0</v>
      </c>
      <c r="L141" s="50">
        <v>0</v>
      </c>
      <c r="M141" s="76">
        <v>0</v>
      </c>
      <c r="N141" s="51">
        <f>SUM(D141:M141)</f>
        <v>5597467</v>
      </c>
      <c r="O141" s="42">
        <f>(N141/$N$142)*100</f>
        <v>25.310496852843293</v>
      </c>
      <c r="P141" s="43"/>
      <c r="R141" s="1"/>
    </row>
    <row r="142" spans="2:18" ht="16.5" customHeight="1" thickBot="1">
      <c r="B142" s="24"/>
      <c r="C142" s="24" t="s">
        <v>7</v>
      </c>
      <c r="D142" s="44">
        <f aca="true" t="shared" si="21" ref="D142:J142">SUM(D139:D141)</f>
        <v>0</v>
      </c>
      <c r="E142" s="44">
        <f t="shared" si="21"/>
        <v>6700000</v>
      </c>
      <c r="F142" s="44">
        <f t="shared" si="21"/>
        <v>6487000</v>
      </c>
      <c r="G142" s="44">
        <f t="shared" si="21"/>
        <v>0</v>
      </c>
      <c r="H142" s="44">
        <f t="shared" si="21"/>
        <v>7488200</v>
      </c>
      <c r="I142" s="44">
        <f t="shared" si="21"/>
        <v>0</v>
      </c>
      <c r="J142" s="44">
        <f t="shared" si="21"/>
        <v>0</v>
      </c>
      <c r="K142" s="44">
        <f>SUM(K140:K141)</f>
        <v>1440000</v>
      </c>
      <c r="L142" s="45">
        <f>SUM(L140:L141)</f>
        <v>0</v>
      </c>
      <c r="M142" s="75">
        <f>SUM(M140:M141)</f>
        <v>0</v>
      </c>
      <c r="N142" s="46">
        <f>SUM(N140:N141)</f>
        <v>22115200</v>
      </c>
      <c r="O142" s="47">
        <f>(N142/$N$500)*100</f>
        <v>0.30370210046631785</v>
      </c>
      <c r="P142" s="48"/>
      <c r="R142" s="1"/>
    </row>
    <row r="143" spans="4:18" ht="16.5" customHeight="1">
      <c r="D143" s="49"/>
      <c r="E143" s="49"/>
      <c r="F143" s="49"/>
      <c r="G143" s="49"/>
      <c r="H143" s="49"/>
      <c r="I143" s="49"/>
      <c r="J143" s="49"/>
      <c r="K143" s="49"/>
      <c r="L143" s="50"/>
      <c r="M143" s="76"/>
      <c r="N143" s="51"/>
      <c r="O143" s="52"/>
      <c r="P143" s="43"/>
      <c r="R143" s="1"/>
    </row>
    <row r="144" spans="2:18" ht="16.5" customHeight="1">
      <c r="B144" s="30" t="s">
        <v>65</v>
      </c>
      <c r="C144" s="37" t="s">
        <v>341</v>
      </c>
      <c r="D144" s="49">
        <v>0</v>
      </c>
      <c r="E144" s="49">
        <v>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50">
        <v>345561</v>
      </c>
      <c r="M144" s="76">
        <v>0</v>
      </c>
      <c r="N144" s="51">
        <f>SUM(D144:M144)</f>
        <v>345561</v>
      </c>
      <c r="O144" s="42">
        <f>(N144/$N$149)*100</f>
        <v>1.421324394431432</v>
      </c>
      <c r="P144" s="43"/>
      <c r="R144" s="1"/>
    </row>
    <row r="145" spans="3:18" ht="16.5" customHeight="1">
      <c r="C145" s="37" t="s">
        <v>276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157700</v>
      </c>
      <c r="L145" s="50">
        <v>0</v>
      </c>
      <c r="M145" s="76">
        <v>0</v>
      </c>
      <c r="N145" s="51">
        <f>SUM(D145:M145)</f>
        <v>157700</v>
      </c>
      <c r="O145" s="42">
        <f>(N145/$N$149)*100</f>
        <v>0.6486347041530637</v>
      </c>
      <c r="P145" s="43"/>
      <c r="R145" s="1"/>
    </row>
    <row r="146" spans="3:18" ht="16.5" customHeight="1">
      <c r="C146" s="37" t="s">
        <v>66</v>
      </c>
      <c r="D146" s="49">
        <v>327600</v>
      </c>
      <c r="E146" s="49">
        <v>186445</v>
      </c>
      <c r="F146" s="49">
        <v>307900</v>
      </c>
      <c r="G146" s="49">
        <v>497255</v>
      </c>
      <c r="H146" s="49">
        <v>2632050</v>
      </c>
      <c r="I146" s="49">
        <v>304050</v>
      </c>
      <c r="J146" s="49">
        <v>112050</v>
      </c>
      <c r="K146" s="49">
        <v>116200</v>
      </c>
      <c r="L146" s="50">
        <v>0</v>
      </c>
      <c r="M146" s="76">
        <v>0</v>
      </c>
      <c r="N146" s="51">
        <f>SUM(D146:M146)</f>
        <v>4483550</v>
      </c>
      <c r="O146" s="42">
        <f>(N146/$N$149)*100</f>
        <v>18.441256358943996</v>
      </c>
      <c r="P146" s="43"/>
      <c r="R146" s="1"/>
    </row>
    <row r="147" spans="3:18" ht="16.5" customHeight="1">
      <c r="C147" s="37" t="s">
        <v>67</v>
      </c>
      <c r="D147" s="49">
        <v>440000</v>
      </c>
      <c r="E147" s="49">
        <v>1884000</v>
      </c>
      <c r="F147" s="49">
        <v>1891102</v>
      </c>
      <c r="G147" s="49">
        <v>1854804</v>
      </c>
      <c r="H147" s="49">
        <v>1869272</v>
      </c>
      <c r="I147" s="49">
        <v>1686400</v>
      </c>
      <c r="J147" s="49">
        <v>1230910</v>
      </c>
      <c r="K147" s="49">
        <v>2520780</v>
      </c>
      <c r="L147" s="50">
        <v>1697950</v>
      </c>
      <c r="M147" s="76">
        <v>2263740</v>
      </c>
      <c r="N147" s="51">
        <f>SUM(D147:M147)</f>
        <v>17338958</v>
      </c>
      <c r="O147" s="42">
        <f>(N147/$N$149)*100</f>
        <v>71.31673996609001</v>
      </c>
      <c r="P147" s="43"/>
      <c r="R147" s="1"/>
    </row>
    <row r="148" spans="3:18" ht="16.5" customHeight="1">
      <c r="C148" s="37" t="s">
        <v>68</v>
      </c>
      <c r="D148" s="49">
        <v>0</v>
      </c>
      <c r="E148" s="49">
        <v>146360</v>
      </c>
      <c r="F148" s="49">
        <v>652450</v>
      </c>
      <c r="G148" s="49">
        <v>418150</v>
      </c>
      <c r="H148" s="49">
        <v>401615</v>
      </c>
      <c r="I148" s="49">
        <v>0</v>
      </c>
      <c r="J148" s="49">
        <v>368262</v>
      </c>
      <c r="K148" s="49">
        <v>0</v>
      </c>
      <c r="L148" s="50">
        <v>0</v>
      </c>
      <c r="M148" s="76">
        <v>0</v>
      </c>
      <c r="N148" s="51">
        <f>SUM(D148:M148)</f>
        <v>1986837</v>
      </c>
      <c r="O148" s="42">
        <f>(N148/$N$149)*100</f>
        <v>8.172044576381488</v>
      </c>
      <c r="P148" s="43"/>
      <c r="R148" s="1"/>
    </row>
    <row r="149" spans="2:18" ht="16.5" customHeight="1" thickBot="1">
      <c r="B149" s="24"/>
      <c r="C149" s="24" t="s">
        <v>7</v>
      </c>
      <c r="D149" s="44">
        <f aca="true" t="shared" si="22" ref="D149:J149">SUM(D143:D148)</f>
        <v>767600</v>
      </c>
      <c r="E149" s="44">
        <f t="shared" si="22"/>
        <v>2216805</v>
      </c>
      <c r="F149" s="44">
        <f t="shared" si="22"/>
        <v>2851452</v>
      </c>
      <c r="G149" s="44">
        <f t="shared" si="22"/>
        <v>2770209</v>
      </c>
      <c r="H149" s="44">
        <f t="shared" si="22"/>
        <v>4902937</v>
      </c>
      <c r="I149" s="44">
        <f t="shared" si="22"/>
        <v>1990450</v>
      </c>
      <c r="J149" s="44">
        <f t="shared" si="22"/>
        <v>1711222</v>
      </c>
      <c r="K149" s="44">
        <f>SUM(K145:K148)</f>
        <v>2794680</v>
      </c>
      <c r="L149" s="45">
        <f>SUM(L144:L148)</f>
        <v>2043511</v>
      </c>
      <c r="M149" s="75">
        <f>SUM(M144:M148)</f>
        <v>2263740</v>
      </c>
      <c r="N149" s="46">
        <f>SUM(N144:N148)</f>
        <v>24312606</v>
      </c>
      <c r="O149" s="47">
        <f>(N149/$N$500)*100</f>
        <v>0.33387848674260245</v>
      </c>
      <c r="P149" s="48"/>
      <c r="R149" s="1"/>
    </row>
    <row r="150" spans="4:18" ht="16.5" customHeight="1">
      <c r="D150" s="49"/>
      <c r="E150" s="49"/>
      <c r="F150" s="49"/>
      <c r="G150" s="49"/>
      <c r="H150" s="49"/>
      <c r="I150" s="49"/>
      <c r="J150" s="49"/>
      <c r="K150" s="49"/>
      <c r="L150" s="50"/>
      <c r="M150" s="76"/>
      <c r="N150" s="51"/>
      <c r="O150" s="52"/>
      <c r="P150" s="43"/>
      <c r="R150" s="1"/>
    </row>
    <row r="151" spans="2:18" ht="16.5" customHeight="1">
      <c r="B151" s="30" t="s">
        <v>69</v>
      </c>
      <c r="C151" s="37" t="s">
        <v>263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602290</v>
      </c>
      <c r="K151" s="49">
        <v>0</v>
      </c>
      <c r="L151" s="50">
        <v>0</v>
      </c>
      <c r="M151" s="76">
        <v>429124</v>
      </c>
      <c r="N151" s="51">
        <f>SUM(D151:M151)</f>
        <v>1031414</v>
      </c>
      <c r="O151" s="42">
        <f>(N151/$N$154)*100</f>
        <v>26.919987075240787</v>
      </c>
      <c r="P151" s="43"/>
      <c r="R151" s="1"/>
    </row>
    <row r="152" spans="3:18" ht="16.5" customHeight="1">
      <c r="C152" s="37" t="s">
        <v>277</v>
      </c>
      <c r="D152" s="49">
        <v>0</v>
      </c>
      <c r="E152" s="49">
        <v>0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160817</v>
      </c>
      <c r="L152" s="50">
        <v>0</v>
      </c>
      <c r="M152" s="76">
        <v>120000</v>
      </c>
      <c r="N152" s="51">
        <f>SUM(D152:M152)</f>
        <v>280817</v>
      </c>
      <c r="O152" s="42">
        <f>(N152/$N$154)*100</f>
        <v>7.329345937235574</v>
      </c>
      <c r="P152" s="43"/>
      <c r="R152" s="1"/>
    </row>
    <row r="153" spans="3:18" ht="16.5" customHeight="1">
      <c r="C153" s="37" t="s">
        <v>70</v>
      </c>
      <c r="D153" s="49">
        <v>0</v>
      </c>
      <c r="E153" s="49">
        <v>999438</v>
      </c>
      <c r="F153" s="49">
        <v>699791</v>
      </c>
      <c r="G153" s="49">
        <v>701796</v>
      </c>
      <c r="H153" s="49">
        <v>-55261</v>
      </c>
      <c r="I153" s="49">
        <v>0</v>
      </c>
      <c r="J153" s="49">
        <v>173411</v>
      </c>
      <c r="K153" s="49">
        <v>0</v>
      </c>
      <c r="L153" s="50">
        <v>0</v>
      </c>
      <c r="M153" s="76">
        <v>0</v>
      </c>
      <c r="N153" s="51">
        <f>SUM(D153:M153)</f>
        <v>2519175</v>
      </c>
      <c r="O153" s="42">
        <f>(N153/$N$154)*100</f>
        <v>65.75066698752364</v>
      </c>
      <c r="P153" s="43"/>
      <c r="R153" s="1"/>
    </row>
    <row r="154" spans="2:18" ht="16.5" customHeight="1" thickBot="1">
      <c r="B154" s="24"/>
      <c r="C154" s="24" t="s">
        <v>7</v>
      </c>
      <c r="D154" s="44">
        <f aca="true" t="shared" si="23" ref="D154:J154">SUM(D150:D153)</f>
        <v>0</v>
      </c>
      <c r="E154" s="44">
        <f t="shared" si="23"/>
        <v>999438</v>
      </c>
      <c r="F154" s="44">
        <f t="shared" si="23"/>
        <v>699791</v>
      </c>
      <c r="G154" s="44">
        <f t="shared" si="23"/>
        <v>701796</v>
      </c>
      <c r="H154" s="44">
        <f t="shared" si="23"/>
        <v>-55261</v>
      </c>
      <c r="I154" s="44">
        <f t="shared" si="23"/>
        <v>0</v>
      </c>
      <c r="J154" s="44">
        <f t="shared" si="23"/>
        <v>775701</v>
      </c>
      <c r="K154" s="44">
        <f>SUM(K151:K153)</f>
        <v>160817</v>
      </c>
      <c r="L154" s="45">
        <f>SUM(L151:L153)</f>
        <v>0</v>
      </c>
      <c r="M154" s="75">
        <f>SUM(M151:M153)</f>
        <v>549124</v>
      </c>
      <c r="N154" s="46">
        <f>SUM(N151:N153)</f>
        <v>3831406</v>
      </c>
      <c r="O154" s="47">
        <f>(N154/$N$500)*100</f>
        <v>0.05261566931066655</v>
      </c>
      <c r="P154" s="48"/>
      <c r="R154" s="1"/>
    </row>
    <row r="155" spans="4:18" ht="16.5" customHeight="1">
      <c r="D155" s="49"/>
      <c r="E155" s="49"/>
      <c r="F155" s="49"/>
      <c r="G155" s="49"/>
      <c r="H155" s="49"/>
      <c r="I155" s="49"/>
      <c r="J155" s="49"/>
      <c r="K155" s="49"/>
      <c r="L155" s="50"/>
      <c r="M155" s="76"/>
      <c r="N155" s="51"/>
      <c r="O155" s="52"/>
      <c r="P155" s="43"/>
      <c r="R155" s="1"/>
    </row>
    <row r="156" spans="2:18" ht="16.5" customHeight="1">
      <c r="B156" s="30" t="s">
        <v>71</v>
      </c>
      <c r="C156" s="37" t="s">
        <v>406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50">
        <v>0</v>
      </c>
      <c r="M156" s="76">
        <v>3376503</v>
      </c>
      <c r="N156" s="51">
        <f>SUM(D156:M156)</f>
        <v>3376503</v>
      </c>
      <c r="O156" s="42">
        <f aca="true" t="shared" si="24" ref="O156:O166">(N156/$N$167)*100</f>
        <v>0.9528041168144654</v>
      </c>
      <c r="P156" s="43"/>
      <c r="R156" s="1"/>
    </row>
    <row r="157" spans="3:16" ht="16.5" customHeight="1">
      <c r="C157" s="37" t="s">
        <v>72</v>
      </c>
      <c r="D157" s="49">
        <v>17900069</v>
      </c>
      <c r="E157" s="49">
        <v>44757267</v>
      </c>
      <c r="F157" s="49">
        <v>45725150</v>
      </c>
      <c r="G157" s="49">
        <v>18944719</v>
      </c>
      <c r="H157" s="49">
        <v>7554400</v>
      </c>
      <c r="I157" s="49">
        <v>46066413</v>
      </c>
      <c r="J157" s="49">
        <v>47936489</v>
      </c>
      <c r="K157" s="49">
        <v>24168162</v>
      </c>
      <c r="L157" s="50">
        <v>58118462</v>
      </c>
      <c r="M157" s="76">
        <v>3745997</v>
      </c>
      <c r="N157" s="51">
        <f>SUM(D157:M157)</f>
        <v>314917128</v>
      </c>
      <c r="O157" s="42">
        <f t="shared" si="24"/>
        <v>88.86541371762085</v>
      </c>
      <c r="P157" s="43"/>
    </row>
    <row r="158" spans="3:16" ht="16.5" customHeight="1">
      <c r="C158" s="37" t="s">
        <v>301</v>
      </c>
      <c r="D158" s="49">
        <v>0</v>
      </c>
      <c r="E158" s="49">
        <v>0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50">
        <v>0</v>
      </c>
      <c r="M158" s="76">
        <v>345000</v>
      </c>
      <c r="N158" s="51">
        <f>SUM(D158:M158)</f>
        <v>345000</v>
      </c>
      <c r="O158" s="42">
        <f t="shared" si="24"/>
        <v>0.09735439900423325</v>
      </c>
      <c r="P158" s="43"/>
    </row>
    <row r="159" spans="3:16" ht="16.5" customHeight="1">
      <c r="C159" s="37" t="s">
        <v>342</v>
      </c>
      <c r="D159" s="49">
        <v>0</v>
      </c>
      <c r="E159" s="49">
        <v>0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50">
        <v>40000</v>
      </c>
      <c r="M159" s="76">
        <v>0</v>
      </c>
      <c r="N159" s="51">
        <f aca="true" t="shared" si="25" ref="N159:N166">SUM(D159:M159)</f>
        <v>40000</v>
      </c>
      <c r="O159" s="42">
        <f t="shared" si="24"/>
        <v>0.01128746655121545</v>
      </c>
      <c r="P159" s="43"/>
    </row>
    <row r="160" spans="3:16" ht="16.5" customHeight="1">
      <c r="C160" s="37" t="s">
        <v>317</v>
      </c>
      <c r="D160" s="49">
        <v>0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50">
        <v>110000</v>
      </c>
      <c r="M160" s="76">
        <v>0</v>
      </c>
      <c r="N160" s="51">
        <f t="shared" si="25"/>
        <v>110000</v>
      </c>
      <c r="O160" s="42">
        <f t="shared" si="24"/>
        <v>0.031040533015842482</v>
      </c>
      <c r="P160" s="43"/>
    </row>
    <row r="161" spans="3:16" ht="16.5" customHeight="1">
      <c r="C161" s="37" t="s">
        <v>343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50">
        <v>801566</v>
      </c>
      <c r="M161" s="76">
        <v>151313</v>
      </c>
      <c r="N161" s="51">
        <f t="shared" si="25"/>
        <v>952879</v>
      </c>
      <c r="O161" s="42">
        <f t="shared" si="24"/>
        <v>0.26888974599639065</v>
      </c>
      <c r="P161" s="43"/>
    </row>
    <row r="162" spans="3:16" ht="16.5" customHeight="1">
      <c r="C162" s="37" t="s">
        <v>73</v>
      </c>
      <c r="D162" s="49">
        <v>96000</v>
      </c>
      <c r="E162" s="49">
        <v>0</v>
      </c>
      <c r="F162" s="49">
        <v>608000</v>
      </c>
      <c r="G162" s="49">
        <v>0</v>
      </c>
      <c r="H162" s="49">
        <v>0</v>
      </c>
      <c r="I162" s="49">
        <v>0</v>
      </c>
      <c r="J162" s="49">
        <v>1272000</v>
      </c>
      <c r="K162" s="49">
        <v>0</v>
      </c>
      <c r="L162" s="50">
        <v>471200</v>
      </c>
      <c r="M162" s="76">
        <v>0</v>
      </c>
      <c r="N162" s="51">
        <f t="shared" si="25"/>
        <v>2447200</v>
      </c>
      <c r="O162" s="42">
        <f t="shared" si="24"/>
        <v>0.6905672036033612</v>
      </c>
      <c r="P162" s="43"/>
    </row>
    <row r="163" spans="3:16" ht="16.5" customHeight="1">
      <c r="C163" s="37" t="s">
        <v>74</v>
      </c>
      <c r="D163" s="49">
        <v>0</v>
      </c>
      <c r="E163" s="49">
        <v>400000</v>
      </c>
      <c r="F163" s="49">
        <v>0</v>
      </c>
      <c r="G163" s="49">
        <v>0</v>
      </c>
      <c r="H163" s="49">
        <v>0</v>
      </c>
      <c r="I163" s="49">
        <v>4198400</v>
      </c>
      <c r="J163" s="49">
        <v>0</v>
      </c>
      <c r="K163" s="49">
        <v>0</v>
      </c>
      <c r="L163" s="50">
        <v>193264</v>
      </c>
      <c r="M163" s="76">
        <v>0</v>
      </c>
      <c r="N163" s="51">
        <f t="shared" si="25"/>
        <v>4791664</v>
      </c>
      <c r="O163" s="42">
        <f t="shared" si="24"/>
        <v>1.3521436781165805</v>
      </c>
      <c r="P163" s="43"/>
    </row>
    <row r="164" spans="3:16" ht="16.5" customHeight="1">
      <c r="C164" s="37" t="s">
        <v>313</v>
      </c>
      <c r="D164" s="49">
        <v>0</v>
      </c>
      <c r="E164" s="49">
        <v>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1185600</v>
      </c>
      <c r="L164" s="50">
        <v>0</v>
      </c>
      <c r="M164" s="76">
        <v>0</v>
      </c>
      <c r="N164" s="51">
        <f t="shared" si="25"/>
        <v>1185600</v>
      </c>
      <c r="O164" s="42">
        <f t="shared" si="24"/>
        <v>0.3345605085780259</v>
      </c>
      <c r="P164" s="43"/>
    </row>
    <row r="165" spans="3:16" ht="16.5" customHeight="1">
      <c r="C165" s="37" t="s">
        <v>75</v>
      </c>
      <c r="D165" s="49">
        <v>0</v>
      </c>
      <c r="E165" s="49">
        <v>0</v>
      </c>
      <c r="F165" s="49">
        <v>0</v>
      </c>
      <c r="G165" s="49">
        <v>1064000</v>
      </c>
      <c r="H165" s="49">
        <v>0</v>
      </c>
      <c r="I165" s="49">
        <v>1650035</v>
      </c>
      <c r="J165" s="49">
        <v>0</v>
      </c>
      <c r="K165" s="49">
        <v>840000</v>
      </c>
      <c r="L165" s="50">
        <v>0</v>
      </c>
      <c r="M165" s="76">
        <v>0</v>
      </c>
      <c r="N165" s="51">
        <f t="shared" si="25"/>
        <v>3554035</v>
      </c>
      <c r="O165" s="42">
        <f t="shared" si="24"/>
        <v>1.0029012796087249</v>
      </c>
      <c r="P165" s="43"/>
    </row>
    <row r="166" spans="3:16" ht="16.5" customHeight="1">
      <c r="C166" s="37" t="s">
        <v>76</v>
      </c>
      <c r="D166" s="49">
        <v>981537</v>
      </c>
      <c r="E166" s="49">
        <v>8136625</v>
      </c>
      <c r="F166" s="49">
        <v>8146896</v>
      </c>
      <c r="G166" s="49">
        <v>50130</v>
      </c>
      <c r="H166" s="49">
        <v>5048000</v>
      </c>
      <c r="I166" s="49">
        <v>90065</v>
      </c>
      <c r="J166" s="49">
        <v>202096</v>
      </c>
      <c r="K166" s="49">
        <v>0</v>
      </c>
      <c r="L166" s="50">
        <v>0</v>
      </c>
      <c r="M166" s="76">
        <v>0</v>
      </c>
      <c r="N166" s="51">
        <f t="shared" si="25"/>
        <v>22655349</v>
      </c>
      <c r="O166" s="42">
        <f t="shared" si="24"/>
        <v>6.393037351090309</v>
      </c>
      <c r="P166" s="43"/>
    </row>
    <row r="167" spans="2:16" ht="16.5" customHeight="1" thickBot="1">
      <c r="B167" s="24"/>
      <c r="C167" s="24" t="s">
        <v>7</v>
      </c>
      <c r="D167" s="44">
        <f aca="true" t="shared" si="26" ref="D167:J167">SUM(D155:D166)</f>
        <v>18977606</v>
      </c>
      <c r="E167" s="44">
        <f t="shared" si="26"/>
        <v>53293892</v>
      </c>
      <c r="F167" s="44">
        <f t="shared" si="26"/>
        <v>54480046</v>
      </c>
      <c r="G167" s="44">
        <f t="shared" si="26"/>
        <v>20058849</v>
      </c>
      <c r="H167" s="44">
        <f t="shared" si="26"/>
        <v>12602400</v>
      </c>
      <c r="I167" s="44">
        <f t="shared" si="26"/>
        <v>52004913</v>
      </c>
      <c r="J167" s="44">
        <f t="shared" si="26"/>
        <v>49410585</v>
      </c>
      <c r="K167" s="44">
        <f>SUM(K157:K166)</f>
        <v>26193762</v>
      </c>
      <c r="L167" s="45">
        <f>SUM(L157:L166)</f>
        <v>59734492</v>
      </c>
      <c r="M167" s="75">
        <f>SUM(M156:M166)</f>
        <v>7618813</v>
      </c>
      <c r="N167" s="46">
        <f>SUM(N156:N166)</f>
        <v>354375358</v>
      </c>
      <c r="O167" s="47">
        <f>(N167/$N$500)*100</f>
        <v>4.866541590313601</v>
      </c>
      <c r="P167" s="48"/>
    </row>
    <row r="168" spans="4:16" ht="16.5" customHeight="1">
      <c r="D168" s="49"/>
      <c r="E168" s="49"/>
      <c r="F168" s="49"/>
      <c r="G168" s="49"/>
      <c r="H168" s="49"/>
      <c r="I168" s="49"/>
      <c r="J168" s="49"/>
      <c r="K168" s="49"/>
      <c r="L168" s="50"/>
      <c r="M168" s="76"/>
      <c r="N168" s="51"/>
      <c r="O168" s="52"/>
      <c r="P168" s="43"/>
    </row>
    <row r="169" spans="2:16" ht="16.5" customHeight="1">
      <c r="B169" s="30" t="s">
        <v>77</v>
      </c>
      <c r="C169" s="37" t="s">
        <v>407</v>
      </c>
      <c r="D169" s="49">
        <v>0</v>
      </c>
      <c r="E169" s="49">
        <v>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52">
        <v>0</v>
      </c>
      <c r="M169" s="76">
        <v>941724</v>
      </c>
      <c r="N169" s="51">
        <f>SUM(D169:M169)</f>
        <v>941724</v>
      </c>
      <c r="O169" s="42">
        <f aca="true" t="shared" si="27" ref="O169:O184">(N169/$N$185)*100</f>
        <v>1.7276622423288257</v>
      </c>
      <c r="P169" s="43"/>
    </row>
    <row r="170" spans="3:16" ht="16.5" customHeight="1">
      <c r="C170" s="37" t="s">
        <v>344</v>
      </c>
      <c r="D170" s="49">
        <v>0</v>
      </c>
      <c r="E170" s="49">
        <v>0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50">
        <v>48000</v>
      </c>
      <c r="M170" s="76">
        <v>0</v>
      </c>
      <c r="N170" s="51">
        <f>SUM(D170:M170)</f>
        <v>48000</v>
      </c>
      <c r="O170" s="42">
        <f t="shared" si="27"/>
        <v>0.08805954571804864</v>
      </c>
      <c r="P170" s="43"/>
    </row>
    <row r="171" spans="3:16" ht="16.5" customHeight="1">
      <c r="C171" s="37" t="s">
        <v>72</v>
      </c>
      <c r="D171" s="49"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52">
        <v>0</v>
      </c>
      <c r="M171" s="76">
        <v>1405219</v>
      </c>
      <c r="N171" s="51">
        <f aca="true" t="shared" si="28" ref="N171:N184">SUM(D171:M171)</f>
        <v>1405219</v>
      </c>
      <c r="O171" s="42">
        <f t="shared" si="27"/>
        <v>2.577978057799387</v>
      </c>
      <c r="P171" s="43"/>
    </row>
    <row r="172" spans="3:16" ht="16.5" customHeight="1">
      <c r="C172" s="37" t="s">
        <v>161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50">
        <v>875000</v>
      </c>
      <c r="M172" s="76">
        <v>0</v>
      </c>
      <c r="N172" s="51">
        <f t="shared" si="28"/>
        <v>875000</v>
      </c>
      <c r="O172" s="42">
        <f t="shared" si="27"/>
        <v>1.6052521354852616</v>
      </c>
      <c r="P172" s="43"/>
    </row>
    <row r="173" spans="3:16" ht="16.5" customHeight="1">
      <c r="C173" s="37" t="s">
        <v>408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52">
        <v>0</v>
      </c>
      <c r="M173" s="76">
        <v>159760</v>
      </c>
      <c r="N173" s="51">
        <f t="shared" si="28"/>
        <v>159760</v>
      </c>
      <c r="O173" s="42">
        <f t="shared" si="27"/>
        <v>0.2930915213315719</v>
      </c>
      <c r="P173" s="43"/>
    </row>
    <row r="174" spans="3:16" ht="16.5" customHeight="1">
      <c r="C174" s="37" t="s">
        <v>264</v>
      </c>
      <c r="D174" s="49">
        <v>0</v>
      </c>
      <c r="E174" s="49">
        <v>0</v>
      </c>
      <c r="F174" s="49">
        <v>0</v>
      </c>
      <c r="G174" s="49">
        <v>0</v>
      </c>
      <c r="H174" s="49">
        <v>0</v>
      </c>
      <c r="I174" s="49">
        <v>0</v>
      </c>
      <c r="J174" s="49">
        <v>657272</v>
      </c>
      <c r="K174" s="49">
        <v>633784</v>
      </c>
      <c r="L174" s="50">
        <v>135000</v>
      </c>
      <c r="M174" s="76">
        <v>121320</v>
      </c>
      <c r="N174" s="51">
        <f t="shared" si="28"/>
        <v>1547376</v>
      </c>
      <c r="O174" s="42">
        <f t="shared" si="27"/>
        <v>2.838775575312734</v>
      </c>
      <c r="P174" s="43"/>
    </row>
    <row r="175" spans="3:16" ht="16.5" customHeight="1">
      <c r="C175" s="37" t="s">
        <v>78</v>
      </c>
      <c r="D175" s="49">
        <v>0</v>
      </c>
      <c r="E175" s="49">
        <v>831200</v>
      </c>
      <c r="F175" s="49">
        <v>1600000</v>
      </c>
      <c r="G175" s="49">
        <v>0</v>
      </c>
      <c r="H175" s="49">
        <v>240000</v>
      </c>
      <c r="I175" s="49">
        <v>0</v>
      </c>
      <c r="J175" s="49">
        <v>337920</v>
      </c>
      <c r="K175" s="49">
        <v>448000</v>
      </c>
      <c r="L175" s="50">
        <v>48000</v>
      </c>
      <c r="M175" s="76">
        <v>861005</v>
      </c>
      <c r="N175" s="51">
        <f t="shared" si="28"/>
        <v>4366125</v>
      </c>
      <c r="O175" s="42">
        <f t="shared" si="27"/>
        <v>8.009978834337815</v>
      </c>
      <c r="P175" s="43"/>
    </row>
    <row r="176" spans="3:16" ht="16.5" customHeight="1">
      <c r="C176" s="37" t="s">
        <v>79</v>
      </c>
      <c r="D176" s="49">
        <v>2842457</v>
      </c>
      <c r="E176" s="49">
        <v>444200</v>
      </c>
      <c r="F176" s="49">
        <v>3200756</v>
      </c>
      <c r="G176" s="49">
        <v>4484703</v>
      </c>
      <c r="H176" s="49">
        <v>2708000</v>
      </c>
      <c r="I176" s="49">
        <v>492800</v>
      </c>
      <c r="J176" s="49">
        <v>1376000</v>
      </c>
      <c r="K176" s="49">
        <v>2521730</v>
      </c>
      <c r="L176" s="50">
        <v>0</v>
      </c>
      <c r="M176" s="76">
        <v>0</v>
      </c>
      <c r="N176" s="51">
        <f t="shared" si="28"/>
        <v>18070646</v>
      </c>
      <c r="O176" s="42">
        <f t="shared" si="27"/>
        <v>33.15193494982652</v>
      </c>
      <c r="P176" s="43"/>
    </row>
    <row r="177" spans="3:16" ht="16.5" customHeight="1">
      <c r="C177" s="37" t="s">
        <v>409</v>
      </c>
      <c r="D177" s="49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52">
        <v>0</v>
      </c>
      <c r="M177" s="76">
        <v>88000</v>
      </c>
      <c r="N177" s="51">
        <f t="shared" si="28"/>
        <v>88000</v>
      </c>
      <c r="O177" s="42">
        <f t="shared" si="27"/>
        <v>0.16144250048308917</v>
      </c>
      <c r="P177" s="43"/>
    </row>
    <row r="178" spans="3:16" ht="16.5" customHeight="1">
      <c r="C178" s="37" t="s">
        <v>410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52">
        <v>0</v>
      </c>
      <c r="M178" s="76">
        <v>540000</v>
      </c>
      <c r="N178" s="51">
        <f t="shared" si="28"/>
        <v>540000</v>
      </c>
      <c r="O178" s="42">
        <f t="shared" si="27"/>
        <v>0.9906698893280471</v>
      </c>
      <c r="P178" s="43"/>
    </row>
    <row r="179" spans="3:16" ht="16.5" customHeight="1">
      <c r="C179" s="37" t="s">
        <v>278</v>
      </c>
      <c r="D179" s="49">
        <v>0</v>
      </c>
      <c r="E179" s="49">
        <v>0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52">
        <v>0</v>
      </c>
      <c r="M179" s="76">
        <v>129539</v>
      </c>
      <c r="N179" s="51">
        <f t="shared" si="28"/>
        <v>129539</v>
      </c>
      <c r="O179" s="42">
        <f t="shared" si="27"/>
        <v>0.23764886443271463</v>
      </c>
      <c r="P179" s="43"/>
    </row>
    <row r="180" spans="3:16" ht="16.5" customHeight="1">
      <c r="C180" s="37" t="s">
        <v>411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52">
        <v>0</v>
      </c>
      <c r="M180" s="76">
        <v>290330</v>
      </c>
      <c r="N180" s="51">
        <f t="shared" si="28"/>
        <v>290330</v>
      </c>
      <c r="O180" s="42">
        <f t="shared" si="27"/>
        <v>0.5326318314233555</v>
      </c>
      <c r="P180" s="43"/>
    </row>
    <row r="181" spans="3:18" ht="16.5" customHeight="1">
      <c r="C181" s="37" t="s">
        <v>80</v>
      </c>
      <c r="D181" s="49">
        <v>1245284</v>
      </c>
      <c r="E181" s="49">
        <v>206800</v>
      </c>
      <c r="F181" s="49">
        <v>2112015</v>
      </c>
      <c r="G181" s="49">
        <v>838800</v>
      </c>
      <c r="H181" s="49">
        <v>2362996</v>
      </c>
      <c r="I181" s="49">
        <v>1044351</v>
      </c>
      <c r="J181" s="49">
        <v>324041</v>
      </c>
      <c r="K181" s="49">
        <v>0</v>
      </c>
      <c r="L181" s="50">
        <v>0</v>
      </c>
      <c r="M181" s="76">
        <v>0</v>
      </c>
      <c r="N181" s="51">
        <f t="shared" si="28"/>
        <v>8134287</v>
      </c>
      <c r="O181" s="42">
        <f t="shared" si="27"/>
        <v>14.922950374171432</v>
      </c>
      <c r="P181" s="43"/>
      <c r="R181" s="1"/>
    </row>
    <row r="182" spans="3:18" ht="16.5" customHeight="1">
      <c r="C182" s="37" t="s">
        <v>81</v>
      </c>
      <c r="D182" s="49">
        <v>885400</v>
      </c>
      <c r="E182" s="49">
        <v>851600</v>
      </c>
      <c r="F182" s="49">
        <v>500000</v>
      </c>
      <c r="G182" s="49">
        <v>2232000</v>
      </c>
      <c r="H182" s="49">
        <v>1340400</v>
      </c>
      <c r="I182" s="49">
        <v>977200</v>
      </c>
      <c r="J182" s="49">
        <v>0</v>
      </c>
      <c r="K182" s="49">
        <v>200000</v>
      </c>
      <c r="L182" s="50">
        <v>0</v>
      </c>
      <c r="M182" s="76">
        <v>-60298</v>
      </c>
      <c r="N182" s="51">
        <f t="shared" si="28"/>
        <v>6926302</v>
      </c>
      <c r="O182" s="42">
        <f t="shared" si="27"/>
        <v>12.706812658875243</v>
      </c>
      <c r="P182" s="43"/>
      <c r="R182" s="1"/>
    </row>
    <row r="183" spans="3:18" ht="16.5" customHeight="1">
      <c r="C183" s="37" t="s">
        <v>82</v>
      </c>
      <c r="D183" s="49">
        <v>1159840</v>
      </c>
      <c r="E183" s="49">
        <v>1360253</v>
      </c>
      <c r="F183" s="49">
        <v>2692326</v>
      </c>
      <c r="G183" s="49">
        <v>1516189</v>
      </c>
      <c r="H183" s="49">
        <v>1038016</v>
      </c>
      <c r="I183" s="49">
        <v>325458</v>
      </c>
      <c r="J183" s="49">
        <v>923545</v>
      </c>
      <c r="K183" s="49">
        <v>1553825</v>
      </c>
      <c r="L183" s="50">
        <v>416811</v>
      </c>
      <c r="M183" s="76">
        <v>0</v>
      </c>
      <c r="N183" s="51">
        <f t="shared" si="28"/>
        <v>10986263</v>
      </c>
      <c r="O183" s="42">
        <f t="shared" si="27"/>
        <v>20.15511101914596</v>
      </c>
      <c r="P183" s="43"/>
      <c r="R183" s="1"/>
    </row>
    <row r="184" spans="3:18" ht="16.5" customHeight="1">
      <c r="C184" s="37" t="s">
        <v>412</v>
      </c>
      <c r="D184" s="49"/>
      <c r="E184" s="49"/>
      <c r="F184" s="49"/>
      <c r="G184" s="49"/>
      <c r="H184" s="49"/>
      <c r="I184" s="49"/>
      <c r="J184" s="49"/>
      <c r="K184" s="49"/>
      <c r="L184" s="50"/>
      <c r="M184" s="76">
        <v>52000</v>
      </c>
      <c r="N184" s="51">
        <f t="shared" si="28"/>
        <v>52000</v>
      </c>
      <c r="O184" s="42">
        <f t="shared" si="27"/>
        <v>0.09539784119455269</v>
      </c>
      <c r="P184" s="43"/>
      <c r="R184" s="1"/>
    </row>
    <row r="185" spans="2:18" ht="16.5" customHeight="1" thickBot="1">
      <c r="B185" s="24"/>
      <c r="C185" s="24" t="s">
        <v>7</v>
      </c>
      <c r="D185" s="44">
        <f aca="true" t="shared" si="29" ref="D185:J185">SUM(D168:D183)</f>
        <v>6132981</v>
      </c>
      <c r="E185" s="44">
        <f t="shared" si="29"/>
        <v>3694053</v>
      </c>
      <c r="F185" s="44">
        <f t="shared" si="29"/>
        <v>10105097</v>
      </c>
      <c r="G185" s="44">
        <f t="shared" si="29"/>
        <v>9071692</v>
      </c>
      <c r="H185" s="44">
        <f t="shared" si="29"/>
        <v>7689412</v>
      </c>
      <c r="I185" s="44">
        <f t="shared" si="29"/>
        <v>2839809</v>
      </c>
      <c r="J185" s="44">
        <f t="shared" si="29"/>
        <v>3618778</v>
      </c>
      <c r="K185" s="44">
        <f>SUM(K170:K183)</f>
        <v>5357339</v>
      </c>
      <c r="L185" s="45">
        <f>SUM(L170:L183)</f>
        <v>1522811</v>
      </c>
      <c r="M185" s="75">
        <f>SUM(M169:M184)</f>
        <v>4528599</v>
      </c>
      <c r="N185" s="46">
        <f>SUM(N169:N183)</f>
        <v>54508571</v>
      </c>
      <c r="O185" s="47">
        <f>(N185/$N$500)*100</f>
        <v>0.7485515620983495</v>
      </c>
      <c r="P185" s="48"/>
      <c r="R185" s="1"/>
    </row>
    <row r="186" spans="4:18" ht="16.5" customHeight="1">
      <c r="D186" s="49"/>
      <c r="E186" s="49"/>
      <c r="F186" s="49"/>
      <c r="G186" s="49"/>
      <c r="H186" s="49"/>
      <c r="I186" s="49"/>
      <c r="J186" s="49"/>
      <c r="K186" s="49"/>
      <c r="L186" s="50"/>
      <c r="M186" s="76"/>
      <c r="N186" s="51"/>
      <c r="O186" s="52"/>
      <c r="P186" s="43"/>
      <c r="R186" s="1"/>
    </row>
    <row r="187" spans="2:18" ht="16.5" customHeight="1">
      <c r="B187" s="30" t="s">
        <v>83</v>
      </c>
      <c r="C187" s="37" t="s">
        <v>84</v>
      </c>
      <c r="D187" s="49">
        <v>120000</v>
      </c>
      <c r="E187" s="49">
        <v>124850</v>
      </c>
      <c r="F187" s="49">
        <v>2112000</v>
      </c>
      <c r="G187" s="49">
        <v>168000</v>
      </c>
      <c r="H187" s="49">
        <v>0</v>
      </c>
      <c r="I187" s="49">
        <v>0</v>
      </c>
      <c r="J187" s="49">
        <v>0</v>
      </c>
      <c r="K187" s="49">
        <v>0</v>
      </c>
      <c r="L187" s="50">
        <v>0</v>
      </c>
      <c r="M187" s="76">
        <v>0</v>
      </c>
      <c r="N187" s="51">
        <f>SUM(D187:M187)</f>
        <v>2524850</v>
      </c>
      <c r="O187" s="42">
        <f>(N187/$N$189)*100</f>
        <v>44.512201034331085</v>
      </c>
      <c r="P187" s="43"/>
      <c r="R187" s="1"/>
    </row>
    <row r="188" spans="3:18" ht="16.5" customHeight="1">
      <c r="C188" s="37" t="s">
        <v>85</v>
      </c>
      <c r="D188" s="49">
        <v>1060882</v>
      </c>
      <c r="E188" s="49">
        <v>199413</v>
      </c>
      <c r="F188" s="49">
        <v>412000</v>
      </c>
      <c r="G188" s="49">
        <v>0</v>
      </c>
      <c r="H188" s="49">
        <v>795120</v>
      </c>
      <c r="I188" s="49">
        <v>0</v>
      </c>
      <c r="J188" s="49">
        <v>0</v>
      </c>
      <c r="K188" s="49">
        <v>640000</v>
      </c>
      <c r="L188" s="50">
        <v>40000</v>
      </c>
      <c r="M188" s="76">
        <v>0</v>
      </c>
      <c r="N188" s="51">
        <f>SUM(D188:M188)</f>
        <v>3147415</v>
      </c>
      <c r="O188" s="42">
        <f>(N188/$N$189)*100</f>
        <v>55.48779896566892</v>
      </c>
      <c r="P188" s="43"/>
      <c r="R188" s="1"/>
    </row>
    <row r="189" spans="2:18" ht="16.5" customHeight="1" thickBot="1">
      <c r="B189" s="24"/>
      <c r="C189" s="24" t="s">
        <v>7</v>
      </c>
      <c r="D189" s="44">
        <f aca="true" t="shared" si="30" ref="D189:J189">SUM(D186:D188)</f>
        <v>1180882</v>
      </c>
      <c r="E189" s="44">
        <f t="shared" si="30"/>
        <v>324263</v>
      </c>
      <c r="F189" s="44">
        <f t="shared" si="30"/>
        <v>2524000</v>
      </c>
      <c r="G189" s="44">
        <f t="shared" si="30"/>
        <v>168000</v>
      </c>
      <c r="H189" s="44">
        <f t="shared" si="30"/>
        <v>795120</v>
      </c>
      <c r="I189" s="44">
        <f t="shared" si="30"/>
        <v>0</v>
      </c>
      <c r="J189" s="44">
        <f t="shared" si="30"/>
        <v>0</v>
      </c>
      <c r="K189" s="44">
        <f>SUM(K187:K188)</f>
        <v>640000</v>
      </c>
      <c r="L189" s="45">
        <f>SUM(L187:L188)</f>
        <v>40000</v>
      </c>
      <c r="M189" s="75">
        <f>SUM(M187:M188)</f>
        <v>0</v>
      </c>
      <c r="N189" s="46">
        <f>SUM(N187:N188)</f>
        <v>5672265</v>
      </c>
      <c r="O189" s="47">
        <f>(N189/$N$500)*100</f>
        <v>0.07789569142045193</v>
      </c>
      <c r="P189" s="48"/>
      <c r="R189" s="1"/>
    </row>
    <row r="190" spans="4:18" ht="16.5" customHeight="1">
      <c r="D190" s="49"/>
      <c r="E190" s="49"/>
      <c r="F190" s="49"/>
      <c r="G190" s="49"/>
      <c r="H190" s="49"/>
      <c r="I190" s="49"/>
      <c r="J190" s="49"/>
      <c r="K190" s="49"/>
      <c r="L190" s="50"/>
      <c r="M190" s="76"/>
      <c r="N190" s="51"/>
      <c r="O190" s="52"/>
      <c r="P190" s="43"/>
      <c r="R190" s="1"/>
    </row>
    <row r="191" spans="2:18" ht="16.5" customHeight="1">
      <c r="B191" s="30" t="s">
        <v>86</v>
      </c>
      <c r="C191" s="37" t="s">
        <v>413</v>
      </c>
      <c r="D191" s="49">
        <v>0</v>
      </c>
      <c r="E191" s="49">
        <v>0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50">
        <v>0</v>
      </c>
      <c r="M191" s="76">
        <v>20000</v>
      </c>
      <c r="N191" s="51">
        <f>SUM(D191:M191)</f>
        <v>20000</v>
      </c>
      <c r="O191" s="42">
        <f>(N191/$N$196)*100</f>
        <v>0.07855331501862793</v>
      </c>
      <c r="P191" s="43"/>
      <c r="R191" s="1"/>
    </row>
    <row r="192" spans="3:18" ht="16.5" customHeight="1">
      <c r="C192" s="37" t="s">
        <v>87</v>
      </c>
      <c r="D192" s="49">
        <v>124450</v>
      </c>
      <c r="E192" s="49">
        <v>800000</v>
      </c>
      <c r="F192" s="49">
        <v>0</v>
      </c>
      <c r="G192" s="49">
        <v>0</v>
      </c>
      <c r="H192" s="49">
        <v>0</v>
      </c>
      <c r="I192" s="49">
        <v>459475</v>
      </c>
      <c r="J192" s="49">
        <v>0</v>
      </c>
      <c r="K192" s="49">
        <v>0</v>
      </c>
      <c r="L192" s="50">
        <v>0</v>
      </c>
      <c r="M192" s="76">
        <v>1955555</v>
      </c>
      <c r="N192" s="51">
        <f>SUM(D192:M192)</f>
        <v>3339480</v>
      </c>
      <c r="O192" s="42">
        <f>(N192/$N$196)*100</f>
        <v>13.11636122192038</v>
      </c>
      <c r="P192" s="43"/>
      <c r="R192" s="1"/>
    </row>
    <row r="193" spans="3:18" ht="16.5" customHeight="1">
      <c r="C193" s="37" t="s">
        <v>414</v>
      </c>
      <c r="D193" s="49">
        <v>0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50">
        <v>0</v>
      </c>
      <c r="M193" s="76">
        <v>2612472</v>
      </c>
      <c r="N193" s="51">
        <f>SUM(D193:M193)</f>
        <v>2612472</v>
      </c>
      <c r="O193" s="42">
        <f>(N193/$N$196)*100</f>
        <v>10.260916799667248</v>
      </c>
      <c r="P193" s="43"/>
      <c r="R193" s="1"/>
    </row>
    <row r="194" spans="3:18" ht="16.5" customHeight="1">
      <c r="C194" s="37" t="s">
        <v>88</v>
      </c>
      <c r="D194" s="49">
        <v>579340</v>
      </c>
      <c r="E194" s="49">
        <v>4166600</v>
      </c>
      <c r="F194" s="49">
        <v>4257900</v>
      </c>
      <c r="G194" s="49">
        <v>4206440</v>
      </c>
      <c r="H194" s="49">
        <v>4003754</v>
      </c>
      <c r="I194" s="49">
        <v>398400</v>
      </c>
      <c r="J194" s="49">
        <v>0</v>
      </c>
      <c r="K194" s="49">
        <v>0</v>
      </c>
      <c r="L194" s="50">
        <v>0</v>
      </c>
      <c r="M194" s="76">
        <v>0</v>
      </c>
      <c r="N194" s="51">
        <f>SUM(D194:M194)</f>
        <v>17612434</v>
      </c>
      <c r="O194" s="42">
        <f>(N194/$N$196)*100</f>
        <v>69.17575381233966</v>
      </c>
      <c r="P194" s="43"/>
      <c r="R194" s="1"/>
    </row>
    <row r="195" spans="3:18" ht="16.5" customHeight="1">
      <c r="C195" s="37" t="s">
        <v>89</v>
      </c>
      <c r="D195" s="49">
        <v>176000</v>
      </c>
      <c r="E195" s="49">
        <v>240000</v>
      </c>
      <c r="F195" s="49">
        <v>423229</v>
      </c>
      <c r="G195" s="49">
        <v>84000</v>
      </c>
      <c r="H195" s="49">
        <v>176000</v>
      </c>
      <c r="I195" s="49">
        <v>385000</v>
      </c>
      <c r="J195" s="49">
        <v>126000</v>
      </c>
      <c r="K195" s="49">
        <v>265800</v>
      </c>
      <c r="L195" s="50">
        <v>0</v>
      </c>
      <c r="M195" s="76">
        <v>0</v>
      </c>
      <c r="N195" s="51">
        <f>SUM(D195:M195)</f>
        <v>1876029</v>
      </c>
      <c r="O195" s="42">
        <f>(N195/$N$196)*100</f>
        <v>7.368414851054078</v>
      </c>
      <c r="P195" s="43"/>
      <c r="R195" s="1"/>
    </row>
    <row r="196" spans="2:18" ht="16.5" customHeight="1" thickBot="1">
      <c r="B196" s="24"/>
      <c r="C196" s="24" t="s">
        <v>7</v>
      </c>
      <c r="D196" s="44">
        <f aca="true" t="shared" si="31" ref="D196:J196">SUM(D190:D195)</f>
        <v>879790</v>
      </c>
      <c r="E196" s="44">
        <f t="shared" si="31"/>
        <v>5206600</v>
      </c>
      <c r="F196" s="44">
        <f t="shared" si="31"/>
        <v>4681129</v>
      </c>
      <c r="G196" s="44">
        <f t="shared" si="31"/>
        <v>4290440</v>
      </c>
      <c r="H196" s="44">
        <f t="shared" si="31"/>
        <v>4179754</v>
      </c>
      <c r="I196" s="44">
        <f t="shared" si="31"/>
        <v>1242875</v>
      </c>
      <c r="J196" s="44">
        <f t="shared" si="31"/>
        <v>126000</v>
      </c>
      <c r="K196" s="44">
        <f>SUM(K192:K195)</f>
        <v>265800</v>
      </c>
      <c r="L196" s="45">
        <f>SUM(L192:L195)</f>
        <v>0</v>
      </c>
      <c r="M196" s="75">
        <f>SUM(M191:M195)</f>
        <v>4588027</v>
      </c>
      <c r="N196" s="46">
        <f>SUM(N191:N195)</f>
        <v>25460415</v>
      </c>
      <c r="O196" s="47">
        <f>(N196/$N$500)*100</f>
        <v>0.3496410393866728</v>
      </c>
      <c r="P196" s="48"/>
      <c r="R196" s="1"/>
    </row>
    <row r="197" spans="4:18" ht="16.5" customHeight="1">
      <c r="D197" s="49"/>
      <c r="E197" s="49"/>
      <c r="F197" s="49"/>
      <c r="G197" s="49"/>
      <c r="H197" s="49"/>
      <c r="I197" s="49"/>
      <c r="J197" s="49"/>
      <c r="K197" s="49"/>
      <c r="L197" s="50"/>
      <c r="M197" s="76"/>
      <c r="N197" s="51"/>
      <c r="O197" s="52"/>
      <c r="P197" s="43"/>
      <c r="R197" s="1"/>
    </row>
    <row r="198" spans="2:18" ht="16.5" customHeight="1">
      <c r="B198" s="30" t="s">
        <v>90</v>
      </c>
      <c r="C198" s="37" t="s">
        <v>415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50">
        <v>0</v>
      </c>
      <c r="M198" s="76">
        <v>228000</v>
      </c>
      <c r="N198" s="51">
        <f aca="true" t="shared" si="32" ref="N198:N204">SUM(D198:M198)</f>
        <v>228000</v>
      </c>
      <c r="O198" s="42">
        <f aca="true" t="shared" si="33" ref="O198:O204">(N198/$N$205)*100</f>
        <v>0.9671201215788763</v>
      </c>
      <c r="P198" s="43"/>
      <c r="R198" s="1"/>
    </row>
    <row r="199" spans="3:18" ht="16.5" customHeight="1">
      <c r="C199" s="37" t="s">
        <v>91</v>
      </c>
      <c r="D199" s="49">
        <v>0</v>
      </c>
      <c r="E199" s="49">
        <v>735000</v>
      </c>
      <c r="F199" s="49">
        <v>0</v>
      </c>
      <c r="G199" s="49">
        <v>826843</v>
      </c>
      <c r="H199" s="49">
        <v>207500</v>
      </c>
      <c r="I199" s="49">
        <v>738700</v>
      </c>
      <c r="J199" s="49">
        <v>-160000</v>
      </c>
      <c r="K199" s="49">
        <v>684750</v>
      </c>
      <c r="L199" s="50">
        <v>0</v>
      </c>
      <c r="M199" s="76">
        <v>130000</v>
      </c>
      <c r="N199" s="51">
        <f t="shared" si="32"/>
        <v>3162793</v>
      </c>
      <c r="O199" s="42">
        <f t="shared" si="33"/>
        <v>13.41579276617903</v>
      </c>
      <c r="P199" s="43"/>
      <c r="R199" s="1"/>
    </row>
    <row r="200" spans="3:18" ht="16.5" customHeight="1">
      <c r="C200" s="37" t="s">
        <v>416</v>
      </c>
      <c r="D200" s="49">
        <v>0</v>
      </c>
      <c r="E200" s="49">
        <v>0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50">
        <v>0</v>
      </c>
      <c r="M200" s="76">
        <v>2560000</v>
      </c>
      <c r="N200" s="51">
        <f t="shared" si="32"/>
        <v>2560000</v>
      </c>
      <c r="O200" s="42">
        <f t="shared" si="33"/>
        <v>10.85889259316633</v>
      </c>
      <c r="P200" s="43"/>
      <c r="R200" s="1"/>
    </row>
    <row r="201" spans="3:18" ht="16.5" customHeight="1">
      <c r="C201" s="37" t="s">
        <v>279</v>
      </c>
      <c r="D201" s="49">
        <v>0</v>
      </c>
      <c r="E201" s="49">
        <v>0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240000</v>
      </c>
      <c r="L201" s="50">
        <v>328889</v>
      </c>
      <c r="M201" s="76">
        <v>0</v>
      </c>
      <c r="N201" s="51">
        <f t="shared" si="32"/>
        <v>568889</v>
      </c>
      <c r="O201" s="42">
        <f t="shared" si="33"/>
        <v>2.413087714231953</v>
      </c>
      <c r="P201" s="43"/>
      <c r="R201" s="1"/>
    </row>
    <row r="202" spans="3:18" ht="16.5" customHeight="1">
      <c r="C202" s="37" t="s">
        <v>92</v>
      </c>
      <c r="D202" s="49">
        <v>2366300</v>
      </c>
      <c r="E202" s="49">
        <v>330000</v>
      </c>
      <c r="F202" s="49">
        <v>2210500</v>
      </c>
      <c r="G202" s="49">
        <v>901010</v>
      </c>
      <c r="H202" s="49">
        <v>823000</v>
      </c>
      <c r="I202" s="49">
        <v>0</v>
      </c>
      <c r="J202" s="49">
        <v>207500</v>
      </c>
      <c r="K202" s="49">
        <v>118400</v>
      </c>
      <c r="L202" s="50">
        <v>182600</v>
      </c>
      <c r="M202" s="76">
        <v>200000</v>
      </c>
      <c r="N202" s="51">
        <f t="shared" si="32"/>
        <v>7339310</v>
      </c>
      <c r="O202" s="42">
        <f t="shared" si="33"/>
        <v>31.13155429607483</v>
      </c>
      <c r="P202" s="43"/>
      <c r="R202" s="1"/>
    </row>
    <row r="203" spans="3:18" ht="16.5" customHeight="1">
      <c r="C203" s="37" t="s">
        <v>93</v>
      </c>
      <c r="D203" s="49">
        <v>20800</v>
      </c>
      <c r="E203" s="49">
        <v>53120</v>
      </c>
      <c r="F203" s="49">
        <v>311250</v>
      </c>
      <c r="G203" s="49">
        <v>0</v>
      </c>
      <c r="H203" s="49">
        <v>1568700</v>
      </c>
      <c r="I203" s="49">
        <v>132800</v>
      </c>
      <c r="J203" s="49">
        <v>0</v>
      </c>
      <c r="K203" s="49">
        <v>0</v>
      </c>
      <c r="L203" s="50">
        <v>94620</v>
      </c>
      <c r="M203" s="76">
        <v>3092402</v>
      </c>
      <c r="N203" s="51">
        <f t="shared" si="32"/>
        <v>5273692</v>
      </c>
      <c r="O203" s="42">
        <f t="shared" si="33"/>
        <v>22.369708983375205</v>
      </c>
      <c r="P203" s="43"/>
      <c r="R203" s="1"/>
    </row>
    <row r="204" spans="3:18" ht="16.5" customHeight="1">
      <c r="C204" s="37" t="s">
        <v>94</v>
      </c>
      <c r="D204" s="49">
        <v>345734</v>
      </c>
      <c r="E204" s="49">
        <v>398200</v>
      </c>
      <c r="F204" s="49">
        <v>415134</v>
      </c>
      <c r="G204" s="49">
        <v>1028500</v>
      </c>
      <c r="H204" s="49">
        <v>0</v>
      </c>
      <c r="I204" s="49">
        <v>1022597</v>
      </c>
      <c r="J204" s="49">
        <v>747067</v>
      </c>
      <c r="K204" s="49">
        <v>485232</v>
      </c>
      <c r="L204" s="50">
        <v>0</v>
      </c>
      <c r="M204" s="76">
        <v>0</v>
      </c>
      <c r="N204" s="51">
        <f t="shared" si="32"/>
        <v>4442464</v>
      </c>
      <c r="O204" s="42">
        <f t="shared" si="33"/>
        <v>18.843843525393776</v>
      </c>
      <c r="P204" s="43"/>
      <c r="R204" s="1"/>
    </row>
    <row r="205" spans="2:18" ht="16.5" customHeight="1" thickBot="1">
      <c r="B205" s="24"/>
      <c r="C205" s="24" t="s">
        <v>7</v>
      </c>
      <c r="D205" s="44">
        <f aca="true" t="shared" si="34" ref="D205:J205">SUM(D197:D204)</f>
        <v>2732834</v>
      </c>
      <c r="E205" s="44">
        <f t="shared" si="34"/>
        <v>1516320</v>
      </c>
      <c r="F205" s="44">
        <f t="shared" si="34"/>
        <v>2936884</v>
      </c>
      <c r="G205" s="44">
        <f t="shared" si="34"/>
        <v>2756353</v>
      </c>
      <c r="H205" s="44">
        <f t="shared" si="34"/>
        <v>2599200</v>
      </c>
      <c r="I205" s="44">
        <f t="shared" si="34"/>
        <v>1894097</v>
      </c>
      <c r="J205" s="44">
        <f t="shared" si="34"/>
        <v>794567</v>
      </c>
      <c r="K205" s="44">
        <f>SUM(K199:K204)</f>
        <v>1528382</v>
      </c>
      <c r="L205" s="45">
        <f>SUM(L199:L204)</f>
        <v>606109</v>
      </c>
      <c r="M205" s="75">
        <f>SUM(M198:M204)</f>
        <v>6210402</v>
      </c>
      <c r="N205" s="46">
        <f>SUM(N198:N204)</f>
        <v>23575148</v>
      </c>
      <c r="O205" s="47">
        <f>(N205/$N$500)*100</f>
        <v>0.32375117414286614</v>
      </c>
      <c r="P205" s="48"/>
      <c r="R205" s="1"/>
    </row>
    <row r="206" spans="4:18" ht="16.5" customHeight="1">
      <c r="D206" s="49"/>
      <c r="E206" s="49"/>
      <c r="F206" s="49"/>
      <c r="G206" s="49"/>
      <c r="H206" s="49"/>
      <c r="I206" s="49"/>
      <c r="J206" s="49"/>
      <c r="K206" s="49"/>
      <c r="L206" s="50"/>
      <c r="M206" s="76"/>
      <c r="N206" s="51"/>
      <c r="O206" s="52"/>
      <c r="P206" s="43"/>
      <c r="R206" s="1"/>
    </row>
    <row r="207" spans="2:18" ht="16.5" customHeight="1">
      <c r="B207" s="30" t="s">
        <v>95</v>
      </c>
      <c r="C207" s="37" t="s">
        <v>280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240000</v>
      </c>
      <c r="L207" s="50">
        <v>0</v>
      </c>
      <c r="M207" s="76">
        <v>800000</v>
      </c>
      <c r="N207" s="51">
        <f>SUM(D207:M207)</f>
        <v>1040000</v>
      </c>
      <c r="O207" s="42">
        <f aca="true" t="shared" si="35" ref="O207:O214">(N207/$N$215)*100</f>
        <v>0.36080350607754075</v>
      </c>
      <c r="P207" s="43"/>
      <c r="R207" s="1"/>
    </row>
    <row r="208" spans="3:18" ht="16.5" customHeight="1">
      <c r="C208" s="37" t="s">
        <v>96</v>
      </c>
      <c r="D208" s="49">
        <v>0</v>
      </c>
      <c r="E208" s="49">
        <v>3096080</v>
      </c>
      <c r="F208" s="49">
        <v>37223920</v>
      </c>
      <c r="G208" s="49">
        <v>18944104</v>
      </c>
      <c r="H208" s="49">
        <v>19570896</v>
      </c>
      <c r="I208" s="49">
        <v>17520000</v>
      </c>
      <c r="J208" s="49">
        <v>28280000</v>
      </c>
      <c r="K208" s="49">
        <v>12212470</v>
      </c>
      <c r="L208" s="50">
        <v>19817008</v>
      </c>
      <c r="M208" s="76">
        <v>83168968</v>
      </c>
      <c r="N208" s="51">
        <f aca="true" t="shared" si="36" ref="N208:N214">SUM(D208:M208)</f>
        <v>239833446</v>
      </c>
      <c r="O208" s="42">
        <f t="shared" si="35"/>
        <v>83.20456556871014</v>
      </c>
      <c r="P208" s="43"/>
      <c r="R208" s="1"/>
    </row>
    <row r="209" spans="3:18" ht="16.5" customHeight="1">
      <c r="C209" s="37" t="s">
        <v>97</v>
      </c>
      <c r="D209" s="49">
        <v>4416000</v>
      </c>
      <c r="E209" s="49">
        <v>702000</v>
      </c>
      <c r="F209" s="49">
        <v>0</v>
      </c>
      <c r="G209" s="49">
        <v>573600</v>
      </c>
      <c r="H209" s="49">
        <v>2880000</v>
      </c>
      <c r="I209" s="49">
        <v>753000</v>
      </c>
      <c r="J209" s="49">
        <v>0</v>
      </c>
      <c r="K209" s="49">
        <v>0</v>
      </c>
      <c r="L209" s="50">
        <v>0</v>
      </c>
      <c r="M209" s="76">
        <v>0</v>
      </c>
      <c r="N209" s="51">
        <f>SUM(D209:M209)</f>
        <v>9324600</v>
      </c>
      <c r="O209" s="42">
        <f t="shared" si="35"/>
        <v>3.234950358433305</v>
      </c>
      <c r="P209" s="43"/>
      <c r="R209" s="1"/>
    </row>
    <row r="210" spans="3:18" ht="16.5" customHeight="1">
      <c r="C210" s="37" t="s">
        <v>422</v>
      </c>
      <c r="D210" s="49">
        <v>0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50">
        <v>0</v>
      </c>
      <c r="M210" s="76">
        <v>720000</v>
      </c>
      <c r="N210" s="51">
        <f>SUM(D210:M210)</f>
        <v>720000</v>
      </c>
      <c r="O210" s="42">
        <f t="shared" si="35"/>
        <v>0.24978704266906668</v>
      </c>
      <c r="P210" s="43"/>
      <c r="R210" s="1"/>
    </row>
    <row r="211" spans="3:18" ht="16.5" customHeight="1">
      <c r="C211" s="37" t="s">
        <v>265</v>
      </c>
      <c r="D211" s="49">
        <v>1104000</v>
      </c>
      <c r="E211" s="49">
        <v>707251</v>
      </c>
      <c r="F211" s="49">
        <v>0</v>
      </c>
      <c r="G211" s="49">
        <v>1264000</v>
      </c>
      <c r="H211" s="49">
        <v>960000</v>
      </c>
      <c r="I211" s="49">
        <v>816000</v>
      </c>
      <c r="J211" s="49">
        <v>544000</v>
      </c>
      <c r="K211" s="49">
        <v>2480000</v>
      </c>
      <c r="L211" s="50">
        <v>920000</v>
      </c>
      <c r="M211" s="76">
        <v>920000</v>
      </c>
      <c r="N211" s="51">
        <f t="shared" si="36"/>
        <v>9715251</v>
      </c>
      <c r="O211" s="42">
        <f t="shared" si="35"/>
        <v>3.3704775223301287</v>
      </c>
      <c r="P211" s="43"/>
      <c r="R211" s="1"/>
    </row>
    <row r="212" spans="3:18" ht="16.5" customHeight="1">
      <c r="C212" s="37" t="s">
        <v>38</v>
      </c>
      <c r="D212" s="49">
        <v>3140000</v>
      </c>
      <c r="E212" s="49">
        <v>4718648</v>
      </c>
      <c r="F212" s="49">
        <v>1060000</v>
      </c>
      <c r="G212" s="49">
        <v>1072000</v>
      </c>
      <c r="H212" s="49">
        <v>400000</v>
      </c>
      <c r="I212" s="49">
        <v>1116300</v>
      </c>
      <c r="J212" s="49">
        <v>486464</v>
      </c>
      <c r="K212" s="49">
        <v>2080000</v>
      </c>
      <c r="L212" s="50">
        <v>3080000</v>
      </c>
      <c r="M212" s="76">
        <v>3200000</v>
      </c>
      <c r="N212" s="51">
        <f t="shared" si="36"/>
        <v>20353412</v>
      </c>
      <c r="O212" s="42">
        <f t="shared" si="35"/>
        <v>7.061136932923742</v>
      </c>
      <c r="P212" s="43"/>
      <c r="R212" s="1"/>
    </row>
    <row r="213" spans="3:18" ht="16.5" customHeight="1">
      <c r="C213" s="37" t="s">
        <v>99</v>
      </c>
      <c r="D213" s="49">
        <v>1970704</v>
      </c>
      <c r="E213" s="49">
        <v>576993</v>
      </c>
      <c r="F213" s="49">
        <v>976400</v>
      </c>
      <c r="G213" s="49">
        <v>898000</v>
      </c>
      <c r="H213" s="49">
        <v>320000</v>
      </c>
      <c r="I213" s="49">
        <v>381600</v>
      </c>
      <c r="J213" s="49">
        <v>0</v>
      </c>
      <c r="K213" s="49">
        <v>0</v>
      </c>
      <c r="L213" s="50">
        <v>0</v>
      </c>
      <c r="M213" s="76">
        <v>0</v>
      </c>
      <c r="N213" s="51">
        <f t="shared" si="36"/>
        <v>5123697</v>
      </c>
      <c r="O213" s="42">
        <f t="shared" si="35"/>
        <v>1.7775460016144013</v>
      </c>
      <c r="P213" s="43"/>
      <c r="R213" s="1"/>
    </row>
    <row r="214" spans="3:18" ht="16.5" customHeight="1">
      <c r="C214" s="37" t="s">
        <v>100</v>
      </c>
      <c r="D214" s="49">
        <v>0</v>
      </c>
      <c r="E214" s="49">
        <v>292000</v>
      </c>
      <c r="F214" s="49">
        <v>829832</v>
      </c>
      <c r="G214" s="49">
        <v>349556</v>
      </c>
      <c r="H214" s="49">
        <v>337180</v>
      </c>
      <c r="I214" s="49">
        <v>170992</v>
      </c>
      <c r="J214" s="49">
        <v>23908</v>
      </c>
      <c r="K214" s="49">
        <v>1622</v>
      </c>
      <c r="L214" s="50">
        <v>0</v>
      </c>
      <c r="M214" s="76">
        <v>130040</v>
      </c>
      <c r="N214" s="51">
        <f t="shared" si="36"/>
        <v>2135130</v>
      </c>
      <c r="O214" s="42">
        <f t="shared" si="35"/>
        <v>0.7407330672416728</v>
      </c>
      <c r="P214" s="43"/>
      <c r="R214" s="1"/>
    </row>
    <row r="215" spans="2:18" ht="16.5" customHeight="1" thickBot="1">
      <c r="B215" s="24"/>
      <c r="C215" s="24" t="s">
        <v>7</v>
      </c>
      <c r="D215" s="44">
        <f aca="true" t="shared" si="37" ref="D215:J215">SUM(D206:D214)</f>
        <v>10630704</v>
      </c>
      <c r="E215" s="44">
        <f t="shared" si="37"/>
        <v>10092972</v>
      </c>
      <c r="F215" s="44">
        <f t="shared" si="37"/>
        <v>40090152</v>
      </c>
      <c r="G215" s="44">
        <f t="shared" si="37"/>
        <v>23101260</v>
      </c>
      <c r="H215" s="44">
        <f t="shared" si="37"/>
        <v>24468076</v>
      </c>
      <c r="I215" s="44">
        <f t="shared" si="37"/>
        <v>20757892</v>
      </c>
      <c r="J215" s="44">
        <f t="shared" si="37"/>
        <v>29334372</v>
      </c>
      <c r="K215" s="44">
        <f>SUM(K207:K214)</f>
        <v>17014092</v>
      </c>
      <c r="L215" s="45">
        <f>SUM(L207:L214)</f>
        <v>23817008</v>
      </c>
      <c r="M215" s="75">
        <f>SUM(M207:M214)</f>
        <v>88939008</v>
      </c>
      <c r="N215" s="46">
        <f>SUM(N207:N214)</f>
        <v>288245536</v>
      </c>
      <c r="O215" s="47">
        <f>(N215/$N$500)*100</f>
        <v>3.9583985102210084</v>
      </c>
      <c r="P215" s="48"/>
      <c r="R215" s="1"/>
    </row>
    <row r="216" spans="4:18" ht="16.5" customHeight="1">
      <c r="D216" s="49"/>
      <c r="E216" s="49"/>
      <c r="F216" s="49"/>
      <c r="G216" s="49"/>
      <c r="H216" s="49"/>
      <c r="I216" s="49"/>
      <c r="J216" s="49"/>
      <c r="K216" s="49"/>
      <c r="L216" s="50"/>
      <c r="M216" s="76"/>
      <c r="N216" s="51"/>
      <c r="O216" s="52"/>
      <c r="P216" s="43"/>
      <c r="R216" s="1"/>
    </row>
    <row r="217" spans="2:18" ht="16.5" customHeight="1">
      <c r="B217" s="30" t="s">
        <v>101</v>
      </c>
      <c r="C217" s="37" t="s">
        <v>417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50">
        <v>0</v>
      </c>
      <c r="M217" s="76">
        <v>649430</v>
      </c>
      <c r="N217" s="51">
        <f aca="true" t="shared" si="38" ref="N217:N226">SUM(D217:M217)</f>
        <v>649430</v>
      </c>
      <c r="O217" s="42">
        <f aca="true" t="shared" si="39" ref="O217:O227">(N217/$N$228)*100</f>
        <v>0.6522988560297387</v>
      </c>
      <c r="P217" s="43"/>
      <c r="R217" s="1"/>
    </row>
    <row r="218" spans="3:18" ht="16.5" customHeight="1">
      <c r="C218" s="37" t="s">
        <v>102</v>
      </c>
      <c r="D218" s="49">
        <v>3340400</v>
      </c>
      <c r="E218" s="49">
        <v>8987000</v>
      </c>
      <c r="F218" s="49">
        <v>11104524</v>
      </c>
      <c r="G218" s="49">
        <v>202000</v>
      </c>
      <c r="H218" s="49">
        <v>13680000</v>
      </c>
      <c r="I218" s="49">
        <v>178335</v>
      </c>
      <c r="J218" s="49">
        <v>0</v>
      </c>
      <c r="K218" s="49">
        <v>652484</v>
      </c>
      <c r="L218" s="50">
        <v>2552928</v>
      </c>
      <c r="M218" s="76">
        <v>2777070</v>
      </c>
      <c r="N218" s="51">
        <f t="shared" si="38"/>
        <v>43474741</v>
      </c>
      <c r="O218" s="42">
        <f t="shared" si="39"/>
        <v>43.6667906017418</v>
      </c>
      <c r="P218" s="43"/>
      <c r="R218" s="1"/>
    </row>
    <row r="219" spans="3:18" ht="16.5" customHeight="1">
      <c r="C219" s="37" t="s">
        <v>418</v>
      </c>
      <c r="D219" s="49">
        <v>0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50">
        <v>0</v>
      </c>
      <c r="M219" s="76">
        <v>564960</v>
      </c>
      <c r="N219" s="51">
        <f t="shared" si="38"/>
        <v>564960</v>
      </c>
      <c r="O219" s="42">
        <f t="shared" si="39"/>
        <v>0.5674557099341903</v>
      </c>
      <c r="P219" s="43"/>
      <c r="R219" s="1"/>
    </row>
    <row r="220" spans="3:18" ht="16.5" customHeight="1">
      <c r="C220" s="37" t="s">
        <v>346</v>
      </c>
      <c r="D220" s="49">
        <v>0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50">
        <v>1438719</v>
      </c>
      <c r="M220" s="76">
        <v>916237</v>
      </c>
      <c r="N220" s="51">
        <f t="shared" si="38"/>
        <v>2354956</v>
      </c>
      <c r="O220" s="42">
        <f t="shared" si="39"/>
        <v>2.3653590145209944</v>
      </c>
      <c r="P220" s="43"/>
      <c r="R220" s="1"/>
    </row>
    <row r="221" spans="3:18" ht="16.5" customHeight="1">
      <c r="C221" s="37" t="s">
        <v>266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89600</v>
      </c>
      <c r="K221" s="49">
        <v>26701</v>
      </c>
      <c r="L221" s="50">
        <v>0</v>
      </c>
      <c r="M221" s="76">
        <v>111448</v>
      </c>
      <c r="N221" s="51">
        <f t="shared" si="38"/>
        <v>227749</v>
      </c>
      <c r="O221" s="42">
        <f t="shared" si="39"/>
        <v>0.22875508085847124</v>
      </c>
      <c r="P221" s="43"/>
      <c r="R221" s="1"/>
    </row>
    <row r="222" spans="3:18" ht="16.5" customHeight="1">
      <c r="C222" s="37" t="s">
        <v>419</v>
      </c>
      <c r="D222" s="49">
        <v>0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50">
        <v>0</v>
      </c>
      <c r="M222" s="76">
        <v>356637</v>
      </c>
      <c r="N222" s="51">
        <f t="shared" si="38"/>
        <v>356637</v>
      </c>
      <c r="O222" s="42">
        <f t="shared" si="39"/>
        <v>0.35821244340094843</v>
      </c>
      <c r="P222" s="43"/>
      <c r="R222" s="1"/>
    </row>
    <row r="223" spans="3:18" ht="16.5" customHeight="1">
      <c r="C223" s="37" t="s">
        <v>103</v>
      </c>
      <c r="D223" s="49">
        <v>235089</v>
      </c>
      <c r="E223" s="49">
        <v>0</v>
      </c>
      <c r="F223" s="49">
        <v>1430617</v>
      </c>
      <c r="G223" s="49">
        <v>10961400</v>
      </c>
      <c r="H223" s="49">
        <v>9465733</v>
      </c>
      <c r="I223" s="49">
        <v>15271520</v>
      </c>
      <c r="J223" s="49">
        <v>106200</v>
      </c>
      <c r="K223" s="49">
        <v>10100978</v>
      </c>
      <c r="L223" s="50">
        <v>0</v>
      </c>
      <c r="M223" s="76">
        <v>0</v>
      </c>
      <c r="N223" s="51">
        <f t="shared" si="38"/>
        <v>47571537</v>
      </c>
      <c r="O223" s="42">
        <f t="shared" si="39"/>
        <v>47.7816841917934</v>
      </c>
      <c r="P223" s="43"/>
      <c r="R223" s="1"/>
    </row>
    <row r="224" spans="3:18" ht="16.5" customHeight="1">
      <c r="C224" s="37" t="s">
        <v>420</v>
      </c>
      <c r="D224" s="49">
        <v>0</v>
      </c>
      <c r="E224" s="49">
        <v>0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50">
        <v>0</v>
      </c>
      <c r="M224" s="76">
        <v>693838</v>
      </c>
      <c r="N224" s="51">
        <f t="shared" si="38"/>
        <v>693838</v>
      </c>
      <c r="O224" s="42">
        <f t="shared" si="39"/>
        <v>0.6969030283016828</v>
      </c>
      <c r="P224" s="43"/>
      <c r="R224" s="1"/>
    </row>
    <row r="225" spans="3:18" ht="16.5" customHeight="1">
      <c r="C225" s="37" t="s">
        <v>41</v>
      </c>
      <c r="D225" s="49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3350000</v>
      </c>
      <c r="J225" s="49">
        <v>0</v>
      </c>
      <c r="K225" s="49">
        <v>0</v>
      </c>
      <c r="L225" s="50">
        <v>0</v>
      </c>
      <c r="M225" s="76">
        <v>0</v>
      </c>
      <c r="N225" s="51">
        <f t="shared" si="38"/>
        <v>3350000</v>
      </c>
      <c r="O225" s="42">
        <f t="shared" si="39"/>
        <v>3.3647986198660744</v>
      </c>
      <c r="P225" s="43"/>
      <c r="R225" s="1"/>
    </row>
    <row r="226" spans="3:18" ht="16.5" customHeight="1">
      <c r="C226" s="37" t="s">
        <v>421</v>
      </c>
      <c r="D226" s="49">
        <v>0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50">
        <v>0</v>
      </c>
      <c r="M226" s="76">
        <v>198766</v>
      </c>
      <c r="N226" s="51">
        <f t="shared" si="38"/>
        <v>198766</v>
      </c>
      <c r="O226" s="42">
        <f t="shared" si="39"/>
        <v>0.1996440485003881</v>
      </c>
      <c r="P226" s="43"/>
      <c r="R226" s="1"/>
    </row>
    <row r="227" spans="3:18" ht="16.5" customHeight="1">
      <c r="C227" s="37" t="s">
        <v>44</v>
      </c>
      <c r="D227" s="49">
        <v>0</v>
      </c>
      <c r="E227" s="49">
        <v>0</v>
      </c>
      <c r="F227" s="49">
        <v>0</v>
      </c>
      <c r="G227" s="49">
        <v>44640</v>
      </c>
      <c r="H227" s="49">
        <v>0</v>
      </c>
      <c r="I227" s="49">
        <v>54840</v>
      </c>
      <c r="J227" s="49">
        <v>0</v>
      </c>
      <c r="K227" s="49">
        <v>18099</v>
      </c>
      <c r="L227" s="50">
        <v>0</v>
      </c>
      <c r="M227" s="76">
        <v>0</v>
      </c>
      <c r="N227" s="51">
        <f>SUM(D227:M227)</f>
        <v>117579</v>
      </c>
      <c r="O227" s="42">
        <f t="shared" si="39"/>
        <v>0.11809840505230841</v>
      </c>
      <c r="P227" s="43"/>
      <c r="R227" s="1"/>
    </row>
    <row r="228" spans="2:18" ht="16.5" customHeight="1" thickBot="1">
      <c r="B228" s="24"/>
      <c r="C228" s="24" t="s">
        <v>7</v>
      </c>
      <c r="D228" s="44">
        <f aca="true" t="shared" si="40" ref="D228:J228">SUM(D216:D227)</f>
        <v>3575489</v>
      </c>
      <c r="E228" s="44">
        <f t="shared" si="40"/>
        <v>8987000</v>
      </c>
      <c r="F228" s="44">
        <f t="shared" si="40"/>
        <v>12535141</v>
      </c>
      <c r="G228" s="44">
        <f t="shared" si="40"/>
        <v>11208040</v>
      </c>
      <c r="H228" s="44">
        <f t="shared" si="40"/>
        <v>23145733</v>
      </c>
      <c r="I228" s="44">
        <f t="shared" si="40"/>
        <v>18854695</v>
      </c>
      <c r="J228" s="44">
        <f t="shared" si="40"/>
        <v>195800</v>
      </c>
      <c r="K228" s="44">
        <f>SUM(K218:K227)</f>
        <v>10798262</v>
      </c>
      <c r="L228" s="45">
        <f>SUM(L218:L227)</f>
        <v>3991647</v>
      </c>
      <c r="M228" s="75">
        <f>SUM(M217:M227)</f>
        <v>6268386</v>
      </c>
      <c r="N228" s="46">
        <f>SUM(N217:N227)</f>
        <v>99560193</v>
      </c>
      <c r="O228" s="47">
        <f>(N228/$N$500)*100</f>
        <v>1.3672333841399578</v>
      </c>
      <c r="P228" s="48"/>
      <c r="R228" s="1"/>
    </row>
    <row r="229" spans="4:18" ht="16.5" customHeight="1">
      <c r="D229" s="49"/>
      <c r="E229" s="49"/>
      <c r="F229" s="49"/>
      <c r="G229" s="49"/>
      <c r="H229" s="49"/>
      <c r="I229" s="49"/>
      <c r="J229" s="49"/>
      <c r="K229" s="49"/>
      <c r="L229" s="50"/>
      <c r="M229" s="76"/>
      <c r="N229" s="51"/>
      <c r="O229" s="52"/>
      <c r="P229" s="43"/>
      <c r="R229" s="1"/>
    </row>
    <row r="230" spans="2:18" ht="16.5" customHeight="1">
      <c r="B230" s="30" t="s">
        <v>104</v>
      </c>
      <c r="C230" s="37" t="s">
        <v>347</v>
      </c>
      <c r="D230" s="49">
        <v>0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50">
        <v>230083</v>
      </c>
      <c r="M230" s="76">
        <v>250000</v>
      </c>
      <c r="N230" s="51">
        <f>SUM(D230:M230)</f>
        <v>480083</v>
      </c>
      <c r="O230" s="42">
        <f>(N230/$N$232)*100</f>
        <v>24.784323321681555</v>
      </c>
      <c r="P230" s="43"/>
      <c r="R230" s="1"/>
    </row>
    <row r="231" spans="3:18" ht="16.5" customHeight="1">
      <c r="C231" s="37" t="s">
        <v>105</v>
      </c>
      <c r="D231" s="49">
        <v>92620</v>
      </c>
      <c r="E231" s="49">
        <v>271560</v>
      </c>
      <c r="F231" s="49">
        <v>611856</v>
      </c>
      <c r="G231" s="49">
        <v>280924</v>
      </c>
      <c r="H231" s="49">
        <v>315200</v>
      </c>
      <c r="I231" s="49">
        <v>0</v>
      </c>
      <c r="J231" s="49">
        <v>-115200</v>
      </c>
      <c r="K231" s="49">
        <v>0</v>
      </c>
      <c r="L231" s="50">
        <v>0</v>
      </c>
      <c r="M231" s="76">
        <v>0</v>
      </c>
      <c r="N231" s="51">
        <f>SUM(D231:M231)</f>
        <v>1456960</v>
      </c>
      <c r="O231" s="42">
        <f>(N231/$N$232)*100</f>
        <v>75.21567667831845</v>
      </c>
      <c r="P231" s="43"/>
      <c r="R231" s="1"/>
    </row>
    <row r="232" spans="2:18" ht="16.5" customHeight="1" thickBot="1">
      <c r="B232" s="24"/>
      <c r="C232" s="24" t="s">
        <v>7</v>
      </c>
      <c r="D232" s="44">
        <f aca="true" t="shared" si="41" ref="D232:J232">SUM(D229:D231)</f>
        <v>92620</v>
      </c>
      <c r="E232" s="44">
        <f t="shared" si="41"/>
        <v>271560</v>
      </c>
      <c r="F232" s="44">
        <f t="shared" si="41"/>
        <v>611856</v>
      </c>
      <c r="G232" s="44">
        <f t="shared" si="41"/>
        <v>280924</v>
      </c>
      <c r="H232" s="44">
        <f t="shared" si="41"/>
        <v>315200</v>
      </c>
      <c r="I232" s="44">
        <f t="shared" si="41"/>
        <v>0</v>
      </c>
      <c r="J232" s="44">
        <f t="shared" si="41"/>
        <v>-115200</v>
      </c>
      <c r="K232" s="44">
        <f>SUM(K231)</f>
        <v>0</v>
      </c>
      <c r="L232" s="45">
        <f>SUM(L230:L231)</f>
        <v>230083</v>
      </c>
      <c r="M232" s="75">
        <f>SUM(M230:M231)</f>
        <v>250000</v>
      </c>
      <c r="N232" s="46">
        <f>SUM(N230:N231)</f>
        <v>1937043</v>
      </c>
      <c r="O232" s="47">
        <f>(N232/$N$500)*100</f>
        <v>0.026600891142453054</v>
      </c>
      <c r="P232" s="48"/>
      <c r="R232" s="1"/>
    </row>
    <row r="233" spans="4:18" ht="16.5" customHeight="1">
      <c r="D233" s="49"/>
      <c r="E233" s="49"/>
      <c r="F233" s="49"/>
      <c r="G233" s="49"/>
      <c r="H233" s="49"/>
      <c r="I233" s="49"/>
      <c r="J233" s="49"/>
      <c r="K233" s="49"/>
      <c r="L233" s="50"/>
      <c r="M233" s="76"/>
      <c r="N233" s="51"/>
      <c r="O233" s="52"/>
      <c r="P233" s="43"/>
      <c r="R233" s="1"/>
    </row>
    <row r="234" spans="2:18" ht="16.5" customHeight="1">
      <c r="B234" s="30" t="s">
        <v>106</v>
      </c>
      <c r="C234" s="37" t="s">
        <v>107</v>
      </c>
      <c r="D234" s="49">
        <v>1872000</v>
      </c>
      <c r="E234" s="49">
        <v>1600000</v>
      </c>
      <c r="F234" s="49">
        <v>968000</v>
      </c>
      <c r="G234" s="49">
        <v>1544000</v>
      </c>
      <c r="H234" s="49">
        <v>2560000</v>
      </c>
      <c r="I234" s="49">
        <v>3080000</v>
      </c>
      <c r="J234" s="49">
        <v>0</v>
      </c>
      <c r="K234" s="49">
        <v>0</v>
      </c>
      <c r="L234" s="50">
        <v>0</v>
      </c>
      <c r="M234" s="76">
        <v>7850573</v>
      </c>
      <c r="N234" s="51">
        <f>SUM(D234:M234)</f>
        <v>19474573</v>
      </c>
      <c r="O234" s="42">
        <f aca="true" t="shared" si="42" ref="O234:O250">(N234/$N$251)*100</f>
        <v>13.184204290471769</v>
      </c>
      <c r="P234" s="43"/>
      <c r="R234" s="1"/>
    </row>
    <row r="235" spans="3:18" ht="16.5" customHeight="1">
      <c r="C235" s="37" t="s">
        <v>350</v>
      </c>
      <c r="D235" s="49">
        <v>0</v>
      </c>
      <c r="E235" s="49">
        <v>0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50">
        <v>317600</v>
      </c>
      <c r="M235" s="76">
        <v>104000</v>
      </c>
      <c r="N235" s="51">
        <f aca="true" t="shared" si="43" ref="N235:N249">SUM(D235:M235)</f>
        <v>421600</v>
      </c>
      <c r="O235" s="42">
        <f t="shared" si="42"/>
        <v>0.28542143280178195</v>
      </c>
      <c r="P235" s="43"/>
      <c r="R235" s="1"/>
    </row>
    <row r="236" spans="3:18" ht="16.5" customHeight="1">
      <c r="C236" s="37" t="s">
        <v>348</v>
      </c>
      <c r="D236" s="49">
        <v>0</v>
      </c>
      <c r="E236" s="49">
        <v>0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50">
        <v>32000</v>
      </c>
      <c r="M236" s="76">
        <v>89600</v>
      </c>
      <c r="N236" s="51">
        <f t="shared" si="43"/>
        <v>121600</v>
      </c>
      <c r="O236" s="42">
        <f t="shared" si="42"/>
        <v>0.08232269029577012</v>
      </c>
      <c r="P236" s="43"/>
      <c r="R236" s="1"/>
    </row>
    <row r="237" spans="3:18" ht="16.5" customHeight="1">
      <c r="C237" s="37" t="s">
        <v>349</v>
      </c>
      <c r="D237" s="49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50">
        <v>132000</v>
      </c>
      <c r="M237" s="76">
        <v>180000</v>
      </c>
      <c r="N237" s="51">
        <f t="shared" si="43"/>
        <v>312000</v>
      </c>
      <c r="O237" s="42">
        <f t="shared" si="42"/>
        <v>0.2112226922062523</v>
      </c>
      <c r="P237" s="43"/>
      <c r="R237" s="1"/>
    </row>
    <row r="238" spans="3:18" ht="16.5" customHeight="1">
      <c r="C238" s="37" t="s">
        <v>108</v>
      </c>
      <c r="D238" s="49">
        <v>12051844</v>
      </c>
      <c r="E238" s="49">
        <v>17774978</v>
      </c>
      <c r="F238" s="49">
        <v>6565025</v>
      </c>
      <c r="G238" s="49">
        <v>16009034</v>
      </c>
      <c r="H238" s="49">
        <v>5473687</v>
      </c>
      <c r="I238" s="49">
        <v>3868254</v>
      </c>
      <c r="J238" s="49">
        <v>1388764</v>
      </c>
      <c r="K238" s="49">
        <v>2077639</v>
      </c>
      <c r="L238" s="50">
        <v>380000</v>
      </c>
      <c r="M238" s="76">
        <v>1587697</v>
      </c>
      <c r="N238" s="51">
        <f t="shared" si="43"/>
        <v>67176922</v>
      </c>
      <c r="O238" s="42">
        <f t="shared" si="42"/>
        <v>45.47849461208147</v>
      </c>
      <c r="P238" s="43"/>
      <c r="R238" s="1"/>
    </row>
    <row r="239" spans="3:18" ht="16.5" customHeight="1">
      <c r="C239" s="37" t="s">
        <v>109</v>
      </c>
      <c r="D239" s="49">
        <v>24320</v>
      </c>
      <c r="E239" s="49">
        <v>40000</v>
      </c>
      <c r="F239" s="49">
        <v>1036000</v>
      </c>
      <c r="G239" s="49">
        <v>1363347</v>
      </c>
      <c r="H239" s="49">
        <v>0</v>
      </c>
      <c r="I239" s="49">
        <v>0</v>
      </c>
      <c r="J239" s="49">
        <v>0</v>
      </c>
      <c r="K239" s="49">
        <v>512000</v>
      </c>
      <c r="L239" s="50">
        <v>800000</v>
      </c>
      <c r="M239" s="76">
        <v>0</v>
      </c>
      <c r="N239" s="51">
        <f t="shared" si="43"/>
        <v>3775667</v>
      </c>
      <c r="O239" s="42">
        <f t="shared" si="42"/>
        <v>2.556110732738154</v>
      </c>
      <c r="P239" s="43"/>
      <c r="R239" s="1"/>
    </row>
    <row r="240" spans="3:18" ht="16.5" customHeight="1">
      <c r="C240" s="37" t="s">
        <v>110</v>
      </c>
      <c r="D240" s="49">
        <v>5619834</v>
      </c>
      <c r="E240" s="49">
        <v>1483615</v>
      </c>
      <c r="F240" s="49">
        <v>1106567</v>
      </c>
      <c r="G240" s="49">
        <v>2163741</v>
      </c>
      <c r="H240" s="49">
        <v>2544928</v>
      </c>
      <c r="I240" s="49">
        <v>2051731</v>
      </c>
      <c r="J240" s="49">
        <v>561597</v>
      </c>
      <c r="K240" s="49">
        <v>2247370</v>
      </c>
      <c r="L240" s="50">
        <v>1566779</v>
      </c>
      <c r="M240" s="76">
        <v>1317007</v>
      </c>
      <c r="N240" s="51">
        <f t="shared" si="43"/>
        <v>20663169</v>
      </c>
      <c r="O240" s="42">
        <f t="shared" si="42"/>
        <v>13.988878800297352</v>
      </c>
      <c r="P240" s="43"/>
      <c r="R240" s="1"/>
    </row>
    <row r="241" spans="3:18" ht="16.5" customHeight="1">
      <c r="C241" s="37" t="s">
        <v>423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50">
        <v>0</v>
      </c>
      <c r="M241" s="76">
        <v>134261</v>
      </c>
      <c r="N241" s="51">
        <f t="shared" si="43"/>
        <v>134261</v>
      </c>
      <c r="O241" s="42">
        <f t="shared" si="42"/>
        <v>0.09089413422533217</v>
      </c>
      <c r="P241" s="43"/>
      <c r="R241" s="1"/>
    </row>
    <row r="242" spans="3:18" ht="16.5" customHeight="1">
      <c r="C242" s="37" t="s">
        <v>120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50">
        <v>72000</v>
      </c>
      <c r="M242" s="76">
        <v>255395</v>
      </c>
      <c r="N242" s="51">
        <f t="shared" si="43"/>
        <v>327395</v>
      </c>
      <c r="O242" s="42">
        <f t="shared" si="42"/>
        <v>0.22164504267585247</v>
      </c>
      <c r="P242" s="43"/>
      <c r="R242" s="1"/>
    </row>
    <row r="243" spans="3:18" ht="16.5" customHeight="1">
      <c r="C243" s="37" t="s">
        <v>351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50">
        <v>396824</v>
      </c>
      <c r="M243" s="76">
        <v>159848</v>
      </c>
      <c r="N243" s="51">
        <f t="shared" si="43"/>
        <v>556672</v>
      </c>
      <c r="O243" s="42">
        <f t="shared" si="42"/>
        <v>0.3768646106276887</v>
      </c>
      <c r="P243" s="43"/>
      <c r="R243" s="1"/>
    </row>
    <row r="244" spans="3:18" ht="16.5" customHeight="1">
      <c r="C244" s="37" t="s">
        <v>111</v>
      </c>
      <c r="D244" s="49">
        <v>96000</v>
      </c>
      <c r="E244" s="49">
        <v>440000</v>
      </c>
      <c r="F244" s="49">
        <v>1129200</v>
      </c>
      <c r="G244" s="49">
        <v>30157</v>
      </c>
      <c r="H244" s="49">
        <v>1291121</v>
      </c>
      <c r="I244" s="49">
        <v>752000</v>
      </c>
      <c r="J244" s="49">
        <v>1993471</v>
      </c>
      <c r="K244" s="49">
        <v>893564</v>
      </c>
      <c r="L244" s="50">
        <v>2815450</v>
      </c>
      <c r="M244" s="76">
        <v>2734582</v>
      </c>
      <c r="N244" s="51">
        <f t="shared" si="43"/>
        <v>12175545</v>
      </c>
      <c r="O244" s="42">
        <f t="shared" si="42"/>
        <v>8.242792929417867</v>
      </c>
      <c r="P244" s="43"/>
      <c r="R244" s="1"/>
    </row>
    <row r="245" spans="3:18" ht="16.5" customHeight="1">
      <c r="C245" s="37" t="s">
        <v>278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297978</v>
      </c>
      <c r="L245" s="50">
        <v>32034</v>
      </c>
      <c r="M245" s="76">
        <v>0</v>
      </c>
      <c r="N245" s="51">
        <f t="shared" si="43"/>
        <v>330012</v>
      </c>
      <c r="O245" s="42">
        <f t="shared" si="42"/>
        <v>0.22341674070631323</v>
      </c>
      <c r="P245" s="43"/>
      <c r="R245" s="1"/>
    </row>
    <row r="246" spans="3:18" ht="16.5" customHeight="1">
      <c r="C246" s="37" t="s">
        <v>424</v>
      </c>
      <c r="D246" s="49">
        <v>0</v>
      </c>
      <c r="E246" s="49">
        <v>0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50">
        <v>0</v>
      </c>
      <c r="M246" s="76">
        <v>502000</v>
      </c>
      <c r="N246" s="51">
        <f t="shared" si="43"/>
        <v>502000</v>
      </c>
      <c r="O246" s="42">
        <f t="shared" si="42"/>
        <v>0.3398518957933931</v>
      </c>
      <c r="P246" s="43"/>
      <c r="R246" s="1"/>
    </row>
    <row r="247" spans="3:18" ht="16.5" customHeight="1">
      <c r="C247" s="37" t="s">
        <v>352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/>
      <c r="L247" s="50">
        <v>2188000</v>
      </c>
      <c r="M247" s="76">
        <v>823062</v>
      </c>
      <c r="N247" s="51">
        <f t="shared" si="43"/>
        <v>3011062</v>
      </c>
      <c r="O247" s="42">
        <f t="shared" si="42"/>
        <v>2.0384763526921232</v>
      </c>
      <c r="P247" s="43"/>
      <c r="R247" s="1"/>
    </row>
    <row r="248" spans="3:18" ht="16.5" customHeight="1">
      <c r="C248" s="37" t="s">
        <v>281</v>
      </c>
      <c r="D248" s="49">
        <v>0</v>
      </c>
      <c r="E248" s="49">
        <v>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45200</v>
      </c>
      <c r="L248" s="50">
        <v>0</v>
      </c>
      <c r="M248" s="76">
        <v>140000</v>
      </c>
      <c r="N248" s="51">
        <f t="shared" si="43"/>
        <v>185200</v>
      </c>
      <c r="O248" s="42">
        <f t="shared" si="42"/>
        <v>0.12537962370704464</v>
      </c>
      <c r="P248" s="43"/>
      <c r="R248" s="1"/>
    </row>
    <row r="249" spans="3:18" ht="16.5" customHeight="1">
      <c r="C249" s="37" t="s">
        <v>353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50">
        <v>277328</v>
      </c>
      <c r="M249" s="76">
        <v>0</v>
      </c>
      <c r="N249" s="51">
        <f t="shared" si="43"/>
        <v>277328</v>
      </c>
      <c r="O249" s="42">
        <f t="shared" si="42"/>
        <v>0.18774989353902416</v>
      </c>
      <c r="P249" s="43"/>
      <c r="R249" s="1"/>
    </row>
    <row r="250" spans="3:18" ht="16.5" customHeight="1">
      <c r="C250" s="37" t="s">
        <v>112</v>
      </c>
      <c r="D250" s="49">
        <v>859200</v>
      </c>
      <c r="E250" s="49">
        <v>2727721</v>
      </c>
      <c r="F250" s="49">
        <v>4897180</v>
      </c>
      <c r="G250" s="49">
        <v>1563758</v>
      </c>
      <c r="H250" s="49">
        <v>2494170</v>
      </c>
      <c r="I250" s="49">
        <v>2449215</v>
      </c>
      <c r="J250" s="49">
        <v>1928080</v>
      </c>
      <c r="K250" s="49">
        <v>1347072</v>
      </c>
      <c r="L250" s="50">
        <v>0</v>
      </c>
      <c r="M250" s="76">
        <v>0</v>
      </c>
      <c r="N250" s="51">
        <f>SUM(D250:M250)</f>
        <v>18266396</v>
      </c>
      <c r="O250" s="42">
        <f t="shared" si="42"/>
        <v>12.366273525722814</v>
      </c>
      <c r="P250" s="43"/>
      <c r="R250" s="1"/>
    </row>
    <row r="251" spans="2:18" ht="16.5" customHeight="1" thickBot="1">
      <c r="B251" s="24"/>
      <c r="C251" s="24" t="s">
        <v>7</v>
      </c>
      <c r="D251" s="44">
        <f aca="true" t="shared" si="44" ref="D251:J251">SUM(D233:D250)</f>
        <v>20523198</v>
      </c>
      <c r="E251" s="44">
        <f t="shared" si="44"/>
        <v>24066314</v>
      </c>
      <c r="F251" s="44">
        <f t="shared" si="44"/>
        <v>15701972</v>
      </c>
      <c r="G251" s="44">
        <f t="shared" si="44"/>
        <v>22674037</v>
      </c>
      <c r="H251" s="44">
        <f t="shared" si="44"/>
        <v>14363906</v>
      </c>
      <c r="I251" s="44">
        <f t="shared" si="44"/>
        <v>12201200</v>
      </c>
      <c r="J251" s="44">
        <f t="shared" si="44"/>
        <v>5871912</v>
      </c>
      <c r="K251" s="44">
        <f>SUM(K234:K250)</f>
        <v>7420823</v>
      </c>
      <c r="L251" s="45">
        <f>SUM(L234:L250)</f>
        <v>9010015</v>
      </c>
      <c r="M251" s="75">
        <f>SUM(M234:M250)</f>
        <v>15878025</v>
      </c>
      <c r="N251" s="46">
        <f>SUM(N234:N250)</f>
        <v>147711402</v>
      </c>
      <c r="O251" s="47">
        <f>(N251/$N$500)*100</f>
        <v>2.028481001764608</v>
      </c>
      <c r="P251" s="48"/>
      <c r="R251" s="1"/>
    </row>
    <row r="252" spans="4:18" ht="16.5" customHeight="1">
      <c r="D252" s="49"/>
      <c r="E252" s="49"/>
      <c r="F252" s="49"/>
      <c r="G252" s="49"/>
      <c r="H252" s="49"/>
      <c r="I252" s="49"/>
      <c r="J252" s="49"/>
      <c r="K252" s="49"/>
      <c r="L252" s="50"/>
      <c r="M252" s="76"/>
      <c r="N252" s="51"/>
      <c r="O252" s="52"/>
      <c r="P252" s="43"/>
      <c r="R252" s="1"/>
    </row>
    <row r="253" spans="2:18" ht="16.5" customHeight="1">
      <c r="B253" s="30" t="s">
        <v>113</v>
      </c>
      <c r="C253" s="37" t="s">
        <v>282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2569600</v>
      </c>
      <c r="L253" s="50">
        <v>2560000</v>
      </c>
      <c r="M253" s="76">
        <v>138023</v>
      </c>
      <c r="N253" s="51">
        <f>SUM(D253:M253)</f>
        <v>5267623</v>
      </c>
      <c r="O253" s="42">
        <f>(N253/$N$258)*100</f>
        <v>3.7081669838955547</v>
      </c>
      <c r="P253" s="43"/>
      <c r="R253" s="1"/>
    </row>
    <row r="254" spans="3:18" ht="16.5" customHeight="1">
      <c r="C254" s="37" t="s">
        <v>283</v>
      </c>
      <c r="D254" s="49">
        <v>0</v>
      </c>
      <c r="E254" s="49">
        <v>0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57351</v>
      </c>
      <c r="L254" s="50">
        <v>0</v>
      </c>
      <c r="M254" s="76">
        <v>0</v>
      </c>
      <c r="N254" s="51">
        <f>SUM(D254:M254)</f>
        <v>57351</v>
      </c>
      <c r="O254" s="42">
        <f>(N254/$N$258)*100</f>
        <v>0.04037249527792593</v>
      </c>
      <c r="P254" s="43"/>
      <c r="R254" s="1"/>
    </row>
    <row r="255" spans="3:18" ht="16.5" customHeight="1">
      <c r="C255" s="37" t="s">
        <v>114</v>
      </c>
      <c r="D255" s="49">
        <v>0</v>
      </c>
      <c r="E255" s="49">
        <v>12189760</v>
      </c>
      <c r="F255" s="49">
        <v>21422755</v>
      </c>
      <c r="G255" s="49">
        <v>18390649</v>
      </c>
      <c r="H255" s="49">
        <v>0</v>
      </c>
      <c r="I255" s="49">
        <v>0</v>
      </c>
      <c r="J255" s="49">
        <v>8098400</v>
      </c>
      <c r="K255" s="49">
        <v>1582037</v>
      </c>
      <c r="L255" s="50">
        <v>25686586</v>
      </c>
      <c r="M255" s="76">
        <v>32212520</v>
      </c>
      <c r="N255" s="51">
        <f>SUM(D255:M255)</f>
        <v>119582707</v>
      </c>
      <c r="O255" s="42">
        <f>(N255/$N$258)*100</f>
        <v>84.18078627537618</v>
      </c>
      <c r="P255" s="43"/>
      <c r="R255" s="1"/>
    </row>
    <row r="256" spans="3:18" ht="16.5" customHeight="1">
      <c r="C256" s="37" t="s">
        <v>115</v>
      </c>
      <c r="D256" s="49">
        <f>1996000+59000</f>
        <v>2055000</v>
      </c>
      <c r="E256" s="49">
        <v>488000</v>
      </c>
      <c r="F256" s="49">
        <v>2188872</v>
      </c>
      <c r="G256" s="49">
        <v>2996558</v>
      </c>
      <c r="H256" s="49">
        <v>4616623</v>
      </c>
      <c r="I256" s="49">
        <v>716892</v>
      </c>
      <c r="J256" s="49">
        <v>840800</v>
      </c>
      <c r="K256" s="49">
        <v>2975001</v>
      </c>
      <c r="L256" s="50">
        <v>-2794</v>
      </c>
      <c r="M256" s="76">
        <v>0</v>
      </c>
      <c r="N256" s="51">
        <f>SUM(D256:M256)</f>
        <v>16874952</v>
      </c>
      <c r="O256" s="42">
        <f>(N256/$N$258)*100</f>
        <v>11.879198617900762</v>
      </c>
      <c r="P256" s="43"/>
      <c r="R256" s="1"/>
    </row>
    <row r="257" spans="3:18" ht="16.5" customHeight="1">
      <c r="C257" s="37" t="s">
        <v>354</v>
      </c>
      <c r="D257" s="49">
        <v>0</v>
      </c>
      <c r="E257" s="49">
        <v>0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50">
        <v>180000</v>
      </c>
      <c r="M257" s="76">
        <v>92000</v>
      </c>
      <c r="N257" s="51">
        <f>SUM(D257:M257)</f>
        <v>272000</v>
      </c>
      <c r="O257" s="42">
        <f>(N257/$N$258)*100</f>
        <v>0.19147562754957806</v>
      </c>
      <c r="P257" s="43"/>
      <c r="R257" s="1"/>
    </row>
    <row r="258" spans="2:18" ht="16.5" customHeight="1" thickBot="1">
      <c r="B258" s="24"/>
      <c r="C258" s="24" t="s">
        <v>7</v>
      </c>
      <c r="D258" s="44">
        <f aca="true" t="shared" si="45" ref="D258:J258">SUM(D252:D257)</f>
        <v>2055000</v>
      </c>
      <c r="E258" s="44">
        <f t="shared" si="45"/>
        <v>12677760</v>
      </c>
      <c r="F258" s="44">
        <f t="shared" si="45"/>
        <v>23611627</v>
      </c>
      <c r="G258" s="44">
        <f t="shared" si="45"/>
        <v>21387207</v>
      </c>
      <c r="H258" s="44">
        <f t="shared" si="45"/>
        <v>4616623</v>
      </c>
      <c r="I258" s="44">
        <f t="shared" si="45"/>
        <v>716892</v>
      </c>
      <c r="J258" s="44">
        <f t="shared" si="45"/>
        <v>8939200</v>
      </c>
      <c r="K258" s="44">
        <f>SUM(K253:K257)</f>
        <v>7183989</v>
      </c>
      <c r="L258" s="45">
        <f>SUM(L253:L257)</f>
        <v>28423792</v>
      </c>
      <c r="M258" s="75">
        <f>SUM(M253:M257)</f>
        <v>32442543</v>
      </c>
      <c r="N258" s="46">
        <f>SUM(N253:N257)</f>
        <v>142054633</v>
      </c>
      <c r="O258" s="47">
        <f>(N258/$N$500)*100</f>
        <v>1.9507981127492364</v>
      </c>
      <c r="P258" s="48"/>
      <c r="R258" s="1"/>
    </row>
    <row r="259" spans="4:18" ht="16.5" customHeight="1">
      <c r="D259" s="49"/>
      <c r="E259" s="49"/>
      <c r="F259" s="49"/>
      <c r="G259" s="49"/>
      <c r="H259" s="49"/>
      <c r="I259" s="49"/>
      <c r="J259" s="49"/>
      <c r="K259" s="49"/>
      <c r="L259" s="50"/>
      <c r="M259" s="76"/>
      <c r="N259" s="51"/>
      <c r="O259" s="52"/>
      <c r="P259" s="43"/>
      <c r="R259" s="1"/>
    </row>
    <row r="260" spans="2:18" ht="16.5" customHeight="1">
      <c r="B260" s="30" t="s">
        <v>116</v>
      </c>
      <c r="C260" s="37" t="s">
        <v>355</v>
      </c>
      <c r="D260" s="49">
        <v>0</v>
      </c>
      <c r="E260" s="49">
        <v>0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50">
        <v>169336</v>
      </c>
      <c r="M260" s="76">
        <v>0</v>
      </c>
      <c r="N260" s="51">
        <f>SUM(D260:M260)</f>
        <v>169336</v>
      </c>
      <c r="O260" s="42">
        <f>(N260/$N$264)*100</f>
        <v>0.18055403333960893</v>
      </c>
      <c r="P260" s="43"/>
      <c r="R260" s="1"/>
    </row>
    <row r="261" spans="3:18" ht="16.5" customHeight="1">
      <c r="C261" s="37" t="s">
        <v>117</v>
      </c>
      <c r="D261" s="49">
        <v>741600</v>
      </c>
      <c r="E261" s="49">
        <v>2119064</v>
      </c>
      <c r="F261" s="49">
        <v>461014</v>
      </c>
      <c r="G261" s="49">
        <v>4145331</v>
      </c>
      <c r="H261" s="49">
        <v>278620</v>
      </c>
      <c r="I261" s="49">
        <v>4008500</v>
      </c>
      <c r="J261" s="49">
        <v>112050</v>
      </c>
      <c r="K261" s="49">
        <v>2243000</v>
      </c>
      <c r="L261" s="50">
        <v>843700</v>
      </c>
      <c r="M261" s="76">
        <v>100000</v>
      </c>
      <c r="N261" s="51">
        <f>SUM(D261:M261)</f>
        <v>15052879</v>
      </c>
      <c r="O261" s="42">
        <f>(N261/$N$264)*100</f>
        <v>16.05008986171339</v>
      </c>
      <c r="P261" s="43"/>
      <c r="R261" s="1"/>
    </row>
    <row r="262" spans="3:18" ht="16.5" customHeight="1">
      <c r="C262" s="37" t="s">
        <v>75</v>
      </c>
      <c r="D262" s="49">
        <v>2152190</v>
      </c>
      <c r="E262" s="49">
        <v>7331238</v>
      </c>
      <c r="F262" s="49">
        <v>29956397</v>
      </c>
      <c r="G262" s="49">
        <v>11161039</v>
      </c>
      <c r="H262" s="49">
        <v>9680472</v>
      </c>
      <c r="I262" s="49">
        <v>10560000</v>
      </c>
      <c r="J262" s="49">
        <v>2150314</v>
      </c>
      <c r="K262" s="49">
        <v>2088729</v>
      </c>
      <c r="L262" s="50">
        <v>2343829</v>
      </c>
      <c r="M262" s="76">
        <v>0</v>
      </c>
      <c r="N262" s="51">
        <f>SUM(D262:M262)</f>
        <v>77424208</v>
      </c>
      <c r="O262" s="42">
        <f>(N262/$N$264)*100</f>
        <v>82.55334384020418</v>
      </c>
      <c r="P262" s="43"/>
      <c r="R262" s="1"/>
    </row>
    <row r="263" spans="3:18" ht="16.5" customHeight="1">
      <c r="C263" s="37" t="s">
        <v>118</v>
      </c>
      <c r="D263" s="49">
        <v>406000</v>
      </c>
      <c r="E263" s="49">
        <v>60000</v>
      </c>
      <c r="F263" s="49">
        <v>318460</v>
      </c>
      <c r="G263" s="49">
        <v>40000</v>
      </c>
      <c r="H263" s="49">
        <v>84000</v>
      </c>
      <c r="I263" s="49">
        <v>120000</v>
      </c>
      <c r="J263" s="49">
        <v>112000</v>
      </c>
      <c r="K263" s="49">
        <v>0</v>
      </c>
      <c r="L263" s="50">
        <v>0</v>
      </c>
      <c r="M263" s="76">
        <v>0</v>
      </c>
      <c r="N263" s="51">
        <f>SUM(D263:M263)</f>
        <v>1140460</v>
      </c>
      <c r="O263" s="42">
        <f>(N263/$N$264)*100</f>
        <v>1.2160122647428213</v>
      </c>
      <c r="P263" s="43"/>
      <c r="R263" s="1"/>
    </row>
    <row r="264" spans="2:18" ht="16.5" customHeight="1" thickBot="1">
      <c r="B264" s="24"/>
      <c r="C264" s="24" t="s">
        <v>7</v>
      </c>
      <c r="D264" s="44">
        <f aca="true" t="shared" si="46" ref="D264:J264">SUM(D259:D263)</f>
        <v>3299790</v>
      </c>
      <c r="E264" s="44">
        <f t="shared" si="46"/>
        <v>9510302</v>
      </c>
      <c r="F264" s="44">
        <f t="shared" si="46"/>
        <v>30735871</v>
      </c>
      <c r="G264" s="44">
        <f t="shared" si="46"/>
        <v>15346370</v>
      </c>
      <c r="H264" s="44">
        <f t="shared" si="46"/>
        <v>10043092</v>
      </c>
      <c r="I264" s="44">
        <f t="shared" si="46"/>
        <v>14688500</v>
      </c>
      <c r="J264" s="44">
        <f t="shared" si="46"/>
        <v>2374364</v>
      </c>
      <c r="K264" s="44">
        <f>SUM(K261:K263)</f>
        <v>4331729</v>
      </c>
      <c r="L264" s="45">
        <f>SUM(L260:L263)</f>
        <v>3356865</v>
      </c>
      <c r="M264" s="75">
        <f>SUM(M260:M263)</f>
        <v>100000</v>
      </c>
      <c r="N264" s="46">
        <f>SUM(N260:N263)</f>
        <v>93786883</v>
      </c>
      <c r="O264" s="47">
        <f>(N264/$N$500)*100</f>
        <v>1.2879500688797207</v>
      </c>
      <c r="P264" s="48"/>
      <c r="R264" s="1"/>
    </row>
    <row r="265" spans="4:18" ht="16.5" customHeight="1">
      <c r="D265" s="49"/>
      <c r="E265" s="49"/>
      <c r="F265" s="49"/>
      <c r="G265" s="49"/>
      <c r="H265" s="49"/>
      <c r="I265" s="49"/>
      <c r="J265" s="49"/>
      <c r="K265" s="49"/>
      <c r="L265" s="50"/>
      <c r="M265" s="76"/>
      <c r="N265" s="51"/>
      <c r="O265" s="52"/>
      <c r="P265" s="43"/>
      <c r="R265" s="1"/>
    </row>
    <row r="266" spans="2:18" ht="16.5" customHeight="1">
      <c r="B266" s="30" t="s">
        <v>119</v>
      </c>
      <c r="C266" s="37" t="s">
        <v>425</v>
      </c>
      <c r="D266" s="49">
        <v>0</v>
      </c>
      <c r="E266" s="49">
        <v>0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50">
        <v>0</v>
      </c>
      <c r="M266" s="76">
        <v>287500</v>
      </c>
      <c r="N266" s="51">
        <f>SUM(D266:M266)</f>
        <v>287500</v>
      </c>
      <c r="O266" s="42">
        <f>(N266/$N$270)*100</f>
        <v>5.839133200478667</v>
      </c>
      <c r="P266" s="43"/>
      <c r="R266" s="1"/>
    </row>
    <row r="267" spans="3:18" ht="16.5" customHeight="1">
      <c r="C267" s="37" t="s">
        <v>356</v>
      </c>
      <c r="D267" s="49">
        <v>0</v>
      </c>
      <c r="E267" s="49">
        <v>0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50">
        <v>150000</v>
      </c>
      <c r="M267" s="76">
        <v>483262</v>
      </c>
      <c r="N267" s="51">
        <f>SUM(D267:M267)</f>
        <v>633262</v>
      </c>
      <c r="O267" s="42">
        <f>(N267/$N$270)*100</f>
        <v>12.861569282787903</v>
      </c>
      <c r="P267" s="43"/>
      <c r="R267" s="1"/>
    </row>
    <row r="268" spans="3:18" ht="16.5" customHeight="1">
      <c r="C268" s="37" t="s">
        <v>120</v>
      </c>
      <c r="D268" s="49">
        <v>0</v>
      </c>
      <c r="E268" s="49">
        <v>240000</v>
      </c>
      <c r="F268" s="49">
        <v>0</v>
      </c>
      <c r="G268" s="49">
        <v>0</v>
      </c>
      <c r="H268" s="49">
        <v>0</v>
      </c>
      <c r="I268" s="49">
        <v>504000</v>
      </c>
      <c r="J268" s="49">
        <v>0</v>
      </c>
      <c r="K268" s="49">
        <v>296000</v>
      </c>
      <c r="L268" s="50">
        <v>800000</v>
      </c>
      <c r="M268" s="76">
        <v>800000</v>
      </c>
      <c r="N268" s="51">
        <f>SUM(D268:M268)</f>
        <v>2640000</v>
      </c>
      <c r="O268" s="42">
        <f>(N268/$N$270)*100</f>
        <v>53.61847530178672</v>
      </c>
      <c r="P268" s="43"/>
      <c r="R268" s="1"/>
    </row>
    <row r="269" spans="3:18" ht="16.5" customHeight="1">
      <c r="C269" s="37" t="s">
        <v>121</v>
      </c>
      <c r="D269" s="49">
        <v>83000</v>
      </c>
      <c r="E269" s="49">
        <v>633000</v>
      </c>
      <c r="F269" s="49">
        <v>250000</v>
      </c>
      <c r="G269" s="49">
        <v>105914</v>
      </c>
      <c r="H269" s="49">
        <v>291000</v>
      </c>
      <c r="I269" s="49">
        <v>0</v>
      </c>
      <c r="J269" s="49">
        <v>0</v>
      </c>
      <c r="K269" s="49">
        <v>0</v>
      </c>
      <c r="L269" s="50">
        <v>0</v>
      </c>
      <c r="M269" s="76">
        <v>0</v>
      </c>
      <c r="N269" s="51">
        <f>SUM(D269:M269)</f>
        <v>1362914</v>
      </c>
      <c r="O269" s="42">
        <f>(N269/$N$270)*100</f>
        <v>27.680822214946723</v>
      </c>
      <c r="P269" s="43"/>
      <c r="R269" s="1"/>
    </row>
    <row r="270" spans="2:18" ht="16.5" customHeight="1" thickBot="1">
      <c r="B270" s="24"/>
      <c r="C270" s="24" t="s">
        <v>7</v>
      </c>
      <c r="D270" s="44">
        <f aca="true" t="shared" si="47" ref="D270:J270">SUM(D265:D269)</f>
        <v>83000</v>
      </c>
      <c r="E270" s="44">
        <f t="shared" si="47"/>
        <v>873000</v>
      </c>
      <c r="F270" s="44">
        <f t="shared" si="47"/>
        <v>250000</v>
      </c>
      <c r="G270" s="44">
        <f t="shared" si="47"/>
        <v>105914</v>
      </c>
      <c r="H270" s="44">
        <f t="shared" si="47"/>
        <v>291000</v>
      </c>
      <c r="I270" s="44">
        <f t="shared" si="47"/>
        <v>504000</v>
      </c>
      <c r="J270" s="44">
        <f t="shared" si="47"/>
        <v>0</v>
      </c>
      <c r="K270" s="44">
        <f>SUM(K268:K269)</f>
        <v>296000</v>
      </c>
      <c r="L270" s="45">
        <f>SUM(L267:L269)</f>
        <v>950000</v>
      </c>
      <c r="M270" s="75">
        <f>SUM(M266:M269)</f>
        <v>1570762</v>
      </c>
      <c r="N270" s="46">
        <f>SUM(N266:N269)</f>
        <v>4923676</v>
      </c>
      <c r="O270" s="47">
        <f>(N270/$N$500)*100</f>
        <v>0.06761551978800093</v>
      </c>
      <c r="P270" s="48"/>
      <c r="R270" s="1"/>
    </row>
    <row r="271" spans="4:18" ht="16.5" customHeight="1">
      <c r="D271" s="49"/>
      <c r="E271" s="49"/>
      <c r="F271" s="49"/>
      <c r="G271" s="49"/>
      <c r="H271" s="49"/>
      <c r="I271" s="49"/>
      <c r="J271" s="49"/>
      <c r="K271" s="49"/>
      <c r="L271" s="50"/>
      <c r="M271" s="76"/>
      <c r="N271" s="51"/>
      <c r="O271" s="52"/>
      <c r="P271" s="43"/>
      <c r="R271" s="1"/>
    </row>
    <row r="272" spans="2:18" ht="16.5" customHeight="1">
      <c r="B272" s="30" t="s">
        <v>122</v>
      </c>
      <c r="C272" s="37" t="s">
        <v>357</v>
      </c>
      <c r="D272" s="49">
        <v>0</v>
      </c>
      <c r="E272" s="49">
        <v>0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50">
        <v>860000</v>
      </c>
      <c r="M272" s="76">
        <v>0</v>
      </c>
      <c r="N272" s="51">
        <f>SUM(D272:M272)</f>
        <v>860000</v>
      </c>
      <c r="O272" s="42">
        <f>(N272/$N$274)*100</f>
        <v>52.47838317762712</v>
      </c>
      <c r="P272" s="43"/>
      <c r="R272" s="1"/>
    </row>
    <row r="273" spans="3:18" ht="16.5" customHeight="1">
      <c r="C273" s="37" t="s">
        <v>123</v>
      </c>
      <c r="D273" s="49">
        <v>112000</v>
      </c>
      <c r="E273" s="49">
        <v>48000</v>
      </c>
      <c r="F273" s="49">
        <v>562770</v>
      </c>
      <c r="G273" s="49">
        <v>0</v>
      </c>
      <c r="H273" s="49">
        <v>56000</v>
      </c>
      <c r="I273" s="49">
        <v>0</v>
      </c>
      <c r="J273" s="49">
        <v>0</v>
      </c>
      <c r="K273" s="49">
        <v>0</v>
      </c>
      <c r="L273" s="50">
        <v>0</v>
      </c>
      <c r="M273" s="76">
        <v>0</v>
      </c>
      <c r="N273" s="51">
        <f>SUM(D273:M273)</f>
        <v>778770</v>
      </c>
      <c r="O273" s="42">
        <f>(N273/$N$274)*100</f>
        <v>47.52161682237288</v>
      </c>
      <c r="P273" s="43"/>
      <c r="R273" s="1"/>
    </row>
    <row r="274" spans="2:18" ht="16.5" customHeight="1" thickBot="1">
      <c r="B274" s="24"/>
      <c r="C274" s="24" t="s">
        <v>7</v>
      </c>
      <c r="D274" s="44">
        <f aca="true" t="shared" si="48" ref="D274:J274">SUM(D271:D273)</f>
        <v>112000</v>
      </c>
      <c r="E274" s="44">
        <f t="shared" si="48"/>
        <v>48000</v>
      </c>
      <c r="F274" s="44">
        <f t="shared" si="48"/>
        <v>562770</v>
      </c>
      <c r="G274" s="44">
        <f t="shared" si="48"/>
        <v>0</v>
      </c>
      <c r="H274" s="44">
        <f t="shared" si="48"/>
        <v>56000</v>
      </c>
      <c r="I274" s="44">
        <f t="shared" si="48"/>
        <v>0</v>
      </c>
      <c r="J274" s="44">
        <f t="shared" si="48"/>
        <v>0</v>
      </c>
      <c r="K274" s="44">
        <f>SUM(K273)</f>
        <v>0</v>
      </c>
      <c r="L274" s="45">
        <f>SUM(L272:L273)</f>
        <v>860000</v>
      </c>
      <c r="M274" s="75">
        <f>SUM(M272:M273)</f>
        <v>0</v>
      </c>
      <c r="N274" s="46">
        <f>SUM(N272:N273)</f>
        <v>1638770</v>
      </c>
      <c r="O274" s="47">
        <f>(N274/$N$500)*100</f>
        <v>0.022504788162946196</v>
      </c>
      <c r="P274" s="48"/>
      <c r="R274" s="1"/>
    </row>
    <row r="275" spans="4:18" ht="16.5" customHeight="1">
      <c r="D275" s="49"/>
      <c r="E275" s="49"/>
      <c r="F275" s="49"/>
      <c r="G275" s="49"/>
      <c r="H275" s="49"/>
      <c r="I275" s="49"/>
      <c r="J275" s="49"/>
      <c r="K275" s="49"/>
      <c r="L275" s="50"/>
      <c r="M275" s="76"/>
      <c r="N275" s="51"/>
      <c r="O275" s="52"/>
      <c r="P275" s="43"/>
      <c r="R275" s="1"/>
    </row>
    <row r="276" spans="2:18" ht="16.5" customHeight="1">
      <c r="B276" s="30" t="s">
        <v>124</v>
      </c>
      <c r="C276" s="37" t="s">
        <v>125</v>
      </c>
      <c r="D276" s="49">
        <v>3073466</v>
      </c>
      <c r="E276" s="49">
        <v>0</v>
      </c>
      <c r="F276" s="49">
        <v>9960693</v>
      </c>
      <c r="G276" s="49">
        <v>7044358</v>
      </c>
      <c r="H276" s="49">
        <v>6414910</v>
      </c>
      <c r="I276" s="49">
        <v>4222615</v>
      </c>
      <c r="J276" s="49">
        <v>24564</v>
      </c>
      <c r="K276" s="49">
        <v>6341658</v>
      </c>
      <c r="L276" s="50">
        <v>4417426</v>
      </c>
      <c r="M276" s="76">
        <v>5184682</v>
      </c>
      <c r="N276" s="51">
        <f>SUM(D276:M276)</f>
        <v>46684372</v>
      </c>
      <c r="O276" s="42">
        <f aca="true" t="shared" si="49" ref="O276:O285">(N276/$N$286)*100</f>
        <v>43.0278783848884</v>
      </c>
      <c r="P276" s="43"/>
      <c r="R276" s="1"/>
    </row>
    <row r="277" spans="3:18" ht="16.5" customHeight="1">
      <c r="C277" s="37" t="s">
        <v>126</v>
      </c>
      <c r="D277" s="49">
        <v>208600</v>
      </c>
      <c r="E277" s="49">
        <v>-11200</v>
      </c>
      <c r="F277" s="49">
        <v>84000</v>
      </c>
      <c r="G277" s="49">
        <v>6439174</v>
      </c>
      <c r="H277" s="49">
        <v>3101314</v>
      </c>
      <c r="I277" s="49">
        <v>271004</v>
      </c>
      <c r="J277" s="49">
        <v>288000</v>
      </c>
      <c r="K277" s="49">
        <v>180000</v>
      </c>
      <c r="L277" s="50">
        <v>623880</v>
      </c>
      <c r="M277" s="76">
        <v>1451010</v>
      </c>
      <c r="N277" s="51">
        <f aca="true" t="shared" si="50" ref="N277:N285">SUM(D277:M277)</f>
        <v>12635782</v>
      </c>
      <c r="O277" s="42">
        <f t="shared" si="49"/>
        <v>11.646100566458555</v>
      </c>
      <c r="P277" s="43"/>
      <c r="R277" s="1"/>
    </row>
    <row r="278" spans="3:18" ht="16.5" customHeight="1">
      <c r="C278" s="37" t="s">
        <v>127</v>
      </c>
      <c r="D278" s="49">
        <v>220000</v>
      </c>
      <c r="E278" s="49">
        <v>320000</v>
      </c>
      <c r="F278" s="49">
        <v>0</v>
      </c>
      <c r="G278" s="49">
        <v>584848</v>
      </c>
      <c r="H278" s="49">
        <v>0</v>
      </c>
      <c r="I278" s="49">
        <v>920827</v>
      </c>
      <c r="J278" s="49">
        <v>0</v>
      </c>
      <c r="K278" s="49">
        <v>447370</v>
      </c>
      <c r="L278" s="50">
        <v>0</v>
      </c>
      <c r="M278" s="76">
        <v>236550</v>
      </c>
      <c r="N278" s="51">
        <f t="shared" si="50"/>
        <v>2729595</v>
      </c>
      <c r="O278" s="42">
        <f t="shared" si="49"/>
        <v>2.5158029693534156</v>
      </c>
      <c r="P278" s="43"/>
      <c r="R278" s="1"/>
    </row>
    <row r="279" spans="3:18" ht="16.5" customHeight="1">
      <c r="C279" s="37" t="s">
        <v>255</v>
      </c>
      <c r="D279" s="49">
        <v>0</v>
      </c>
      <c r="E279" s="49">
        <v>0</v>
      </c>
      <c r="F279" s="49">
        <v>0</v>
      </c>
      <c r="G279" s="49">
        <v>0</v>
      </c>
      <c r="H279" s="49">
        <v>0</v>
      </c>
      <c r="I279" s="49">
        <v>2280000</v>
      </c>
      <c r="J279" s="49">
        <v>2080000</v>
      </c>
      <c r="K279" s="49">
        <v>0</v>
      </c>
      <c r="L279" s="50">
        <v>575190</v>
      </c>
      <c r="M279" s="76">
        <v>3064948</v>
      </c>
      <c r="N279" s="51">
        <f t="shared" si="50"/>
        <v>8000138</v>
      </c>
      <c r="O279" s="42">
        <f t="shared" si="49"/>
        <v>7.3735374426012275</v>
      </c>
      <c r="P279" s="43"/>
      <c r="R279" s="1"/>
    </row>
    <row r="280" spans="3:18" ht="16.5" customHeight="1">
      <c r="C280" s="37" t="s">
        <v>358</v>
      </c>
      <c r="D280" s="49">
        <v>0</v>
      </c>
      <c r="E280" s="49">
        <v>0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50">
        <v>119200</v>
      </c>
      <c r="M280" s="76">
        <v>0</v>
      </c>
      <c r="N280" s="51">
        <f t="shared" si="50"/>
        <v>119200</v>
      </c>
      <c r="O280" s="42">
        <f t="shared" si="49"/>
        <v>0.10986381274398845</v>
      </c>
      <c r="P280" s="43"/>
      <c r="R280" s="1"/>
    </row>
    <row r="281" spans="3:18" ht="16.5" customHeight="1">
      <c r="C281" s="37" t="s">
        <v>48</v>
      </c>
      <c r="D281" s="49">
        <v>0</v>
      </c>
      <c r="E281" s="49">
        <v>0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50">
        <v>0</v>
      </c>
      <c r="M281" s="76">
        <v>278050</v>
      </c>
      <c r="N281" s="51">
        <f t="shared" si="50"/>
        <v>278050</v>
      </c>
      <c r="O281" s="42">
        <f t="shared" si="49"/>
        <v>0.2562720900458556</v>
      </c>
      <c r="P281" s="43"/>
      <c r="R281" s="1"/>
    </row>
    <row r="282" spans="3:18" ht="16.5" customHeight="1">
      <c r="C282" s="37" t="s">
        <v>128</v>
      </c>
      <c r="D282" s="49">
        <v>582804</v>
      </c>
      <c r="E282" s="49">
        <v>856696</v>
      </c>
      <c r="F282" s="49">
        <v>4738000</v>
      </c>
      <c r="G282" s="49">
        <v>835579</v>
      </c>
      <c r="H282" s="49">
        <v>3064360</v>
      </c>
      <c r="I282" s="49">
        <v>552000</v>
      </c>
      <c r="J282" s="49">
        <v>0</v>
      </c>
      <c r="K282" s="49">
        <v>0</v>
      </c>
      <c r="L282" s="50">
        <v>0</v>
      </c>
      <c r="M282" s="76">
        <v>0</v>
      </c>
      <c r="N282" s="51">
        <f t="shared" si="50"/>
        <v>10629439</v>
      </c>
      <c r="O282" s="42">
        <f t="shared" si="49"/>
        <v>9.796901810986979</v>
      </c>
      <c r="P282" s="43"/>
      <c r="R282" s="1"/>
    </row>
    <row r="283" spans="3:18" ht="16.5" customHeight="1">
      <c r="C283" s="37" t="s">
        <v>129</v>
      </c>
      <c r="D283" s="49">
        <v>0</v>
      </c>
      <c r="E283" s="49">
        <v>4496161</v>
      </c>
      <c r="F283" s="49">
        <v>4571920</v>
      </c>
      <c r="G283" s="49">
        <v>1018703</v>
      </c>
      <c r="H283" s="49">
        <v>7510553</v>
      </c>
      <c r="I283" s="49">
        <v>4335415</v>
      </c>
      <c r="J283" s="49">
        <v>4297836</v>
      </c>
      <c r="K283" s="49">
        <v>978000</v>
      </c>
      <c r="L283" s="50">
        <v>0</v>
      </c>
      <c r="M283" s="76">
        <v>0</v>
      </c>
      <c r="N283" s="51">
        <f t="shared" si="50"/>
        <v>27208588</v>
      </c>
      <c r="O283" s="42">
        <f t="shared" si="49"/>
        <v>25.07751021023768</v>
      </c>
      <c r="P283" s="43"/>
      <c r="R283" s="1"/>
    </row>
    <row r="284" spans="3:18" ht="16.5" customHeight="1">
      <c r="C284" s="37" t="s">
        <v>359</v>
      </c>
      <c r="D284" s="49">
        <v>0</v>
      </c>
      <c r="E284" s="49">
        <v>0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50">
        <v>180800</v>
      </c>
      <c r="M284" s="76">
        <v>32000</v>
      </c>
      <c r="N284" s="51">
        <f t="shared" si="50"/>
        <v>212800</v>
      </c>
      <c r="O284" s="42">
        <f t="shared" si="49"/>
        <v>0.1961327126838988</v>
      </c>
      <c r="P284" s="43"/>
      <c r="R284" s="1"/>
    </row>
    <row r="285" spans="3:18" ht="16.5" customHeight="1">
      <c r="C285" s="37" t="s">
        <v>429</v>
      </c>
      <c r="D285" s="49">
        <v>0</v>
      </c>
      <c r="E285" s="49">
        <v>0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50">
        <v>0</v>
      </c>
      <c r="M285" s="76">
        <v>1500000</v>
      </c>
      <c r="N285" s="51">
        <f t="shared" si="50"/>
        <v>1500000</v>
      </c>
      <c r="O285" s="42">
        <f t="shared" si="49"/>
        <v>1.3825144221139487</v>
      </c>
      <c r="P285" s="43"/>
      <c r="R285" s="1"/>
    </row>
    <row r="286" spans="2:18" ht="16.5" customHeight="1" thickBot="1">
      <c r="B286" s="24"/>
      <c r="C286" s="24" t="s">
        <v>7</v>
      </c>
      <c r="D286" s="44">
        <f aca="true" t="shared" si="51" ref="D286:J286">SUM(D275:D285)</f>
        <v>4084870</v>
      </c>
      <c r="E286" s="44">
        <f t="shared" si="51"/>
        <v>5661657</v>
      </c>
      <c r="F286" s="44">
        <f t="shared" si="51"/>
        <v>19354613</v>
      </c>
      <c r="G286" s="44">
        <f t="shared" si="51"/>
        <v>15922662</v>
      </c>
      <c r="H286" s="44">
        <f t="shared" si="51"/>
        <v>20091137</v>
      </c>
      <c r="I286" s="44">
        <f t="shared" si="51"/>
        <v>12581861</v>
      </c>
      <c r="J286" s="44">
        <f t="shared" si="51"/>
        <v>6690400</v>
      </c>
      <c r="K286" s="44">
        <f>SUM(K276:K285)</f>
        <v>7947028</v>
      </c>
      <c r="L286" s="45">
        <f>SUM(L276:L285)</f>
        <v>5916496</v>
      </c>
      <c r="M286" s="75">
        <f>SUM(M276:M285)</f>
        <v>11747240</v>
      </c>
      <c r="N286" s="46">
        <f>SUM(N276:N284)</f>
        <v>108497964</v>
      </c>
      <c r="O286" s="47">
        <f>(N286/$N$500)*100</f>
        <v>1.4899733921971738</v>
      </c>
      <c r="P286" s="48"/>
      <c r="R286" s="1"/>
    </row>
    <row r="287" spans="4:18" ht="16.5" customHeight="1">
      <c r="D287" s="49"/>
      <c r="E287" s="49"/>
      <c r="F287" s="49"/>
      <c r="G287" s="49"/>
      <c r="H287" s="49"/>
      <c r="I287" s="49"/>
      <c r="J287" s="49"/>
      <c r="K287" s="49"/>
      <c r="L287" s="50"/>
      <c r="M287" s="76"/>
      <c r="N287" s="51"/>
      <c r="O287" s="52"/>
      <c r="P287" s="43"/>
      <c r="R287" s="1"/>
    </row>
    <row r="288" spans="2:18" ht="16.5" customHeight="1">
      <c r="B288" s="30" t="s">
        <v>130</v>
      </c>
      <c r="C288" s="37" t="s">
        <v>360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50">
        <v>217000</v>
      </c>
      <c r="M288" s="76">
        <v>-52000</v>
      </c>
      <c r="N288" s="51">
        <f>SUM(D288:M288)</f>
        <v>165000</v>
      </c>
      <c r="O288" s="42">
        <f>(N288/$N$291)*100</f>
        <v>9.213280748766119</v>
      </c>
      <c r="P288" s="43"/>
      <c r="R288" s="1"/>
    </row>
    <row r="289" spans="3:18" ht="16.5" customHeight="1">
      <c r="C289" s="37" t="s">
        <v>283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50">
        <v>128577</v>
      </c>
      <c r="M289" s="76">
        <v>0</v>
      </c>
      <c r="N289" s="51">
        <f>SUM(D289:M289)</f>
        <v>128577</v>
      </c>
      <c r="O289" s="42">
        <f>(N289/$N$291)*100</f>
        <v>7.179490902024856</v>
      </c>
      <c r="P289" s="43"/>
      <c r="R289" s="1"/>
    </row>
    <row r="290" spans="3:18" ht="16.5" customHeight="1">
      <c r="C290" s="37" t="s">
        <v>131</v>
      </c>
      <c r="D290" s="49">
        <v>0</v>
      </c>
      <c r="E290" s="49">
        <v>120000</v>
      </c>
      <c r="F290" s="49">
        <v>126400</v>
      </c>
      <c r="G290" s="49">
        <v>128000</v>
      </c>
      <c r="H290" s="49">
        <v>148000</v>
      </c>
      <c r="I290" s="49">
        <v>492506</v>
      </c>
      <c r="J290" s="49">
        <v>0</v>
      </c>
      <c r="K290" s="49">
        <v>346626</v>
      </c>
      <c r="L290" s="50">
        <v>135784</v>
      </c>
      <c r="M290" s="76">
        <v>0</v>
      </c>
      <c r="N290" s="51">
        <f>SUM(D290:M290)</f>
        <v>1497316</v>
      </c>
      <c r="O290" s="42">
        <f>(N290/$N$291)*100</f>
        <v>83.60722834920902</v>
      </c>
      <c r="P290" s="43"/>
      <c r="R290" s="1"/>
    </row>
    <row r="291" spans="2:18" ht="16.5" customHeight="1" thickBot="1">
      <c r="B291" s="24"/>
      <c r="C291" s="24" t="s">
        <v>7</v>
      </c>
      <c r="D291" s="44">
        <f aca="true" t="shared" si="52" ref="D291:J291">SUM(D287:D290)</f>
        <v>0</v>
      </c>
      <c r="E291" s="44">
        <f t="shared" si="52"/>
        <v>120000</v>
      </c>
      <c r="F291" s="44">
        <f t="shared" si="52"/>
        <v>126400</v>
      </c>
      <c r="G291" s="44">
        <f t="shared" si="52"/>
        <v>128000</v>
      </c>
      <c r="H291" s="44">
        <f t="shared" si="52"/>
        <v>148000</v>
      </c>
      <c r="I291" s="44">
        <f t="shared" si="52"/>
        <v>492506</v>
      </c>
      <c r="J291" s="44">
        <f t="shared" si="52"/>
        <v>0</v>
      </c>
      <c r="K291" s="44">
        <f>SUM(K290)</f>
        <v>346626</v>
      </c>
      <c r="L291" s="45">
        <f>SUM(L288:L290)</f>
        <v>481361</v>
      </c>
      <c r="M291" s="75">
        <f>SUM(M288:M290)</f>
        <v>-52000</v>
      </c>
      <c r="N291" s="46">
        <f>SUM(N288:N290)</f>
        <v>1790893</v>
      </c>
      <c r="O291" s="47">
        <f>(N291/$N$500)*100</f>
        <v>0.0245938524548919</v>
      </c>
      <c r="P291" s="48"/>
      <c r="R291" s="1"/>
    </row>
    <row r="292" spans="4:18" ht="16.5" customHeight="1">
      <c r="D292" s="49"/>
      <c r="E292" s="49"/>
      <c r="F292" s="49"/>
      <c r="G292" s="49"/>
      <c r="H292" s="49"/>
      <c r="I292" s="49"/>
      <c r="J292" s="49"/>
      <c r="K292" s="49"/>
      <c r="L292" s="50"/>
      <c r="M292" s="76"/>
      <c r="N292" s="51"/>
      <c r="O292" s="52"/>
      <c r="P292" s="43"/>
      <c r="R292" s="1"/>
    </row>
    <row r="293" spans="2:18" ht="16.5" customHeight="1">
      <c r="B293" s="30" t="s">
        <v>132</v>
      </c>
      <c r="C293" s="37" t="s">
        <v>256</v>
      </c>
      <c r="D293" s="49">
        <v>0</v>
      </c>
      <c r="E293" s="49">
        <v>0</v>
      </c>
      <c r="F293" s="49">
        <v>0</v>
      </c>
      <c r="G293" s="49">
        <v>0</v>
      </c>
      <c r="H293" s="49">
        <v>0</v>
      </c>
      <c r="I293" s="49">
        <v>1068720</v>
      </c>
      <c r="J293" s="49">
        <v>1409726</v>
      </c>
      <c r="K293" s="49">
        <v>923292</v>
      </c>
      <c r="L293" s="50">
        <v>1419500</v>
      </c>
      <c r="M293" s="76">
        <v>0</v>
      </c>
      <c r="N293" s="51">
        <f>SUM(D293:M293)</f>
        <v>4821238</v>
      </c>
      <c r="O293" s="42">
        <f>(N293/$N$296)*100</f>
        <v>22.577981275015553</v>
      </c>
      <c r="P293" s="43"/>
      <c r="R293" s="1"/>
    </row>
    <row r="294" spans="3:18" ht="16.5" customHeight="1">
      <c r="C294" s="37" t="s">
        <v>133</v>
      </c>
      <c r="D294" s="49">
        <v>378400</v>
      </c>
      <c r="E294" s="49">
        <v>6387200</v>
      </c>
      <c r="F294" s="49">
        <v>927600</v>
      </c>
      <c r="G294" s="49">
        <v>3200160</v>
      </c>
      <c r="H294" s="49">
        <v>88000</v>
      </c>
      <c r="I294" s="49">
        <v>131200</v>
      </c>
      <c r="J294" s="49">
        <v>306270</v>
      </c>
      <c r="K294" s="49">
        <v>519912</v>
      </c>
      <c r="L294" s="50">
        <v>78850</v>
      </c>
      <c r="M294" s="76">
        <v>0</v>
      </c>
      <c r="N294" s="51">
        <f>SUM(D294:M294)</f>
        <v>12017592</v>
      </c>
      <c r="O294" s="42">
        <f>(N294/$N$296)*100</f>
        <v>56.278691727472626</v>
      </c>
      <c r="P294" s="43"/>
      <c r="R294" s="1"/>
    </row>
    <row r="295" spans="3:18" ht="16.5" customHeight="1">
      <c r="C295" s="37" t="s">
        <v>134</v>
      </c>
      <c r="D295" s="49">
        <v>0</v>
      </c>
      <c r="E295" s="49">
        <v>863200</v>
      </c>
      <c r="F295" s="49">
        <v>863200</v>
      </c>
      <c r="G295" s="49">
        <v>863200</v>
      </c>
      <c r="H295" s="49">
        <v>1883270</v>
      </c>
      <c r="I295" s="49">
        <v>0</v>
      </c>
      <c r="J295" s="49">
        <v>42016</v>
      </c>
      <c r="K295" s="49">
        <v>0</v>
      </c>
      <c r="L295" s="50">
        <v>0</v>
      </c>
      <c r="M295" s="76">
        <v>0</v>
      </c>
      <c r="N295" s="51">
        <f>SUM(D295:M295)</f>
        <v>4514886</v>
      </c>
      <c r="O295" s="42">
        <f>(N295/$N$296)*100</f>
        <v>21.143326997511817</v>
      </c>
      <c r="P295" s="43"/>
      <c r="R295" s="1"/>
    </row>
    <row r="296" spans="2:18" ht="16.5" customHeight="1" thickBot="1">
      <c r="B296" s="24"/>
      <c r="C296" s="24" t="s">
        <v>7</v>
      </c>
      <c r="D296" s="44">
        <f aca="true" t="shared" si="53" ref="D296:J296">SUM(D292:D295)</f>
        <v>378400</v>
      </c>
      <c r="E296" s="44">
        <f t="shared" si="53"/>
        <v>7250400</v>
      </c>
      <c r="F296" s="44">
        <f t="shared" si="53"/>
        <v>1790800</v>
      </c>
      <c r="G296" s="44">
        <f t="shared" si="53"/>
        <v>4063360</v>
      </c>
      <c r="H296" s="44">
        <f t="shared" si="53"/>
        <v>1971270</v>
      </c>
      <c r="I296" s="44">
        <f t="shared" si="53"/>
        <v>1199920</v>
      </c>
      <c r="J296" s="44">
        <f t="shared" si="53"/>
        <v>1758012</v>
      </c>
      <c r="K296" s="44">
        <f>SUM(K293:K295)</f>
        <v>1443204</v>
      </c>
      <c r="L296" s="45">
        <f>SUM(L293:L295)</f>
        <v>1498350</v>
      </c>
      <c r="M296" s="75">
        <f>SUM(M293:M295)</f>
        <v>0</v>
      </c>
      <c r="N296" s="46">
        <f>SUM(N293:N295)</f>
        <v>21353716</v>
      </c>
      <c r="O296" s="47">
        <f>(N296/$N$500)*100</f>
        <v>0.2932448452630417</v>
      </c>
      <c r="P296" s="48"/>
      <c r="R296" s="1"/>
    </row>
    <row r="297" spans="4:18" ht="16.5" customHeight="1">
      <c r="D297" s="49"/>
      <c r="E297" s="49"/>
      <c r="F297" s="49"/>
      <c r="G297" s="49"/>
      <c r="H297" s="49"/>
      <c r="I297" s="49"/>
      <c r="J297" s="49"/>
      <c r="K297" s="49"/>
      <c r="L297" s="50"/>
      <c r="M297" s="76"/>
      <c r="N297" s="51"/>
      <c r="O297" s="52"/>
      <c r="P297" s="43"/>
      <c r="R297" s="1"/>
    </row>
    <row r="298" spans="2:18" ht="16.5" customHeight="1">
      <c r="B298" s="30" t="s">
        <v>135</v>
      </c>
      <c r="C298" s="37" t="s">
        <v>426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50">
        <v>0</v>
      </c>
      <c r="M298" s="76">
        <v>303600</v>
      </c>
      <c r="N298" s="51">
        <f>SUM(D298:M298)</f>
        <v>303600</v>
      </c>
      <c r="O298" s="42">
        <f>(N298/$N$303)*100</f>
        <v>2.578370225429049</v>
      </c>
      <c r="P298" s="43"/>
      <c r="R298" s="1"/>
    </row>
    <row r="299" spans="3:18" ht="16.5" customHeight="1">
      <c r="C299" s="37" t="s">
        <v>284</v>
      </c>
      <c r="D299" s="49">
        <v>0</v>
      </c>
      <c r="E299" s="49">
        <v>0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860000</v>
      </c>
      <c r="L299" s="50">
        <v>788000</v>
      </c>
      <c r="M299" s="76">
        <v>571088</v>
      </c>
      <c r="N299" s="51">
        <f>SUM(D299:M299)</f>
        <v>2219088</v>
      </c>
      <c r="O299" s="42">
        <f>(N299/$N$303)*100</f>
        <v>18.84595002242061</v>
      </c>
      <c r="P299" s="43"/>
      <c r="R299" s="1"/>
    </row>
    <row r="300" spans="3:18" ht="16.5" customHeight="1">
      <c r="C300" s="37" t="s">
        <v>361</v>
      </c>
      <c r="D300" s="49">
        <v>0</v>
      </c>
      <c r="E300" s="49">
        <v>0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50">
        <v>1440000</v>
      </c>
      <c r="M300" s="76">
        <v>0</v>
      </c>
      <c r="N300" s="51">
        <f>SUM(D300:M300)</f>
        <v>1440000</v>
      </c>
      <c r="O300" s="42">
        <f>(N300/$N$303)*100</f>
        <v>12.229423994129876</v>
      </c>
      <c r="P300" s="43"/>
      <c r="R300" s="1"/>
    </row>
    <row r="301" spans="3:18" ht="16.5" customHeight="1">
      <c r="C301" s="37" t="s">
        <v>362</v>
      </c>
      <c r="D301" s="49">
        <v>0</v>
      </c>
      <c r="E301" s="49">
        <v>0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50">
        <v>864000</v>
      </c>
      <c r="M301" s="76">
        <v>1006400</v>
      </c>
      <c r="N301" s="51">
        <f>SUM(D301:M301)</f>
        <v>1870400</v>
      </c>
      <c r="O301" s="42">
        <f>(N301/$N$303)*100</f>
        <v>15.884662943486472</v>
      </c>
      <c r="P301" s="43"/>
      <c r="R301" s="1"/>
    </row>
    <row r="302" spans="3:18" ht="16.5" customHeight="1">
      <c r="C302" s="37" t="s">
        <v>136</v>
      </c>
      <c r="D302" s="49">
        <v>180000</v>
      </c>
      <c r="E302" s="49">
        <v>2439440</v>
      </c>
      <c r="F302" s="49">
        <v>5200</v>
      </c>
      <c r="G302" s="49">
        <v>2409152</v>
      </c>
      <c r="H302" s="49">
        <v>416000</v>
      </c>
      <c r="I302" s="49">
        <v>492000</v>
      </c>
      <c r="J302" s="49">
        <v>0</v>
      </c>
      <c r="K302" s="49">
        <v>0</v>
      </c>
      <c r="L302" s="50">
        <v>0</v>
      </c>
      <c r="M302" s="76">
        <v>0</v>
      </c>
      <c r="N302" s="51">
        <f>SUM(D302:M302)</f>
        <v>5941792</v>
      </c>
      <c r="O302" s="42">
        <f>(N302/$N$303)*100</f>
        <v>50.461592814533994</v>
      </c>
      <c r="P302" s="43"/>
      <c r="R302" s="1"/>
    </row>
    <row r="303" spans="2:18" ht="16.5" customHeight="1" thickBot="1">
      <c r="B303" s="24"/>
      <c r="C303" s="24" t="s">
        <v>7</v>
      </c>
      <c r="D303" s="44">
        <f aca="true" t="shared" si="54" ref="D303:J303">SUM(D297:D302)</f>
        <v>180000</v>
      </c>
      <c r="E303" s="44">
        <f t="shared" si="54"/>
        <v>2439440</v>
      </c>
      <c r="F303" s="44">
        <f t="shared" si="54"/>
        <v>5200</v>
      </c>
      <c r="G303" s="44">
        <f t="shared" si="54"/>
        <v>2409152</v>
      </c>
      <c r="H303" s="44">
        <f t="shared" si="54"/>
        <v>416000</v>
      </c>
      <c r="I303" s="44">
        <f t="shared" si="54"/>
        <v>492000</v>
      </c>
      <c r="J303" s="44">
        <f t="shared" si="54"/>
        <v>0</v>
      </c>
      <c r="K303" s="44">
        <f>SUM(K299:K302)</f>
        <v>860000</v>
      </c>
      <c r="L303" s="45">
        <f>SUM(L299:L302)</f>
        <v>3092000</v>
      </c>
      <c r="M303" s="75">
        <f>SUM(M298:M302)</f>
        <v>1881088</v>
      </c>
      <c r="N303" s="46">
        <f>SUM(N298:N302)</f>
        <v>11774880</v>
      </c>
      <c r="O303" s="47">
        <f>(N303/$N$500)*100</f>
        <v>0.16170126377961028</v>
      </c>
      <c r="P303" s="48"/>
      <c r="R303" s="1"/>
    </row>
    <row r="304" spans="4:18" ht="16.5" customHeight="1">
      <c r="D304" s="49"/>
      <c r="E304" s="49"/>
      <c r="F304" s="49"/>
      <c r="G304" s="49"/>
      <c r="H304" s="49"/>
      <c r="I304" s="49"/>
      <c r="J304" s="49"/>
      <c r="K304" s="49"/>
      <c r="L304" s="50"/>
      <c r="M304" s="76"/>
      <c r="N304" s="51"/>
      <c r="O304" s="52"/>
      <c r="P304" s="43"/>
      <c r="R304" s="1"/>
    </row>
    <row r="305" spans="2:18" ht="16.5" customHeight="1">
      <c r="B305" s="30" t="s">
        <v>137</v>
      </c>
      <c r="C305" s="37" t="s">
        <v>138</v>
      </c>
      <c r="D305" s="49">
        <v>0</v>
      </c>
      <c r="E305" s="49">
        <v>0</v>
      </c>
      <c r="F305" s="49">
        <v>0</v>
      </c>
      <c r="G305" s="49">
        <v>0</v>
      </c>
      <c r="H305" s="49">
        <v>314740</v>
      </c>
      <c r="I305" s="49">
        <v>0</v>
      </c>
      <c r="J305" s="49">
        <v>0</v>
      </c>
      <c r="K305" s="49">
        <v>0</v>
      </c>
      <c r="L305" s="50">
        <v>0</v>
      </c>
      <c r="M305" s="76">
        <v>0</v>
      </c>
      <c r="N305" s="51">
        <f>SUM(D305:M305)</f>
        <v>314740</v>
      </c>
      <c r="O305" s="42">
        <f aca="true" t="shared" si="55" ref="O305:O312">(N305/$N$313)*100</f>
        <v>1.2469600544900228</v>
      </c>
      <c r="P305" s="43"/>
      <c r="R305" s="1"/>
    </row>
    <row r="306" spans="3:18" ht="16.5" customHeight="1">
      <c r="C306" s="37" t="s">
        <v>427</v>
      </c>
      <c r="D306" s="49">
        <v>0</v>
      </c>
      <c r="E306" s="49">
        <v>0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50">
        <v>0</v>
      </c>
      <c r="M306" s="76">
        <v>553296</v>
      </c>
      <c r="N306" s="51">
        <f>SUM(D306:M306)</f>
        <v>553296</v>
      </c>
      <c r="O306" s="42">
        <f>(N306/$N$313)*100</f>
        <v>2.192088740894426</v>
      </c>
      <c r="P306" s="43"/>
      <c r="R306" s="1"/>
    </row>
    <row r="307" spans="3:18" ht="16.5" customHeight="1">
      <c r="C307" s="37" t="s">
        <v>139</v>
      </c>
      <c r="D307" s="49">
        <v>185057</v>
      </c>
      <c r="E307" s="49">
        <v>0</v>
      </c>
      <c r="F307" s="49">
        <v>0</v>
      </c>
      <c r="G307" s="49">
        <v>110000</v>
      </c>
      <c r="H307" s="49">
        <v>13472260</v>
      </c>
      <c r="I307" s="49">
        <v>0</v>
      </c>
      <c r="J307" s="49">
        <v>495000</v>
      </c>
      <c r="K307" s="49">
        <v>0</v>
      </c>
      <c r="L307" s="50">
        <v>1578000</v>
      </c>
      <c r="M307" s="76">
        <v>0</v>
      </c>
      <c r="N307" s="51">
        <f aca="true" t="shared" si="56" ref="N307:N312">SUM(D307:M307)</f>
        <v>15840317</v>
      </c>
      <c r="O307" s="42">
        <f t="shared" si="55"/>
        <v>62.7573316053226</v>
      </c>
      <c r="P307" s="43"/>
      <c r="R307" s="1"/>
    </row>
    <row r="308" spans="3:18" ht="16.5" customHeight="1">
      <c r="C308" s="37" t="s">
        <v>140</v>
      </c>
      <c r="D308" s="49">
        <v>0</v>
      </c>
      <c r="E308" s="49">
        <v>0</v>
      </c>
      <c r="F308" s="49">
        <v>0</v>
      </c>
      <c r="G308" s="49">
        <v>0</v>
      </c>
      <c r="H308" s="49">
        <v>1612763</v>
      </c>
      <c r="I308" s="49">
        <v>0</v>
      </c>
      <c r="J308" s="49">
        <v>0</v>
      </c>
      <c r="K308" s="49">
        <v>5525655</v>
      </c>
      <c r="L308" s="50">
        <v>0</v>
      </c>
      <c r="M308" s="76">
        <v>0</v>
      </c>
      <c r="N308" s="51">
        <f t="shared" si="56"/>
        <v>7138418</v>
      </c>
      <c r="O308" s="42">
        <f t="shared" si="55"/>
        <v>28.281508858907543</v>
      </c>
      <c r="P308" s="43"/>
      <c r="R308" s="1"/>
    </row>
    <row r="309" spans="3:18" ht="16.5" customHeight="1">
      <c r="C309" s="37" t="s">
        <v>141</v>
      </c>
      <c r="D309" s="49">
        <v>0</v>
      </c>
      <c r="E309" s="49">
        <v>143000</v>
      </c>
      <c r="F309" s="49">
        <v>148000</v>
      </c>
      <c r="G309" s="49">
        <v>0</v>
      </c>
      <c r="H309" s="49">
        <v>165000</v>
      </c>
      <c r="I309" s="49">
        <v>170000</v>
      </c>
      <c r="J309" s="49">
        <v>220000</v>
      </c>
      <c r="K309" s="49">
        <v>0</v>
      </c>
      <c r="L309" s="50">
        <v>0</v>
      </c>
      <c r="M309" s="76">
        <v>0</v>
      </c>
      <c r="N309" s="51">
        <f t="shared" si="56"/>
        <v>846000</v>
      </c>
      <c r="O309" s="42">
        <f t="shared" si="55"/>
        <v>3.3517449517015927</v>
      </c>
      <c r="P309" s="43"/>
      <c r="R309" s="1"/>
    </row>
    <row r="310" spans="3:18" ht="16.5" customHeight="1">
      <c r="C310" s="37" t="s">
        <v>142</v>
      </c>
      <c r="D310" s="49">
        <v>0</v>
      </c>
      <c r="E310" s="49">
        <v>0</v>
      </c>
      <c r="F310" s="49">
        <v>0</v>
      </c>
      <c r="G310" s="49">
        <v>0</v>
      </c>
      <c r="H310" s="49">
        <v>335297</v>
      </c>
      <c r="I310" s="49">
        <v>0</v>
      </c>
      <c r="J310" s="49">
        <v>0</v>
      </c>
      <c r="K310" s="49">
        <v>0</v>
      </c>
      <c r="L310" s="50">
        <v>0</v>
      </c>
      <c r="M310" s="76">
        <v>0</v>
      </c>
      <c r="N310" s="51">
        <f t="shared" si="56"/>
        <v>335297</v>
      </c>
      <c r="O310" s="42">
        <f t="shared" si="55"/>
        <v>1.3284042873175992</v>
      </c>
      <c r="P310" s="43"/>
      <c r="R310" s="1"/>
    </row>
    <row r="311" spans="3:18" ht="16.5" customHeight="1">
      <c r="C311" s="37" t="s">
        <v>314</v>
      </c>
      <c r="D311" s="49">
        <v>0</v>
      </c>
      <c r="E311" s="49">
        <v>0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141677</v>
      </c>
      <c r="L311" s="50">
        <v>70839</v>
      </c>
      <c r="M311" s="76">
        <v>0</v>
      </c>
      <c r="N311" s="51">
        <f t="shared" si="56"/>
        <v>212516</v>
      </c>
      <c r="O311" s="42">
        <f t="shared" si="55"/>
        <v>0.8419615013662124</v>
      </c>
      <c r="P311" s="43"/>
      <c r="R311" s="1"/>
    </row>
    <row r="312" spans="3:18" ht="16.5" customHeight="1">
      <c r="C312" s="37" t="s">
        <v>44</v>
      </c>
      <c r="D312" s="49">
        <v>0</v>
      </c>
      <c r="E312" s="49">
        <v>0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50">
        <v>0</v>
      </c>
      <c r="M312" s="76">
        <v>0</v>
      </c>
      <c r="N312" s="51">
        <f t="shared" si="56"/>
        <v>0</v>
      </c>
      <c r="O312" s="42">
        <f t="shared" si="55"/>
        <v>0</v>
      </c>
      <c r="P312" s="43"/>
      <c r="R312" s="1"/>
    </row>
    <row r="313" spans="2:18" ht="16.5" customHeight="1" thickBot="1">
      <c r="B313" s="24"/>
      <c r="C313" s="24" t="s">
        <v>7</v>
      </c>
      <c r="D313" s="44">
        <f aca="true" t="shared" si="57" ref="D313:J313">SUM(D304:D312)</f>
        <v>185057</v>
      </c>
      <c r="E313" s="44">
        <f t="shared" si="57"/>
        <v>143000</v>
      </c>
      <c r="F313" s="44">
        <f t="shared" si="57"/>
        <v>148000</v>
      </c>
      <c r="G313" s="44">
        <f t="shared" si="57"/>
        <v>110000</v>
      </c>
      <c r="H313" s="44">
        <f t="shared" si="57"/>
        <v>15900060</v>
      </c>
      <c r="I313" s="44">
        <f t="shared" si="57"/>
        <v>170000</v>
      </c>
      <c r="J313" s="44">
        <f t="shared" si="57"/>
        <v>715000</v>
      </c>
      <c r="K313" s="44">
        <f>SUM(K305:K312)</f>
        <v>5667332</v>
      </c>
      <c r="L313" s="45">
        <f>SUM(L305:L312)</f>
        <v>1648839</v>
      </c>
      <c r="M313" s="75">
        <f>SUM(M305:M312)</f>
        <v>553296</v>
      </c>
      <c r="N313" s="46">
        <f>SUM(N305:N312)</f>
        <v>25240584</v>
      </c>
      <c r="O313" s="47">
        <f>(N313/$N$500)*100</f>
        <v>0.3466221593201298</v>
      </c>
      <c r="P313" s="48"/>
      <c r="R313" s="1"/>
    </row>
    <row r="314" spans="4:18" ht="16.5" customHeight="1">
      <c r="D314" s="49"/>
      <c r="E314" s="49"/>
      <c r="F314" s="49"/>
      <c r="G314" s="49"/>
      <c r="H314" s="49"/>
      <c r="I314" s="49"/>
      <c r="J314" s="49"/>
      <c r="K314" s="49"/>
      <c r="L314" s="50"/>
      <c r="M314" s="76"/>
      <c r="N314" s="51"/>
      <c r="O314" s="52"/>
      <c r="P314" s="43"/>
      <c r="R314" s="1"/>
    </row>
    <row r="315" spans="2:18" ht="16.5" customHeight="1">
      <c r="B315" s="30" t="s">
        <v>143</v>
      </c>
      <c r="C315" s="37" t="s">
        <v>144</v>
      </c>
      <c r="D315" s="49">
        <v>2670401</v>
      </c>
      <c r="E315" s="49">
        <v>0</v>
      </c>
      <c r="F315" s="49">
        <v>5750000</v>
      </c>
      <c r="G315" s="49">
        <v>1200000</v>
      </c>
      <c r="H315" s="49">
        <v>9240000</v>
      </c>
      <c r="I315" s="49">
        <v>0</v>
      </c>
      <c r="J315" s="49">
        <v>8435000</v>
      </c>
      <c r="K315" s="49">
        <v>0</v>
      </c>
      <c r="L315" s="50">
        <v>5395000</v>
      </c>
      <c r="M315" s="76">
        <v>2365500</v>
      </c>
      <c r="N315" s="51">
        <f>SUM(D315:M315)</f>
        <v>35055901</v>
      </c>
      <c r="O315" s="42">
        <f>(N315/$N$318)*100</f>
        <v>96.82703570054045</v>
      </c>
      <c r="P315" s="43"/>
      <c r="R315" s="1"/>
    </row>
    <row r="316" spans="3:18" ht="16.5" customHeight="1">
      <c r="C316" s="37" t="s">
        <v>285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83000</v>
      </c>
      <c r="L316" s="50">
        <v>0</v>
      </c>
      <c r="M316" s="76">
        <v>0</v>
      </c>
      <c r="N316" s="51">
        <f>SUM(D316:M316)</f>
        <v>83000</v>
      </c>
      <c r="O316" s="42">
        <f>(N316/$N$318)*100</f>
        <v>0.22925224381324152</v>
      </c>
      <c r="P316" s="43"/>
      <c r="R316" s="1"/>
    </row>
    <row r="317" spans="3:18" ht="16.5" customHeight="1">
      <c r="C317" s="37" t="s">
        <v>145</v>
      </c>
      <c r="D317" s="49">
        <v>249000</v>
      </c>
      <c r="E317" s="49">
        <v>311250</v>
      </c>
      <c r="F317" s="49">
        <v>15061</v>
      </c>
      <c r="G317" s="49">
        <v>241050</v>
      </c>
      <c r="H317" s="49">
        <v>249400</v>
      </c>
      <c r="I317" s="49">
        <v>0</v>
      </c>
      <c r="J317" s="49">
        <v>0</v>
      </c>
      <c r="K317" s="49">
        <v>0</v>
      </c>
      <c r="L317" s="50">
        <v>0</v>
      </c>
      <c r="M317" s="76">
        <v>0</v>
      </c>
      <c r="N317" s="51">
        <f>SUM(D317:M317)</f>
        <v>1065761</v>
      </c>
      <c r="O317" s="42">
        <f>(N317/$N$318)*100</f>
        <v>2.9437120556463143</v>
      </c>
      <c r="P317" s="43"/>
      <c r="R317" s="1"/>
    </row>
    <row r="318" spans="2:18" ht="16.5" customHeight="1" thickBot="1">
      <c r="B318" s="24"/>
      <c r="C318" s="24" t="s">
        <v>7</v>
      </c>
      <c r="D318" s="44">
        <f aca="true" t="shared" si="58" ref="D318:J318">SUM(D314:D317)</f>
        <v>2919401</v>
      </c>
      <c r="E318" s="44">
        <f t="shared" si="58"/>
        <v>311250</v>
      </c>
      <c r="F318" s="44">
        <f t="shared" si="58"/>
        <v>5765061</v>
      </c>
      <c r="G318" s="44">
        <f t="shared" si="58"/>
        <v>1441050</v>
      </c>
      <c r="H318" s="44">
        <f t="shared" si="58"/>
        <v>9489400</v>
      </c>
      <c r="I318" s="44">
        <f t="shared" si="58"/>
        <v>0</v>
      </c>
      <c r="J318" s="44">
        <f t="shared" si="58"/>
        <v>8435000</v>
      </c>
      <c r="K318" s="44">
        <f>SUM(K315:K317)</f>
        <v>83000</v>
      </c>
      <c r="L318" s="45">
        <f>SUM(L315:L317)</f>
        <v>5395000</v>
      </c>
      <c r="M318" s="75">
        <f>SUM(M315:M317)</f>
        <v>2365500</v>
      </c>
      <c r="N318" s="46">
        <f>SUM(N315:N317)</f>
        <v>36204662</v>
      </c>
      <c r="O318" s="47">
        <f>(N318/$N$500)*100</f>
        <v>0.4971888970514886</v>
      </c>
      <c r="P318" s="48"/>
      <c r="R318" s="1"/>
    </row>
    <row r="319" spans="4:18" ht="16.5" customHeight="1">
      <c r="D319" s="49"/>
      <c r="E319" s="49"/>
      <c r="F319" s="49"/>
      <c r="G319" s="49"/>
      <c r="H319" s="49"/>
      <c r="I319" s="49"/>
      <c r="J319" s="49"/>
      <c r="K319" s="49"/>
      <c r="L319" s="50"/>
      <c r="M319" s="76"/>
      <c r="N319" s="51"/>
      <c r="O319" s="52"/>
      <c r="P319" s="43"/>
      <c r="R319" s="1"/>
    </row>
    <row r="320" spans="2:18" ht="16.5" customHeight="1">
      <c r="B320" s="30" t="s">
        <v>146</v>
      </c>
      <c r="C320" s="37" t="s">
        <v>363</v>
      </c>
      <c r="D320" s="49">
        <v>0</v>
      </c>
      <c r="E320" s="49">
        <v>0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50">
        <v>300000</v>
      </c>
      <c r="M320" s="76">
        <v>400000</v>
      </c>
      <c r="N320" s="51">
        <f>SUM(D320:M320)</f>
        <v>700000</v>
      </c>
      <c r="O320" s="42">
        <f>(N320/$N$324)*100</f>
        <v>0.52463181601468</v>
      </c>
      <c r="P320" s="43"/>
      <c r="R320" s="1"/>
    </row>
    <row r="321" spans="3:18" ht="15.75" customHeight="1">
      <c r="C321" s="37" t="s">
        <v>147</v>
      </c>
      <c r="D321" s="49">
        <v>8537639</v>
      </c>
      <c r="E321" s="49">
        <v>0</v>
      </c>
      <c r="F321" s="49">
        <v>12464000</v>
      </c>
      <c r="G321" s="49">
        <v>2898841</v>
      </c>
      <c r="H321" s="49">
        <v>-1114883</v>
      </c>
      <c r="I321" s="49">
        <v>16000000</v>
      </c>
      <c r="J321" s="49">
        <v>18080000</v>
      </c>
      <c r="K321" s="49">
        <v>9967853</v>
      </c>
      <c r="L321" s="50">
        <v>40766529</v>
      </c>
      <c r="M321" s="76">
        <v>0</v>
      </c>
      <c r="N321" s="51">
        <f>SUM(D321:M321)</f>
        <v>107599979</v>
      </c>
      <c r="O321" s="42">
        <f>(N321/$N$324)*100</f>
        <v>80.64338912273061</v>
      </c>
      <c r="P321" s="43"/>
      <c r="R321" s="1"/>
    </row>
    <row r="322" spans="3:18" ht="16.5" customHeight="1">
      <c r="C322" s="37" t="s">
        <v>148</v>
      </c>
      <c r="D322" s="49">
        <v>0</v>
      </c>
      <c r="E322" s="49">
        <v>933193</v>
      </c>
      <c r="F322" s="49">
        <v>388534</v>
      </c>
      <c r="G322" s="49">
        <v>912000</v>
      </c>
      <c r="H322" s="49">
        <v>2863300</v>
      </c>
      <c r="I322" s="49">
        <v>1045000</v>
      </c>
      <c r="J322" s="49">
        <v>1235000</v>
      </c>
      <c r="K322" s="49">
        <v>3032000</v>
      </c>
      <c r="L322" s="50">
        <v>4965400</v>
      </c>
      <c r="M322" s="76">
        <v>9452500</v>
      </c>
      <c r="N322" s="51">
        <f>SUM(D322:M322)</f>
        <v>24826927</v>
      </c>
      <c r="O322" s="42">
        <f>(N322/$N$324)*100</f>
        <v>18.607136854391275</v>
      </c>
      <c r="P322" s="43"/>
      <c r="R322" s="1"/>
    </row>
    <row r="323" spans="3:18" ht="16.5" customHeight="1">
      <c r="C323" s="37" t="s">
        <v>269</v>
      </c>
      <c r="D323" s="49">
        <v>0</v>
      </c>
      <c r="E323" s="49">
        <v>0</v>
      </c>
      <c r="F323" s="49">
        <v>0</v>
      </c>
      <c r="G323" s="49">
        <v>0</v>
      </c>
      <c r="H323" s="49">
        <v>0</v>
      </c>
      <c r="I323" s="49">
        <v>0</v>
      </c>
      <c r="J323" s="49">
        <v>300000</v>
      </c>
      <c r="K323" s="49">
        <v>0</v>
      </c>
      <c r="L323" s="50">
        <v>0</v>
      </c>
      <c r="M323" s="76">
        <v>0</v>
      </c>
      <c r="N323" s="51">
        <f>SUM(D323:M323)</f>
        <v>300000</v>
      </c>
      <c r="O323" s="42">
        <f>(N323/$N$324)*100</f>
        <v>0.22484220686343429</v>
      </c>
      <c r="P323" s="43"/>
      <c r="R323" s="1"/>
    </row>
    <row r="324" spans="2:18" ht="16.5" customHeight="1" thickBot="1">
      <c r="B324" s="24"/>
      <c r="C324" s="24" t="s">
        <v>7</v>
      </c>
      <c r="D324" s="44">
        <f aca="true" t="shared" si="59" ref="D324:J324">SUM(D319:D323)</f>
        <v>8537639</v>
      </c>
      <c r="E324" s="44">
        <f t="shared" si="59"/>
        <v>933193</v>
      </c>
      <c r="F324" s="44">
        <f t="shared" si="59"/>
        <v>12852534</v>
      </c>
      <c r="G324" s="44">
        <f t="shared" si="59"/>
        <v>3810841</v>
      </c>
      <c r="H324" s="44">
        <f t="shared" si="59"/>
        <v>1748417</v>
      </c>
      <c r="I324" s="44">
        <f t="shared" si="59"/>
        <v>17045000</v>
      </c>
      <c r="J324" s="44">
        <f t="shared" si="59"/>
        <v>19615000</v>
      </c>
      <c r="K324" s="44">
        <f>SUM(K320:K323)</f>
        <v>12999853</v>
      </c>
      <c r="L324" s="45">
        <f>SUM(L320:L323)</f>
        <v>46031929</v>
      </c>
      <c r="M324" s="75">
        <f>SUM(M320:M323)</f>
        <v>9852500</v>
      </c>
      <c r="N324" s="46">
        <f>SUM(N320:N323)</f>
        <v>133426906</v>
      </c>
      <c r="O324" s="47">
        <f>(N324/$N$500)*100</f>
        <v>1.8323158556523094</v>
      </c>
      <c r="P324" s="48"/>
      <c r="R324" s="1"/>
    </row>
    <row r="325" spans="4:18" ht="16.5" customHeight="1">
      <c r="D325" s="49"/>
      <c r="E325" s="49"/>
      <c r="F325" s="49"/>
      <c r="G325" s="49"/>
      <c r="H325" s="49"/>
      <c r="I325" s="49"/>
      <c r="J325" s="49"/>
      <c r="K325" s="49"/>
      <c r="L325" s="50"/>
      <c r="M325" s="76"/>
      <c r="N325" s="51"/>
      <c r="O325" s="52"/>
      <c r="P325" s="43"/>
      <c r="R325" s="1"/>
    </row>
    <row r="326" spans="2:18" ht="16.5" customHeight="1">
      <c r="B326" s="30" t="s">
        <v>149</v>
      </c>
      <c r="C326" s="37" t="s">
        <v>150</v>
      </c>
      <c r="D326" s="49">
        <v>5672000</v>
      </c>
      <c r="E326" s="49">
        <v>3280000</v>
      </c>
      <c r="F326" s="49">
        <v>1920000</v>
      </c>
      <c r="G326" s="49">
        <v>602370</v>
      </c>
      <c r="H326" s="49">
        <v>408000</v>
      </c>
      <c r="I326" s="49">
        <v>320000</v>
      </c>
      <c r="J326" s="49">
        <v>1002000</v>
      </c>
      <c r="K326" s="49">
        <v>2180000</v>
      </c>
      <c r="L326" s="50">
        <v>3137776</v>
      </c>
      <c r="M326" s="76">
        <v>3779232</v>
      </c>
      <c r="N326" s="51">
        <f>SUM(D326:M326)</f>
        <v>22301378</v>
      </c>
      <c r="O326" s="42">
        <f aca="true" t="shared" si="60" ref="O326:O335">(N326/$N$336)*100</f>
        <v>5.007356632206326</v>
      </c>
      <c r="P326" s="43"/>
      <c r="R326" s="1"/>
    </row>
    <row r="327" spans="3:18" ht="16.5" customHeight="1">
      <c r="C327" s="37" t="s">
        <v>151</v>
      </c>
      <c r="D327" s="49">
        <v>2019770</v>
      </c>
      <c r="E327" s="49">
        <v>0</v>
      </c>
      <c r="F327" s="49">
        <v>7529690</v>
      </c>
      <c r="G327" s="49">
        <v>4188192</v>
      </c>
      <c r="H327" s="49">
        <v>4960000</v>
      </c>
      <c r="I327" s="49">
        <v>1801042</v>
      </c>
      <c r="J327" s="49">
        <v>2785125</v>
      </c>
      <c r="K327" s="49">
        <v>4915964</v>
      </c>
      <c r="L327" s="50">
        <v>7112622</v>
      </c>
      <c r="M327" s="76">
        <v>416000</v>
      </c>
      <c r="N327" s="51">
        <f aca="true" t="shared" si="61" ref="N327:N335">SUM(D327:M327)</f>
        <v>35728405</v>
      </c>
      <c r="O327" s="42">
        <f t="shared" si="60"/>
        <v>8.022144000917955</v>
      </c>
      <c r="P327" s="43"/>
      <c r="R327" s="1"/>
    </row>
    <row r="328" spans="3:18" ht="16.5" customHeight="1">
      <c r="C328" s="37" t="s">
        <v>428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50">
        <v>0</v>
      </c>
      <c r="M328" s="76">
        <v>466000</v>
      </c>
      <c r="N328" s="51">
        <f t="shared" si="61"/>
        <v>466000</v>
      </c>
      <c r="O328" s="42">
        <f t="shared" si="60"/>
        <v>0.10463156987914146</v>
      </c>
      <c r="P328" s="43"/>
      <c r="R328" s="1"/>
    </row>
    <row r="329" spans="3:18" ht="16.5" customHeight="1">
      <c r="C329" s="37" t="s">
        <v>366</v>
      </c>
      <c r="D329" s="49">
        <v>0</v>
      </c>
      <c r="E329" s="49">
        <v>0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50">
        <v>0</v>
      </c>
      <c r="M329" s="76">
        <v>260000</v>
      </c>
      <c r="N329" s="51">
        <f t="shared" si="61"/>
        <v>260000</v>
      </c>
      <c r="O329" s="42">
        <f t="shared" si="60"/>
        <v>0.05837812911711755</v>
      </c>
      <c r="P329" s="43"/>
      <c r="R329" s="1"/>
    </row>
    <row r="330" spans="3:16" ht="16.5" customHeight="1">
      <c r="C330" s="37" t="s">
        <v>152</v>
      </c>
      <c r="D330" s="49">
        <v>19774432</v>
      </c>
      <c r="E330" s="49">
        <v>13640000</v>
      </c>
      <c r="F330" s="49">
        <v>42876108</v>
      </c>
      <c r="G330" s="49">
        <v>41691768</v>
      </c>
      <c r="H330" s="49">
        <v>69407486</v>
      </c>
      <c r="I330" s="49">
        <v>36811456</v>
      </c>
      <c r="J330" s="49">
        <v>59557201</v>
      </c>
      <c r="K330" s="49">
        <v>2312051</v>
      </c>
      <c r="L330" s="50">
        <v>1680000</v>
      </c>
      <c r="M330" s="76">
        <v>31453989</v>
      </c>
      <c r="N330" s="51">
        <f t="shared" si="61"/>
        <v>319204491</v>
      </c>
      <c r="O330" s="42">
        <f t="shared" si="60"/>
        <v>71.67138842446842</v>
      </c>
      <c r="P330" s="43"/>
    </row>
    <row r="331" spans="3:16" ht="16.5" customHeight="1">
      <c r="C331" s="37" t="s">
        <v>267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123146</v>
      </c>
      <c r="K331" s="49">
        <v>0</v>
      </c>
      <c r="L331" s="50">
        <v>293444</v>
      </c>
      <c r="M331" s="76">
        <v>7250248</v>
      </c>
      <c r="N331" s="51">
        <f t="shared" si="61"/>
        <v>7666838</v>
      </c>
      <c r="O331" s="42">
        <f t="shared" si="60"/>
        <v>1.7214448410923975</v>
      </c>
      <c r="P331" s="43"/>
    </row>
    <row r="332" spans="3:16" ht="16.5" customHeight="1">
      <c r="C332" s="37" t="s">
        <v>153</v>
      </c>
      <c r="D332" s="49">
        <v>2961617</v>
      </c>
      <c r="E332" s="49">
        <v>4160380</v>
      </c>
      <c r="F332" s="49">
        <v>3074820</v>
      </c>
      <c r="G332" s="49">
        <v>3464768</v>
      </c>
      <c r="H332" s="49">
        <v>8084292</v>
      </c>
      <c r="I332" s="49">
        <v>5490144</v>
      </c>
      <c r="J332" s="49">
        <v>0</v>
      </c>
      <c r="K332" s="49">
        <v>8332640</v>
      </c>
      <c r="L332" s="50">
        <v>792000</v>
      </c>
      <c r="M332" s="76">
        <v>0</v>
      </c>
      <c r="N332" s="51">
        <f t="shared" si="61"/>
        <v>36360661</v>
      </c>
      <c r="O332" s="42">
        <f t="shared" si="60"/>
        <v>8.164105240929773</v>
      </c>
      <c r="P332" s="43"/>
    </row>
    <row r="333" spans="3:16" ht="16.5" customHeight="1">
      <c r="C333" s="37" t="s">
        <v>364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50">
        <v>771343</v>
      </c>
      <c r="M333" s="76">
        <v>0</v>
      </c>
      <c r="N333" s="51">
        <f t="shared" si="61"/>
        <v>771343</v>
      </c>
      <c r="O333" s="42">
        <f t="shared" si="60"/>
        <v>0.17319062018301848</v>
      </c>
      <c r="P333" s="43"/>
    </row>
    <row r="334" spans="3:16" ht="16.5" customHeight="1">
      <c r="C334" s="37" t="s">
        <v>154</v>
      </c>
      <c r="D334" s="49">
        <v>2726400</v>
      </c>
      <c r="E334" s="49">
        <v>48000</v>
      </c>
      <c r="F334" s="49">
        <v>2425467</v>
      </c>
      <c r="G334" s="49">
        <v>1174091</v>
      </c>
      <c r="H334" s="49">
        <v>684800</v>
      </c>
      <c r="I334" s="49">
        <v>762168</v>
      </c>
      <c r="J334" s="49">
        <v>2599430</v>
      </c>
      <c r="K334" s="49">
        <v>80000</v>
      </c>
      <c r="L334" s="50">
        <v>312000</v>
      </c>
      <c r="M334" s="76">
        <v>0</v>
      </c>
      <c r="N334" s="51">
        <f t="shared" si="61"/>
        <v>10812356</v>
      </c>
      <c r="O334" s="42">
        <f t="shared" si="60"/>
        <v>2.4277119793393873</v>
      </c>
      <c r="P334" s="43"/>
    </row>
    <row r="335" spans="3:16" ht="16.5" customHeight="1">
      <c r="C335" s="37" t="s">
        <v>155</v>
      </c>
      <c r="D335" s="49">
        <v>0</v>
      </c>
      <c r="E335" s="49">
        <v>716800</v>
      </c>
      <c r="F335" s="49">
        <v>4400000</v>
      </c>
      <c r="G335" s="49">
        <v>504000</v>
      </c>
      <c r="H335" s="49">
        <v>0</v>
      </c>
      <c r="I335" s="49">
        <v>5400000</v>
      </c>
      <c r="J335" s="49">
        <v>0</v>
      </c>
      <c r="K335" s="49">
        <v>0</v>
      </c>
      <c r="L335" s="50">
        <v>240000</v>
      </c>
      <c r="M335" s="76">
        <v>540000</v>
      </c>
      <c r="N335" s="51">
        <f t="shared" si="61"/>
        <v>11800800</v>
      </c>
      <c r="O335" s="42">
        <f t="shared" si="60"/>
        <v>2.649648561866465</v>
      </c>
      <c r="P335" s="43"/>
    </row>
    <row r="336" spans="2:16" ht="16.5" customHeight="1" thickBot="1">
      <c r="B336" s="24"/>
      <c r="C336" s="24" t="s">
        <v>7</v>
      </c>
      <c r="D336" s="44">
        <f aca="true" t="shared" si="62" ref="D336:J336">SUM(D325:D335)</f>
        <v>33154219</v>
      </c>
      <c r="E336" s="44">
        <f t="shared" si="62"/>
        <v>21845180</v>
      </c>
      <c r="F336" s="44">
        <f t="shared" si="62"/>
        <v>62226085</v>
      </c>
      <c r="G336" s="44">
        <f t="shared" si="62"/>
        <v>51625189</v>
      </c>
      <c r="H336" s="44">
        <f t="shared" si="62"/>
        <v>83544578</v>
      </c>
      <c r="I336" s="44">
        <f t="shared" si="62"/>
        <v>50584810</v>
      </c>
      <c r="J336" s="44">
        <f t="shared" si="62"/>
        <v>66066902</v>
      </c>
      <c r="K336" s="44">
        <f>SUM(K326:K335)</f>
        <v>17820655</v>
      </c>
      <c r="L336" s="45">
        <f>SUM(L326:L335)</f>
        <v>14339185</v>
      </c>
      <c r="M336" s="75">
        <f>SUM(M326:M335)</f>
        <v>44165469</v>
      </c>
      <c r="N336" s="46">
        <f>SUM(N326:N335)</f>
        <v>445372272</v>
      </c>
      <c r="O336" s="47">
        <f>(N336/$N$500)*100</f>
        <v>6.116177764427012</v>
      </c>
      <c r="P336" s="48"/>
    </row>
    <row r="337" spans="4:16" ht="16.5" customHeight="1">
      <c r="D337" s="49"/>
      <c r="E337" s="49"/>
      <c r="F337" s="49"/>
      <c r="G337" s="49"/>
      <c r="H337" s="49"/>
      <c r="I337" s="49"/>
      <c r="J337" s="49"/>
      <c r="K337" s="49"/>
      <c r="L337" s="50"/>
      <c r="M337" s="76"/>
      <c r="N337" s="51"/>
      <c r="O337" s="52"/>
      <c r="P337" s="43"/>
    </row>
    <row r="338" spans="2:16" ht="16.5" customHeight="1">
      <c r="B338" s="30" t="s">
        <v>156</v>
      </c>
      <c r="C338" s="37" t="s">
        <v>157</v>
      </c>
      <c r="D338" s="49">
        <v>960000</v>
      </c>
      <c r="E338" s="49">
        <v>2814000</v>
      </c>
      <c r="F338" s="49">
        <v>2213370</v>
      </c>
      <c r="G338" s="49">
        <v>1904000</v>
      </c>
      <c r="H338" s="49">
        <v>2816000</v>
      </c>
      <c r="I338" s="49">
        <v>2436000</v>
      </c>
      <c r="J338" s="49">
        <v>279000</v>
      </c>
      <c r="K338" s="49">
        <v>3885298</v>
      </c>
      <c r="L338" s="50">
        <v>3066903</v>
      </c>
      <c r="M338" s="76">
        <v>1557200</v>
      </c>
      <c r="N338" s="51">
        <f>SUM(D338:M338)</f>
        <v>21931771</v>
      </c>
      <c r="O338" s="42">
        <f aca="true" t="shared" si="63" ref="O338:O353">(N338/$N$354)*100</f>
        <v>7.837702976988083</v>
      </c>
      <c r="P338" s="43"/>
    </row>
    <row r="339" spans="3:16" ht="16.5" customHeight="1">
      <c r="C339" s="37" t="s">
        <v>158</v>
      </c>
      <c r="D339" s="49">
        <v>915052</v>
      </c>
      <c r="E339" s="49">
        <v>1843211</v>
      </c>
      <c r="F339" s="49">
        <v>1611589</v>
      </c>
      <c r="G339" s="49">
        <v>2226424</v>
      </c>
      <c r="H339" s="49">
        <v>1326400</v>
      </c>
      <c r="I339" s="49">
        <v>471114</v>
      </c>
      <c r="J339" s="49">
        <v>311225</v>
      </c>
      <c r="K339" s="49">
        <v>490722</v>
      </c>
      <c r="L339" s="50">
        <v>1228917</v>
      </c>
      <c r="M339" s="76">
        <v>1597750</v>
      </c>
      <c r="N339" s="51">
        <f aca="true" t="shared" si="64" ref="N339:N353">SUM(D339:M339)</f>
        <v>12022404</v>
      </c>
      <c r="O339" s="42">
        <f t="shared" si="63"/>
        <v>4.29641690228087</v>
      </c>
      <c r="P339" s="43"/>
    </row>
    <row r="340" spans="3:18" ht="16.5" customHeight="1">
      <c r="C340" s="37" t="s">
        <v>159</v>
      </c>
      <c r="D340" s="49">
        <v>600000</v>
      </c>
      <c r="E340" s="49">
        <v>1586710</v>
      </c>
      <c r="F340" s="49">
        <v>1521600</v>
      </c>
      <c r="G340" s="49">
        <v>1103200</v>
      </c>
      <c r="H340" s="49">
        <v>1460000</v>
      </c>
      <c r="I340" s="49">
        <v>4878804</v>
      </c>
      <c r="J340" s="49">
        <v>471785</v>
      </c>
      <c r="K340" s="49">
        <v>9926954</v>
      </c>
      <c r="L340" s="50">
        <v>7981661</v>
      </c>
      <c r="M340" s="76">
        <v>7777978</v>
      </c>
      <c r="N340" s="51">
        <f t="shared" si="64"/>
        <v>37308692</v>
      </c>
      <c r="O340" s="42">
        <f t="shared" si="63"/>
        <v>13.332915356262449</v>
      </c>
      <c r="P340" s="43"/>
      <c r="R340" s="1"/>
    </row>
    <row r="341" spans="3:18" ht="16.5" customHeight="1">
      <c r="C341" s="37" t="s">
        <v>160</v>
      </c>
      <c r="D341" s="49">
        <v>3428467</v>
      </c>
      <c r="E341" s="49">
        <v>13372497</v>
      </c>
      <c r="F341" s="49">
        <v>17000742</v>
      </c>
      <c r="G341" s="49">
        <v>14992742</v>
      </c>
      <c r="H341" s="49">
        <v>18265308</v>
      </c>
      <c r="I341" s="49">
        <v>7272000</v>
      </c>
      <c r="J341" s="49">
        <v>10635374</v>
      </c>
      <c r="K341" s="49">
        <v>12539129</v>
      </c>
      <c r="L341" s="50">
        <v>12868723</v>
      </c>
      <c r="M341" s="76">
        <v>14398080</v>
      </c>
      <c r="N341" s="51">
        <f t="shared" si="64"/>
        <v>124773062</v>
      </c>
      <c r="O341" s="42">
        <f t="shared" si="63"/>
        <v>44.58984180918716</v>
      </c>
      <c r="P341" s="43"/>
      <c r="R341" s="1"/>
    </row>
    <row r="342" spans="3:18" ht="16.5" customHeight="1">
      <c r="C342" s="37" t="s">
        <v>161</v>
      </c>
      <c r="D342" s="49">
        <v>1295150</v>
      </c>
      <c r="E342" s="49">
        <v>3600000</v>
      </c>
      <c r="F342" s="49">
        <v>5839268</v>
      </c>
      <c r="G342" s="49">
        <v>514000</v>
      </c>
      <c r="H342" s="49">
        <v>1945600</v>
      </c>
      <c r="I342" s="49">
        <v>1540000</v>
      </c>
      <c r="J342" s="49">
        <v>1670000</v>
      </c>
      <c r="K342" s="49">
        <v>2456000</v>
      </c>
      <c r="L342" s="50">
        <v>5251000</v>
      </c>
      <c r="M342" s="76">
        <v>1148004</v>
      </c>
      <c r="N342" s="51">
        <f t="shared" si="64"/>
        <v>25259022</v>
      </c>
      <c r="O342" s="42">
        <f t="shared" si="63"/>
        <v>9.02675447072685</v>
      </c>
      <c r="P342" s="43"/>
      <c r="R342" s="1"/>
    </row>
    <row r="343" spans="3:18" ht="16.5" customHeight="1">
      <c r="C343" s="37" t="s">
        <v>162</v>
      </c>
      <c r="D343" s="49">
        <v>0</v>
      </c>
      <c r="E343" s="49">
        <v>3040000</v>
      </c>
      <c r="F343" s="49">
        <v>5508800</v>
      </c>
      <c r="G343" s="49">
        <v>0</v>
      </c>
      <c r="H343" s="49">
        <v>5501000</v>
      </c>
      <c r="I343" s="49">
        <v>0</v>
      </c>
      <c r="J343" s="49">
        <v>1756455</v>
      </c>
      <c r="K343" s="49">
        <v>1738931</v>
      </c>
      <c r="L343" s="50">
        <v>1112488</v>
      </c>
      <c r="M343" s="76">
        <v>581058</v>
      </c>
      <c r="N343" s="51">
        <f t="shared" si="64"/>
        <v>19238732</v>
      </c>
      <c r="O343" s="42">
        <f t="shared" si="63"/>
        <v>6.875298263413196</v>
      </c>
      <c r="P343" s="43"/>
      <c r="R343" s="1"/>
    </row>
    <row r="344" spans="3:18" ht="16.5" customHeight="1">
      <c r="C344" s="37" t="s">
        <v>345</v>
      </c>
      <c r="D344" s="49">
        <v>0</v>
      </c>
      <c r="E344" s="49">
        <v>0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50">
        <v>0</v>
      </c>
      <c r="M344" s="76">
        <v>869000</v>
      </c>
      <c r="N344" s="51">
        <f t="shared" si="64"/>
        <v>869000</v>
      </c>
      <c r="O344" s="42">
        <f t="shared" si="63"/>
        <v>0.31055238936256646</v>
      </c>
      <c r="P344" s="43"/>
      <c r="R344" s="1"/>
    </row>
    <row r="345" spans="3:18" ht="16.5" customHeight="1">
      <c r="C345" s="37" t="s">
        <v>163</v>
      </c>
      <c r="D345" s="49">
        <v>737322</v>
      </c>
      <c r="E345" s="49">
        <v>0</v>
      </c>
      <c r="F345" s="49">
        <v>356000</v>
      </c>
      <c r="G345" s="49">
        <v>40000</v>
      </c>
      <c r="H345" s="49">
        <v>264000</v>
      </c>
      <c r="I345" s="49">
        <v>0</v>
      </c>
      <c r="J345" s="49">
        <v>0</v>
      </c>
      <c r="K345" s="49">
        <v>0</v>
      </c>
      <c r="L345" s="50">
        <v>156948</v>
      </c>
      <c r="M345" s="76">
        <v>649576</v>
      </c>
      <c r="N345" s="51">
        <f t="shared" si="64"/>
        <v>2203846</v>
      </c>
      <c r="O345" s="42">
        <f t="shared" si="63"/>
        <v>0.7875830162107418</v>
      </c>
      <c r="P345" s="43"/>
      <c r="R345" s="1"/>
    </row>
    <row r="346" spans="3:18" ht="16.5" customHeight="1">
      <c r="C346" s="37" t="s">
        <v>367</v>
      </c>
      <c r="D346" s="49">
        <v>0</v>
      </c>
      <c r="E346" s="49">
        <v>0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50">
        <v>109437</v>
      </c>
      <c r="M346" s="76">
        <v>0</v>
      </c>
      <c r="N346" s="51">
        <f t="shared" si="64"/>
        <v>109437</v>
      </c>
      <c r="O346" s="42">
        <f t="shared" si="63"/>
        <v>0.03910923111009342</v>
      </c>
      <c r="P346" s="43"/>
      <c r="R346" s="1"/>
    </row>
    <row r="347" spans="3:18" ht="16.5" customHeight="1">
      <c r="C347" s="37" t="s">
        <v>366</v>
      </c>
      <c r="D347" s="49">
        <v>0</v>
      </c>
      <c r="E347" s="49">
        <v>0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50">
        <v>69000</v>
      </c>
      <c r="M347" s="76">
        <v>0</v>
      </c>
      <c r="N347" s="51">
        <f t="shared" si="64"/>
        <v>69000</v>
      </c>
      <c r="O347" s="42">
        <f t="shared" si="63"/>
        <v>0.024658360029939107</v>
      </c>
      <c r="P347" s="43"/>
      <c r="R347" s="1"/>
    </row>
    <row r="348" spans="3:18" ht="16.5" customHeight="1">
      <c r="C348" s="37" t="s">
        <v>365</v>
      </c>
      <c r="D348" s="49">
        <v>0</v>
      </c>
      <c r="E348" s="49">
        <v>0</v>
      </c>
      <c r="F348" s="49">
        <v>0</v>
      </c>
      <c r="G348" s="49">
        <v>0</v>
      </c>
      <c r="H348" s="49">
        <v>0</v>
      </c>
      <c r="I348" s="49">
        <v>0</v>
      </c>
      <c r="J348" s="49">
        <v>0</v>
      </c>
      <c r="K348" s="49">
        <v>0</v>
      </c>
      <c r="L348" s="50">
        <v>90000</v>
      </c>
      <c r="M348" s="76">
        <v>0</v>
      </c>
      <c r="N348" s="51">
        <f t="shared" si="64"/>
        <v>90000</v>
      </c>
      <c r="O348" s="42">
        <f t="shared" si="63"/>
        <v>0.03216307829992058</v>
      </c>
      <c r="P348" s="43"/>
      <c r="R348" s="1"/>
    </row>
    <row r="349" spans="3:18" ht="16.5" customHeight="1">
      <c r="C349" s="37" t="s">
        <v>164</v>
      </c>
      <c r="D349" s="49">
        <v>92000</v>
      </c>
      <c r="E349" s="49">
        <v>2109100</v>
      </c>
      <c r="F349" s="49">
        <v>1622619</v>
      </c>
      <c r="G349" s="49">
        <v>91800</v>
      </c>
      <c r="H349" s="49">
        <v>2273476</v>
      </c>
      <c r="I349" s="49">
        <v>6175982</v>
      </c>
      <c r="J349" s="49">
        <v>1267529</v>
      </c>
      <c r="K349" s="49">
        <v>586325</v>
      </c>
      <c r="L349" s="50">
        <v>96095</v>
      </c>
      <c r="M349" s="76">
        <v>0</v>
      </c>
      <c r="N349" s="51">
        <f t="shared" si="64"/>
        <v>14314926</v>
      </c>
      <c r="O349" s="42">
        <f t="shared" si="63"/>
        <v>5.115689842172987</v>
      </c>
      <c r="P349" s="43"/>
      <c r="R349" s="1"/>
    </row>
    <row r="350" spans="3:18" ht="16.5" customHeight="1">
      <c r="C350" s="37" t="s">
        <v>165</v>
      </c>
      <c r="D350" s="49">
        <v>0</v>
      </c>
      <c r="E350" s="49">
        <v>4538380</v>
      </c>
      <c r="F350" s="49">
        <v>4192000</v>
      </c>
      <c r="G350" s="49">
        <v>520000</v>
      </c>
      <c r="H350" s="49">
        <v>0</v>
      </c>
      <c r="I350" s="49">
        <v>1811376</v>
      </c>
      <c r="J350" s="49">
        <v>146400</v>
      </c>
      <c r="K350" s="49">
        <v>480000</v>
      </c>
      <c r="L350" s="50">
        <v>2347750</v>
      </c>
      <c r="M350" s="76">
        <v>589000</v>
      </c>
      <c r="N350" s="51">
        <f t="shared" si="64"/>
        <v>14624906</v>
      </c>
      <c r="O350" s="42">
        <f t="shared" si="63"/>
        <v>5.2264666311886465</v>
      </c>
      <c r="P350" s="43"/>
      <c r="R350" s="1"/>
    </row>
    <row r="351" spans="3:18" ht="16.5" customHeight="1">
      <c r="C351" s="37" t="s">
        <v>368</v>
      </c>
      <c r="D351" s="49">
        <v>0</v>
      </c>
      <c r="E351" s="49">
        <v>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50">
        <v>114764</v>
      </c>
      <c r="M351" s="76">
        <v>56145</v>
      </c>
      <c r="N351" s="51">
        <f t="shared" si="64"/>
        <v>170909</v>
      </c>
      <c r="O351" s="42">
        <f t="shared" si="63"/>
        <v>0.061077328324012505</v>
      </c>
      <c r="P351" s="43"/>
      <c r="R351" s="1"/>
    </row>
    <row r="352" spans="3:18" ht="16.5" customHeight="1">
      <c r="C352" s="37" t="s">
        <v>430</v>
      </c>
      <c r="D352" s="49">
        <v>0</v>
      </c>
      <c r="E352" s="49">
        <v>0</v>
      </c>
      <c r="F352" s="49">
        <v>0</v>
      </c>
      <c r="G352" s="49">
        <v>0</v>
      </c>
      <c r="H352" s="49">
        <v>0</v>
      </c>
      <c r="I352" s="49">
        <v>0</v>
      </c>
      <c r="J352" s="49">
        <v>0</v>
      </c>
      <c r="K352" s="49">
        <v>0</v>
      </c>
      <c r="L352" s="50">
        <v>0</v>
      </c>
      <c r="M352" s="76">
        <v>100770</v>
      </c>
      <c r="N352" s="51">
        <f t="shared" si="64"/>
        <v>100770</v>
      </c>
      <c r="O352" s="42">
        <f t="shared" si="63"/>
        <v>0.03601192666981107</v>
      </c>
      <c r="P352" s="43"/>
      <c r="R352" s="1"/>
    </row>
    <row r="353" spans="3:18" ht="16.5" customHeight="1">
      <c r="C353" s="37" t="s">
        <v>166</v>
      </c>
      <c r="D353" s="49">
        <v>375100</v>
      </c>
      <c r="E353" s="49">
        <v>630045</v>
      </c>
      <c r="F353" s="49">
        <v>2776590</v>
      </c>
      <c r="G353" s="49">
        <v>1172850</v>
      </c>
      <c r="H353" s="49">
        <v>0</v>
      </c>
      <c r="I353" s="49">
        <v>0</v>
      </c>
      <c r="J353" s="49">
        <v>1782900</v>
      </c>
      <c r="K353" s="49">
        <v>0</v>
      </c>
      <c r="L353" s="50">
        <v>0</v>
      </c>
      <c r="M353" s="76">
        <v>0</v>
      </c>
      <c r="N353" s="51">
        <f t="shared" si="64"/>
        <v>6737485</v>
      </c>
      <c r="O353" s="42">
        <f t="shared" si="63"/>
        <v>2.407758417772671</v>
      </c>
      <c r="P353" s="43"/>
      <c r="R353" s="1"/>
    </row>
    <row r="354" spans="2:18" ht="16.5" customHeight="1" thickBot="1">
      <c r="B354" s="24"/>
      <c r="C354" s="24" t="s">
        <v>7</v>
      </c>
      <c r="D354" s="44">
        <f aca="true" t="shared" si="65" ref="D354:J354">SUM(D337:D353)</f>
        <v>8403091</v>
      </c>
      <c r="E354" s="44">
        <f t="shared" si="65"/>
        <v>33533943</v>
      </c>
      <c r="F354" s="44">
        <f t="shared" si="65"/>
        <v>42642578</v>
      </c>
      <c r="G354" s="44">
        <f t="shared" si="65"/>
        <v>22565016</v>
      </c>
      <c r="H354" s="44">
        <f t="shared" si="65"/>
        <v>33851784</v>
      </c>
      <c r="I354" s="44">
        <f t="shared" si="65"/>
        <v>24585276</v>
      </c>
      <c r="J354" s="44">
        <f t="shared" si="65"/>
        <v>18320668</v>
      </c>
      <c r="K354" s="44">
        <f>SUM(K338:K353)</f>
        <v>32103359</v>
      </c>
      <c r="L354" s="45">
        <f>SUM(L338:L353)</f>
        <v>34493686</v>
      </c>
      <c r="M354" s="75">
        <f>SUM(M338:M353)</f>
        <v>29324561</v>
      </c>
      <c r="N354" s="46">
        <f>SUM(N338:N353)</f>
        <v>279823962</v>
      </c>
      <c r="O354" s="47">
        <f>(N354/$N$500)*100</f>
        <v>3.842747296891148</v>
      </c>
      <c r="P354" s="48"/>
      <c r="R354" s="1"/>
    </row>
    <row r="355" spans="4:18" ht="16.5" customHeight="1">
      <c r="D355" s="49"/>
      <c r="E355" s="49"/>
      <c r="F355" s="49"/>
      <c r="G355" s="49"/>
      <c r="H355" s="49"/>
      <c r="I355" s="49"/>
      <c r="J355" s="49"/>
      <c r="K355" s="49"/>
      <c r="L355" s="50"/>
      <c r="M355" s="76"/>
      <c r="N355" s="51"/>
      <c r="O355" s="52"/>
      <c r="P355" s="43"/>
      <c r="R355" s="1"/>
    </row>
    <row r="356" spans="2:18" ht="16.5" customHeight="1">
      <c r="B356" s="30" t="s">
        <v>167</v>
      </c>
      <c r="C356" s="37" t="s">
        <v>286</v>
      </c>
      <c r="D356" s="49">
        <v>0</v>
      </c>
      <c r="E356" s="49">
        <v>0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245765</v>
      </c>
      <c r="L356" s="50">
        <v>0</v>
      </c>
      <c r="M356" s="76">
        <v>0</v>
      </c>
      <c r="N356" s="51">
        <f>SUM(D356:M356)</f>
        <v>245765</v>
      </c>
      <c r="O356" s="42">
        <f>(N356/$N$360)*100</f>
        <v>1.9085064648797612</v>
      </c>
      <c r="P356" s="43"/>
      <c r="R356" s="1"/>
    </row>
    <row r="357" spans="3:18" ht="16.5" customHeight="1">
      <c r="C357" s="37" t="s">
        <v>168</v>
      </c>
      <c r="D357" s="49">
        <v>1170873</v>
      </c>
      <c r="E357" s="49">
        <v>0</v>
      </c>
      <c r="F357" s="49">
        <v>1803064</v>
      </c>
      <c r="G357" s="49">
        <v>0</v>
      </c>
      <c r="H357" s="49">
        <v>3693800</v>
      </c>
      <c r="I357" s="49">
        <v>1460800</v>
      </c>
      <c r="J357" s="49">
        <v>0</v>
      </c>
      <c r="K357" s="49">
        <v>974420</v>
      </c>
      <c r="L357" s="50">
        <v>0</v>
      </c>
      <c r="M357" s="76">
        <v>0</v>
      </c>
      <c r="N357" s="51">
        <f>SUM(D357:M357)</f>
        <v>9102957</v>
      </c>
      <c r="O357" s="42">
        <f>(N357/$N$360)*100</f>
        <v>70.68969252750587</v>
      </c>
      <c r="P357" s="43"/>
      <c r="R357" s="1"/>
    </row>
    <row r="358" spans="3:18" ht="16.5" customHeight="1">
      <c r="C358" s="37" t="s">
        <v>169</v>
      </c>
      <c r="D358" s="49">
        <v>0</v>
      </c>
      <c r="E358" s="49">
        <v>0</v>
      </c>
      <c r="F358" s="49">
        <v>0</v>
      </c>
      <c r="G358" s="49">
        <v>747000</v>
      </c>
      <c r="H358" s="49">
        <v>0</v>
      </c>
      <c r="I358" s="49">
        <v>338640</v>
      </c>
      <c r="J358" s="49">
        <v>0</v>
      </c>
      <c r="K358" s="49">
        <v>0</v>
      </c>
      <c r="L358" s="50">
        <v>0</v>
      </c>
      <c r="M358" s="76">
        <v>0</v>
      </c>
      <c r="N358" s="51">
        <f>SUM(D358:M358)</f>
        <v>1085640</v>
      </c>
      <c r="O358" s="42">
        <f>(N358/$N$360)*100</f>
        <v>8.430618511716737</v>
      </c>
      <c r="P358" s="43"/>
      <c r="R358" s="1"/>
    </row>
    <row r="359" spans="3:18" ht="16.5" customHeight="1">
      <c r="C359" s="37" t="s">
        <v>170</v>
      </c>
      <c r="D359" s="49">
        <v>0</v>
      </c>
      <c r="E359" s="49">
        <v>1062980</v>
      </c>
      <c r="F359" s="49">
        <v>1150000</v>
      </c>
      <c r="G359" s="49">
        <v>-275115</v>
      </c>
      <c r="H359" s="49">
        <v>505120</v>
      </c>
      <c r="I359" s="49">
        <v>0</v>
      </c>
      <c r="J359" s="49">
        <v>0</v>
      </c>
      <c r="K359" s="49">
        <v>0</v>
      </c>
      <c r="L359" s="50">
        <v>0</v>
      </c>
      <c r="M359" s="76">
        <v>0</v>
      </c>
      <c r="N359" s="51">
        <f>SUM(D359:M359)</f>
        <v>2442985</v>
      </c>
      <c r="O359" s="42">
        <f>(N359/$N$360)*100</f>
        <v>18.97118249589764</v>
      </c>
      <c r="P359" s="43"/>
      <c r="R359" s="1"/>
    </row>
    <row r="360" spans="2:18" ht="16.5" customHeight="1" thickBot="1">
      <c r="B360" s="24"/>
      <c r="C360" s="24" t="s">
        <v>7</v>
      </c>
      <c r="D360" s="44">
        <f aca="true" t="shared" si="66" ref="D360:J360">SUM(D355:D359)</f>
        <v>1170873</v>
      </c>
      <c r="E360" s="44">
        <f t="shared" si="66"/>
        <v>1062980</v>
      </c>
      <c r="F360" s="44">
        <f t="shared" si="66"/>
        <v>2953064</v>
      </c>
      <c r="G360" s="44">
        <f t="shared" si="66"/>
        <v>471885</v>
      </c>
      <c r="H360" s="44">
        <f t="shared" si="66"/>
        <v>4198920</v>
      </c>
      <c r="I360" s="44">
        <f t="shared" si="66"/>
        <v>1799440</v>
      </c>
      <c r="J360" s="44">
        <f t="shared" si="66"/>
        <v>0</v>
      </c>
      <c r="K360" s="44">
        <f>SUM(K356:K359)</f>
        <v>1220185</v>
      </c>
      <c r="L360" s="45">
        <f>SUM(L356:L359)</f>
        <v>0</v>
      </c>
      <c r="M360" s="75">
        <f>SUM(M356:M359)</f>
        <v>0</v>
      </c>
      <c r="N360" s="46">
        <f>SUM(N356:N359)</f>
        <v>12877347</v>
      </c>
      <c r="O360" s="47">
        <f>(N360/$N$500)*100</f>
        <v>0.1768411469185735</v>
      </c>
      <c r="P360" s="48"/>
      <c r="R360" s="1"/>
    </row>
    <row r="361" spans="4:18" ht="16.5" customHeight="1">
      <c r="D361" s="49"/>
      <c r="E361" s="49"/>
      <c r="F361" s="49"/>
      <c r="G361" s="49"/>
      <c r="H361" s="49"/>
      <c r="I361" s="49"/>
      <c r="J361" s="49"/>
      <c r="K361" s="49"/>
      <c r="L361" s="50"/>
      <c r="M361" s="76"/>
      <c r="N361" s="51"/>
      <c r="O361" s="52"/>
      <c r="P361" s="43"/>
      <c r="R361" s="1"/>
    </row>
    <row r="362" spans="2:18" ht="16.5" customHeight="1">
      <c r="B362" s="30" t="s">
        <v>171</v>
      </c>
      <c r="C362" s="37" t="s">
        <v>268</v>
      </c>
      <c r="D362" s="49">
        <v>0</v>
      </c>
      <c r="E362" s="49">
        <v>0</v>
      </c>
      <c r="F362" s="49">
        <v>0</v>
      </c>
      <c r="G362" s="49">
        <v>0</v>
      </c>
      <c r="H362" s="49">
        <v>0</v>
      </c>
      <c r="I362" s="49">
        <v>0</v>
      </c>
      <c r="J362" s="49">
        <v>6008931</v>
      </c>
      <c r="K362" s="49">
        <v>274271</v>
      </c>
      <c r="L362" s="50">
        <v>2317708</v>
      </c>
      <c r="M362" s="76">
        <v>937900</v>
      </c>
      <c r="N362" s="51">
        <f>SUM(D362:M362)</f>
        <v>9538810</v>
      </c>
      <c r="O362" s="42">
        <f>(N362/$N$366)*100</f>
        <v>15.069579112916667</v>
      </c>
      <c r="P362" s="43"/>
      <c r="R362" s="1"/>
    </row>
    <row r="363" spans="3:18" ht="16.5" customHeight="1">
      <c r="C363" s="37" t="s">
        <v>172</v>
      </c>
      <c r="D363" s="49">
        <v>7561582</v>
      </c>
      <c r="E363" s="49">
        <v>10046947</v>
      </c>
      <c r="F363" s="49">
        <v>10428098</v>
      </c>
      <c r="G363" s="49">
        <v>1392568</v>
      </c>
      <c r="H363" s="49">
        <v>7999959</v>
      </c>
      <c r="I363" s="49">
        <v>748834</v>
      </c>
      <c r="J363" s="49">
        <v>3300130</v>
      </c>
      <c r="K363" s="49">
        <v>888327</v>
      </c>
      <c r="L363" s="50">
        <v>5249040</v>
      </c>
      <c r="M363" s="76">
        <v>0</v>
      </c>
      <c r="N363" s="51">
        <f>SUM(D363:M363)</f>
        <v>47615485</v>
      </c>
      <c r="O363" s="42">
        <f>(N363/$N$366)*100</f>
        <v>75.22377720149545</v>
      </c>
      <c r="P363" s="43"/>
      <c r="R363" s="1"/>
    </row>
    <row r="364" spans="3:18" ht="16.5" customHeight="1">
      <c r="C364" s="37" t="s">
        <v>257</v>
      </c>
      <c r="D364" s="49">
        <v>0</v>
      </c>
      <c r="E364" s="49">
        <v>0</v>
      </c>
      <c r="F364" s="49">
        <v>0</v>
      </c>
      <c r="G364" s="49">
        <v>0</v>
      </c>
      <c r="H364" s="49">
        <v>0</v>
      </c>
      <c r="I364" s="49">
        <v>1450000</v>
      </c>
      <c r="J364" s="49">
        <v>0</v>
      </c>
      <c r="K364" s="49">
        <v>1166153</v>
      </c>
      <c r="L364" s="50">
        <v>530000</v>
      </c>
      <c r="M364" s="76">
        <v>2220065</v>
      </c>
      <c r="N364" s="51">
        <f>SUM(D364:M364)</f>
        <v>5366218</v>
      </c>
      <c r="O364" s="42">
        <f>(N364/$N$366)*100</f>
        <v>8.477645187204425</v>
      </c>
      <c r="P364" s="43"/>
      <c r="R364" s="1"/>
    </row>
    <row r="365" spans="3:18" ht="16.5" customHeight="1">
      <c r="C365" s="37" t="s">
        <v>173</v>
      </c>
      <c r="D365" s="49">
        <v>0</v>
      </c>
      <c r="E365" s="49">
        <v>0</v>
      </c>
      <c r="F365" s="49">
        <v>0</v>
      </c>
      <c r="G365" s="49">
        <v>701137</v>
      </c>
      <c r="H365" s="49">
        <v>76800</v>
      </c>
      <c r="I365" s="49">
        <v>0</v>
      </c>
      <c r="J365" s="49">
        <v>0</v>
      </c>
      <c r="K365" s="49">
        <v>0</v>
      </c>
      <c r="L365" s="50">
        <v>0</v>
      </c>
      <c r="M365" s="76">
        <v>0</v>
      </c>
      <c r="N365" s="51">
        <f>SUM(D365:M365)</f>
        <v>777937</v>
      </c>
      <c r="O365" s="42">
        <f>(N365/$N$366)*100</f>
        <v>1.2289984983834517</v>
      </c>
      <c r="P365" s="43"/>
      <c r="R365" s="1"/>
    </row>
    <row r="366" spans="2:18" ht="16.5" customHeight="1" thickBot="1">
      <c r="B366" s="24"/>
      <c r="C366" s="24" t="s">
        <v>7</v>
      </c>
      <c r="D366" s="44">
        <f aca="true" t="shared" si="67" ref="D366:J366">SUM(D361:D365)</f>
        <v>7561582</v>
      </c>
      <c r="E366" s="44">
        <f t="shared" si="67"/>
        <v>10046947</v>
      </c>
      <c r="F366" s="44">
        <f t="shared" si="67"/>
        <v>10428098</v>
      </c>
      <c r="G366" s="44">
        <f t="shared" si="67"/>
        <v>2093705</v>
      </c>
      <c r="H366" s="44">
        <f t="shared" si="67"/>
        <v>8076759</v>
      </c>
      <c r="I366" s="44">
        <f t="shared" si="67"/>
        <v>2198834</v>
      </c>
      <c r="J366" s="44">
        <f t="shared" si="67"/>
        <v>9309061</v>
      </c>
      <c r="K366" s="44">
        <f>SUM(K362:K365)</f>
        <v>2328751</v>
      </c>
      <c r="L366" s="45">
        <f>SUM(L362:L365)</f>
        <v>8096748</v>
      </c>
      <c r="M366" s="75">
        <f>SUM(M362:M365)</f>
        <v>3157965</v>
      </c>
      <c r="N366" s="46">
        <f>SUM(N362:N365)</f>
        <v>63298450</v>
      </c>
      <c r="O366" s="47">
        <f>(N366/$N$500)*100</f>
        <v>0.8692606090499837</v>
      </c>
      <c r="P366" s="48"/>
      <c r="R366" s="1"/>
    </row>
    <row r="367" spans="4:18" ht="16.5" customHeight="1">
      <c r="D367" s="49"/>
      <c r="E367" s="49"/>
      <c r="F367" s="49"/>
      <c r="G367" s="49"/>
      <c r="H367" s="49"/>
      <c r="I367" s="49"/>
      <c r="J367" s="49"/>
      <c r="K367" s="49"/>
      <c r="L367" s="50"/>
      <c r="M367" s="76"/>
      <c r="N367" s="51"/>
      <c r="O367" s="52"/>
      <c r="P367" s="43"/>
      <c r="R367" s="1"/>
    </row>
    <row r="368" spans="2:18" ht="16.5" customHeight="1">
      <c r="B368" s="30" t="s">
        <v>174</v>
      </c>
      <c r="C368" s="37" t="s">
        <v>138</v>
      </c>
      <c r="D368" s="49">
        <v>480000</v>
      </c>
      <c r="E368" s="49">
        <v>4962140</v>
      </c>
      <c r="F368" s="49">
        <v>2272245</v>
      </c>
      <c r="G368" s="49">
        <v>1400000</v>
      </c>
      <c r="H368" s="49">
        <v>932000</v>
      </c>
      <c r="I368" s="49">
        <v>3164000</v>
      </c>
      <c r="J368" s="49">
        <v>2300000</v>
      </c>
      <c r="K368" s="49">
        <v>0</v>
      </c>
      <c r="L368" s="50">
        <v>2980800</v>
      </c>
      <c r="M368" s="76">
        <v>852669</v>
      </c>
      <c r="N368" s="51">
        <f>SUM(D368:M368)</f>
        <v>19343854</v>
      </c>
      <c r="O368" s="42">
        <f aca="true" t="shared" si="68" ref="O368:O381">(N368/$N$382)*100</f>
        <v>5.277704993397321</v>
      </c>
      <c r="P368" s="43"/>
      <c r="R368" s="1"/>
    </row>
    <row r="369" spans="3:18" ht="16.5" customHeight="1">
      <c r="C369" s="37" t="s">
        <v>369</v>
      </c>
      <c r="D369" s="49">
        <v>0</v>
      </c>
      <c r="E369" s="49">
        <v>0</v>
      </c>
      <c r="F369" s="49">
        <v>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50">
        <v>800000</v>
      </c>
      <c r="M369" s="76">
        <v>0</v>
      </c>
      <c r="N369" s="51">
        <f aca="true" t="shared" si="69" ref="N369:N381">SUM(D369:M369)</f>
        <v>800000</v>
      </c>
      <c r="O369" s="42">
        <f t="shared" si="68"/>
        <v>0.2182690168524771</v>
      </c>
      <c r="P369" s="43"/>
      <c r="R369" s="1"/>
    </row>
    <row r="370" spans="3:18" ht="16.5" customHeight="1">
      <c r="C370" s="37" t="s">
        <v>175</v>
      </c>
      <c r="D370" s="49">
        <v>0</v>
      </c>
      <c r="E370" s="49">
        <v>1060000</v>
      </c>
      <c r="F370" s="49">
        <v>1122380</v>
      </c>
      <c r="G370" s="49">
        <v>725680</v>
      </c>
      <c r="H370" s="49">
        <v>330000</v>
      </c>
      <c r="I370" s="49">
        <v>0</v>
      </c>
      <c r="J370" s="49">
        <v>1042745</v>
      </c>
      <c r="K370" s="49">
        <v>830532</v>
      </c>
      <c r="L370" s="50">
        <v>1654000</v>
      </c>
      <c r="M370" s="76">
        <v>2691226</v>
      </c>
      <c r="N370" s="51">
        <f t="shared" si="69"/>
        <v>9456563</v>
      </c>
      <c r="O370" s="42">
        <f t="shared" si="68"/>
        <v>2.5800933860168898</v>
      </c>
      <c r="P370" s="43"/>
      <c r="R370" s="1"/>
    </row>
    <row r="371" spans="3:18" ht="16.5" customHeight="1">
      <c r="C371" s="37" t="s">
        <v>287</v>
      </c>
      <c r="D371" s="49">
        <v>0</v>
      </c>
      <c r="E371" s="49">
        <v>0</v>
      </c>
      <c r="F371" s="49">
        <v>0</v>
      </c>
      <c r="G371" s="49">
        <v>0</v>
      </c>
      <c r="H371" s="49">
        <v>0</v>
      </c>
      <c r="I371" s="49">
        <v>0</v>
      </c>
      <c r="J371" s="49">
        <v>0</v>
      </c>
      <c r="K371" s="49">
        <v>150000</v>
      </c>
      <c r="L371" s="50">
        <v>0</v>
      </c>
      <c r="M371" s="76">
        <v>0</v>
      </c>
      <c r="N371" s="51">
        <f t="shared" si="69"/>
        <v>150000</v>
      </c>
      <c r="O371" s="42">
        <f t="shared" si="68"/>
        <v>0.04092544065983946</v>
      </c>
      <c r="P371" s="43"/>
      <c r="R371" s="1"/>
    </row>
    <row r="372" spans="3:18" ht="16.5" customHeight="1">
      <c r="C372" s="37" t="s">
        <v>258</v>
      </c>
      <c r="D372" s="49">
        <v>0</v>
      </c>
      <c r="E372" s="49">
        <v>0</v>
      </c>
      <c r="F372" s="49">
        <v>0</v>
      </c>
      <c r="G372" s="49">
        <v>0</v>
      </c>
      <c r="H372" s="49">
        <v>0</v>
      </c>
      <c r="I372" s="49">
        <v>100000</v>
      </c>
      <c r="J372" s="49">
        <v>0</v>
      </c>
      <c r="K372" s="49">
        <v>2026940</v>
      </c>
      <c r="L372" s="50">
        <v>1249746</v>
      </c>
      <c r="M372" s="76">
        <v>0</v>
      </c>
      <c r="N372" s="51">
        <f t="shared" si="69"/>
        <v>3376686</v>
      </c>
      <c r="O372" s="42">
        <f t="shared" si="68"/>
        <v>0.9212824167994046</v>
      </c>
      <c r="P372" s="43"/>
      <c r="R372" s="1"/>
    </row>
    <row r="373" spans="3:18" ht="16.5" customHeight="1">
      <c r="C373" s="37" t="s">
        <v>315</v>
      </c>
      <c r="D373" s="49">
        <v>0</v>
      </c>
      <c r="E373" s="49">
        <v>0</v>
      </c>
      <c r="F373" s="49">
        <v>0</v>
      </c>
      <c r="G373" s="49">
        <v>0</v>
      </c>
      <c r="H373" s="49">
        <v>0</v>
      </c>
      <c r="I373" s="49">
        <v>0</v>
      </c>
      <c r="J373" s="49">
        <v>0</v>
      </c>
      <c r="K373" s="49">
        <v>80000</v>
      </c>
      <c r="L373" s="50">
        <v>0</v>
      </c>
      <c r="M373" s="76">
        <v>0</v>
      </c>
      <c r="N373" s="51">
        <f t="shared" si="69"/>
        <v>80000</v>
      </c>
      <c r="O373" s="42">
        <f t="shared" si="68"/>
        <v>0.021826901685247712</v>
      </c>
      <c r="P373" s="43"/>
      <c r="R373" s="1"/>
    </row>
    <row r="374" spans="3:18" ht="16.5" customHeight="1">
      <c r="C374" s="37" t="s">
        <v>259</v>
      </c>
      <c r="D374" s="49">
        <v>25783858</v>
      </c>
      <c r="E374" s="49">
        <v>28566864</v>
      </c>
      <c r="F374" s="49">
        <v>27868780</v>
      </c>
      <c r="G374" s="49">
        <v>22838735</v>
      </c>
      <c r="H374" s="49">
        <v>28429235</v>
      </c>
      <c r="I374" s="49">
        <v>27024594</v>
      </c>
      <c r="J374" s="49">
        <v>29908989</v>
      </c>
      <c r="K374" s="49">
        <v>27882771</v>
      </c>
      <c r="L374" s="50">
        <v>23391037</v>
      </c>
      <c r="M374" s="76">
        <v>36752608</v>
      </c>
      <c r="N374" s="51">
        <f t="shared" si="69"/>
        <v>278447471</v>
      </c>
      <c r="O374" s="42">
        <f t="shared" si="68"/>
        <v>75.97056967528579</v>
      </c>
      <c r="P374" s="43"/>
      <c r="R374" s="1"/>
    </row>
    <row r="375" spans="3:18" ht="16.5" customHeight="1">
      <c r="C375" s="37" t="s">
        <v>176</v>
      </c>
      <c r="D375" s="49">
        <v>7126571</v>
      </c>
      <c r="E375" s="49">
        <v>0</v>
      </c>
      <c r="F375" s="49">
        <v>2801423</v>
      </c>
      <c r="G375" s="49">
        <v>414980</v>
      </c>
      <c r="H375" s="49">
        <v>7154389</v>
      </c>
      <c r="I375" s="49">
        <v>6668200</v>
      </c>
      <c r="J375" s="49">
        <v>258635</v>
      </c>
      <c r="K375" s="49">
        <v>404200</v>
      </c>
      <c r="L375" s="50">
        <v>2166640</v>
      </c>
      <c r="M375" s="76">
        <v>3755200</v>
      </c>
      <c r="N375" s="51">
        <f t="shared" si="69"/>
        <v>30750238</v>
      </c>
      <c r="O375" s="42">
        <f t="shared" si="68"/>
        <v>8.389780270299603</v>
      </c>
      <c r="P375" s="43"/>
      <c r="R375" s="1"/>
    </row>
    <row r="376" spans="3:18" ht="16.5" customHeight="1">
      <c r="C376" s="37" t="s">
        <v>370</v>
      </c>
      <c r="D376" s="49">
        <v>0</v>
      </c>
      <c r="E376" s="49">
        <v>0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50">
        <v>185625</v>
      </c>
      <c r="M376" s="76">
        <v>1348674</v>
      </c>
      <c r="N376" s="51">
        <f t="shared" si="69"/>
        <v>1534299</v>
      </c>
      <c r="O376" s="42">
        <f t="shared" si="68"/>
        <v>0.4186124178596735</v>
      </c>
      <c r="P376" s="43"/>
      <c r="R376" s="1"/>
    </row>
    <row r="377" spans="3:18" ht="16.5" customHeight="1">
      <c r="C377" s="37" t="s">
        <v>260</v>
      </c>
      <c r="D377" s="49">
        <v>0</v>
      </c>
      <c r="E377" s="49">
        <v>0</v>
      </c>
      <c r="F377" s="49">
        <v>0</v>
      </c>
      <c r="G377" s="49">
        <v>0</v>
      </c>
      <c r="H377" s="49">
        <v>0</v>
      </c>
      <c r="I377" s="49">
        <v>295000</v>
      </c>
      <c r="J377" s="49">
        <v>825483</v>
      </c>
      <c r="K377" s="49">
        <v>583400</v>
      </c>
      <c r="L377" s="50">
        <v>526000</v>
      </c>
      <c r="M377" s="76">
        <v>1108907</v>
      </c>
      <c r="N377" s="51">
        <f t="shared" si="69"/>
        <v>3338790</v>
      </c>
      <c r="O377" s="42">
        <f t="shared" si="68"/>
        <v>0.9109430134711027</v>
      </c>
      <c r="P377" s="43"/>
      <c r="R377" s="1"/>
    </row>
    <row r="378" spans="3:18" ht="16.5" customHeight="1">
      <c r="C378" s="37" t="s">
        <v>177</v>
      </c>
      <c r="D378" s="49">
        <v>2324000</v>
      </c>
      <c r="E378" s="49">
        <v>1626808</v>
      </c>
      <c r="F378" s="49">
        <v>0</v>
      </c>
      <c r="G378" s="49">
        <v>0</v>
      </c>
      <c r="H378" s="49">
        <v>0</v>
      </c>
      <c r="I378" s="49">
        <v>1333654</v>
      </c>
      <c r="J378" s="49">
        <v>990834</v>
      </c>
      <c r="K378" s="49">
        <v>533600</v>
      </c>
      <c r="L378" s="50">
        <v>2389200</v>
      </c>
      <c r="M378" s="76">
        <v>0</v>
      </c>
      <c r="N378" s="51">
        <f t="shared" si="69"/>
        <v>9198096</v>
      </c>
      <c r="O378" s="42">
        <f t="shared" si="68"/>
        <v>2.509574213543378</v>
      </c>
      <c r="P378" s="43"/>
      <c r="R378" s="1"/>
    </row>
    <row r="379" spans="3:18" ht="16.5" customHeight="1">
      <c r="C379" s="37" t="s">
        <v>178</v>
      </c>
      <c r="D379" s="49">
        <v>3757087</v>
      </c>
      <c r="E379" s="49">
        <v>1112595</v>
      </c>
      <c r="F379" s="49">
        <v>2549754</v>
      </c>
      <c r="G379" s="49">
        <v>1136150</v>
      </c>
      <c r="H379" s="49">
        <v>940600</v>
      </c>
      <c r="I379" s="49">
        <v>238000</v>
      </c>
      <c r="J379" s="49">
        <v>0</v>
      </c>
      <c r="K379" s="49">
        <v>45000</v>
      </c>
      <c r="L379" s="50">
        <v>0</v>
      </c>
      <c r="M379" s="76">
        <v>0</v>
      </c>
      <c r="N379" s="51">
        <f t="shared" si="69"/>
        <v>9779186</v>
      </c>
      <c r="O379" s="42">
        <f t="shared" si="68"/>
        <v>2.6681166422968854</v>
      </c>
      <c r="P379" s="43"/>
      <c r="R379" s="1"/>
    </row>
    <row r="380" spans="3:18" ht="16.5" customHeight="1">
      <c r="C380" s="37" t="s">
        <v>371</v>
      </c>
      <c r="D380" s="49">
        <v>0</v>
      </c>
      <c r="E380" s="49">
        <v>0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50">
        <v>265000</v>
      </c>
      <c r="M380" s="76">
        <v>0</v>
      </c>
      <c r="N380" s="51">
        <f t="shared" si="69"/>
        <v>265000</v>
      </c>
      <c r="O380" s="42">
        <f t="shared" si="68"/>
        <v>0.07230161183238305</v>
      </c>
      <c r="P380" s="43"/>
      <c r="R380" s="1"/>
    </row>
    <row r="381" spans="3:18" ht="16.5" customHeight="1">
      <c r="C381" s="37" t="s">
        <v>431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52">
        <v>0</v>
      </c>
      <c r="M381" s="76">
        <v>462000</v>
      </c>
      <c r="N381" s="51">
        <f t="shared" si="69"/>
        <v>462000</v>
      </c>
      <c r="O381" s="42">
        <f t="shared" si="68"/>
        <v>0.12605035723230554</v>
      </c>
      <c r="P381" s="43"/>
      <c r="R381" s="1"/>
    </row>
    <row r="382" spans="2:18" ht="16.5" customHeight="1" thickBot="1">
      <c r="B382" s="24"/>
      <c r="C382" s="24" t="s">
        <v>7</v>
      </c>
      <c r="D382" s="44">
        <f aca="true" t="shared" si="70" ref="D382:J382">SUM(D367:D380)</f>
        <v>39471516</v>
      </c>
      <c r="E382" s="44">
        <f t="shared" si="70"/>
        <v>37328407</v>
      </c>
      <c r="F382" s="44">
        <f t="shared" si="70"/>
        <v>36614582</v>
      </c>
      <c r="G382" s="44">
        <f t="shared" si="70"/>
        <v>26515545</v>
      </c>
      <c r="H382" s="44">
        <f t="shared" si="70"/>
        <v>37786224</v>
      </c>
      <c r="I382" s="44">
        <f t="shared" si="70"/>
        <v>38823448</v>
      </c>
      <c r="J382" s="44">
        <f t="shared" si="70"/>
        <v>35326686</v>
      </c>
      <c r="K382" s="44">
        <f>SUM(K368:K380)</f>
        <v>32536443</v>
      </c>
      <c r="L382" s="45">
        <f>SUM(L368:L380)</f>
        <v>35608048</v>
      </c>
      <c r="M382" s="75">
        <f>SUM(M368:M381)</f>
        <v>46971284</v>
      </c>
      <c r="N382" s="46">
        <f>SUM(N368:N380)</f>
        <v>366520183</v>
      </c>
      <c r="O382" s="47">
        <f>(N382/$N$500)*100</f>
        <v>5.033323209394408</v>
      </c>
      <c r="P382" s="48"/>
      <c r="R382" s="1"/>
    </row>
    <row r="383" spans="4:18" ht="16.5" customHeight="1">
      <c r="D383" s="49"/>
      <c r="E383" s="49"/>
      <c r="F383" s="49"/>
      <c r="G383" s="49"/>
      <c r="H383" s="49"/>
      <c r="I383" s="49"/>
      <c r="J383" s="49"/>
      <c r="K383" s="49"/>
      <c r="L383" s="50"/>
      <c r="M383" s="76"/>
      <c r="N383" s="51"/>
      <c r="O383" s="52"/>
      <c r="P383" s="43"/>
      <c r="R383" s="1"/>
    </row>
    <row r="384" spans="2:18" ht="16.5" customHeight="1">
      <c r="B384" s="30" t="s">
        <v>179</v>
      </c>
      <c r="C384" s="37" t="s">
        <v>374</v>
      </c>
      <c r="D384" s="49">
        <v>0</v>
      </c>
      <c r="E384" s="49">
        <v>0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  <c r="L384" s="50">
        <v>374000</v>
      </c>
      <c r="M384" s="76">
        <v>0</v>
      </c>
      <c r="N384" s="51">
        <f aca="true" t="shared" si="71" ref="N384:N390">SUM(D384:M384)</f>
        <v>374000</v>
      </c>
      <c r="O384" s="42">
        <f aca="true" t="shared" si="72" ref="O384:O390">(N384/$N$391)*100</f>
        <v>0.6254755662987209</v>
      </c>
      <c r="P384" s="43"/>
      <c r="R384" s="1"/>
    </row>
    <row r="385" spans="3:18" ht="16.5" customHeight="1">
      <c r="C385" s="37" t="s">
        <v>432</v>
      </c>
      <c r="D385" s="49">
        <v>0</v>
      </c>
      <c r="E385" s="49">
        <v>0</v>
      </c>
      <c r="F385" s="49">
        <v>0</v>
      </c>
      <c r="G385" s="49">
        <v>0</v>
      </c>
      <c r="H385" s="49">
        <v>0</v>
      </c>
      <c r="I385" s="49">
        <v>0</v>
      </c>
      <c r="J385" s="49">
        <v>0</v>
      </c>
      <c r="K385" s="49">
        <v>0</v>
      </c>
      <c r="L385" s="50"/>
      <c r="M385" s="76">
        <v>256000</v>
      </c>
      <c r="N385" s="51">
        <f t="shared" si="71"/>
        <v>256000</v>
      </c>
      <c r="O385" s="42">
        <f t="shared" si="72"/>
        <v>0.4281330079477875</v>
      </c>
      <c r="P385" s="43"/>
      <c r="R385" s="1"/>
    </row>
    <row r="386" spans="3:18" ht="16.5" customHeight="1">
      <c r="C386" s="37" t="s">
        <v>372</v>
      </c>
      <c r="D386" s="49">
        <v>0</v>
      </c>
      <c r="E386" s="49">
        <v>0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50">
        <v>177408</v>
      </c>
      <c r="M386" s="76">
        <v>0</v>
      </c>
      <c r="N386" s="51">
        <f t="shared" si="71"/>
        <v>177408</v>
      </c>
      <c r="O386" s="42">
        <f t="shared" si="72"/>
        <v>0.29669617450781677</v>
      </c>
      <c r="P386" s="43"/>
      <c r="R386" s="1"/>
    </row>
    <row r="387" spans="3:18" ht="16.5" customHeight="1">
      <c r="C387" s="37" t="s">
        <v>373</v>
      </c>
      <c r="D387" s="49">
        <v>0</v>
      </c>
      <c r="E387" s="49">
        <v>0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50">
        <v>264000</v>
      </c>
      <c r="M387" s="76">
        <v>0</v>
      </c>
      <c r="N387" s="51">
        <f t="shared" si="71"/>
        <v>264000</v>
      </c>
      <c r="O387" s="42">
        <f t="shared" si="72"/>
        <v>0.441512164446156</v>
      </c>
      <c r="P387" s="43"/>
      <c r="R387" s="1"/>
    </row>
    <row r="388" spans="3:18" ht="16.5" customHeight="1">
      <c r="C388" s="37" t="s">
        <v>433</v>
      </c>
      <c r="D388" s="49">
        <v>0</v>
      </c>
      <c r="E388" s="49">
        <v>0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52">
        <v>0</v>
      </c>
      <c r="M388" s="76">
        <v>63360</v>
      </c>
      <c r="N388" s="51">
        <f t="shared" si="71"/>
        <v>63360</v>
      </c>
      <c r="O388" s="42">
        <f t="shared" si="72"/>
        <v>0.10596291946707742</v>
      </c>
      <c r="P388" s="43"/>
      <c r="R388" s="1"/>
    </row>
    <row r="389" spans="3:18" ht="16.5" customHeight="1">
      <c r="C389" s="37" t="s">
        <v>180</v>
      </c>
      <c r="D389" s="49">
        <v>409600</v>
      </c>
      <c r="E389" s="49">
        <v>0</v>
      </c>
      <c r="F389" s="49">
        <v>1744320</v>
      </c>
      <c r="G389" s="49">
        <v>384800</v>
      </c>
      <c r="H389" s="49">
        <v>280000</v>
      </c>
      <c r="I389" s="49">
        <v>178000</v>
      </c>
      <c r="J389" s="49">
        <v>424480</v>
      </c>
      <c r="K389" s="49">
        <v>70000</v>
      </c>
      <c r="L389" s="50">
        <v>0</v>
      </c>
      <c r="M389" s="76">
        <v>0</v>
      </c>
      <c r="N389" s="51">
        <f t="shared" si="71"/>
        <v>3491200</v>
      </c>
      <c r="O389" s="42">
        <f t="shared" si="72"/>
        <v>5.838663895887953</v>
      </c>
      <c r="P389" s="43"/>
      <c r="R389" s="1"/>
    </row>
    <row r="390" spans="3:16" ht="16.5" customHeight="1">
      <c r="C390" s="37" t="s">
        <v>181</v>
      </c>
      <c r="D390" s="49">
        <v>0</v>
      </c>
      <c r="E390" s="49">
        <v>7714456</v>
      </c>
      <c r="F390" s="49">
        <v>1049600</v>
      </c>
      <c r="G390" s="49">
        <v>200000</v>
      </c>
      <c r="H390" s="49">
        <v>0</v>
      </c>
      <c r="I390" s="49">
        <v>1004000</v>
      </c>
      <c r="J390" s="49">
        <v>19499840</v>
      </c>
      <c r="K390" s="49">
        <v>9751861</v>
      </c>
      <c r="L390" s="50">
        <v>14852107</v>
      </c>
      <c r="M390" s="76">
        <v>1096670</v>
      </c>
      <c r="N390" s="51">
        <f t="shared" si="71"/>
        <v>55168534</v>
      </c>
      <c r="O390" s="42">
        <f t="shared" si="72"/>
        <v>92.26355627144449</v>
      </c>
      <c r="P390" s="43"/>
    </row>
    <row r="391" spans="2:16" ht="16.5" customHeight="1" thickBot="1">
      <c r="B391" s="24"/>
      <c r="C391" s="24" t="s">
        <v>7</v>
      </c>
      <c r="D391" s="44">
        <f aca="true" t="shared" si="73" ref="D391:J391">SUM(D383:D390)</f>
        <v>409600</v>
      </c>
      <c r="E391" s="44">
        <f t="shared" si="73"/>
        <v>7714456</v>
      </c>
      <c r="F391" s="44">
        <f t="shared" si="73"/>
        <v>2793920</v>
      </c>
      <c r="G391" s="44">
        <f t="shared" si="73"/>
        <v>584800</v>
      </c>
      <c r="H391" s="44">
        <f t="shared" si="73"/>
        <v>280000</v>
      </c>
      <c r="I391" s="44">
        <f t="shared" si="73"/>
        <v>1182000</v>
      </c>
      <c r="J391" s="44">
        <f t="shared" si="73"/>
        <v>19924320</v>
      </c>
      <c r="K391" s="44">
        <f>SUM(K384:K390)</f>
        <v>9821861</v>
      </c>
      <c r="L391" s="45">
        <f>SUM(L384:L390)</f>
        <v>15667515</v>
      </c>
      <c r="M391" s="75">
        <f>SUM(M384:M390)</f>
        <v>1416030</v>
      </c>
      <c r="N391" s="46">
        <f>SUM(N384:N390)</f>
        <v>59794502</v>
      </c>
      <c r="O391" s="47">
        <f>(N391/$N$500)*100</f>
        <v>0.8211418324834251</v>
      </c>
      <c r="P391" s="48"/>
    </row>
    <row r="392" spans="4:16" ht="16.5" customHeight="1">
      <c r="D392" s="49"/>
      <c r="E392" s="49"/>
      <c r="F392" s="49"/>
      <c r="G392" s="49"/>
      <c r="H392" s="49"/>
      <c r="I392" s="49"/>
      <c r="J392" s="49"/>
      <c r="K392" s="49"/>
      <c r="L392" s="50"/>
      <c r="M392" s="76"/>
      <c r="N392" s="51"/>
      <c r="O392" s="52"/>
      <c r="P392" s="43"/>
    </row>
    <row r="393" spans="2:16" ht="16.5" customHeight="1">
      <c r="B393" s="30" t="s">
        <v>182</v>
      </c>
      <c r="C393" s="37" t="s">
        <v>98</v>
      </c>
      <c r="D393" s="49">
        <v>8000000</v>
      </c>
      <c r="E393" s="49">
        <v>3600000</v>
      </c>
      <c r="F393" s="49">
        <v>1680000</v>
      </c>
      <c r="G393" s="49">
        <v>184000</v>
      </c>
      <c r="H393" s="49">
        <v>3384000</v>
      </c>
      <c r="I393" s="49">
        <v>2632000</v>
      </c>
      <c r="J393" s="49">
        <v>1648000</v>
      </c>
      <c r="K393" s="49">
        <v>1696000</v>
      </c>
      <c r="L393" s="50">
        <v>5216000</v>
      </c>
      <c r="M393" s="76">
        <v>352000</v>
      </c>
      <c r="N393" s="51">
        <f>SUM(D393:M393)</f>
        <v>28392000</v>
      </c>
      <c r="O393" s="42">
        <f>(N393/$N$395)*100</f>
        <v>74.88921713441654</v>
      </c>
      <c r="P393" s="43"/>
    </row>
    <row r="394" spans="3:16" ht="16.5" customHeight="1">
      <c r="C394" s="37" t="s">
        <v>234</v>
      </c>
      <c r="D394" s="49">
        <v>2400000</v>
      </c>
      <c r="E394" s="49">
        <v>2880000</v>
      </c>
      <c r="F394" s="49">
        <v>2880000</v>
      </c>
      <c r="G394" s="49">
        <v>0</v>
      </c>
      <c r="H394" s="49">
        <v>0</v>
      </c>
      <c r="I394" s="49">
        <v>800000</v>
      </c>
      <c r="J394" s="49">
        <v>0</v>
      </c>
      <c r="K394" s="49">
        <v>560000</v>
      </c>
      <c r="L394" s="50">
        <v>0</v>
      </c>
      <c r="M394" s="76">
        <v>0</v>
      </c>
      <c r="N394" s="51">
        <f>SUM(D394:M394)</f>
        <v>9520000</v>
      </c>
      <c r="O394" s="42">
        <f>(N394/$N$395)*100</f>
        <v>25.11078286558346</v>
      </c>
      <c r="P394" s="43"/>
    </row>
    <row r="395" spans="2:16" ht="16.5" customHeight="1" thickBot="1">
      <c r="B395" s="24"/>
      <c r="C395" s="24" t="s">
        <v>7</v>
      </c>
      <c r="D395" s="44">
        <f aca="true" t="shared" si="74" ref="D395:J395">SUM(D392:D394)</f>
        <v>10400000</v>
      </c>
      <c r="E395" s="44">
        <f t="shared" si="74"/>
        <v>6480000</v>
      </c>
      <c r="F395" s="44">
        <f t="shared" si="74"/>
        <v>4560000</v>
      </c>
      <c r="G395" s="44">
        <f t="shared" si="74"/>
        <v>184000</v>
      </c>
      <c r="H395" s="44">
        <f t="shared" si="74"/>
        <v>3384000</v>
      </c>
      <c r="I395" s="44">
        <f t="shared" si="74"/>
        <v>3432000</v>
      </c>
      <c r="J395" s="44">
        <f t="shared" si="74"/>
        <v>1648000</v>
      </c>
      <c r="K395" s="44">
        <f>SUM(K393:K394)</f>
        <v>2256000</v>
      </c>
      <c r="L395" s="45">
        <f>SUM(L393:L394)</f>
        <v>5216000</v>
      </c>
      <c r="M395" s="75">
        <f>SUM(M393:M394)</f>
        <v>352000</v>
      </c>
      <c r="N395" s="46">
        <f>SUM(N393:N394)</f>
        <v>37912000</v>
      </c>
      <c r="O395" s="47">
        <f>(N395/$N$500)*100</f>
        <v>0.5206353111379975</v>
      </c>
      <c r="P395" s="48"/>
    </row>
    <row r="396" spans="4:16" ht="16.5" customHeight="1">
      <c r="D396" s="49"/>
      <c r="E396" s="49"/>
      <c r="F396" s="49"/>
      <c r="G396" s="49"/>
      <c r="H396" s="49"/>
      <c r="I396" s="49"/>
      <c r="J396" s="49"/>
      <c r="K396" s="49"/>
      <c r="L396" s="50"/>
      <c r="M396" s="76"/>
      <c r="N396" s="51"/>
      <c r="O396" s="52"/>
      <c r="P396" s="43"/>
    </row>
    <row r="397" spans="2:16" ht="16.5" customHeight="1">
      <c r="B397" s="30" t="s">
        <v>183</v>
      </c>
      <c r="C397" s="37" t="s">
        <v>184</v>
      </c>
      <c r="D397" s="49">
        <v>805936</v>
      </c>
      <c r="E397" s="49">
        <v>128000</v>
      </c>
      <c r="F397" s="49">
        <v>0</v>
      </c>
      <c r="G397" s="49">
        <v>200000</v>
      </c>
      <c r="H397" s="49">
        <v>250000</v>
      </c>
      <c r="I397" s="49">
        <v>250000</v>
      </c>
      <c r="J397" s="49">
        <v>0</v>
      </c>
      <c r="K397" s="49">
        <v>423333</v>
      </c>
      <c r="L397" s="50">
        <v>0</v>
      </c>
      <c r="M397" s="76">
        <v>0</v>
      </c>
      <c r="N397" s="51">
        <f aca="true" t="shared" si="75" ref="N397:N403">SUM(D397:M397)</f>
        <v>2057269</v>
      </c>
      <c r="O397" s="42">
        <f aca="true" t="shared" si="76" ref="O397:O403">(N397/$N$404)*100</f>
        <v>13.609765307561647</v>
      </c>
      <c r="P397" s="43"/>
    </row>
    <row r="398" spans="3:16" ht="16.5" customHeight="1">
      <c r="C398" s="37" t="s">
        <v>185</v>
      </c>
      <c r="D398" s="49">
        <v>2963100</v>
      </c>
      <c r="E398" s="49">
        <v>0</v>
      </c>
      <c r="F398" s="49">
        <v>0</v>
      </c>
      <c r="G398" s="49">
        <v>0</v>
      </c>
      <c r="H398" s="49">
        <v>352000</v>
      </c>
      <c r="I398" s="49">
        <v>0</v>
      </c>
      <c r="J398" s="49">
        <v>996000</v>
      </c>
      <c r="K398" s="49">
        <v>0</v>
      </c>
      <c r="L398" s="50">
        <v>0</v>
      </c>
      <c r="M398" s="76">
        <v>0</v>
      </c>
      <c r="N398" s="51">
        <f t="shared" si="75"/>
        <v>4311100</v>
      </c>
      <c r="O398" s="42">
        <f t="shared" si="76"/>
        <v>28.519877185447807</v>
      </c>
      <c r="P398" s="43"/>
    </row>
    <row r="399" spans="3:16" ht="16.5" customHeight="1">
      <c r="C399" s="37" t="s">
        <v>186</v>
      </c>
      <c r="D399" s="49">
        <v>0</v>
      </c>
      <c r="E399" s="49">
        <v>256000</v>
      </c>
      <c r="F399" s="49">
        <v>256000</v>
      </c>
      <c r="G399" s="49">
        <v>1838425</v>
      </c>
      <c r="H399" s="49">
        <v>133083</v>
      </c>
      <c r="I399" s="49">
        <v>0</v>
      </c>
      <c r="J399" s="49">
        <v>0</v>
      </c>
      <c r="K399" s="49">
        <v>0</v>
      </c>
      <c r="L399" s="50">
        <v>199200</v>
      </c>
      <c r="M399" s="76">
        <v>0</v>
      </c>
      <c r="N399" s="51">
        <f t="shared" si="75"/>
        <v>2682708</v>
      </c>
      <c r="O399" s="42">
        <f t="shared" si="76"/>
        <v>17.747327291043657</v>
      </c>
      <c r="P399" s="43"/>
    </row>
    <row r="400" spans="3:16" ht="16.5" customHeight="1">
      <c r="C400" s="37" t="s">
        <v>375</v>
      </c>
      <c r="D400" s="49">
        <v>0</v>
      </c>
      <c r="E400" s="49">
        <v>0</v>
      </c>
      <c r="F400" s="49">
        <v>0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50">
        <v>194480</v>
      </c>
      <c r="M400" s="76">
        <v>194480</v>
      </c>
      <c r="N400" s="51">
        <f t="shared" si="75"/>
        <v>388960</v>
      </c>
      <c r="O400" s="42">
        <f t="shared" si="76"/>
        <v>2.5731463965233417</v>
      </c>
      <c r="P400" s="43"/>
    </row>
    <row r="401" spans="3:16" ht="16.5" customHeight="1">
      <c r="C401" s="37" t="s">
        <v>434</v>
      </c>
      <c r="D401" s="49">
        <v>0</v>
      </c>
      <c r="E401" s="49">
        <v>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52">
        <v>0</v>
      </c>
      <c r="M401" s="76">
        <v>96000</v>
      </c>
      <c r="N401" s="51">
        <f t="shared" si="75"/>
        <v>96000</v>
      </c>
      <c r="O401" s="42">
        <f t="shared" si="76"/>
        <v>0.6350834380559461</v>
      </c>
      <c r="P401" s="43"/>
    </row>
    <row r="402" spans="3:16" ht="16.5" customHeight="1">
      <c r="C402" s="37" t="s">
        <v>187</v>
      </c>
      <c r="D402" s="49">
        <v>175120</v>
      </c>
      <c r="E402" s="49">
        <v>753200</v>
      </c>
      <c r="F402" s="49">
        <v>110180</v>
      </c>
      <c r="G402" s="49">
        <v>1133211</v>
      </c>
      <c r="H402" s="49">
        <v>596252</v>
      </c>
      <c r="I402" s="49">
        <v>2272480</v>
      </c>
      <c r="J402" s="49">
        <v>400158</v>
      </c>
      <c r="K402" s="49">
        <v>96000</v>
      </c>
      <c r="L402" s="50">
        <v>0</v>
      </c>
      <c r="M402" s="76">
        <v>0</v>
      </c>
      <c r="N402" s="51">
        <f t="shared" si="75"/>
        <v>5536601</v>
      </c>
      <c r="O402" s="42">
        <f t="shared" si="76"/>
        <v>36.62712081483322</v>
      </c>
      <c r="P402" s="43"/>
    </row>
    <row r="403" spans="3:16" ht="16.5" customHeight="1">
      <c r="C403" s="37" t="s">
        <v>435</v>
      </c>
      <c r="D403" s="49">
        <v>0</v>
      </c>
      <c r="E403" s="49">
        <v>0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52">
        <v>0</v>
      </c>
      <c r="M403" s="76">
        <v>43486</v>
      </c>
      <c r="N403" s="51">
        <f t="shared" si="75"/>
        <v>43486</v>
      </c>
      <c r="O403" s="42">
        <f t="shared" si="76"/>
        <v>0.2876795665343841</v>
      </c>
      <c r="P403" s="43"/>
    </row>
    <row r="404" spans="2:16" ht="16.5" customHeight="1" thickBot="1">
      <c r="B404" s="24"/>
      <c r="C404" s="24" t="s">
        <v>7</v>
      </c>
      <c r="D404" s="44">
        <f aca="true" t="shared" si="77" ref="D404:J404">SUM(D396:D402)</f>
        <v>3944156</v>
      </c>
      <c r="E404" s="44">
        <f t="shared" si="77"/>
        <v>1137200</v>
      </c>
      <c r="F404" s="44">
        <f t="shared" si="77"/>
        <v>366180</v>
      </c>
      <c r="G404" s="44">
        <f t="shared" si="77"/>
        <v>3171636</v>
      </c>
      <c r="H404" s="44">
        <f t="shared" si="77"/>
        <v>1331335</v>
      </c>
      <c r="I404" s="44">
        <f t="shared" si="77"/>
        <v>2522480</v>
      </c>
      <c r="J404" s="44">
        <f t="shared" si="77"/>
        <v>1396158</v>
      </c>
      <c r="K404" s="44">
        <f>SUM(K397:K402)</f>
        <v>519333</v>
      </c>
      <c r="L404" s="45">
        <f>SUM(L397:L402)</f>
        <v>393680</v>
      </c>
      <c r="M404" s="75">
        <f>SUM(M397:M403)</f>
        <v>333966</v>
      </c>
      <c r="N404" s="46">
        <f>SUM(N397:N403)</f>
        <v>15116124</v>
      </c>
      <c r="O404" s="47">
        <f>(N404/$N$500)*100</f>
        <v>0.20758567002375372</v>
      </c>
      <c r="P404" s="48"/>
    </row>
    <row r="405" spans="4:16" ht="16.5" customHeight="1">
      <c r="D405" s="49"/>
      <c r="E405" s="49"/>
      <c r="F405" s="49"/>
      <c r="G405" s="49"/>
      <c r="H405" s="49"/>
      <c r="I405" s="49"/>
      <c r="J405" s="49"/>
      <c r="K405" s="49"/>
      <c r="L405" s="50"/>
      <c r="M405" s="76"/>
      <c r="N405" s="51"/>
      <c r="O405" s="52"/>
      <c r="P405" s="43"/>
    </row>
    <row r="406" spans="2:16" ht="16.5" customHeight="1">
      <c r="B406" s="30" t="s">
        <v>188</v>
      </c>
      <c r="C406" s="37" t="s">
        <v>288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91300</v>
      </c>
      <c r="L406" s="50">
        <v>507130</v>
      </c>
      <c r="M406" s="76">
        <v>464800</v>
      </c>
      <c r="N406" s="51">
        <f>SUM(D406:M406)</f>
        <v>1063230</v>
      </c>
      <c r="O406" s="42">
        <f>(N406/$N$408)*100</f>
        <v>40.792547052829306</v>
      </c>
      <c r="P406" s="43"/>
    </row>
    <row r="407" spans="3:16" ht="16.5" customHeight="1">
      <c r="C407" s="37" t="s">
        <v>189</v>
      </c>
      <c r="D407" s="49">
        <v>148312</v>
      </c>
      <c r="E407" s="49">
        <v>150230</v>
      </c>
      <c r="F407" s="49">
        <v>298600</v>
      </c>
      <c r="G407" s="49">
        <v>314370</v>
      </c>
      <c r="H407" s="49">
        <v>192940</v>
      </c>
      <c r="I407" s="49">
        <v>351600</v>
      </c>
      <c r="J407" s="49">
        <v>87150</v>
      </c>
      <c r="K407" s="49">
        <v>0</v>
      </c>
      <c r="L407" s="50">
        <v>0</v>
      </c>
      <c r="M407" s="76">
        <v>0</v>
      </c>
      <c r="N407" s="51">
        <f>SUM(D407:M407)</f>
        <v>1543202</v>
      </c>
      <c r="O407" s="42">
        <f>(N407/$N$408)*100</f>
        <v>59.207452947170694</v>
      </c>
      <c r="P407" s="43"/>
    </row>
    <row r="408" spans="2:16" ht="16.5" customHeight="1" thickBot="1">
      <c r="B408" s="24"/>
      <c r="C408" s="24" t="s">
        <v>7</v>
      </c>
      <c r="D408" s="44">
        <f aca="true" t="shared" si="78" ref="D408:J408">SUM(D405:D407)</f>
        <v>148312</v>
      </c>
      <c r="E408" s="44">
        <f t="shared" si="78"/>
        <v>150230</v>
      </c>
      <c r="F408" s="44">
        <f t="shared" si="78"/>
        <v>298600</v>
      </c>
      <c r="G408" s="44">
        <f t="shared" si="78"/>
        <v>314370</v>
      </c>
      <c r="H408" s="44">
        <f t="shared" si="78"/>
        <v>192940</v>
      </c>
      <c r="I408" s="44">
        <f t="shared" si="78"/>
        <v>351600</v>
      </c>
      <c r="J408" s="44">
        <f t="shared" si="78"/>
        <v>87150</v>
      </c>
      <c r="K408" s="44">
        <f>SUM(K406:K407)</f>
        <v>91300</v>
      </c>
      <c r="L408" s="45">
        <f>SUM(L406:L407)</f>
        <v>507130</v>
      </c>
      <c r="M408" s="75">
        <f>SUM(M406:M407)</f>
        <v>464800</v>
      </c>
      <c r="N408" s="46">
        <f>SUM(N406:N407)</f>
        <v>2606432</v>
      </c>
      <c r="O408" s="47">
        <f>(N408/$N$500)*100</f>
        <v>0.03579343045157294</v>
      </c>
      <c r="P408" s="48"/>
    </row>
    <row r="409" spans="4:16" ht="16.5" customHeight="1">
      <c r="D409" s="49"/>
      <c r="E409" s="49"/>
      <c r="F409" s="49"/>
      <c r="G409" s="49"/>
      <c r="H409" s="49"/>
      <c r="I409" s="49"/>
      <c r="J409" s="49"/>
      <c r="K409" s="49"/>
      <c r="L409" s="50"/>
      <c r="M409" s="76"/>
      <c r="N409" s="51"/>
      <c r="O409" s="52"/>
      <c r="P409" s="43"/>
    </row>
    <row r="410" spans="2:16" ht="16.5" customHeight="1">
      <c r="B410" s="30" t="s">
        <v>190</v>
      </c>
      <c r="C410" s="37" t="s">
        <v>191</v>
      </c>
      <c r="D410" s="49">
        <v>0</v>
      </c>
      <c r="E410" s="49">
        <v>0</v>
      </c>
      <c r="F410" s="49">
        <v>1296240</v>
      </c>
      <c r="G410" s="49">
        <v>1067200</v>
      </c>
      <c r="H410" s="49">
        <v>613897</v>
      </c>
      <c r="I410" s="49">
        <v>8</v>
      </c>
      <c r="J410" s="49">
        <v>208000</v>
      </c>
      <c r="K410" s="49">
        <v>134521</v>
      </c>
      <c r="L410" s="50">
        <v>155224</v>
      </c>
      <c r="M410" s="76">
        <v>125217</v>
      </c>
      <c r="N410" s="51">
        <f>SUM(D410:M410)</f>
        <v>3600307</v>
      </c>
      <c r="O410" s="42">
        <f aca="true" t="shared" si="79" ref="O410:O418">(N410/$N$419)*100</f>
        <v>5.807524529214455</v>
      </c>
      <c r="P410" s="43"/>
    </row>
    <row r="411" spans="3:16" ht="16.5" customHeight="1">
      <c r="C411" s="37" t="s">
        <v>376</v>
      </c>
      <c r="D411" s="49">
        <v>0</v>
      </c>
      <c r="E411" s="49">
        <v>0</v>
      </c>
      <c r="F411" s="49">
        <v>0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50">
        <v>107900</v>
      </c>
      <c r="M411" s="76">
        <v>0</v>
      </c>
      <c r="N411" s="51">
        <f aca="true" t="shared" si="80" ref="N411:N418">SUM(D411:M411)</f>
        <v>107900</v>
      </c>
      <c r="O411" s="42">
        <f t="shared" si="79"/>
        <v>0.17404957318979733</v>
      </c>
      <c r="P411" s="43"/>
    </row>
    <row r="412" spans="3:16" ht="16.5" customHeight="1">
      <c r="C412" s="37" t="s">
        <v>377</v>
      </c>
      <c r="D412" s="49">
        <v>0</v>
      </c>
      <c r="E412" s="49">
        <v>0</v>
      </c>
      <c r="F412" s="49">
        <v>0</v>
      </c>
      <c r="G412" s="49">
        <v>0</v>
      </c>
      <c r="H412" s="49">
        <v>0</v>
      </c>
      <c r="I412" s="49">
        <v>0</v>
      </c>
      <c r="J412" s="49">
        <v>0</v>
      </c>
      <c r="K412" s="49">
        <v>0</v>
      </c>
      <c r="L412" s="50">
        <v>300941</v>
      </c>
      <c r="M412" s="76">
        <v>62437</v>
      </c>
      <c r="N412" s="51">
        <f t="shared" si="80"/>
        <v>363378</v>
      </c>
      <c r="O412" s="42">
        <f t="shared" si="79"/>
        <v>0.5861518610432083</v>
      </c>
      <c r="P412" s="43"/>
    </row>
    <row r="413" spans="3:16" ht="16.5" customHeight="1">
      <c r="C413" s="37" t="s">
        <v>436</v>
      </c>
      <c r="D413" s="49">
        <v>0</v>
      </c>
      <c r="E413" s="49">
        <v>0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52">
        <v>0</v>
      </c>
      <c r="M413" s="76">
        <v>190900</v>
      </c>
      <c r="N413" s="51">
        <f t="shared" si="80"/>
        <v>190900</v>
      </c>
      <c r="O413" s="42">
        <f t="shared" si="79"/>
        <v>0.3079338602588722</v>
      </c>
      <c r="P413" s="43"/>
    </row>
    <row r="414" spans="3:16" ht="16.5" customHeight="1">
      <c r="C414" s="37" t="s">
        <v>192</v>
      </c>
      <c r="D414" s="49">
        <v>83000</v>
      </c>
      <c r="E414" s="49">
        <v>1665544</v>
      </c>
      <c r="F414" s="49">
        <v>671600</v>
      </c>
      <c r="G414" s="49">
        <v>1303380</v>
      </c>
      <c r="H414" s="49">
        <v>453180</v>
      </c>
      <c r="I414" s="49">
        <v>359195</v>
      </c>
      <c r="J414" s="49">
        <v>184260</v>
      </c>
      <c r="K414" s="49">
        <v>933009</v>
      </c>
      <c r="L414" s="50">
        <v>894860</v>
      </c>
      <c r="M414" s="76">
        <v>232400</v>
      </c>
      <c r="N414" s="51">
        <f t="shared" si="80"/>
        <v>6780428</v>
      </c>
      <c r="O414" s="42">
        <f t="shared" si="79"/>
        <v>10.937262274737268</v>
      </c>
      <c r="P414" s="43"/>
    </row>
    <row r="415" spans="3:16" ht="16.5" customHeight="1">
      <c r="C415" s="37" t="s">
        <v>193</v>
      </c>
      <c r="D415" s="49">
        <v>3920000</v>
      </c>
      <c r="E415" s="49">
        <v>4540000</v>
      </c>
      <c r="F415" s="49">
        <v>5200000</v>
      </c>
      <c r="G415" s="49">
        <v>8800000</v>
      </c>
      <c r="H415" s="49">
        <v>5146000</v>
      </c>
      <c r="I415" s="49">
        <v>5492000</v>
      </c>
      <c r="J415" s="49">
        <v>2016000</v>
      </c>
      <c r="K415" s="49">
        <v>360000</v>
      </c>
      <c r="L415" s="50">
        <v>2360100</v>
      </c>
      <c r="M415" s="76">
        <v>0</v>
      </c>
      <c r="N415" s="51">
        <f t="shared" si="80"/>
        <v>37834100</v>
      </c>
      <c r="O415" s="42">
        <f t="shared" si="79"/>
        <v>61.02881331807332</v>
      </c>
      <c r="P415" s="43"/>
    </row>
    <row r="416" spans="3:16" ht="16.5" customHeight="1">
      <c r="C416" s="37" t="s">
        <v>194</v>
      </c>
      <c r="D416" s="49">
        <v>763536</v>
      </c>
      <c r="E416" s="49">
        <v>6412944</v>
      </c>
      <c r="F416" s="49">
        <v>428000</v>
      </c>
      <c r="G416" s="49">
        <v>635165</v>
      </c>
      <c r="H416" s="49">
        <v>152000</v>
      </c>
      <c r="I416" s="49">
        <v>0</v>
      </c>
      <c r="J416" s="49">
        <v>0</v>
      </c>
      <c r="K416" s="49">
        <v>0</v>
      </c>
      <c r="L416" s="50">
        <v>0</v>
      </c>
      <c r="M416" s="76">
        <v>0</v>
      </c>
      <c r="N416" s="51">
        <f t="shared" si="80"/>
        <v>8391645</v>
      </c>
      <c r="O416" s="42">
        <f t="shared" si="79"/>
        <v>13.536257929659842</v>
      </c>
      <c r="P416" s="43"/>
    </row>
    <row r="417" spans="3:16" ht="16.5" customHeight="1">
      <c r="C417" s="37" t="s">
        <v>195</v>
      </c>
      <c r="D417" s="49">
        <v>0</v>
      </c>
      <c r="E417" s="49">
        <v>0</v>
      </c>
      <c r="F417" s="49">
        <v>0</v>
      </c>
      <c r="G417" s="49">
        <v>0</v>
      </c>
      <c r="H417" s="49">
        <v>0</v>
      </c>
      <c r="I417" s="49">
        <v>976000</v>
      </c>
      <c r="J417" s="49">
        <v>0</v>
      </c>
      <c r="K417" s="49">
        <v>0</v>
      </c>
      <c r="L417" s="50">
        <v>818902</v>
      </c>
      <c r="M417" s="76">
        <v>160000</v>
      </c>
      <c r="N417" s="51">
        <f t="shared" si="80"/>
        <v>1954902</v>
      </c>
      <c r="O417" s="42">
        <f t="shared" si="79"/>
        <v>3.153381452529019</v>
      </c>
      <c r="P417" s="43"/>
    </row>
    <row r="418" spans="3:16" ht="16.5" customHeight="1">
      <c r="C418" s="37" t="s">
        <v>196</v>
      </c>
      <c r="D418" s="49">
        <v>282400</v>
      </c>
      <c r="E418" s="49">
        <v>116000</v>
      </c>
      <c r="F418" s="49">
        <v>172208</v>
      </c>
      <c r="G418" s="49">
        <v>90131</v>
      </c>
      <c r="H418" s="49">
        <v>0</v>
      </c>
      <c r="I418" s="49">
        <v>1161188</v>
      </c>
      <c r="J418" s="49">
        <v>224117</v>
      </c>
      <c r="K418" s="49">
        <v>724228</v>
      </c>
      <c r="L418" s="50">
        <v>0</v>
      </c>
      <c r="M418" s="76">
        <v>0</v>
      </c>
      <c r="N418" s="51">
        <f t="shared" si="80"/>
        <v>2770272</v>
      </c>
      <c r="O418" s="42">
        <f t="shared" si="79"/>
        <v>4.468625201294219</v>
      </c>
      <c r="P418" s="43"/>
    </row>
    <row r="419" spans="2:16" ht="16.5" customHeight="1" thickBot="1">
      <c r="B419" s="24"/>
      <c r="C419" s="24" t="s">
        <v>7</v>
      </c>
      <c r="D419" s="44">
        <f aca="true" t="shared" si="81" ref="D419:J419">SUM(D409:D418)</f>
        <v>5048936</v>
      </c>
      <c r="E419" s="44">
        <f t="shared" si="81"/>
        <v>12734488</v>
      </c>
      <c r="F419" s="44">
        <f t="shared" si="81"/>
        <v>7768048</v>
      </c>
      <c r="G419" s="44">
        <f t="shared" si="81"/>
        <v>11895876</v>
      </c>
      <c r="H419" s="44">
        <f t="shared" si="81"/>
        <v>6365077</v>
      </c>
      <c r="I419" s="44">
        <f t="shared" si="81"/>
        <v>7988391</v>
      </c>
      <c r="J419" s="44">
        <f t="shared" si="81"/>
        <v>2632377</v>
      </c>
      <c r="K419" s="44">
        <f>SUM(K410:K418)</f>
        <v>2151758</v>
      </c>
      <c r="L419" s="45">
        <f>SUM(L410:L418)</f>
        <v>4637927</v>
      </c>
      <c r="M419" s="75">
        <f>SUM(M410:M418)</f>
        <v>770954</v>
      </c>
      <c r="N419" s="46">
        <f>SUM(N410:N418)</f>
        <v>61993832</v>
      </c>
      <c r="O419" s="47">
        <f>(N419/$N$500)*100</f>
        <v>0.8513446405348372</v>
      </c>
      <c r="P419" s="48"/>
    </row>
    <row r="420" spans="4:16" ht="16.5" customHeight="1">
      <c r="D420" s="49"/>
      <c r="E420" s="49"/>
      <c r="F420" s="49"/>
      <c r="G420" s="49"/>
      <c r="H420" s="49"/>
      <c r="I420" s="49"/>
      <c r="J420" s="49"/>
      <c r="K420" s="49"/>
      <c r="L420" s="50"/>
      <c r="M420" s="76"/>
      <c r="N420" s="51"/>
      <c r="O420" s="52"/>
      <c r="P420" s="43"/>
    </row>
    <row r="421" spans="2:16" ht="16.5" customHeight="1">
      <c r="B421" s="30" t="s">
        <v>197</v>
      </c>
      <c r="C421" s="37" t="s">
        <v>289</v>
      </c>
      <c r="D421" s="49">
        <v>0</v>
      </c>
      <c r="E421" s="49">
        <v>0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17322</v>
      </c>
      <c r="L421" s="50">
        <v>0</v>
      </c>
      <c r="M421" s="76">
        <v>0</v>
      </c>
      <c r="N421" s="51">
        <f>SUM(D421:M421)</f>
        <v>17322</v>
      </c>
      <c r="O421" s="42">
        <f aca="true" t="shared" si="82" ref="O421:O443">(N421/$N$444)*100</f>
        <v>0.003910778873967105</v>
      </c>
      <c r="P421" s="43"/>
    </row>
    <row r="422" spans="3:16" ht="16.5" customHeight="1">
      <c r="C422" s="37" t="s">
        <v>290</v>
      </c>
      <c r="D422" s="49">
        <v>0</v>
      </c>
      <c r="E422" s="49">
        <v>0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878918</v>
      </c>
      <c r="L422" s="50">
        <v>763132</v>
      </c>
      <c r="M422" s="76">
        <v>602101</v>
      </c>
      <c r="N422" s="51">
        <f aca="true" t="shared" si="83" ref="N422:N443">SUM(D422:M422)</f>
        <v>2244151</v>
      </c>
      <c r="O422" s="42">
        <f t="shared" si="82"/>
        <v>0.5066607967204798</v>
      </c>
      <c r="P422" s="43"/>
    </row>
    <row r="423" spans="3:16" ht="16.5" customHeight="1">
      <c r="C423" s="37" t="s">
        <v>198</v>
      </c>
      <c r="D423" s="49">
        <v>0</v>
      </c>
      <c r="E423" s="49">
        <v>7650000</v>
      </c>
      <c r="F423" s="49">
        <v>12226226</v>
      </c>
      <c r="G423" s="49">
        <v>10736624</v>
      </c>
      <c r="H423" s="49">
        <v>0</v>
      </c>
      <c r="I423" s="49">
        <v>3696614</v>
      </c>
      <c r="J423" s="49">
        <v>0</v>
      </c>
      <c r="K423" s="49">
        <v>0</v>
      </c>
      <c r="L423" s="50">
        <v>6079015</v>
      </c>
      <c r="M423" s="76">
        <v>4439602</v>
      </c>
      <c r="N423" s="51">
        <f t="shared" si="83"/>
        <v>44828081</v>
      </c>
      <c r="O423" s="42">
        <f t="shared" si="82"/>
        <v>10.12081238513371</v>
      </c>
      <c r="P423" s="43"/>
    </row>
    <row r="424" spans="3:16" ht="16.5" customHeight="1">
      <c r="C424" s="37" t="s">
        <v>291</v>
      </c>
      <c r="D424" s="49">
        <v>0</v>
      </c>
      <c r="E424" s="49">
        <v>0</v>
      </c>
      <c r="F424" s="49">
        <v>0</v>
      </c>
      <c r="G424" s="49">
        <v>0</v>
      </c>
      <c r="H424" s="49">
        <v>0</v>
      </c>
      <c r="I424" s="49">
        <v>0</v>
      </c>
      <c r="J424" s="49">
        <v>0</v>
      </c>
      <c r="K424" s="49">
        <v>6230900</v>
      </c>
      <c r="L424" s="50">
        <v>0</v>
      </c>
      <c r="M424" s="76">
        <v>0</v>
      </c>
      <c r="N424" s="51">
        <f t="shared" si="83"/>
        <v>6230900</v>
      </c>
      <c r="O424" s="42">
        <f t="shared" si="82"/>
        <v>1.406747031855538</v>
      </c>
      <c r="P424" s="43"/>
    </row>
    <row r="425" spans="3:16" ht="16.5" customHeight="1">
      <c r="C425" s="37" t="s">
        <v>378</v>
      </c>
      <c r="D425" s="49">
        <v>0</v>
      </c>
      <c r="E425" s="49">
        <v>0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/>
      <c r="L425" s="50">
        <v>244850</v>
      </c>
      <c r="M425" s="76">
        <v>249000</v>
      </c>
      <c r="N425" s="51">
        <f t="shared" si="83"/>
        <v>493850</v>
      </c>
      <c r="O425" s="42">
        <f t="shared" si="82"/>
        <v>0.1114962560275173</v>
      </c>
      <c r="P425" s="43"/>
    </row>
    <row r="426" spans="3:16" ht="16.5" customHeight="1">
      <c r="C426" s="37" t="s">
        <v>199</v>
      </c>
      <c r="D426" s="49">
        <v>0</v>
      </c>
      <c r="E426" s="49">
        <v>1224250</v>
      </c>
      <c r="F426" s="49">
        <v>3544550</v>
      </c>
      <c r="G426" s="49">
        <v>0</v>
      </c>
      <c r="H426" s="49">
        <v>0</v>
      </c>
      <c r="I426" s="49">
        <v>4800000</v>
      </c>
      <c r="J426" s="49">
        <v>4069022</v>
      </c>
      <c r="K426" s="49">
        <v>1664152</v>
      </c>
      <c r="L426" s="50">
        <v>858041</v>
      </c>
      <c r="M426" s="76">
        <v>3485712</v>
      </c>
      <c r="N426" s="51">
        <f t="shared" si="83"/>
        <v>19645727</v>
      </c>
      <c r="O426" s="42">
        <f t="shared" si="82"/>
        <v>4.435405502558893</v>
      </c>
      <c r="P426" s="43"/>
    </row>
    <row r="427" spans="3:16" ht="16.5" customHeight="1">
      <c r="C427" s="37" t="s">
        <v>200</v>
      </c>
      <c r="D427" s="49">
        <v>14342981</v>
      </c>
      <c r="E427" s="49">
        <v>0</v>
      </c>
      <c r="F427" s="49">
        <v>73717111</v>
      </c>
      <c r="G427" s="49">
        <v>3436800</v>
      </c>
      <c r="H427" s="49">
        <v>7451000</v>
      </c>
      <c r="I427" s="49">
        <v>13592776</v>
      </c>
      <c r="J427" s="49">
        <v>479293</v>
      </c>
      <c r="K427" s="49">
        <v>1258956</v>
      </c>
      <c r="L427" s="50">
        <v>329200</v>
      </c>
      <c r="M427" s="76">
        <v>5061139</v>
      </c>
      <c r="N427" s="51">
        <f t="shared" si="83"/>
        <v>119669256</v>
      </c>
      <c r="O427" s="42">
        <f t="shared" si="82"/>
        <v>27.017665294317116</v>
      </c>
      <c r="P427" s="43"/>
    </row>
    <row r="428" spans="3:16" ht="16.5" customHeight="1">
      <c r="C428" s="37" t="s">
        <v>379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50">
        <v>1176000</v>
      </c>
      <c r="M428" s="76">
        <v>0</v>
      </c>
      <c r="N428" s="51">
        <f t="shared" si="83"/>
        <v>1176000</v>
      </c>
      <c r="O428" s="42">
        <f t="shared" si="82"/>
        <v>0.26550490450209646</v>
      </c>
      <c r="P428" s="43"/>
    </row>
    <row r="429" spans="3:16" ht="16.5" customHeight="1">
      <c r="C429" s="37" t="s">
        <v>201</v>
      </c>
      <c r="D429" s="49">
        <v>2490000</v>
      </c>
      <c r="E429" s="49">
        <v>0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50">
        <v>0</v>
      </c>
      <c r="M429" s="76">
        <v>6175200</v>
      </c>
      <c r="N429" s="51">
        <f t="shared" si="83"/>
        <v>8665200</v>
      </c>
      <c r="O429" s="42">
        <f t="shared" si="82"/>
        <v>1.9563376687853455</v>
      </c>
      <c r="P429" s="43"/>
    </row>
    <row r="430" spans="3:16" ht="16.5" customHeight="1">
      <c r="C430" s="37" t="s">
        <v>380</v>
      </c>
      <c r="D430" s="49">
        <v>0</v>
      </c>
      <c r="E430" s="49">
        <v>0</v>
      </c>
      <c r="F430" s="49">
        <v>0</v>
      </c>
      <c r="G430" s="49">
        <v>0</v>
      </c>
      <c r="H430" s="49">
        <v>0</v>
      </c>
      <c r="I430" s="49">
        <v>0</v>
      </c>
      <c r="J430" s="49">
        <v>0</v>
      </c>
      <c r="K430" s="49">
        <v>0</v>
      </c>
      <c r="L430" s="50">
        <v>369923</v>
      </c>
      <c r="M430" s="76">
        <v>0</v>
      </c>
      <c r="N430" s="51">
        <f t="shared" si="83"/>
        <v>369923</v>
      </c>
      <c r="O430" s="42">
        <f t="shared" si="82"/>
        <v>0.08351732209874917</v>
      </c>
      <c r="P430" s="43"/>
    </row>
    <row r="431" spans="3:18" ht="16.5" customHeight="1">
      <c r="C431" s="37" t="s">
        <v>202</v>
      </c>
      <c r="D431" s="49">
        <v>0</v>
      </c>
      <c r="E431" s="49">
        <v>72257685</v>
      </c>
      <c r="F431" s="49">
        <v>35376405</v>
      </c>
      <c r="G431" s="49">
        <v>5869184</v>
      </c>
      <c r="H431" s="49">
        <v>4271524</v>
      </c>
      <c r="I431" s="49">
        <v>5680520</v>
      </c>
      <c r="J431" s="49">
        <v>0</v>
      </c>
      <c r="K431" s="49">
        <v>0</v>
      </c>
      <c r="L431" s="50">
        <v>0</v>
      </c>
      <c r="M431" s="76">
        <v>0</v>
      </c>
      <c r="N431" s="51">
        <f t="shared" si="83"/>
        <v>123455318</v>
      </c>
      <c r="O431" s="42">
        <f t="shared" si="82"/>
        <v>27.872442530498255</v>
      </c>
      <c r="P431" s="43"/>
      <c r="R431" s="1"/>
    </row>
    <row r="432" spans="3:18" ht="16.5" customHeight="1">
      <c r="C432" s="37" t="s">
        <v>381</v>
      </c>
      <c r="D432" s="49">
        <v>0</v>
      </c>
      <c r="E432" s="49">
        <v>0</v>
      </c>
      <c r="F432" s="49">
        <v>0</v>
      </c>
      <c r="G432" s="49">
        <v>0</v>
      </c>
      <c r="H432" s="49">
        <v>0</v>
      </c>
      <c r="I432" s="49">
        <v>0</v>
      </c>
      <c r="J432" s="49">
        <v>0</v>
      </c>
      <c r="K432" s="49">
        <v>0</v>
      </c>
      <c r="L432" s="50">
        <v>384017</v>
      </c>
      <c r="M432" s="76">
        <v>0</v>
      </c>
      <c r="N432" s="51">
        <f t="shared" si="83"/>
        <v>384017</v>
      </c>
      <c r="O432" s="42">
        <f t="shared" si="82"/>
        <v>0.08669931710219522</v>
      </c>
      <c r="P432" s="43"/>
      <c r="R432" s="1"/>
    </row>
    <row r="433" spans="3:18" ht="16.5" customHeight="1">
      <c r="C433" s="37" t="s">
        <v>292</v>
      </c>
      <c r="D433" s="49">
        <v>0</v>
      </c>
      <c r="E433" s="49">
        <v>0</v>
      </c>
      <c r="F433" s="49">
        <v>0</v>
      </c>
      <c r="G433" s="49">
        <v>0</v>
      </c>
      <c r="H433" s="49">
        <v>0</v>
      </c>
      <c r="I433" s="49">
        <v>0</v>
      </c>
      <c r="J433" s="49">
        <v>0</v>
      </c>
      <c r="K433" s="49">
        <v>55412</v>
      </c>
      <c r="L433" s="50">
        <v>204800</v>
      </c>
      <c r="M433" s="76">
        <v>220000</v>
      </c>
      <c r="N433" s="51">
        <f t="shared" si="83"/>
        <v>480212</v>
      </c>
      <c r="O433" s="42">
        <f t="shared" si="82"/>
        <v>0.1084172119054088</v>
      </c>
      <c r="P433" s="43"/>
      <c r="R433" s="1"/>
    </row>
    <row r="434" spans="3:18" ht="16.5" customHeight="1">
      <c r="C434" s="37" t="s">
        <v>293</v>
      </c>
      <c r="D434" s="49">
        <v>0</v>
      </c>
      <c r="E434" s="49">
        <v>0</v>
      </c>
      <c r="F434" s="49">
        <v>0</v>
      </c>
      <c r="G434" s="49">
        <v>0</v>
      </c>
      <c r="H434" s="49">
        <v>0</v>
      </c>
      <c r="I434" s="49">
        <v>0</v>
      </c>
      <c r="J434" s="49">
        <v>0</v>
      </c>
      <c r="K434" s="49">
        <v>193523</v>
      </c>
      <c r="L434" s="50">
        <v>0</v>
      </c>
      <c r="M434" s="76">
        <v>0</v>
      </c>
      <c r="N434" s="51">
        <f t="shared" si="83"/>
        <v>193523</v>
      </c>
      <c r="O434" s="42">
        <f t="shared" si="82"/>
        <v>0.0436915864234347</v>
      </c>
      <c r="P434" s="43"/>
      <c r="R434" s="1"/>
    </row>
    <row r="435" spans="3:18" ht="16.5" customHeight="1">
      <c r="C435" s="37" t="s">
        <v>203</v>
      </c>
      <c r="D435" s="49">
        <v>0</v>
      </c>
      <c r="E435" s="49">
        <v>580800</v>
      </c>
      <c r="F435" s="49">
        <v>0</v>
      </c>
      <c r="G435" s="49">
        <v>0</v>
      </c>
      <c r="H435" s="49">
        <v>0</v>
      </c>
      <c r="I435" s="49">
        <v>820449</v>
      </c>
      <c r="J435" s="49">
        <v>0</v>
      </c>
      <c r="K435" s="49">
        <v>720000</v>
      </c>
      <c r="L435" s="50">
        <v>547800</v>
      </c>
      <c r="M435" s="76">
        <v>456000</v>
      </c>
      <c r="N435" s="51">
        <f t="shared" si="83"/>
        <v>3125049</v>
      </c>
      <c r="O435" s="42">
        <f t="shared" si="82"/>
        <v>0.7055406771338197</v>
      </c>
      <c r="P435" s="43"/>
      <c r="R435" s="1"/>
    </row>
    <row r="436" spans="3:18" ht="16.5" customHeight="1">
      <c r="C436" s="37" t="s">
        <v>294</v>
      </c>
      <c r="D436" s="49">
        <v>0</v>
      </c>
      <c r="E436" s="49">
        <v>0</v>
      </c>
      <c r="F436" s="49">
        <v>0</v>
      </c>
      <c r="G436" s="49">
        <v>0</v>
      </c>
      <c r="H436" s="49">
        <v>0</v>
      </c>
      <c r="I436" s="49">
        <v>0</v>
      </c>
      <c r="J436" s="49">
        <v>0</v>
      </c>
      <c r="K436" s="49">
        <v>196800</v>
      </c>
      <c r="L436" s="50">
        <v>0</v>
      </c>
      <c r="M436" s="76">
        <v>0</v>
      </c>
      <c r="N436" s="51">
        <f t="shared" si="83"/>
        <v>196800</v>
      </c>
      <c r="O436" s="42">
        <f t="shared" si="82"/>
        <v>0.04443143299831002</v>
      </c>
      <c r="P436" s="43"/>
      <c r="R436" s="1"/>
    </row>
    <row r="437" spans="3:18" ht="16.5" customHeight="1">
      <c r="C437" s="37" t="s">
        <v>204</v>
      </c>
      <c r="D437" s="49">
        <v>14837233</v>
      </c>
      <c r="E437" s="49">
        <v>959798</v>
      </c>
      <c r="F437" s="49">
        <v>16340896</v>
      </c>
      <c r="G437" s="49">
        <v>11549476</v>
      </c>
      <c r="H437" s="49">
        <v>4186820</v>
      </c>
      <c r="I437" s="49">
        <v>4568016</v>
      </c>
      <c r="J437" s="49">
        <v>3390744</v>
      </c>
      <c r="K437" s="49">
        <v>14899228</v>
      </c>
      <c r="L437" s="50">
        <v>1045998</v>
      </c>
      <c r="M437" s="76">
        <v>0</v>
      </c>
      <c r="N437" s="51">
        <f t="shared" si="83"/>
        <v>71778209</v>
      </c>
      <c r="O437" s="42">
        <f t="shared" si="82"/>
        <v>16.20532867846643</v>
      </c>
      <c r="P437" s="43"/>
      <c r="R437" s="1"/>
    </row>
    <row r="438" spans="3:18" ht="16.5" customHeight="1">
      <c r="C438" s="37" t="s">
        <v>205</v>
      </c>
      <c r="D438" s="49">
        <v>4236066</v>
      </c>
      <c r="E438" s="49">
        <v>6778391</v>
      </c>
      <c r="F438" s="49">
        <v>3857152</v>
      </c>
      <c r="G438" s="49">
        <v>6983892</v>
      </c>
      <c r="H438" s="49">
        <v>4173057</v>
      </c>
      <c r="I438" s="49">
        <v>5157460</v>
      </c>
      <c r="J438" s="49">
        <v>7700419</v>
      </c>
      <c r="K438" s="49">
        <v>-59403</v>
      </c>
      <c r="L438" s="50">
        <v>0</v>
      </c>
      <c r="M438" s="76">
        <v>0</v>
      </c>
      <c r="N438" s="51">
        <f t="shared" si="83"/>
        <v>38827034</v>
      </c>
      <c r="O438" s="42">
        <f t="shared" si="82"/>
        <v>8.76595914478712</v>
      </c>
      <c r="P438" s="43"/>
      <c r="R438" s="1"/>
    </row>
    <row r="439" spans="3:18" ht="16.5" customHeight="1">
      <c r="C439" s="37" t="s">
        <v>295</v>
      </c>
      <c r="D439" s="49">
        <v>0</v>
      </c>
      <c r="E439" s="49">
        <v>0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424574</v>
      </c>
      <c r="L439" s="50">
        <v>204800</v>
      </c>
      <c r="M439" s="76">
        <v>0</v>
      </c>
      <c r="N439" s="51">
        <f t="shared" si="83"/>
        <v>629374</v>
      </c>
      <c r="O439" s="42">
        <f t="shared" si="82"/>
        <v>0.14209343857661771</v>
      </c>
      <c r="P439" s="43"/>
      <c r="R439" s="1"/>
    </row>
    <row r="440" spans="3:18" ht="16.5" customHeight="1">
      <c r="C440" s="37" t="s">
        <v>437</v>
      </c>
      <c r="D440" s="49">
        <v>0</v>
      </c>
      <c r="E440" s="49">
        <v>0</v>
      </c>
      <c r="F440" s="49">
        <v>0</v>
      </c>
      <c r="G440" s="49">
        <v>0</v>
      </c>
      <c r="H440" s="49">
        <v>0</v>
      </c>
      <c r="I440" s="49">
        <v>0</v>
      </c>
      <c r="J440" s="49">
        <v>0</v>
      </c>
      <c r="K440" s="49">
        <v>0</v>
      </c>
      <c r="L440" s="52">
        <v>0</v>
      </c>
      <c r="M440" s="76">
        <v>70000</v>
      </c>
      <c r="N440" s="51">
        <f t="shared" si="83"/>
        <v>70000</v>
      </c>
      <c r="O440" s="42">
        <f t="shared" si="82"/>
        <v>0.01580386336322003</v>
      </c>
      <c r="P440" s="43"/>
      <c r="R440" s="1"/>
    </row>
    <row r="441" spans="3:18" ht="16.5" customHeight="1">
      <c r="C441" s="37" t="s">
        <v>296</v>
      </c>
      <c r="D441" s="49">
        <v>0</v>
      </c>
      <c r="E441" s="49">
        <v>0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59114</v>
      </c>
      <c r="L441" s="50">
        <v>19811</v>
      </c>
      <c r="M441" s="76">
        <v>0</v>
      </c>
      <c r="N441" s="51">
        <f t="shared" si="83"/>
        <v>78925</v>
      </c>
      <c r="O441" s="42">
        <f t="shared" si="82"/>
        <v>0.01781885594203058</v>
      </c>
      <c r="P441" s="43"/>
      <c r="R441" s="1"/>
    </row>
    <row r="442" spans="3:18" ht="16.5" customHeight="1">
      <c r="C442" s="37" t="s">
        <v>382</v>
      </c>
      <c r="D442" s="49">
        <v>0</v>
      </c>
      <c r="E442" s="49">
        <v>0</v>
      </c>
      <c r="F442" s="49">
        <v>0</v>
      </c>
      <c r="G442" s="49">
        <v>0</v>
      </c>
      <c r="H442" s="49">
        <v>0</v>
      </c>
      <c r="I442" s="49">
        <v>0</v>
      </c>
      <c r="J442" s="49">
        <v>0</v>
      </c>
      <c r="K442" s="49">
        <v>0</v>
      </c>
      <c r="L442" s="50">
        <v>46800</v>
      </c>
      <c r="M442" s="76">
        <v>0</v>
      </c>
      <c r="N442" s="51">
        <f t="shared" si="83"/>
        <v>46800</v>
      </c>
      <c r="O442" s="42">
        <f t="shared" si="82"/>
        <v>0.010566011505695675</v>
      </c>
      <c r="P442" s="43"/>
      <c r="R442" s="1"/>
    </row>
    <row r="443" spans="3:18" ht="16.5" customHeight="1">
      <c r="C443" s="37" t="s">
        <v>297</v>
      </c>
      <c r="D443" s="49">
        <v>0</v>
      </c>
      <c r="E443" s="49">
        <v>0</v>
      </c>
      <c r="F443" s="49">
        <v>0</v>
      </c>
      <c r="G443" s="49">
        <v>0</v>
      </c>
      <c r="H443" s="49">
        <v>0</v>
      </c>
      <c r="I443" s="49">
        <v>0</v>
      </c>
      <c r="J443" s="49">
        <v>0</v>
      </c>
      <c r="K443" s="49">
        <v>172000</v>
      </c>
      <c r="L443" s="50">
        <v>0</v>
      </c>
      <c r="M443" s="76">
        <v>152000</v>
      </c>
      <c r="N443" s="51">
        <f t="shared" si="83"/>
        <v>324000</v>
      </c>
      <c r="O443" s="42">
        <f t="shared" si="82"/>
        <v>0.07314931042404699</v>
      </c>
      <c r="P443" s="43"/>
      <c r="R443" s="1"/>
    </row>
    <row r="444" spans="2:18" ht="16.5" customHeight="1" thickBot="1">
      <c r="B444" s="24"/>
      <c r="C444" s="24" t="s">
        <v>7</v>
      </c>
      <c r="D444" s="44">
        <f>SUM(D420:D438)</f>
        <v>35906280</v>
      </c>
      <c r="E444" s="44">
        <f aca="true" t="shared" si="84" ref="E444:J444">SUM(E420:E443)</f>
        <v>89450924</v>
      </c>
      <c r="F444" s="44">
        <f t="shared" si="84"/>
        <v>145062340</v>
      </c>
      <c r="G444" s="44">
        <f t="shared" si="84"/>
        <v>38575976</v>
      </c>
      <c r="H444" s="44">
        <f t="shared" si="84"/>
        <v>20082401</v>
      </c>
      <c r="I444" s="44">
        <f t="shared" si="84"/>
        <v>38315835</v>
      </c>
      <c r="J444" s="44">
        <f t="shared" si="84"/>
        <v>15639478</v>
      </c>
      <c r="K444" s="44">
        <f>SUM(K421:K443)</f>
        <v>26711496</v>
      </c>
      <c r="L444" s="45">
        <f>SUM(L421:L443)</f>
        <v>12274187</v>
      </c>
      <c r="M444" s="75">
        <f>SUM(M421:M443)</f>
        <v>20910754</v>
      </c>
      <c r="N444" s="46">
        <f>SUM(N421:N443)</f>
        <v>442929671</v>
      </c>
      <c r="O444" s="47">
        <f>(N444/$N$500)*100</f>
        <v>6.0826341810860916</v>
      </c>
      <c r="P444" s="48"/>
      <c r="R444" s="1"/>
    </row>
    <row r="445" spans="4:18" ht="16.5" customHeight="1">
      <c r="D445" s="49"/>
      <c r="E445" s="49"/>
      <c r="F445" s="49"/>
      <c r="G445" s="49"/>
      <c r="H445" s="49"/>
      <c r="I445" s="49"/>
      <c r="J445" s="49"/>
      <c r="K445" s="49"/>
      <c r="L445" s="50"/>
      <c r="M445" s="76"/>
      <c r="N445" s="51"/>
      <c r="O445" s="52"/>
      <c r="P445" s="43"/>
      <c r="R445" s="1"/>
    </row>
    <row r="446" spans="2:18" ht="16.5" customHeight="1">
      <c r="B446" s="30" t="s">
        <v>206</v>
      </c>
      <c r="C446" s="37" t="s">
        <v>298</v>
      </c>
      <c r="D446" s="49">
        <v>0</v>
      </c>
      <c r="E446" s="49">
        <v>0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166263</v>
      </c>
      <c r="L446" s="50">
        <v>827835</v>
      </c>
      <c r="M446" s="76">
        <v>889416</v>
      </c>
      <c r="N446" s="51">
        <f>SUM(D446:M446)</f>
        <v>1883514</v>
      </c>
      <c r="O446" s="42">
        <f>(N446/$N$451)*100</f>
        <v>8.397808195040644</v>
      </c>
      <c r="P446" s="43"/>
      <c r="R446" s="1"/>
    </row>
    <row r="447" spans="3:18" ht="16.5" customHeight="1">
      <c r="C447" s="37" t="s">
        <v>207</v>
      </c>
      <c r="D447" s="49">
        <v>0</v>
      </c>
      <c r="E447" s="49">
        <v>0</v>
      </c>
      <c r="F447" s="49">
        <v>0</v>
      </c>
      <c r="G447" s="49">
        <v>0</v>
      </c>
      <c r="H447" s="49">
        <v>114165</v>
      </c>
      <c r="I447" s="49">
        <v>1181725</v>
      </c>
      <c r="J447" s="49">
        <v>934668</v>
      </c>
      <c r="K447" s="49">
        <v>0</v>
      </c>
      <c r="L447" s="50">
        <v>0</v>
      </c>
      <c r="M447" s="76">
        <v>425000</v>
      </c>
      <c r="N447" s="51">
        <f>SUM(D447:M447)</f>
        <v>2655558</v>
      </c>
      <c r="O447" s="42">
        <f>(N447/$N$451)*100</f>
        <v>11.840032372897543</v>
      </c>
      <c r="P447" s="43"/>
      <c r="R447" s="1"/>
    </row>
    <row r="448" spans="3:18" ht="16.5" customHeight="1">
      <c r="C448" s="37" t="s">
        <v>208</v>
      </c>
      <c r="D448" s="49">
        <v>0</v>
      </c>
      <c r="E448" s="49">
        <v>0</v>
      </c>
      <c r="F448" s="49">
        <v>0</v>
      </c>
      <c r="G448" s="49">
        <v>317000</v>
      </c>
      <c r="H448" s="49">
        <v>91335</v>
      </c>
      <c r="I448" s="49">
        <v>103000</v>
      </c>
      <c r="J448" s="49">
        <v>912328</v>
      </c>
      <c r="K448" s="49">
        <v>0</v>
      </c>
      <c r="L448" s="50">
        <v>0</v>
      </c>
      <c r="M448" s="76">
        <v>425000</v>
      </c>
      <c r="N448" s="51">
        <f>SUM(D448:M448)</f>
        <v>1848663</v>
      </c>
      <c r="O448" s="42">
        <f>(N448/$N$451)*100</f>
        <v>8.242422032046708</v>
      </c>
      <c r="P448" s="43"/>
      <c r="R448" s="1"/>
    </row>
    <row r="449" spans="3:18" ht="16.5" customHeight="1">
      <c r="C449" s="37" t="s">
        <v>209</v>
      </c>
      <c r="D449" s="49">
        <v>0</v>
      </c>
      <c r="E449" s="49">
        <v>2701662</v>
      </c>
      <c r="F449" s="49">
        <v>1327451</v>
      </c>
      <c r="G449" s="49">
        <v>0</v>
      </c>
      <c r="H449" s="49">
        <v>1603141</v>
      </c>
      <c r="I449" s="49">
        <v>937565</v>
      </c>
      <c r="J449" s="49">
        <v>313000</v>
      </c>
      <c r="K449" s="49">
        <v>2742697</v>
      </c>
      <c r="L449" s="50">
        <v>2431386</v>
      </c>
      <c r="M449" s="76">
        <v>1630773</v>
      </c>
      <c r="N449" s="51">
        <f>SUM(D449:M449)</f>
        <v>13687675</v>
      </c>
      <c r="O449" s="42">
        <f>(N449/$N$451)*100</f>
        <v>61.02766917902014</v>
      </c>
      <c r="P449" s="43"/>
      <c r="R449" s="1"/>
    </row>
    <row r="450" spans="3:18" ht="16.5" customHeight="1">
      <c r="C450" s="37" t="s">
        <v>210</v>
      </c>
      <c r="D450" s="49">
        <v>610156</v>
      </c>
      <c r="E450" s="49">
        <v>0</v>
      </c>
      <c r="F450" s="49">
        <v>692000</v>
      </c>
      <c r="G450" s="49">
        <v>459232</v>
      </c>
      <c r="H450" s="49">
        <v>39840</v>
      </c>
      <c r="I450" s="49">
        <v>0</v>
      </c>
      <c r="J450" s="49">
        <v>552000</v>
      </c>
      <c r="K450" s="49">
        <v>0</v>
      </c>
      <c r="L450" s="50">
        <v>0</v>
      </c>
      <c r="M450" s="76">
        <v>0</v>
      </c>
      <c r="N450" s="51">
        <f>SUM(D450:M450)</f>
        <v>2353228</v>
      </c>
      <c r="O450" s="42">
        <f>(N450/$N$451)*100</f>
        <v>10.49206822099496</v>
      </c>
      <c r="P450" s="43"/>
      <c r="R450" s="1"/>
    </row>
    <row r="451" spans="2:18" ht="16.5" customHeight="1" thickBot="1">
      <c r="B451" s="24"/>
      <c r="C451" s="24" t="s">
        <v>7</v>
      </c>
      <c r="D451" s="44">
        <f aca="true" t="shared" si="85" ref="D451:J451">SUM(D445:D450)</f>
        <v>610156</v>
      </c>
      <c r="E451" s="44">
        <f t="shared" si="85"/>
        <v>2701662</v>
      </c>
      <c r="F451" s="44">
        <f t="shared" si="85"/>
        <v>2019451</v>
      </c>
      <c r="G451" s="44">
        <f t="shared" si="85"/>
        <v>776232</v>
      </c>
      <c r="H451" s="44">
        <f t="shared" si="85"/>
        <v>1848481</v>
      </c>
      <c r="I451" s="44">
        <f t="shared" si="85"/>
        <v>2222290</v>
      </c>
      <c r="J451" s="44">
        <f t="shared" si="85"/>
        <v>2711996</v>
      </c>
      <c r="K451" s="44">
        <f>SUM(K446:K450)</f>
        <v>2908960</v>
      </c>
      <c r="L451" s="45">
        <f>SUM(L446:L450)</f>
        <v>3259221</v>
      </c>
      <c r="M451" s="75">
        <f>SUM(M446:M450)</f>
        <v>3370189</v>
      </c>
      <c r="N451" s="46">
        <f>SUM(N446:N450)</f>
        <v>22428638</v>
      </c>
      <c r="O451" s="47">
        <f>(N451/$N$500)*100</f>
        <v>0.30800646031682616</v>
      </c>
      <c r="P451" s="48"/>
      <c r="R451" s="1"/>
    </row>
    <row r="452" spans="4:18" ht="16.5" customHeight="1">
      <c r="D452" s="49"/>
      <c r="E452" s="49"/>
      <c r="F452" s="49"/>
      <c r="G452" s="49"/>
      <c r="H452" s="49"/>
      <c r="I452" s="49"/>
      <c r="J452" s="49"/>
      <c r="K452" s="49"/>
      <c r="L452" s="50"/>
      <c r="M452" s="76"/>
      <c r="N452" s="51"/>
      <c r="O452" s="52"/>
      <c r="P452" s="43"/>
      <c r="R452" s="1"/>
    </row>
    <row r="453" spans="2:18" ht="16.5" customHeight="1">
      <c r="B453" s="30" t="s">
        <v>211</v>
      </c>
      <c r="C453" s="37" t="s">
        <v>299</v>
      </c>
      <c r="D453" s="49">
        <v>0</v>
      </c>
      <c r="E453" s="49">
        <v>0</v>
      </c>
      <c r="F453" s="49">
        <v>0</v>
      </c>
      <c r="G453" s="49">
        <v>0</v>
      </c>
      <c r="H453" s="49">
        <v>0</v>
      </c>
      <c r="I453" s="49">
        <v>0</v>
      </c>
      <c r="J453" s="49">
        <v>0</v>
      </c>
      <c r="K453" s="49">
        <v>806400</v>
      </c>
      <c r="L453" s="50">
        <v>0</v>
      </c>
      <c r="M453" s="76">
        <v>873440</v>
      </c>
      <c r="N453" s="51">
        <f>SUM(D453:M453)</f>
        <v>1679840</v>
      </c>
      <c r="O453" s="42">
        <f aca="true" t="shared" si="86" ref="O453:O461">(N453/$N$466)*100</f>
        <v>1.45519060009105</v>
      </c>
      <c r="P453" s="43"/>
      <c r="R453" s="1"/>
    </row>
    <row r="454" spans="3:18" ht="16.5" customHeight="1">
      <c r="C454" s="37" t="s">
        <v>300</v>
      </c>
      <c r="D454" s="49">
        <v>0</v>
      </c>
      <c r="E454" s="49">
        <v>0</v>
      </c>
      <c r="F454" s="49">
        <v>0</v>
      </c>
      <c r="G454" s="49">
        <v>0</v>
      </c>
      <c r="H454" s="49">
        <v>0</v>
      </c>
      <c r="I454" s="49">
        <v>0</v>
      </c>
      <c r="J454" s="49">
        <v>0</v>
      </c>
      <c r="K454" s="49">
        <v>300080</v>
      </c>
      <c r="L454" s="50">
        <v>0</v>
      </c>
      <c r="M454" s="76">
        <v>0</v>
      </c>
      <c r="N454" s="51">
        <f aca="true" t="shared" si="87" ref="N454:N465">SUM(D454:M454)</f>
        <v>300080</v>
      </c>
      <c r="O454" s="42">
        <f t="shared" si="86"/>
        <v>0.2599495161892337</v>
      </c>
      <c r="P454" s="43"/>
      <c r="R454" s="1"/>
    </row>
    <row r="455" spans="3:18" ht="16.5" customHeight="1">
      <c r="C455" s="37" t="s">
        <v>301</v>
      </c>
      <c r="D455" s="49">
        <v>0</v>
      </c>
      <c r="E455" s="49">
        <v>0</v>
      </c>
      <c r="F455" s="49">
        <v>0</v>
      </c>
      <c r="G455" s="49">
        <v>0</v>
      </c>
      <c r="H455" s="49">
        <v>0</v>
      </c>
      <c r="I455" s="49">
        <v>0</v>
      </c>
      <c r="J455" s="49">
        <v>0</v>
      </c>
      <c r="K455" s="49">
        <v>135680</v>
      </c>
      <c r="L455" s="50">
        <v>112586</v>
      </c>
      <c r="M455" s="76">
        <v>168418</v>
      </c>
      <c r="N455" s="51">
        <f t="shared" si="87"/>
        <v>416684</v>
      </c>
      <c r="O455" s="42">
        <f t="shared" si="86"/>
        <v>0.3609597580771615</v>
      </c>
      <c r="P455" s="43"/>
      <c r="R455" s="1"/>
    </row>
    <row r="456" spans="3:18" ht="16.5" customHeight="1">
      <c r="C456" s="37" t="s">
        <v>302</v>
      </c>
      <c r="D456" s="49">
        <v>0</v>
      </c>
      <c r="E456" s="49">
        <v>0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104000</v>
      </c>
      <c r="L456" s="50">
        <v>256000</v>
      </c>
      <c r="M456" s="76">
        <v>780000</v>
      </c>
      <c r="N456" s="51">
        <f t="shared" si="87"/>
        <v>1140000</v>
      </c>
      <c r="O456" s="42">
        <f t="shared" si="86"/>
        <v>0.9875448162347585</v>
      </c>
      <c r="P456" s="43"/>
      <c r="R456" s="1"/>
    </row>
    <row r="457" spans="3:18" ht="16.5" customHeight="1">
      <c r="C457" s="37" t="s">
        <v>303</v>
      </c>
      <c r="D457" s="49">
        <v>0</v>
      </c>
      <c r="E457" s="49">
        <v>0</v>
      </c>
      <c r="F457" s="49">
        <v>0</v>
      </c>
      <c r="G457" s="49">
        <v>0</v>
      </c>
      <c r="H457" s="49">
        <v>0</v>
      </c>
      <c r="I457" s="49">
        <v>0</v>
      </c>
      <c r="J457" s="49">
        <v>0</v>
      </c>
      <c r="K457" s="49">
        <v>100000</v>
      </c>
      <c r="L457" s="50">
        <v>241774</v>
      </c>
      <c r="M457" s="76">
        <v>0</v>
      </c>
      <c r="N457" s="51">
        <f t="shared" si="87"/>
        <v>341774</v>
      </c>
      <c r="O457" s="42">
        <f t="shared" si="86"/>
        <v>0.296067668441946</v>
      </c>
      <c r="P457" s="43"/>
      <c r="R457" s="1"/>
    </row>
    <row r="458" spans="3:18" ht="16.5" customHeight="1">
      <c r="C458" s="37" t="s">
        <v>383</v>
      </c>
      <c r="D458" s="49">
        <v>0</v>
      </c>
      <c r="E458" s="49">
        <v>0</v>
      </c>
      <c r="F458" s="49">
        <v>0</v>
      </c>
      <c r="G458" s="49">
        <v>0</v>
      </c>
      <c r="H458" s="49">
        <v>0</v>
      </c>
      <c r="I458" s="49">
        <v>0</v>
      </c>
      <c r="J458" s="49">
        <v>0</v>
      </c>
      <c r="K458" s="49">
        <v>0</v>
      </c>
      <c r="L458" s="50">
        <v>174077</v>
      </c>
      <c r="M458" s="76">
        <v>1951474</v>
      </c>
      <c r="N458" s="51">
        <f t="shared" si="87"/>
        <v>2125551</v>
      </c>
      <c r="O458" s="42">
        <f t="shared" si="86"/>
        <v>1.8412955014847434</v>
      </c>
      <c r="P458" s="43"/>
      <c r="R458" s="1"/>
    </row>
    <row r="459" spans="3:18" ht="16.5" customHeight="1">
      <c r="C459" s="37" t="s">
        <v>212</v>
      </c>
      <c r="D459" s="49">
        <v>4905400</v>
      </c>
      <c r="E459" s="49">
        <v>6879476</v>
      </c>
      <c r="F459" s="49">
        <v>6725084</v>
      </c>
      <c r="G459" s="49">
        <v>7436960</v>
      </c>
      <c r="H459" s="49">
        <v>6449760</v>
      </c>
      <c r="I459" s="49">
        <v>0</v>
      </c>
      <c r="J459" s="49">
        <v>0</v>
      </c>
      <c r="K459" s="49">
        <v>0</v>
      </c>
      <c r="L459" s="50">
        <v>0</v>
      </c>
      <c r="M459" s="76">
        <v>0</v>
      </c>
      <c r="N459" s="51">
        <f t="shared" si="87"/>
        <v>32396680</v>
      </c>
      <c r="O459" s="42">
        <f t="shared" si="86"/>
        <v>28.064187190540597</v>
      </c>
      <c r="P459" s="43"/>
      <c r="R459" s="1"/>
    </row>
    <row r="460" spans="3:18" ht="16.5" customHeight="1">
      <c r="C460" s="37" t="s">
        <v>213</v>
      </c>
      <c r="D460" s="49">
        <v>3441120</v>
      </c>
      <c r="E460" s="49">
        <v>4485000</v>
      </c>
      <c r="F460" s="49">
        <v>4182676</v>
      </c>
      <c r="G460" s="49">
        <v>2080000</v>
      </c>
      <c r="H460" s="49">
        <v>4394200</v>
      </c>
      <c r="I460" s="49">
        <v>1200000</v>
      </c>
      <c r="J460" s="49">
        <v>1600000</v>
      </c>
      <c r="K460" s="49">
        <v>0</v>
      </c>
      <c r="L460" s="50">
        <v>0</v>
      </c>
      <c r="M460" s="76">
        <v>5141510</v>
      </c>
      <c r="N460" s="51">
        <f t="shared" si="87"/>
        <v>26524506</v>
      </c>
      <c r="O460" s="42">
        <f t="shared" si="86"/>
        <v>22.977314389024343</v>
      </c>
      <c r="P460" s="43"/>
      <c r="R460" s="1"/>
    </row>
    <row r="461" spans="3:18" ht="16.5" customHeight="1">
      <c r="C461" s="37" t="s">
        <v>304</v>
      </c>
      <c r="D461" s="49">
        <v>0</v>
      </c>
      <c r="E461" s="49">
        <v>0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80000</v>
      </c>
      <c r="L461" s="50">
        <v>4480012</v>
      </c>
      <c r="M461" s="76">
        <v>144000</v>
      </c>
      <c r="N461" s="51">
        <f t="shared" si="87"/>
        <v>4704012</v>
      </c>
      <c r="O461" s="42">
        <f t="shared" si="86"/>
        <v>4.074932163250964</v>
      </c>
      <c r="P461" s="43"/>
      <c r="R461" s="1"/>
    </row>
    <row r="462" spans="3:18" ht="16.5" customHeight="1">
      <c r="C462" s="37" t="s">
        <v>214</v>
      </c>
      <c r="D462" s="49">
        <v>201600</v>
      </c>
      <c r="E462" s="49">
        <v>1658231</v>
      </c>
      <c r="F462" s="49">
        <v>1559300</v>
      </c>
      <c r="G462" s="49">
        <v>3553173</v>
      </c>
      <c r="H462" s="49">
        <v>765000</v>
      </c>
      <c r="I462" s="49">
        <v>2292356</v>
      </c>
      <c r="J462" s="49">
        <v>2696618</v>
      </c>
      <c r="K462" s="49">
        <v>0</v>
      </c>
      <c r="L462" s="50">
        <v>0</v>
      </c>
      <c r="M462" s="76">
        <v>0</v>
      </c>
      <c r="N462" s="51">
        <f t="shared" si="87"/>
        <v>12726278</v>
      </c>
      <c r="O462" s="42">
        <f>(N462/$N$466)*100</f>
        <v>11.02435953408987</v>
      </c>
      <c r="P462" s="43"/>
      <c r="R462" s="1"/>
    </row>
    <row r="463" spans="3:18" ht="16.5" customHeight="1">
      <c r="C463" s="37" t="s">
        <v>261</v>
      </c>
      <c r="D463" s="49">
        <v>0</v>
      </c>
      <c r="E463" s="49">
        <v>0</v>
      </c>
      <c r="F463" s="49">
        <v>0</v>
      </c>
      <c r="G463" s="49">
        <v>0</v>
      </c>
      <c r="H463" s="49">
        <v>0</v>
      </c>
      <c r="I463" s="49">
        <v>1923535</v>
      </c>
      <c r="J463" s="49">
        <v>3240000</v>
      </c>
      <c r="K463" s="49">
        <v>602805</v>
      </c>
      <c r="L463" s="50">
        <v>3597696</v>
      </c>
      <c r="M463" s="76">
        <v>6772000</v>
      </c>
      <c r="N463" s="51">
        <f t="shared" si="87"/>
        <v>16136036</v>
      </c>
      <c r="O463" s="42">
        <f>(N463/$N$466)*100</f>
        <v>13.97812167226092</v>
      </c>
      <c r="P463" s="43"/>
      <c r="R463" s="1"/>
    </row>
    <row r="464" spans="3:18" ht="16.5" customHeight="1">
      <c r="C464" s="37" t="s">
        <v>41</v>
      </c>
      <c r="D464" s="49">
        <v>0</v>
      </c>
      <c r="E464" s="49">
        <v>3140000</v>
      </c>
      <c r="F464" s="49">
        <v>0</v>
      </c>
      <c r="G464" s="49">
        <v>490000</v>
      </c>
      <c r="H464" s="49">
        <v>0</v>
      </c>
      <c r="I464" s="49">
        <v>2483000</v>
      </c>
      <c r="J464" s="49">
        <v>5539000</v>
      </c>
      <c r="K464" s="49">
        <v>0</v>
      </c>
      <c r="L464" s="50">
        <v>3198358</v>
      </c>
      <c r="M464" s="76">
        <v>1760000</v>
      </c>
      <c r="N464" s="51">
        <f t="shared" si="87"/>
        <v>16610358</v>
      </c>
      <c r="O464" s="42">
        <f>(N464/$N$466)*100</f>
        <v>14.389011349739958</v>
      </c>
      <c r="P464" s="43"/>
      <c r="R464" s="1"/>
    </row>
    <row r="465" spans="3:18" ht="16.5" customHeight="1">
      <c r="C465" s="37" t="s">
        <v>305</v>
      </c>
      <c r="D465" s="49">
        <v>0</v>
      </c>
      <c r="E465" s="49">
        <v>0</v>
      </c>
      <c r="F465" s="49">
        <v>0</v>
      </c>
      <c r="G465" s="49">
        <v>0</v>
      </c>
      <c r="H465" s="49">
        <v>0</v>
      </c>
      <c r="I465" s="49">
        <v>0</v>
      </c>
      <c r="J465" s="49">
        <v>0</v>
      </c>
      <c r="K465" s="49">
        <v>64000</v>
      </c>
      <c r="L465" s="50">
        <v>0</v>
      </c>
      <c r="M465" s="76">
        <v>272000</v>
      </c>
      <c r="N465" s="51">
        <f t="shared" si="87"/>
        <v>336000</v>
      </c>
      <c r="O465" s="42">
        <f>(N465/$N$466)*100</f>
        <v>0.29106584057445517</v>
      </c>
      <c r="P465" s="43"/>
      <c r="R465" s="1"/>
    </row>
    <row r="466" spans="2:18" ht="16.5" customHeight="1" thickBot="1">
      <c r="B466" s="24"/>
      <c r="C466" s="24" t="s">
        <v>7</v>
      </c>
      <c r="D466" s="44">
        <f aca="true" t="shared" si="88" ref="D466:J466">SUM(D452:D465)</f>
        <v>8548120</v>
      </c>
      <c r="E466" s="44">
        <f t="shared" si="88"/>
        <v>16162707</v>
      </c>
      <c r="F466" s="44">
        <f t="shared" si="88"/>
        <v>12467060</v>
      </c>
      <c r="G466" s="44">
        <f t="shared" si="88"/>
        <v>13560133</v>
      </c>
      <c r="H466" s="44">
        <f t="shared" si="88"/>
        <v>11608960</v>
      </c>
      <c r="I466" s="44">
        <f t="shared" si="88"/>
        <v>7898891</v>
      </c>
      <c r="J466" s="44">
        <f t="shared" si="88"/>
        <v>13075618</v>
      </c>
      <c r="K466" s="44">
        <f>SUM(K453:K465)</f>
        <v>2192965</v>
      </c>
      <c r="L466" s="45">
        <f>SUM(L453:L465)</f>
        <v>12060503</v>
      </c>
      <c r="M466" s="75">
        <f>SUM(M453:M465)</f>
        <v>17862842</v>
      </c>
      <c r="N466" s="46">
        <f>SUM(N453:N465)</f>
        <v>115437799</v>
      </c>
      <c r="O466" s="47">
        <f>(N466/$N$500)*100</f>
        <v>1.5852762819015251</v>
      </c>
      <c r="P466" s="48"/>
      <c r="R466" s="1"/>
    </row>
    <row r="467" spans="4:18" ht="12.75" customHeight="1">
      <c r="D467" s="49"/>
      <c r="E467" s="49"/>
      <c r="F467" s="49"/>
      <c r="G467" s="49"/>
      <c r="H467" s="49"/>
      <c r="I467" s="49"/>
      <c r="J467" s="49"/>
      <c r="K467" s="49"/>
      <c r="L467" s="50"/>
      <c r="M467" s="76"/>
      <c r="N467" s="51"/>
      <c r="O467" s="52"/>
      <c r="P467" s="43"/>
      <c r="R467" s="1"/>
    </row>
    <row r="468" spans="2:18" ht="16.5" customHeight="1">
      <c r="B468" s="30" t="s">
        <v>215</v>
      </c>
      <c r="C468" s="37" t="s">
        <v>384</v>
      </c>
      <c r="D468" s="49">
        <v>0</v>
      </c>
      <c r="E468" s="49">
        <v>0</v>
      </c>
      <c r="F468" s="49">
        <v>0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50">
        <v>36000</v>
      </c>
      <c r="M468" s="76">
        <v>108000</v>
      </c>
      <c r="N468" s="51">
        <f>SUM(D468:M468)</f>
        <v>144000</v>
      </c>
      <c r="O468" s="42">
        <f>(N468/$N$470)*100</f>
        <v>4.288670404957703</v>
      </c>
      <c r="P468" s="43"/>
      <c r="R468" s="1"/>
    </row>
    <row r="469" spans="3:18" ht="16.5" customHeight="1">
      <c r="C469" s="37" t="s">
        <v>216</v>
      </c>
      <c r="D469" s="49">
        <v>474296</v>
      </c>
      <c r="E469" s="49">
        <v>440988</v>
      </c>
      <c r="F469" s="49">
        <v>0</v>
      </c>
      <c r="G469" s="49">
        <v>1893912</v>
      </c>
      <c r="H469" s="49">
        <v>78488</v>
      </c>
      <c r="I469" s="49">
        <v>198000</v>
      </c>
      <c r="J469" s="49">
        <v>128000</v>
      </c>
      <c r="K469" s="49">
        <v>0</v>
      </c>
      <c r="L469" s="50">
        <v>0</v>
      </c>
      <c r="M469" s="76">
        <v>0</v>
      </c>
      <c r="N469" s="51">
        <f>SUM(D469:M469)</f>
        <v>3213684</v>
      </c>
      <c r="O469" s="42">
        <f>(N469/$N$470)*100</f>
        <v>95.71132959504229</v>
      </c>
      <c r="P469" s="43"/>
      <c r="R469" s="1"/>
    </row>
    <row r="470" spans="2:18" ht="16.5" customHeight="1" thickBot="1">
      <c r="B470" s="24"/>
      <c r="C470" s="24" t="s">
        <v>7</v>
      </c>
      <c r="D470" s="44">
        <f aca="true" t="shared" si="89" ref="D470:J470">SUM(D467:D469)</f>
        <v>474296</v>
      </c>
      <c r="E470" s="44">
        <f t="shared" si="89"/>
        <v>440988</v>
      </c>
      <c r="F470" s="44">
        <f t="shared" si="89"/>
        <v>0</v>
      </c>
      <c r="G470" s="44">
        <f t="shared" si="89"/>
        <v>1893912</v>
      </c>
      <c r="H470" s="44">
        <f t="shared" si="89"/>
        <v>78488</v>
      </c>
      <c r="I470" s="44">
        <f t="shared" si="89"/>
        <v>198000</v>
      </c>
      <c r="J470" s="44">
        <f t="shared" si="89"/>
        <v>128000</v>
      </c>
      <c r="K470" s="44">
        <f>SUM(K469)</f>
        <v>0</v>
      </c>
      <c r="L470" s="45">
        <f>SUM(L468:L469)</f>
        <v>36000</v>
      </c>
      <c r="M470" s="75">
        <f>SUM(M468:M469)</f>
        <v>108000</v>
      </c>
      <c r="N470" s="46">
        <f>SUM(N468:N469)</f>
        <v>3357684</v>
      </c>
      <c r="O470" s="47">
        <f>(N470/$N$500)*100</f>
        <v>0.04611017234762282</v>
      </c>
      <c r="P470" s="48"/>
      <c r="R470" s="1"/>
    </row>
    <row r="471" spans="4:18" ht="12.75" customHeight="1">
      <c r="D471" s="49"/>
      <c r="E471" s="49"/>
      <c r="F471" s="49"/>
      <c r="G471" s="49"/>
      <c r="H471" s="49"/>
      <c r="I471" s="49"/>
      <c r="J471" s="49"/>
      <c r="K471" s="49"/>
      <c r="L471" s="50"/>
      <c r="M471" s="76"/>
      <c r="N471" s="51"/>
      <c r="O471" s="52"/>
      <c r="P471" s="43"/>
      <c r="R471" s="1"/>
    </row>
    <row r="472" spans="2:18" ht="16.5" customHeight="1">
      <c r="B472" s="30" t="s">
        <v>217</v>
      </c>
      <c r="C472" s="37" t="s">
        <v>306</v>
      </c>
      <c r="D472" s="49">
        <v>0</v>
      </c>
      <c r="E472" s="49">
        <v>0</v>
      </c>
      <c r="F472" s="49">
        <v>0</v>
      </c>
      <c r="G472" s="49">
        <v>0</v>
      </c>
      <c r="H472" s="49">
        <v>0</v>
      </c>
      <c r="I472" s="49">
        <v>0</v>
      </c>
      <c r="J472" s="49">
        <v>0</v>
      </c>
      <c r="K472" s="49">
        <v>981437</v>
      </c>
      <c r="L472" s="50">
        <v>0</v>
      </c>
      <c r="M472" s="76">
        <v>2634769</v>
      </c>
      <c r="N472" s="51">
        <f>SUM(D472:M472)</f>
        <v>3616206</v>
      </c>
      <c r="O472" s="42">
        <f aca="true" t="shared" si="90" ref="O472:O482">(N472/$N$483)*100</f>
        <v>1.0307689523055656</v>
      </c>
      <c r="P472" s="43"/>
      <c r="R472" s="1"/>
    </row>
    <row r="473" spans="3:18" ht="16.5" customHeight="1">
      <c r="C473" s="37" t="s">
        <v>307</v>
      </c>
      <c r="D473" s="49">
        <v>0</v>
      </c>
      <c r="E473" s="49">
        <v>0</v>
      </c>
      <c r="F473" s="49">
        <v>0</v>
      </c>
      <c r="G473" s="49">
        <v>0</v>
      </c>
      <c r="H473" s="49">
        <v>0</v>
      </c>
      <c r="I473" s="49">
        <v>0</v>
      </c>
      <c r="J473" s="49">
        <v>0</v>
      </c>
      <c r="K473" s="49">
        <v>1422066</v>
      </c>
      <c r="L473" s="50">
        <v>0</v>
      </c>
      <c r="M473" s="76">
        <v>0</v>
      </c>
      <c r="N473" s="51">
        <f aca="true" t="shared" si="91" ref="N473:N482">SUM(D473:M473)</f>
        <v>1422066</v>
      </c>
      <c r="O473" s="42">
        <f t="shared" si="90"/>
        <v>0.4053478924954404</v>
      </c>
      <c r="P473" s="43"/>
      <c r="R473" s="1"/>
    </row>
    <row r="474" spans="3:18" ht="16.5" customHeight="1">
      <c r="C474" s="37" t="s">
        <v>385</v>
      </c>
      <c r="D474" s="49">
        <v>0</v>
      </c>
      <c r="E474" s="49">
        <v>0</v>
      </c>
      <c r="F474" s="49">
        <v>0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50">
        <v>3387850</v>
      </c>
      <c r="M474" s="76">
        <v>0</v>
      </c>
      <c r="N474" s="51">
        <f t="shared" si="91"/>
        <v>3387850</v>
      </c>
      <c r="O474" s="42">
        <f t="shared" si="90"/>
        <v>0.9656780048117865</v>
      </c>
      <c r="P474" s="43"/>
      <c r="R474" s="1"/>
    </row>
    <row r="475" spans="3:18" ht="16.5" customHeight="1">
      <c r="C475" s="37" t="s">
        <v>293</v>
      </c>
      <c r="D475" s="49">
        <v>0</v>
      </c>
      <c r="E475" s="49">
        <v>0</v>
      </c>
      <c r="F475" s="49">
        <v>0</v>
      </c>
      <c r="G475" s="49">
        <v>0</v>
      </c>
      <c r="H475" s="49">
        <v>0</v>
      </c>
      <c r="I475" s="49">
        <v>0</v>
      </c>
      <c r="J475" s="49">
        <v>0</v>
      </c>
      <c r="K475" s="49">
        <v>0</v>
      </c>
      <c r="L475" s="50">
        <v>105600</v>
      </c>
      <c r="M475" s="76">
        <v>0</v>
      </c>
      <c r="N475" s="51">
        <f t="shared" si="91"/>
        <v>105600</v>
      </c>
      <c r="O475" s="42">
        <f t="shared" si="90"/>
        <v>0.03010038735721022</v>
      </c>
      <c r="P475" s="43"/>
      <c r="R475" s="1"/>
    </row>
    <row r="476" spans="3:18" ht="16.5" customHeight="1">
      <c r="C476" s="37" t="s">
        <v>438</v>
      </c>
      <c r="D476" s="49">
        <v>0</v>
      </c>
      <c r="E476" s="49">
        <v>0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52">
        <v>0</v>
      </c>
      <c r="M476" s="76">
        <v>407302</v>
      </c>
      <c r="N476" s="51">
        <f t="shared" si="91"/>
        <v>407302</v>
      </c>
      <c r="O476" s="42">
        <f t="shared" si="90"/>
        <v>0.11609799215309125</v>
      </c>
      <c r="P476" s="43"/>
      <c r="R476" s="1"/>
    </row>
    <row r="477" spans="3:18" ht="16.5" customHeight="1">
      <c r="C477" s="37" t="s">
        <v>172</v>
      </c>
      <c r="D477" s="49">
        <v>6479422</v>
      </c>
      <c r="E477" s="49">
        <v>0</v>
      </c>
      <c r="F477" s="49">
        <v>0</v>
      </c>
      <c r="G477" s="49">
        <v>1275000</v>
      </c>
      <c r="H477" s="49">
        <v>4213061</v>
      </c>
      <c r="I477" s="49">
        <v>0</v>
      </c>
      <c r="J477" s="49">
        <v>0</v>
      </c>
      <c r="K477" s="49">
        <v>0</v>
      </c>
      <c r="L477" s="50">
        <v>0</v>
      </c>
      <c r="M477" s="76">
        <v>4079051</v>
      </c>
      <c r="N477" s="51">
        <f t="shared" si="91"/>
        <v>16046534</v>
      </c>
      <c r="O477" s="42">
        <f t="shared" si="90"/>
        <v>4.573928874437916</v>
      </c>
      <c r="P477" s="43"/>
      <c r="R477" s="1"/>
    </row>
    <row r="478" spans="3:16" ht="16.5" customHeight="1">
      <c r="C478" s="37" t="s">
        <v>218</v>
      </c>
      <c r="D478" s="49">
        <v>21516000</v>
      </c>
      <c r="E478" s="49">
        <v>22532000</v>
      </c>
      <c r="F478" s="49">
        <v>11396376</v>
      </c>
      <c r="G478" s="49">
        <v>63938000</v>
      </c>
      <c r="H478" s="49">
        <v>9245315</v>
      </c>
      <c r="I478" s="49">
        <v>12934387</v>
      </c>
      <c r="J478" s="49">
        <v>53495178</v>
      </c>
      <c r="K478" s="49">
        <v>60826128</v>
      </c>
      <c r="L478" s="50">
        <v>5104091</v>
      </c>
      <c r="M478" s="76">
        <v>5593753</v>
      </c>
      <c r="N478" s="51">
        <f t="shared" si="91"/>
        <v>266581228</v>
      </c>
      <c r="O478" s="42">
        <f t="shared" si="90"/>
        <v>75.98672561515886</v>
      </c>
      <c r="P478" s="43"/>
    </row>
    <row r="479" spans="3:16" ht="16.5" customHeight="1">
      <c r="C479" s="37" t="s">
        <v>219</v>
      </c>
      <c r="D479" s="49">
        <v>357272</v>
      </c>
      <c r="E479" s="49">
        <v>0</v>
      </c>
      <c r="F479" s="49">
        <v>0</v>
      </c>
      <c r="G479" s="49">
        <v>0</v>
      </c>
      <c r="H479" s="49">
        <v>8483200</v>
      </c>
      <c r="I479" s="49">
        <v>0</v>
      </c>
      <c r="J479" s="49">
        <v>0</v>
      </c>
      <c r="K479" s="49">
        <v>4680000</v>
      </c>
      <c r="L479" s="50">
        <v>0</v>
      </c>
      <c r="M479" s="76">
        <v>0</v>
      </c>
      <c r="N479" s="51">
        <f t="shared" si="91"/>
        <v>13520472</v>
      </c>
      <c r="O479" s="42">
        <f t="shared" si="90"/>
        <v>3.8538962542832835</v>
      </c>
      <c r="P479" s="43"/>
    </row>
    <row r="480" spans="3:16" ht="16.5" customHeight="1">
      <c r="C480" s="37" t="s">
        <v>220</v>
      </c>
      <c r="D480" s="49">
        <v>5201893</v>
      </c>
      <c r="E480" s="49">
        <v>946000</v>
      </c>
      <c r="F480" s="49">
        <v>463562</v>
      </c>
      <c r="G480" s="49">
        <v>917712</v>
      </c>
      <c r="H480" s="49">
        <v>5677383</v>
      </c>
      <c r="I480" s="49">
        <v>1121469</v>
      </c>
      <c r="J480" s="49">
        <v>7992485</v>
      </c>
      <c r="K480" s="49">
        <v>456000</v>
      </c>
      <c r="L480" s="50">
        <v>0</v>
      </c>
      <c r="M480" s="76">
        <v>0</v>
      </c>
      <c r="N480" s="51">
        <f t="shared" si="91"/>
        <v>22776504</v>
      </c>
      <c r="O480" s="42">
        <f t="shared" si="90"/>
        <v>6.492249934119773</v>
      </c>
      <c r="P480" s="43"/>
    </row>
    <row r="481" spans="3:16" ht="16.5" customHeight="1">
      <c r="C481" s="37" t="s">
        <v>221</v>
      </c>
      <c r="D481" s="49">
        <v>2437584</v>
      </c>
      <c r="E481" s="49">
        <v>2069579</v>
      </c>
      <c r="F481" s="49">
        <v>8496674</v>
      </c>
      <c r="G481" s="49">
        <v>1348531</v>
      </c>
      <c r="H481" s="49">
        <v>5805163</v>
      </c>
      <c r="I481" s="49">
        <v>2310841</v>
      </c>
      <c r="J481" s="49">
        <v>0</v>
      </c>
      <c r="K481" s="49">
        <v>0</v>
      </c>
      <c r="L481" s="50">
        <v>0</v>
      </c>
      <c r="M481" s="76">
        <v>0</v>
      </c>
      <c r="N481" s="51">
        <f t="shared" si="91"/>
        <v>22468372</v>
      </c>
      <c r="O481" s="42">
        <f t="shared" si="90"/>
        <v>6.404419512177046</v>
      </c>
      <c r="P481" s="43"/>
    </row>
    <row r="482" spans="3:16" ht="16.5" customHeight="1">
      <c r="C482" s="37" t="s">
        <v>308</v>
      </c>
      <c r="D482" s="49">
        <v>0</v>
      </c>
      <c r="E482" s="49">
        <v>0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339916</v>
      </c>
      <c r="L482" s="50">
        <v>154000</v>
      </c>
      <c r="M482" s="76">
        <v>0</v>
      </c>
      <c r="N482" s="51">
        <f t="shared" si="91"/>
        <v>493916</v>
      </c>
      <c r="O482" s="42">
        <f t="shared" si="90"/>
        <v>0.14078658070003638</v>
      </c>
      <c r="P482" s="43"/>
    </row>
    <row r="483" spans="2:16" ht="16.5" customHeight="1" thickBot="1">
      <c r="B483" s="24"/>
      <c r="C483" s="24" t="s">
        <v>7</v>
      </c>
      <c r="D483" s="44">
        <f aca="true" t="shared" si="92" ref="D483:J483">SUM(D471:D482)</f>
        <v>35992171</v>
      </c>
      <c r="E483" s="44">
        <f t="shared" si="92"/>
        <v>25547579</v>
      </c>
      <c r="F483" s="44">
        <f t="shared" si="92"/>
        <v>20356612</v>
      </c>
      <c r="G483" s="44">
        <f t="shared" si="92"/>
        <v>67479243</v>
      </c>
      <c r="H483" s="44">
        <f t="shared" si="92"/>
        <v>33424122</v>
      </c>
      <c r="I483" s="44">
        <f t="shared" si="92"/>
        <v>16366697</v>
      </c>
      <c r="J483" s="44">
        <f t="shared" si="92"/>
        <v>61487663</v>
      </c>
      <c r="K483" s="44">
        <f>SUM(K472:K482)</f>
        <v>68705547</v>
      </c>
      <c r="L483" s="45">
        <f>SUM(L472:L482)</f>
        <v>8751541</v>
      </c>
      <c r="M483" s="75">
        <f>SUM(M472:M482)</f>
        <v>12714875</v>
      </c>
      <c r="N483" s="46">
        <f>SUM(N472:N482)</f>
        <v>350826050</v>
      </c>
      <c r="O483" s="47">
        <f>(N483/$N$500)*100</f>
        <v>4.817799897052772</v>
      </c>
      <c r="P483" s="48"/>
    </row>
    <row r="484" spans="4:16" ht="10.5" customHeight="1">
      <c r="D484" s="49"/>
      <c r="E484" s="49"/>
      <c r="F484" s="49"/>
      <c r="G484" s="49"/>
      <c r="H484" s="49"/>
      <c r="I484" s="49"/>
      <c r="J484" s="49"/>
      <c r="K484" s="49"/>
      <c r="L484" s="50"/>
      <c r="M484" s="76"/>
      <c r="N484" s="51"/>
      <c r="O484" s="52"/>
      <c r="P484" s="43"/>
    </row>
    <row r="485" spans="2:16" ht="16.5" customHeight="1">
      <c r="B485" s="30" t="s">
        <v>222</v>
      </c>
      <c r="C485" s="37" t="s">
        <v>223</v>
      </c>
      <c r="D485" s="49">
        <v>3479560</v>
      </c>
      <c r="E485" s="49">
        <v>0</v>
      </c>
      <c r="F485" s="49">
        <v>797805</v>
      </c>
      <c r="G485" s="49">
        <v>0</v>
      </c>
      <c r="H485" s="49">
        <v>600000</v>
      </c>
      <c r="I485" s="49">
        <v>815722</v>
      </c>
      <c r="J485" s="49">
        <v>0</v>
      </c>
      <c r="K485" s="49">
        <v>400000</v>
      </c>
      <c r="L485" s="50">
        <v>649945</v>
      </c>
      <c r="M485" s="76">
        <v>519176</v>
      </c>
      <c r="N485" s="51">
        <f>SUM(D485:M485)</f>
        <v>7262208</v>
      </c>
      <c r="O485" s="42">
        <f>(N485/$N$488)*100</f>
        <v>25.56663935693611</v>
      </c>
      <c r="P485" s="43"/>
    </row>
    <row r="486" spans="3:18" ht="16.5" customHeight="1">
      <c r="C486" s="37" t="s">
        <v>224</v>
      </c>
      <c r="D486" s="49">
        <v>0</v>
      </c>
      <c r="E486" s="49">
        <v>0</v>
      </c>
      <c r="F486" s="49">
        <v>668000</v>
      </c>
      <c r="G486" s="49">
        <v>120000</v>
      </c>
      <c r="H486" s="49">
        <v>4907912</v>
      </c>
      <c r="I486" s="49">
        <v>7005000</v>
      </c>
      <c r="J486" s="49">
        <v>193182</v>
      </c>
      <c r="K486" s="49">
        <v>2966982</v>
      </c>
      <c r="L486" s="50">
        <v>246096</v>
      </c>
      <c r="M486" s="76">
        <v>266000</v>
      </c>
      <c r="N486" s="51">
        <f>SUM(D486:M486)</f>
        <v>16373172</v>
      </c>
      <c r="O486" s="42">
        <f>(N486/$N$488)*100</f>
        <v>57.64183340012905</v>
      </c>
      <c r="P486" s="43"/>
      <c r="R486" s="1"/>
    </row>
    <row r="487" spans="3:18" ht="16.5" customHeight="1">
      <c r="C487" s="37" t="s">
        <v>225</v>
      </c>
      <c r="D487" s="49">
        <v>0</v>
      </c>
      <c r="E487" s="49">
        <v>0</v>
      </c>
      <c r="F487" s="49">
        <v>2024000</v>
      </c>
      <c r="G487" s="49">
        <v>0</v>
      </c>
      <c r="H487" s="49">
        <v>725636</v>
      </c>
      <c r="I487" s="49">
        <v>0</v>
      </c>
      <c r="J487" s="49">
        <v>2020000</v>
      </c>
      <c r="K487" s="49">
        <v>0</v>
      </c>
      <c r="L487" s="50">
        <v>0</v>
      </c>
      <c r="M487" s="76">
        <v>0</v>
      </c>
      <c r="N487" s="51">
        <f>SUM(D487:M487)</f>
        <v>4769636</v>
      </c>
      <c r="O487" s="42">
        <f>(N487/$N$488)*100</f>
        <v>16.79152724293484</v>
      </c>
      <c r="P487" s="43"/>
      <c r="R487" s="1"/>
    </row>
    <row r="488" spans="2:18" ht="16.5" customHeight="1" thickBot="1">
      <c r="B488" s="24"/>
      <c r="C488" s="24" t="s">
        <v>7</v>
      </c>
      <c r="D488" s="44">
        <f aca="true" t="shared" si="93" ref="D488:J488">SUM(D484:D487)</f>
        <v>3479560</v>
      </c>
      <c r="E488" s="44">
        <f t="shared" si="93"/>
        <v>0</v>
      </c>
      <c r="F488" s="44">
        <f t="shared" si="93"/>
        <v>3489805</v>
      </c>
      <c r="G488" s="44">
        <f t="shared" si="93"/>
        <v>120000</v>
      </c>
      <c r="H488" s="44">
        <f t="shared" si="93"/>
        <v>6233548</v>
      </c>
      <c r="I488" s="44">
        <f t="shared" si="93"/>
        <v>7820722</v>
      </c>
      <c r="J488" s="44">
        <f t="shared" si="93"/>
        <v>2213182</v>
      </c>
      <c r="K488" s="44">
        <f>SUM(K485:K487)</f>
        <v>3366982</v>
      </c>
      <c r="L488" s="45">
        <f>SUM(L485:L487)</f>
        <v>896041</v>
      </c>
      <c r="M488" s="75">
        <f>SUM(M485:M487)</f>
        <v>785176</v>
      </c>
      <c r="N488" s="46">
        <f>SUM(N485:N487)</f>
        <v>28405016</v>
      </c>
      <c r="O488" s="47">
        <f>(N488/$N$500)*100</f>
        <v>0.3900784538678993</v>
      </c>
      <c r="P488" s="48"/>
      <c r="R488" s="1"/>
    </row>
    <row r="489" spans="4:18" ht="12" customHeight="1">
      <c r="D489" s="49"/>
      <c r="E489" s="49"/>
      <c r="F489" s="49"/>
      <c r="G489" s="49"/>
      <c r="H489" s="49"/>
      <c r="I489" s="49"/>
      <c r="J489" s="49"/>
      <c r="K489" s="49"/>
      <c r="L489" s="50"/>
      <c r="M489" s="76"/>
      <c r="N489" s="51"/>
      <c r="O489" s="52"/>
      <c r="P489" s="43"/>
      <c r="R489" s="1"/>
    </row>
    <row r="490" spans="2:18" ht="16.5" customHeight="1">
      <c r="B490" s="30" t="s">
        <v>226</v>
      </c>
      <c r="C490" s="37" t="s">
        <v>184</v>
      </c>
      <c r="D490" s="49">
        <v>0</v>
      </c>
      <c r="E490" s="49">
        <v>0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300000</v>
      </c>
      <c r="L490" s="50">
        <v>0</v>
      </c>
      <c r="M490" s="76">
        <v>0</v>
      </c>
      <c r="N490" s="51">
        <f>SUM(D490:M490)</f>
        <v>300000</v>
      </c>
      <c r="O490" s="42">
        <f>(N490/$N$493)*100</f>
        <v>11.937922801432551</v>
      </c>
      <c r="P490" s="43"/>
      <c r="R490" s="1"/>
    </row>
    <row r="491" spans="3:18" ht="16.5" customHeight="1">
      <c r="C491" s="37" t="s">
        <v>227</v>
      </c>
      <c r="D491" s="49">
        <v>25000</v>
      </c>
      <c r="E491" s="49">
        <v>455000</v>
      </c>
      <c r="F491" s="49">
        <v>464000</v>
      </c>
      <c r="G491" s="49">
        <v>0</v>
      </c>
      <c r="H491" s="49">
        <v>144000</v>
      </c>
      <c r="I491" s="49">
        <v>960000</v>
      </c>
      <c r="J491" s="49">
        <v>0</v>
      </c>
      <c r="K491" s="49">
        <v>0</v>
      </c>
      <c r="L491" s="50">
        <v>0</v>
      </c>
      <c r="M491" s="76">
        <v>0</v>
      </c>
      <c r="N491" s="51">
        <f>SUM(D491:M491)</f>
        <v>2048000</v>
      </c>
      <c r="O491" s="42">
        <f>(N491/$N$493)*100</f>
        <v>81.49621965777955</v>
      </c>
      <c r="P491" s="43"/>
      <c r="R491" s="1"/>
    </row>
    <row r="492" spans="3:18" ht="16.5" customHeight="1">
      <c r="C492" s="37" t="s">
        <v>345</v>
      </c>
      <c r="D492" s="49">
        <v>0</v>
      </c>
      <c r="E492" s="49">
        <v>0</v>
      </c>
      <c r="F492" s="49">
        <v>0</v>
      </c>
      <c r="G492" s="49">
        <v>0</v>
      </c>
      <c r="H492" s="49">
        <v>0</v>
      </c>
      <c r="I492" s="49">
        <v>0</v>
      </c>
      <c r="J492" s="49">
        <v>0</v>
      </c>
      <c r="K492" s="49">
        <v>0</v>
      </c>
      <c r="L492" s="50">
        <v>165000</v>
      </c>
      <c r="M492" s="76">
        <v>0</v>
      </c>
      <c r="N492" s="51">
        <f>SUM(D492:M492)</f>
        <v>165000</v>
      </c>
      <c r="O492" s="42">
        <f>(N492/$N$493)*100</f>
        <v>6.565857540787904</v>
      </c>
      <c r="P492" s="43"/>
      <c r="R492" s="1"/>
    </row>
    <row r="493" spans="2:18" ht="16.5" customHeight="1" thickBot="1">
      <c r="B493" s="24"/>
      <c r="C493" s="24" t="s">
        <v>7</v>
      </c>
      <c r="D493" s="44">
        <f aca="true" t="shared" si="94" ref="D493:J493">SUM(D489:D492)</f>
        <v>25000</v>
      </c>
      <c r="E493" s="44">
        <f t="shared" si="94"/>
        <v>455000</v>
      </c>
      <c r="F493" s="44">
        <f t="shared" si="94"/>
        <v>464000</v>
      </c>
      <c r="G493" s="44">
        <f t="shared" si="94"/>
        <v>0</v>
      </c>
      <c r="H493" s="44">
        <f t="shared" si="94"/>
        <v>144000</v>
      </c>
      <c r="I493" s="44">
        <f t="shared" si="94"/>
        <v>960000</v>
      </c>
      <c r="J493" s="44">
        <f t="shared" si="94"/>
        <v>0</v>
      </c>
      <c r="K493" s="44">
        <f>SUM(K490:K492)</f>
        <v>300000</v>
      </c>
      <c r="L493" s="45">
        <f>SUM(L490:L492)</f>
        <v>165000</v>
      </c>
      <c r="M493" s="75">
        <f>SUM(M490:M492)</f>
        <v>0</v>
      </c>
      <c r="N493" s="46">
        <f>SUM(N490:N492)</f>
        <v>2513000</v>
      </c>
      <c r="O493" s="47">
        <f>(N493/$N$500)*100</f>
        <v>0.03451035389559474</v>
      </c>
      <c r="P493" s="48"/>
      <c r="R493" s="1"/>
    </row>
    <row r="494" spans="4:18" ht="12" customHeight="1">
      <c r="D494" s="49"/>
      <c r="E494" s="49"/>
      <c r="F494" s="49"/>
      <c r="G494" s="49"/>
      <c r="H494" s="49"/>
      <c r="I494" s="49"/>
      <c r="J494" s="49"/>
      <c r="K494" s="49"/>
      <c r="L494" s="50"/>
      <c r="M494" s="76"/>
      <c r="N494" s="51"/>
      <c r="O494" s="52"/>
      <c r="P494" s="43"/>
      <c r="R494" s="1"/>
    </row>
    <row r="495" spans="2:18" ht="16.5" customHeight="1">
      <c r="B495" s="30" t="s">
        <v>228</v>
      </c>
      <c r="C495" s="37" t="s">
        <v>309</v>
      </c>
      <c r="D495" s="49">
        <v>0</v>
      </c>
      <c r="E495" s="49">
        <v>0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152400</v>
      </c>
      <c r="L495" s="50">
        <v>96000</v>
      </c>
      <c r="M495" s="76">
        <v>0</v>
      </c>
      <c r="N495" s="51">
        <f>SUM(D495:M495)</f>
        <v>248400</v>
      </c>
      <c r="O495" s="42">
        <f>(N495/$N$498)*100</f>
        <v>10.872976582392344</v>
      </c>
      <c r="P495" s="43"/>
      <c r="R495" s="1"/>
    </row>
    <row r="496" spans="3:18" ht="16.5" customHeight="1">
      <c r="C496" s="37" t="s">
        <v>386</v>
      </c>
      <c r="D496" s="49">
        <v>0</v>
      </c>
      <c r="E496" s="49">
        <v>0</v>
      </c>
      <c r="F496" s="49">
        <v>0</v>
      </c>
      <c r="G496" s="49">
        <v>0</v>
      </c>
      <c r="H496" s="49">
        <v>0</v>
      </c>
      <c r="I496" s="49">
        <v>0</v>
      </c>
      <c r="J496" s="49">
        <v>0</v>
      </c>
      <c r="K496" s="49">
        <v>0</v>
      </c>
      <c r="L496" s="50">
        <v>185979</v>
      </c>
      <c r="M496" s="76">
        <v>147784</v>
      </c>
      <c r="N496" s="51">
        <f>SUM(D496:M496)</f>
        <v>333763</v>
      </c>
      <c r="O496" s="42">
        <f>(N496/$N$498)*100</f>
        <v>14.6094898674276</v>
      </c>
      <c r="P496" s="43"/>
      <c r="R496" s="1"/>
    </row>
    <row r="497" spans="3:18" ht="16.5" customHeight="1">
      <c r="C497" s="37" t="s">
        <v>229</v>
      </c>
      <c r="D497" s="49">
        <v>460000</v>
      </c>
      <c r="E497" s="49">
        <v>312000</v>
      </c>
      <c r="F497" s="49">
        <v>272000</v>
      </c>
      <c r="G497" s="49">
        <v>271200</v>
      </c>
      <c r="H497" s="49">
        <v>172800</v>
      </c>
      <c r="I497" s="49">
        <v>134400</v>
      </c>
      <c r="J497" s="49">
        <v>80000</v>
      </c>
      <c r="K497" s="49">
        <v>0</v>
      </c>
      <c r="L497" s="50">
        <v>0</v>
      </c>
      <c r="M497" s="76">
        <v>0</v>
      </c>
      <c r="N497" s="51">
        <f>SUM(D497:M497)</f>
        <v>1702400</v>
      </c>
      <c r="O497" s="42">
        <f>(N497/$N$498)*100</f>
        <v>74.51753355018006</v>
      </c>
      <c r="P497" s="43"/>
      <c r="R497" s="1"/>
    </row>
    <row r="498" spans="2:18" ht="16.5" customHeight="1" thickBot="1">
      <c r="B498" s="24"/>
      <c r="C498" s="24" t="s">
        <v>7</v>
      </c>
      <c r="D498" s="44">
        <f aca="true" t="shared" si="95" ref="D498:J498">SUM(D494:D497)</f>
        <v>460000</v>
      </c>
      <c r="E498" s="44">
        <f t="shared" si="95"/>
        <v>312000</v>
      </c>
      <c r="F498" s="44">
        <f t="shared" si="95"/>
        <v>272000</v>
      </c>
      <c r="G498" s="44">
        <f t="shared" si="95"/>
        <v>271200</v>
      </c>
      <c r="H498" s="44">
        <f t="shared" si="95"/>
        <v>172800</v>
      </c>
      <c r="I498" s="44">
        <f t="shared" si="95"/>
        <v>134400</v>
      </c>
      <c r="J498" s="44">
        <f t="shared" si="95"/>
        <v>80000</v>
      </c>
      <c r="K498" s="44">
        <f>SUM(K495:K497)</f>
        <v>152400</v>
      </c>
      <c r="L498" s="45">
        <f>SUM(L495:L497)</f>
        <v>281979</v>
      </c>
      <c r="M498" s="75">
        <f>SUM(M495:M497)</f>
        <v>147784</v>
      </c>
      <c r="N498" s="46">
        <f>SUM(N495:N497)</f>
        <v>2284563</v>
      </c>
      <c r="O498" s="47">
        <f>(N498/$N$500)*100</f>
        <v>0.031373289943008996</v>
      </c>
      <c r="P498" s="48"/>
      <c r="R498" s="1"/>
    </row>
    <row r="499" spans="2:18" ht="12" customHeight="1">
      <c r="B499" s="9"/>
      <c r="C499" s="10"/>
      <c r="D499" s="56"/>
      <c r="E499" s="56"/>
      <c r="F499" s="56"/>
      <c r="G499" s="56"/>
      <c r="H499" s="56"/>
      <c r="I499" s="56"/>
      <c r="J499" s="56"/>
      <c r="K499" s="56"/>
      <c r="L499" s="57"/>
      <c r="M499" s="78"/>
      <c r="N499" s="58"/>
      <c r="O499" s="59"/>
      <c r="P499" s="60"/>
      <c r="R499" s="1"/>
    </row>
    <row r="500" spans="2:18" ht="16.5" customHeight="1">
      <c r="B500" s="16"/>
      <c r="C500" s="61" t="s">
        <v>3</v>
      </c>
      <c r="D500" s="38">
        <f aca="true" t="shared" si="96" ref="D500:O500">D11+D24+D27+D34+D75+D82+D93+D96+D101+D127+D138+D142+D149+D154+D167+D185+D189+D196+D205+D215+D228+D232+D251+D258+D264+D270+D274+D286+D291+D296+D303+D313+D318+D324+D336+D354+D360+D366+D382+D391+D395+D404+D408+D419+D444+D451+D466+D470+D483+D488+D493+D498</f>
        <v>526376991</v>
      </c>
      <c r="E500" s="38">
        <f t="shared" si="96"/>
        <v>789007285</v>
      </c>
      <c r="F500" s="38">
        <f t="shared" si="96"/>
        <v>1236448020</v>
      </c>
      <c r="G500" s="38">
        <f t="shared" si="96"/>
        <v>727463040</v>
      </c>
      <c r="H500" s="38">
        <f t="shared" si="96"/>
        <v>828057149</v>
      </c>
      <c r="I500" s="38">
        <f t="shared" si="96"/>
        <v>689096351</v>
      </c>
      <c r="J500" s="38">
        <f t="shared" si="96"/>
        <v>560042913</v>
      </c>
      <c r="K500" s="38">
        <f t="shared" si="96"/>
        <v>585171024</v>
      </c>
      <c r="L500" s="62">
        <f t="shared" si="96"/>
        <v>708977057</v>
      </c>
      <c r="M500" s="79">
        <f t="shared" si="96"/>
        <v>633246757</v>
      </c>
      <c r="N500" s="41">
        <f t="shared" si="96"/>
        <v>7281872587</v>
      </c>
      <c r="O500" s="42">
        <f t="shared" si="96"/>
        <v>100.00000000000004</v>
      </c>
      <c r="P500" s="63"/>
      <c r="Q500" s="1"/>
      <c r="R500" s="1"/>
    </row>
    <row r="501" spans="2:18" ht="16.5" customHeight="1">
      <c r="B501" s="16"/>
      <c r="C501" s="2" t="s">
        <v>271</v>
      </c>
      <c r="D501" s="5">
        <f aca="true" t="shared" si="97" ref="D501:M501">(D500/$N500)*100</f>
        <v>7.22859380895674</v>
      </c>
      <c r="E501" s="5">
        <f t="shared" si="97"/>
        <v>10.835225082193546</v>
      </c>
      <c r="F501" s="5">
        <f t="shared" si="97"/>
        <v>16.97980849331771</v>
      </c>
      <c r="G501" s="5">
        <f t="shared" si="97"/>
        <v>9.990054499150494</v>
      </c>
      <c r="H501" s="5">
        <f t="shared" si="97"/>
        <v>11.371486373962286</v>
      </c>
      <c r="I501" s="5">
        <f t="shared" si="97"/>
        <v>9.463175066125336</v>
      </c>
      <c r="J501" s="5">
        <f t="shared" si="97"/>
        <v>7.6909188716075505</v>
      </c>
      <c r="K501" s="5">
        <f t="shared" si="97"/>
        <v>8.035996469433968</v>
      </c>
      <c r="L501" s="4">
        <f t="shared" si="97"/>
        <v>9.736191460774869</v>
      </c>
      <c r="M501" s="80">
        <f t="shared" si="97"/>
        <v>8.696207595426856</v>
      </c>
      <c r="N501" s="6">
        <f>SUM(D501:M501)</f>
        <v>100.02765772094936</v>
      </c>
      <c r="O501" s="3"/>
      <c r="P501" s="63"/>
      <c r="Q501" s="1"/>
      <c r="R501" s="1"/>
    </row>
    <row r="502" spans="2:16" ht="9.75" customHeight="1" thickBot="1">
      <c r="B502" s="23"/>
      <c r="C502" s="26"/>
      <c r="D502" s="64"/>
      <c r="E502" s="64"/>
      <c r="F502" s="64"/>
      <c r="G502" s="64"/>
      <c r="H502" s="64"/>
      <c r="I502" s="64"/>
      <c r="J502" s="64"/>
      <c r="K502" s="64"/>
      <c r="L502" s="65"/>
      <c r="M502" s="81"/>
      <c r="N502" s="66"/>
      <c r="O502" s="67"/>
      <c r="P502" s="68"/>
    </row>
    <row r="503" spans="3:18" ht="12" customHeight="1">
      <c r="C503" s="30"/>
      <c r="P503" s="69"/>
      <c r="Q503" s="1"/>
      <c r="R503" s="1"/>
    </row>
    <row r="504" spans="3:18" ht="15.75">
      <c r="C504" s="30" t="s">
        <v>230</v>
      </c>
      <c r="P504" s="69"/>
      <c r="Q504" s="1"/>
      <c r="R504" s="1"/>
    </row>
    <row r="505" spans="3:18" ht="15.75">
      <c r="C505" s="30" t="s">
        <v>231</v>
      </c>
      <c r="P505" s="69"/>
      <c r="Q505" s="1"/>
      <c r="R505" s="1"/>
    </row>
    <row r="506" spans="3:18" ht="15.75">
      <c r="C506" s="30" t="s">
        <v>233</v>
      </c>
      <c r="P506" s="69"/>
      <c r="Q506" s="1"/>
      <c r="R506" s="1"/>
    </row>
    <row r="507" spans="16:18" ht="15.75">
      <c r="P507" s="69"/>
      <c r="Q507" s="1"/>
      <c r="R507" s="1"/>
    </row>
  </sheetData>
  <mergeCells count="3">
    <mergeCell ref="B1:P1"/>
    <mergeCell ref="B2:P2"/>
    <mergeCell ref="B3:P3"/>
  </mergeCells>
  <printOptions horizontalCentered="1" verticalCentered="1"/>
  <pageMargins left="0.5" right="0.5" top="0.5" bottom="0.5" header="0.5" footer="0.5"/>
  <pageSetup horizontalDpi="300" verticalDpi="300" orientation="portrait" scale="40" r:id="rId1"/>
  <ignoredErrors>
    <ignoredError sqref="M24 M27 M34 M75 M138 M167 M185 M196 M205 M228 M270 M303 M286 M382 M4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Thipakorn.Souvandara</cp:lastModifiedBy>
  <cp:lastPrinted>2008-08-06T12:10:39Z</cp:lastPrinted>
  <dcterms:created xsi:type="dcterms:W3CDTF">2004-12-30T13:39:44Z</dcterms:created>
  <dcterms:modified xsi:type="dcterms:W3CDTF">2008-08-06T12:11:25Z</dcterms:modified>
  <cp:category/>
  <cp:version/>
  <cp:contentType/>
  <cp:contentStatus/>
</cp:coreProperties>
</file>