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<sst xmlns="http://schemas.openxmlformats.org/spreadsheetml/2006/main" count="158" uniqueCount="84">
  <si>
    <t>Prototype D RPC 3A3</t>
  </si>
  <si>
    <t>Noise rate test was performed by counting the output of the LVDS to NIM converter for 3 sets of 5 minutes.  The sets were averaged and then normalized to 20 degrees Celsius.  Using the strip areas we were able to calculate the noise rate (hits/(s*cm2)).</t>
  </si>
  <si>
    <t>Noise Rate Test</t>
  </si>
  <si>
    <t>7/17-18/2008</t>
  </si>
  <si>
    <t xml:space="preserve">Temperature:  </t>
  </si>
  <si>
    <t>25 °C</t>
  </si>
  <si>
    <t xml:space="preserve">Humidity:  </t>
  </si>
  <si>
    <r>
      <t>Red</t>
    </r>
    <r>
      <rPr>
        <sz val="12"/>
        <color indexed="8"/>
        <rFont val="Arial"/>
        <family val="2"/>
      </rPr>
      <t xml:space="preserve"> = low hit rate</t>
    </r>
  </si>
  <si>
    <t xml:space="preserve">Chamber Gas Flow:  </t>
  </si>
  <si>
    <t>2 in, 2 out</t>
  </si>
  <si>
    <r>
      <t>Bold</t>
    </r>
    <r>
      <rPr>
        <sz val="12"/>
        <color indexed="8"/>
        <rFont val="Arial"/>
        <family val="2"/>
      </rPr>
      <t xml:space="preserve"> = high hit rate</t>
    </r>
  </si>
  <si>
    <t xml:space="preserve">Threshold:  </t>
  </si>
  <si>
    <t>FEE default value</t>
  </si>
  <si>
    <t xml:space="preserve">Measured strips:  </t>
  </si>
  <si>
    <t>All (47)</t>
  </si>
  <si>
    <t xml:space="preserve">RPC Voltage:  </t>
  </si>
  <si>
    <t>8.5 kV</t>
  </si>
  <si>
    <t>Card.Plug</t>
  </si>
  <si>
    <t>Strip Num</t>
  </si>
  <si>
    <t>Strip Area (cm2)</t>
  </si>
  <si>
    <t>Count 1</t>
  </si>
  <si>
    <t>Noise Rate 1</t>
  </si>
  <si>
    <t>Count 2</t>
  </si>
  <si>
    <t>Noise Rate 2</t>
  </si>
  <si>
    <t>Count 3</t>
  </si>
  <si>
    <t>Noise Rate 3</t>
  </si>
  <si>
    <t>Average Count</t>
  </si>
  <si>
    <t>Average Noise Rate</t>
  </si>
  <si>
    <t>Average Rate Normalized to 20°</t>
  </si>
  <si>
    <t>Ln(Avg Counts)</t>
  </si>
  <si>
    <t>Ln(Norm Rate)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</si>
  <si>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</si>
  <si>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</si>
  <si>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</si>
  <si>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</si>
  <si>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</si>
  <si>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</si>
  <si>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</si>
  <si>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</si>
  <si>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</si>
  <si>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</si>
  <si>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</si>
  <si>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</si>
  <si>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</si>
  <si>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</si>
  <si>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</si>
  <si>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</si>
  <si>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</si>
  <si>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</si>
  <si>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</si>
  <si>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</si>
  <si>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</si>
  <si>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</si>
  <si>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</si>
  <si>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</si>
  <si>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</si>
  <si>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</si>
  <si>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</si>
  <si>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</si>
  <si>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</si>
  <si>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</si>
  <si>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</si>
  <si>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</si>
  <si>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</si>
  <si>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</si>
  <si>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</si>
  <si>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</si>
  <si>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</si>
  <si>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</si>
  <si>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</si>
  <si>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</si>
  <si>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</si>
  <si>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</si>
  <si>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</si>
  <si>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</si>
  <si>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</si>
  <si>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</si>
  <si>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</si>
  <si>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averages:</t>
  </si>
  <si>
    <t>Noise Rate Test 2</t>
  </si>
  <si>
    <t>7/18-21/2008</t>
  </si>
  <si>
    <t>26 °C</t>
  </si>
  <si>
    <t>FEE Default Value</t>
  </si>
  <si>
    <t>9.0 kV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</si>
</sst>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"/>
    <numFmt numFmtId="166" formatCode="0.0000"/>
    <numFmt numFmtId="167" formatCode="MM/DD/YY"/>
    <numFmt numFmtId="168" formatCode="0%"/>
    <numFmt numFmtId="169" formatCode="@"/>
    <numFmt numFmtId="170" formatCode="0"/>
    <numFmt numFmtId="171" formatCode="0.###############"/>
    <numFmt numFmtId="172" formatCode="0.00\E;00"/>
    <numFmt numFmtId="173" formatCode="0.00&quot;E+&quot;;00"/>
  </numFmts>
  <fonts count="14"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3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4.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1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6" fontId="3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4" fontId="3" fillId="0" borderId="0" xfId="0" applyFont="1" applyAlignment="1">
      <alignment/>
    </xf>
    <xf numFmtId="167" fontId="2" fillId="0" borderId="0" xfId="0" applyNumberFormat="1" applyFont="1" applyAlignment="1">
      <alignment horizontal="left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9" fontId="3" fillId="0" borderId="2" xfId="0" applyNumberFormat="1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170" fontId="4" fillId="0" borderId="2" xfId="0" applyNumberFormat="1" applyFont="1" applyBorder="1" applyAlignment="1">
      <alignment horizontal="center"/>
    </xf>
    <xf numFmtId="170" fontId="4" fillId="0" borderId="0" xfId="0" applyNumberFormat="1" applyFont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170" fontId="4" fillId="0" borderId="3" xfId="0" applyNumberFormat="1" applyFont="1" applyBorder="1" applyAlignment="1">
      <alignment horizontal="center"/>
    </xf>
    <xf numFmtId="171" fontId="3" fillId="0" borderId="3" xfId="0" applyNumberFormat="1" applyFont="1" applyBorder="1" applyAlignment="1">
      <alignment horizontal="center"/>
    </xf>
    <xf numFmtId="170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70" fontId="6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/>
    </xf>
    <xf numFmtId="164" fontId="13" fillId="0" borderId="0" xfId="0" applyFont="1" applyAlignment="1">
      <alignment wrapText="1"/>
    </xf>
    <xf numFmtId="166" fontId="1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 wrapText="1"/>
    </xf>
    <xf numFmtId="164" fontId="3" fillId="0" borderId="0" xfId="0" applyFont="1" applyAlignment="1">
      <alignment wrapText="1"/>
    </xf>
    <xf numFmtId="166" fontId="3" fillId="2" borderId="0" xfId="0" applyNumberFormat="1" applyFont="1" applyFill="1" applyAlignment="1">
      <alignment/>
    </xf>
    <xf numFmtId="164" fontId="3" fillId="2" borderId="0" xfId="0" applyFont="1" applyFill="1" applyAlignment="1">
      <alignment horizont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13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horizontal="center" wrapText="1"/>
    </xf>
    <xf numFmtId="170" fontId="3" fillId="2" borderId="0" xfId="0" applyNumberFormat="1" applyFont="1" applyFill="1" applyAlignment="1">
      <alignment horizontal="center"/>
    </xf>
    <xf numFmtId="165" fontId="3" fillId="0" borderId="3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70" fontId="2" fillId="0" borderId="2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right" wrapText="1"/>
    </xf>
    <xf numFmtId="170" fontId="7" fillId="0" borderId="2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172" fontId="3" fillId="0" borderId="2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 wrapText="1"/>
    </xf>
    <xf numFmtId="171" fontId="0" fillId="0" borderId="0" xfId="0" applyNumberFormat="1" applyFont="1" applyBorder="1" applyAlignment="1">
      <alignment wrapText="1"/>
    </xf>
    <xf numFmtId="171" fontId="3" fillId="2" borderId="0" xfId="0" applyNumberFormat="1" applyFont="1" applyFill="1" applyBorder="1" applyAlignment="1">
      <alignment horizontal="center"/>
    </xf>
    <xf numFmtId="171" fontId="3" fillId="0" borderId="0" xfId="0" applyNumberFormat="1" applyFont="1" applyBorder="1" applyAlignment="1">
      <alignment/>
    </xf>
    <xf numFmtId="171" fontId="13" fillId="0" borderId="0" xfId="0" applyNumberFormat="1" applyFont="1" applyBorder="1" applyAlignment="1">
      <alignment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996633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55E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Average Counts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8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Sheet1!$B$12:$B$58</c:f>
              <c:numCache/>
            </c:numRef>
          </c:cat>
          <c:val>
            <c:numRef>
              <c:f>Sheet1!$M$12:$M$29</c:f>
              <c:numCache/>
            </c:numRef>
          </c:val>
          <c:shape val="cylinder"/>
        </c:ser>
        <c:gapWidth val="100"/>
        <c:shape val="box"/>
        <c:axId val="1494918"/>
        <c:axId val="13454263"/>
      </c:bar3DChart>
      <c:catAx>
        <c:axId val="1494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1"/>
        <c:lblOffset val="100"/>
        <c:noMultiLvlLbl val="0"/>
      </c:catAx>
      <c:valAx>
        <c:axId val="13454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Counts 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49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Sheet2!$B$12:$B$58</c:f>
              <c:numCache/>
            </c:numRef>
          </c:cat>
          <c:val>
            <c:numRef>
              <c:f>Sheet2!$N$12:$N$29</c:f>
              <c:numCache/>
            </c:numRef>
          </c:val>
          <c:shape val="cylinder"/>
        </c:ser>
        <c:gapWidth val="100"/>
        <c:shape val="box"/>
        <c:axId val="24725824"/>
        <c:axId val="21205825"/>
      </c:bar3DChart>
      <c:catAx>
        <c:axId val="2472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auto val="1"/>
        <c:lblOffset val="100"/>
        <c:noMultiLvlLbl val="0"/>
      </c:catAx>
      <c:valAx>
        <c:axId val="21205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258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Average Counts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Sheet2!$B$12:$B$58</c:f>
              <c:numCache/>
            </c:numRef>
          </c:cat>
          <c:val>
            <c:numRef>
              <c:f>Sheet2!$J$12:$J$29</c:f>
              <c:numCache/>
            </c:numRef>
          </c:val>
          <c:shape val="cylinder"/>
        </c:ser>
        <c:gapWidth val="100"/>
        <c:shape val="box"/>
        <c:axId val="56634698"/>
        <c:axId val="39950235"/>
      </c:bar3DChart>
      <c:catAx>
        <c:axId val="5663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auto val="1"/>
        <c:lblOffset val="100"/>
        <c:noMultiLvlLbl val="0"/>
      </c:catAx>
      <c:valAx>
        <c:axId val="3995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6346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Average Counts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55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Sheet2!$B$30:$B$58</c:f>
              <c:numCache/>
            </c:numRef>
          </c:cat>
          <c:val>
            <c:numRef>
              <c:f>Sheet2!$M$30:$M$58</c:f>
              <c:numCache/>
            </c:numRef>
          </c:val>
          <c:shape val="cylinder"/>
        </c:ser>
        <c:gapWidth val="100"/>
        <c:shape val="box"/>
        <c:axId val="24007796"/>
        <c:axId val="14743573"/>
      </c:bar3DChart>
      <c:catAx>
        <c:axId val="24007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Counts 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077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Average Counts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4BD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Sheet2!$B$30:$B$58</c:f>
              <c:numCache/>
            </c:numRef>
          </c:cat>
          <c:val>
            <c:numRef>
              <c:f>Sheet2!$J$30:$J$58</c:f>
              <c:numCache/>
            </c:numRef>
          </c:val>
          <c:shape val="cylinder"/>
        </c:ser>
        <c:gapWidth val="100"/>
        <c:shape val="box"/>
        <c:axId val="65583294"/>
        <c:axId val="53378735"/>
      </c:bar3DChart>
      <c:catAx>
        <c:axId val="65583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78735"/>
        <c:crosses val="autoZero"/>
        <c:auto val="1"/>
        <c:lblOffset val="100"/>
        <c:noMultiLvlLbl val="0"/>
      </c:catAx>
      <c:valAx>
        <c:axId val="53378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832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66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Sheet1!$B$30:$B$58</c:f>
              <c:numCache/>
            </c:numRef>
          </c:cat>
          <c:val>
            <c:numRef>
              <c:f>Sheet1!$N$30:$N$58</c:f>
              <c:numCache/>
            </c:numRef>
          </c:val>
          <c:shape val="cylinder"/>
        </c:ser>
        <c:gapWidth val="100"/>
        <c:shape val="box"/>
        <c:axId val="10646568"/>
        <c:axId val="28710249"/>
      </c:bar3DChart>
      <c:cat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4656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DC2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Sheet2!$B$12:$B$58</c:f>
              <c:numCache/>
            </c:numRef>
          </c:cat>
          <c:val>
            <c:numRef>
              <c:f>Sheet2!$L$12:$L$29</c:f>
              <c:numCache/>
            </c:numRef>
          </c:val>
          <c:shape val="cylinder"/>
        </c:ser>
        <c:gapWidth val="100"/>
        <c:shape val="box"/>
        <c:axId val="57065650"/>
        <c:axId val="43828803"/>
      </c:bar3DChart>
      <c:catAx>
        <c:axId val="57065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28803"/>
        <c:crosses val="autoZero"/>
        <c:auto val="1"/>
        <c:lblOffset val="100"/>
        <c:noMultiLvlLbl val="0"/>
      </c:catAx>
      <c:valAx>
        <c:axId val="43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656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Sheet1!$B$30:$B$58</c:f>
              <c:numCache/>
            </c:numRef>
          </c:cat>
          <c:val>
            <c:numRef>
              <c:f>Sheet1!$L$30:$L$58</c:f>
              <c:numCache/>
            </c:numRef>
          </c:val>
          <c:shape val="cylinder"/>
        </c:ser>
        <c:gapWidth val="100"/>
        <c:shape val="box"/>
        <c:axId val="58914908"/>
        <c:axId val="60472125"/>
      </c:bar3DChart>
      <c:catAx>
        <c:axId val="58914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72125"/>
        <c:crosses val="autoZero"/>
        <c:auto val="1"/>
        <c:lblOffset val="100"/>
        <c:noMultiLvlLbl val="0"/>
      </c:catAx>
      <c:valAx>
        <c:axId val="60472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149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Sheet1!$B$12:$B$58</c:f>
              <c:numCache/>
            </c:numRef>
          </c:cat>
          <c:val>
            <c:numRef>
              <c:f>Sheet1!$N$12:$N$29</c:f>
              <c:numCache/>
            </c:numRef>
          </c:val>
          <c:shape val="cylinder"/>
        </c:ser>
        <c:gapWidth val="100"/>
        <c:shape val="box"/>
        <c:axId val="53979504"/>
        <c:axId val="16053489"/>
      </c:bar3DChart>
      <c:catAx>
        <c:axId val="5397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1"/>
        <c:lblOffset val="100"/>
        <c:noMultiLvlLbl val="0"/>
      </c:catAx>
      <c:valAx>
        <c:axId val="1605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795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Average Counts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Sheet1!$B$12:$B$58</c:f>
              <c:numCache/>
            </c:numRef>
          </c:cat>
          <c:val>
            <c:numRef>
              <c:f>Sheet1!$J$12:$J$29</c:f>
              <c:numCache/>
            </c:numRef>
          </c:val>
          <c:shape val="cylinder"/>
        </c:ser>
        <c:gapWidth val="100"/>
        <c:shape val="box"/>
        <c:axId val="10263674"/>
        <c:axId val="25264203"/>
      </c:bar3DChart>
      <c:cat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64203"/>
        <c:crosses val="autoZero"/>
        <c:auto val="1"/>
        <c:lblOffset val="100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636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Average Counts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355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Sheet1!$B$30:$B$58</c:f>
              <c:numCache/>
            </c:numRef>
          </c:cat>
          <c:val>
            <c:numRef>
              <c:f>Sheet1!$M$30:$M$58</c:f>
              <c:numCache/>
            </c:numRef>
          </c:val>
          <c:shape val="cylinder"/>
        </c:ser>
        <c:gapWidth val="100"/>
        <c:shape val="box"/>
        <c:axId val="26051236"/>
        <c:axId val="33134533"/>
      </c:bar3DChart>
      <c:catAx>
        <c:axId val="260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1"/>
        <c:lblOffset val="100"/>
        <c:noMultiLvlLbl val="0"/>
      </c:catAx>
      <c:valAx>
        <c:axId val="3313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Counts 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Average Counts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4BD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Sheet1!$B$30:$B$58</c:f>
              <c:numCache/>
            </c:numRef>
          </c:cat>
          <c:val>
            <c:numRef>
              <c:f>Sheet1!$J$30:$J$58</c:f>
              <c:numCache/>
            </c:numRef>
          </c:val>
          <c:shape val="cylinder"/>
        </c:ser>
        <c:gapWidth val="100"/>
        <c:shape val="box"/>
        <c:axId val="29775342"/>
        <c:axId val="66651487"/>
      </c:bar3DChart>
      <c:catAx>
        <c:axId val="29775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51487"/>
        <c:crosses val="autoZero"/>
        <c:auto val="1"/>
        <c:lblOffset val="100"/>
        <c:noMultiLvlLbl val="0"/>
      </c:catAx>
      <c:valAx>
        <c:axId val="6665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90" b="0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75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66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Sheet1!$B$30:$B$58</c:f>
              <c:numCache/>
            </c:numRef>
          </c:cat>
          <c:val>
            <c:numRef>
              <c:f>Sheet1!$N$30:$N$58</c:f>
              <c:numCache/>
            </c:numRef>
          </c:val>
          <c:shape val="cylinder"/>
        </c:ser>
        <c:gapWidth val="100"/>
        <c:shape val="box"/>
        <c:axId val="62992472"/>
        <c:axId val="30061337"/>
      </c:bar3DChart>
      <c:catAx>
        <c:axId val="6299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noMultiLvlLbl val="0"/>
      </c:catAx>
      <c:valAx>
        <c:axId val="3006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DC2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Sheet1!$B$12:$B$58</c:f>
              <c:numCache/>
            </c:numRef>
          </c:cat>
          <c:val>
            <c:numRef>
              <c:f>Sheet1!$L$12:$L$29</c:f>
              <c:numCache/>
            </c:numRef>
          </c:val>
          <c:shape val="cylinder"/>
        </c:ser>
        <c:gapWidth val="100"/>
        <c:shape val="box"/>
        <c:axId val="2116578"/>
        <c:axId val="19049203"/>
      </c:bar3DChart>
      <c:catAx>
        <c:axId val="2116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1"/>
        <c:lblOffset val="100"/>
        <c:noMultiLvlLbl val="0"/>
      </c:catAx>
      <c:valAx>
        <c:axId val="190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65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Normalized Rate per Channel (35-63)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Sheet1!$B$30:$B$58</c:f>
              <c:numCache/>
            </c:numRef>
          </c:cat>
          <c:val>
            <c:numRef>
              <c:f>Sheet1!$L$30:$L$58</c:f>
              <c:numCache/>
            </c:numRef>
          </c:val>
          <c:shape val="cylinder"/>
        </c:ser>
        <c:gapWidth val="100"/>
        <c:shape val="box"/>
        <c:axId val="37225100"/>
        <c:axId val="66590445"/>
      </c:bar3DChart>
      <c:catAx>
        <c:axId val="3722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90445"/>
        <c:crosses val="autoZero"/>
        <c:auto val="1"/>
        <c:lblOffset val="100"/>
        <c:noMultiLvlLbl val="0"/>
      </c:catAx>
      <c:valAx>
        <c:axId val="66590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Norm.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2251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Average Counts per Channel (8-25)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28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Sheet2!$B$12:$B$58</c:f>
              <c:numCache/>
            </c:numRef>
          </c:cat>
          <c:val>
            <c:numRef>
              <c:f>Sheet2!$M$12:$M$29</c:f>
              <c:numCache/>
            </c:numRef>
          </c:val>
          <c:shape val="cylinder"/>
        </c:ser>
        <c:gapWidth val="100"/>
        <c:shape val="box"/>
        <c:axId val="62443094"/>
        <c:axId val="25116935"/>
      </c:bar3DChart>
      <c:catAx>
        <c:axId val="6244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auto val="1"/>
        <c:lblOffset val="100"/>
        <c:noMultiLvlLbl val="0"/>
      </c:catAx>
      <c:valAx>
        <c:axId val="25116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Counts (ln)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430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59</xdr:row>
      <xdr:rowOff>28575</xdr:rowOff>
    </xdr:from>
    <xdr:to>
      <xdr:col>5</xdr:col>
      <xdr:colOff>238125</xdr:colOff>
      <xdr:row>74</xdr:row>
      <xdr:rowOff>152400</xdr:rowOff>
    </xdr:to>
    <xdr:graphicFrame>
      <xdr:nvGraphicFramePr>
        <xdr:cNvPr id="1" name="Chart 1"/>
        <xdr:cNvGraphicFramePr/>
      </xdr:nvGraphicFramePr>
      <xdr:xfrm>
        <a:off x="619125" y="10439400"/>
        <a:ext cx="34956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93</xdr:row>
      <xdr:rowOff>38100</xdr:rowOff>
    </xdr:from>
    <xdr:to>
      <xdr:col>5</xdr:col>
      <xdr:colOff>266700</xdr:colOff>
      <xdr:row>106</xdr:row>
      <xdr:rowOff>114300</xdr:rowOff>
    </xdr:to>
    <xdr:graphicFrame>
      <xdr:nvGraphicFramePr>
        <xdr:cNvPr id="2" name="Chart 2"/>
        <xdr:cNvGraphicFramePr/>
      </xdr:nvGraphicFramePr>
      <xdr:xfrm>
        <a:off x="762000" y="15954375"/>
        <a:ext cx="3381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266700</xdr:colOff>
      <xdr:row>59</xdr:row>
      <xdr:rowOff>28575</xdr:rowOff>
    </xdr:from>
    <xdr:to>
      <xdr:col>9</xdr:col>
      <xdr:colOff>409575</xdr:colOff>
      <xdr:row>74</xdr:row>
      <xdr:rowOff>76200</xdr:rowOff>
    </xdr:to>
    <xdr:graphicFrame>
      <xdr:nvGraphicFramePr>
        <xdr:cNvPr id="3" name="Chart 3"/>
        <xdr:cNvGraphicFramePr/>
      </xdr:nvGraphicFramePr>
      <xdr:xfrm>
        <a:off x="4143375" y="10439400"/>
        <a:ext cx="330517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685800</xdr:colOff>
      <xdr:row>75</xdr:row>
      <xdr:rowOff>57150</xdr:rowOff>
    </xdr:from>
    <xdr:to>
      <xdr:col>7</xdr:col>
      <xdr:colOff>28575</xdr:colOff>
      <xdr:row>91</xdr:row>
      <xdr:rowOff>19050</xdr:rowOff>
    </xdr:to>
    <xdr:graphicFrame>
      <xdr:nvGraphicFramePr>
        <xdr:cNvPr id="4" name="Chart 4"/>
        <xdr:cNvGraphicFramePr/>
      </xdr:nvGraphicFramePr>
      <xdr:xfrm>
        <a:off x="685800" y="13058775"/>
        <a:ext cx="48291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74</xdr:row>
      <xdr:rowOff>152400</xdr:rowOff>
    </xdr:from>
    <xdr:to>
      <xdr:col>12</xdr:col>
      <xdr:colOff>47625</xdr:colOff>
      <xdr:row>90</xdr:row>
      <xdr:rowOff>38100</xdr:rowOff>
    </xdr:to>
    <xdr:graphicFrame>
      <xdr:nvGraphicFramePr>
        <xdr:cNvPr id="5" name="Chart 5"/>
        <xdr:cNvGraphicFramePr/>
      </xdr:nvGraphicFramePr>
      <xdr:xfrm>
        <a:off x="5495925" y="12992100"/>
        <a:ext cx="4924425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790575</xdr:colOff>
      <xdr:row>107</xdr:row>
      <xdr:rowOff>76200</xdr:rowOff>
    </xdr:from>
    <xdr:to>
      <xdr:col>7</xdr:col>
      <xdr:colOff>76200</xdr:colOff>
      <xdr:row>119</xdr:row>
      <xdr:rowOff>95250</xdr:rowOff>
    </xdr:to>
    <xdr:graphicFrame>
      <xdr:nvGraphicFramePr>
        <xdr:cNvPr id="6" name="Chart 6"/>
        <xdr:cNvGraphicFramePr/>
      </xdr:nvGraphicFramePr>
      <xdr:xfrm>
        <a:off x="790575" y="18259425"/>
        <a:ext cx="4772025" cy="1962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93</xdr:row>
      <xdr:rowOff>9525</xdr:rowOff>
    </xdr:from>
    <xdr:to>
      <xdr:col>9</xdr:col>
      <xdr:colOff>752475</xdr:colOff>
      <xdr:row>106</xdr:row>
      <xdr:rowOff>85725</xdr:rowOff>
    </xdr:to>
    <xdr:graphicFrame>
      <xdr:nvGraphicFramePr>
        <xdr:cNvPr id="7" name="Chart 7"/>
        <xdr:cNvGraphicFramePr/>
      </xdr:nvGraphicFramePr>
      <xdr:xfrm>
        <a:off x="4486275" y="15925800"/>
        <a:ext cx="330517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276225</xdr:colOff>
      <xdr:row>107</xdr:row>
      <xdr:rowOff>57150</xdr:rowOff>
    </xdr:from>
    <xdr:to>
      <xdr:col>12</xdr:col>
      <xdr:colOff>38100</xdr:colOff>
      <xdr:row>119</xdr:row>
      <xdr:rowOff>85725</xdr:rowOff>
    </xdr:to>
    <xdr:graphicFrame>
      <xdr:nvGraphicFramePr>
        <xdr:cNvPr id="8" name="Chart 8"/>
        <xdr:cNvGraphicFramePr/>
      </xdr:nvGraphicFramePr>
      <xdr:xfrm>
        <a:off x="5762625" y="18240375"/>
        <a:ext cx="4648200" cy="1971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19050</xdr:rowOff>
    </xdr:from>
    <xdr:to>
      <xdr:col>4</xdr:col>
      <xdr:colOff>561975</xdr:colOff>
      <xdr:row>74</xdr:row>
      <xdr:rowOff>142875</xdr:rowOff>
    </xdr:to>
    <xdr:graphicFrame>
      <xdr:nvGraphicFramePr>
        <xdr:cNvPr id="1" name="Chart 1"/>
        <xdr:cNvGraphicFramePr/>
      </xdr:nvGraphicFramePr>
      <xdr:xfrm>
        <a:off x="0" y="9886950"/>
        <a:ext cx="3571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93</xdr:row>
      <xdr:rowOff>28575</xdr:rowOff>
    </xdr:from>
    <xdr:to>
      <xdr:col>4</xdr:col>
      <xdr:colOff>590550</xdr:colOff>
      <xdr:row>107</xdr:row>
      <xdr:rowOff>9525</xdr:rowOff>
    </xdr:to>
    <xdr:graphicFrame>
      <xdr:nvGraphicFramePr>
        <xdr:cNvPr id="2" name="Chart 2"/>
        <xdr:cNvGraphicFramePr/>
      </xdr:nvGraphicFramePr>
      <xdr:xfrm>
        <a:off x="142875" y="15401925"/>
        <a:ext cx="34575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619125</xdr:colOff>
      <xdr:row>59</xdr:row>
      <xdr:rowOff>0</xdr:rowOff>
    </xdr:from>
    <xdr:to>
      <xdr:col>9</xdr:col>
      <xdr:colOff>57150</xdr:colOff>
      <xdr:row>74</xdr:row>
      <xdr:rowOff>47625</xdr:rowOff>
    </xdr:to>
    <xdr:graphicFrame>
      <xdr:nvGraphicFramePr>
        <xdr:cNvPr id="3" name="Chart 3"/>
        <xdr:cNvGraphicFramePr/>
      </xdr:nvGraphicFramePr>
      <xdr:xfrm>
        <a:off x="3629025" y="9867900"/>
        <a:ext cx="37719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75</xdr:row>
      <xdr:rowOff>47625</xdr:rowOff>
    </xdr:from>
    <xdr:to>
      <xdr:col>6</xdr:col>
      <xdr:colOff>485775</xdr:colOff>
      <xdr:row>91</xdr:row>
      <xdr:rowOff>9525</xdr:rowOff>
    </xdr:to>
    <xdr:graphicFrame>
      <xdr:nvGraphicFramePr>
        <xdr:cNvPr id="4" name="Chart 4"/>
        <xdr:cNvGraphicFramePr/>
      </xdr:nvGraphicFramePr>
      <xdr:xfrm>
        <a:off x="66675" y="12506325"/>
        <a:ext cx="50958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476250</xdr:colOff>
      <xdr:row>74</xdr:row>
      <xdr:rowOff>152400</xdr:rowOff>
    </xdr:from>
    <xdr:to>
      <xdr:col>11</xdr:col>
      <xdr:colOff>1066800</xdr:colOff>
      <xdr:row>90</xdr:row>
      <xdr:rowOff>38100</xdr:rowOff>
    </xdr:to>
    <xdr:graphicFrame>
      <xdr:nvGraphicFramePr>
        <xdr:cNvPr id="5" name="Chart 5"/>
        <xdr:cNvGraphicFramePr/>
      </xdr:nvGraphicFramePr>
      <xdr:xfrm>
        <a:off x="5153025" y="12449175"/>
        <a:ext cx="535305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107</xdr:row>
      <xdr:rowOff>142875</xdr:rowOff>
    </xdr:from>
    <xdr:to>
      <xdr:col>6</xdr:col>
      <xdr:colOff>533400</xdr:colOff>
      <xdr:row>121</xdr:row>
      <xdr:rowOff>114300</xdr:rowOff>
    </xdr:to>
    <xdr:graphicFrame>
      <xdr:nvGraphicFramePr>
        <xdr:cNvPr id="6" name="Chart 6"/>
        <xdr:cNvGraphicFramePr/>
      </xdr:nvGraphicFramePr>
      <xdr:xfrm>
        <a:off x="171450" y="17783175"/>
        <a:ext cx="5038725" cy="2238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28575</xdr:colOff>
      <xdr:row>92</xdr:row>
      <xdr:rowOff>161925</xdr:rowOff>
    </xdr:from>
    <xdr:to>
      <xdr:col>9</xdr:col>
      <xdr:colOff>371475</xdr:colOff>
      <xdr:row>106</xdr:row>
      <xdr:rowOff>133350</xdr:rowOff>
    </xdr:to>
    <xdr:graphicFrame>
      <xdr:nvGraphicFramePr>
        <xdr:cNvPr id="7" name="Chart 7"/>
        <xdr:cNvGraphicFramePr/>
      </xdr:nvGraphicFramePr>
      <xdr:xfrm>
        <a:off x="4038600" y="15373350"/>
        <a:ext cx="367665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742950</xdr:colOff>
      <xdr:row>107</xdr:row>
      <xdr:rowOff>123825</xdr:rowOff>
    </xdr:from>
    <xdr:to>
      <xdr:col>11</xdr:col>
      <xdr:colOff>1047750</xdr:colOff>
      <xdr:row>121</xdr:row>
      <xdr:rowOff>95250</xdr:rowOff>
    </xdr:to>
    <xdr:graphicFrame>
      <xdr:nvGraphicFramePr>
        <xdr:cNvPr id="8" name="Chart 8"/>
        <xdr:cNvGraphicFramePr/>
      </xdr:nvGraphicFramePr>
      <xdr:xfrm>
        <a:off x="5419725" y="17764125"/>
        <a:ext cx="5067300" cy="2238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">
      <selection activeCell="E5" sqref="E5"/>
    </sheetView>
  </sheetViews>
  <sheetFormatPr defaultColWidth="12.57421875" defaultRowHeight="12.75"/>
  <cols>
    <col min="1" max="1" width="12.57421875" style="0" customWidth="1"/>
    <col min="2" max="2" width="9.140625" style="0" customWidth="1"/>
    <col min="3" max="3" width="12.421875" style="0" customWidth="1"/>
    <col min="4" max="4" width="9.00390625" style="0" customWidth="1"/>
    <col min="5" max="5" width="15.00390625" style="0" customWidth="1"/>
    <col min="6" max="6" width="9.00390625" style="0" customWidth="1"/>
    <col min="7" max="7" width="15.140625" style="0" customWidth="1"/>
    <col min="8" max="8" width="9.00390625" style="0" customWidth="1"/>
    <col min="9" max="9" width="14.28125" style="0" customWidth="1"/>
    <col min="10" max="10" width="12.421875" style="0" customWidth="1"/>
    <col min="11" max="11" width="22.28125" style="1" customWidth="1"/>
    <col min="12" max="12" width="15.28125" style="1" customWidth="1"/>
    <col min="13" max="14" width="11.57421875" style="2" customWidth="1"/>
    <col min="15" max="16384" width="11.57421875" style="0" customWidth="1"/>
  </cols>
  <sheetData>
    <row r="1" spans="1:12" ht="13.5" customHeight="1">
      <c r="A1" s="3" t="s">
        <v>0</v>
      </c>
      <c r="B1" s="3"/>
      <c r="C1" s="3"/>
      <c r="D1" s="4"/>
      <c r="E1" s="5" t="s">
        <v>1</v>
      </c>
      <c r="F1" s="5"/>
      <c r="G1" s="5"/>
      <c r="H1" s="5"/>
      <c r="I1" s="5"/>
      <c r="J1" s="5"/>
      <c r="K1" s="5"/>
      <c r="L1" s="5"/>
    </row>
    <row r="2" spans="1:12" ht="13.5" customHeight="1">
      <c r="A2" s="3" t="s">
        <v>2</v>
      </c>
      <c r="B2" s="3"/>
      <c r="C2" s="6"/>
      <c r="D2" s="7"/>
      <c r="E2" s="5"/>
      <c r="F2" s="5"/>
      <c r="G2" s="5"/>
      <c r="H2" s="5"/>
      <c r="I2" s="5"/>
      <c r="J2" s="5"/>
      <c r="K2" s="5"/>
      <c r="L2" s="5"/>
    </row>
    <row r="3" spans="1:12" ht="13.5" customHeight="1">
      <c r="A3" s="8" t="s">
        <v>3</v>
      </c>
      <c r="B3" s="8"/>
      <c r="C3" s="7"/>
      <c r="D3" s="7"/>
      <c r="E3" s="5"/>
      <c r="F3" s="5"/>
      <c r="G3" s="5"/>
      <c r="H3" s="5"/>
      <c r="I3" s="5"/>
      <c r="J3" s="5"/>
      <c r="K3" s="5"/>
      <c r="L3" s="5"/>
    </row>
    <row r="4" spans="1:12" ht="13.5" customHeight="1">
      <c r="A4" s="9" t="s">
        <v>4</v>
      </c>
      <c r="B4" s="9"/>
      <c r="C4" s="4" t="s">
        <v>5</v>
      </c>
      <c r="D4" s="6"/>
      <c r="E4" s="7"/>
      <c r="F4" s="7"/>
      <c r="G4" s="7"/>
      <c r="H4" s="10"/>
      <c r="I4" s="7"/>
      <c r="J4" s="7"/>
      <c r="K4" s="11"/>
      <c r="L4" s="11"/>
    </row>
    <row r="5" spans="1:12" ht="13.5" customHeight="1">
      <c r="A5" s="9" t="s">
        <v>6</v>
      </c>
      <c r="B5" s="9"/>
      <c r="C5" s="12">
        <v>0.43</v>
      </c>
      <c r="D5" s="6"/>
      <c r="E5" s="13" t="s">
        <v>7</v>
      </c>
      <c r="F5" s="4"/>
      <c r="G5" s="7"/>
      <c r="H5" s="7"/>
      <c r="I5" s="7"/>
      <c r="J5" s="7"/>
      <c r="K5" s="11"/>
      <c r="L5" s="11"/>
    </row>
    <row r="6" spans="1:12" ht="13.5" customHeight="1">
      <c r="A6" s="9" t="s">
        <v>8</v>
      </c>
      <c r="B6" s="9"/>
      <c r="C6" s="4" t="s">
        <v>9</v>
      </c>
      <c r="D6" s="4"/>
      <c r="E6" s="14" t="s">
        <v>10</v>
      </c>
      <c r="F6" s="7"/>
      <c r="G6" s="7"/>
      <c r="H6" s="7"/>
      <c r="I6" s="7"/>
      <c r="J6" s="7"/>
      <c r="K6" s="11"/>
      <c r="L6" s="11"/>
    </row>
    <row r="7" spans="1:12" ht="13.5" customHeight="1">
      <c r="A7" s="9" t="s">
        <v>11</v>
      </c>
      <c r="B7" s="9"/>
      <c r="C7" s="6" t="s">
        <v>12</v>
      </c>
      <c r="D7" s="6"/>
      <c r="E7" s="6"/>
      <c r="F7" s="7"/>
      <c r="G7" s="7"/>
      <c r="H7" s="7"/>
      <c r="I7" s="7"/>
      <c r="J7" s="7"/>
      <c r="K7" s="11"/>
      <c r="L7" s="11"/>
    </row>
    <row r="8" spans="1:12" ht="13.5" customHeight="1">
      <c r="A8" s="9" t="s">
        <v>13</v>
      </c>
      <c r="B8" s="9"/>
      <c r="C8" s="4" t="s">
        <v>14</v>
      </c>
      <c r="D8" s="6"/>
      <c r="E8" s="7"/>
      <c r="F8" s="7"/>
      <c r="G8" s="7"/>
      <c r="H8" s="7"/>
      <c r="I8" s="7"/>
      <c r="J8" s="7"/>
      <c r="K8" s="11"/>
      <c r="L8" s="11"/>
    </row>
    <row r="9" spans="1:12" ht="13.5" customHeight="1">
      <c r="A9" s="9" t="s">
        <v>15</v>
      </c>
      <c r="B9" s="9"/>
      <c r="C9" s="4" t="s">
        <v>16</v>
      </c>
      <c r="D9" s="6"/>
      <c r="E9" s="7"/>
      <c r="F9" s="7"/>
      <c r="G9" s="7"/>
      <c r="H9" s="7"/>
      <c r="I9" s="7"/>
      <c r="J9" s="7"/>
      <c r="K9" s="11"/>
      <c r="L9" s="11"/>
    </row>
    <row r="10" spans="1:12" ht="13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5"/>
      <c r="L10" s="15"/>
    </row>
    <row r="11" spans="1:14" s="20" customFormat="1" ht="37.5" customHeight="1">
      <c r="A11" s="16" t="s">
        <v>17</v>
      </c>
      <c r="B11" s="17" t="s">
        <v>18</v>
      </c>
      <c r="C11" s="17" t="s">
        <v>19</v>
      </c>
      <c r="D11" s="16" t="s">
        <v>20</v>
      </c>
      <c r="E11" s="16" t="s">
        <v>21</v>
      </c>
      <c r="F11" s="16" t="s">
        <v>22</v>
      </c>
      <c r="G11" s="16" t="s">
        <v>23</v>
      </c>
      <c r="H11" s="16" t="s">
        <v>24</v>
      </c>
      <c r="I11" s="16" t="s">
        <v>25</v>
      </c>
      <c r="J11" s="17" t="s">
        <v>26</v>
      </c>
      <c r="K11" s="18" t="s">
        <v>27</v>
      </c>
      <c r="L11" s="18" t="s">
        <v>28</v>
      </c>
      <c r="M11" s="19" t="s">
        <v>29</v>
      </c>
      <c r="N11" s="19" t="s">
        <v>30</v>
      </c>
    </row>
    <row r="12" spans="1:14" ht="13.5" customHeight="1">
      <c r="A12" s="21" t="s">
        <v>31</v>
      </c>
      <c r="B12" s="22">
        <v>8</v>
      </c>
      <c r="C12" s="23">
        <v>181.983</v>
      </c>
      <c r="D12" s="22">
        <v>1604</v>
      </c>
      <c r="E12" s="24">
        <f>D12/(5*60*C12)</f>
        <v>0.029380033666148303</v>
      </c>
      <c r="F12" s="22">
        <v>1464</v>
      </c>
      <c r="G12" s="24">
        <f>F12/(5*60*C12)</f>
        <v>0.02681569157558673</v>
      </c>
      <c r="H12" s="22">
        <v>1315</v>
      </c>
      <c r="I12" s="24">
        <f>H12/(5*60*C12)</f>
        <v>0.024086498922060485</v>
      </c>
      <c r="J12" s="22">
        <f>AVERAGE(D12,F12,H12)</f>
        <v>1461</v>
      </c>
      <c r="K12" s="24">
        <f>AVERAGE(E12,G12,I12)</f>
        <v>0.02676074138793184</v>
      </c>
      <c r="L12" s="24">
        <f>K12*EXP(-0.12*5)</f>
        <v>0.0146866062642</v>
      </c>
      <c r="M12" s="2">
        <f>LN(J12)</f>
        <v>7.2868764117507</v>
      </c>
      <c r="N12" s="2">
        <f>LN(L12)</f>
        <v>-4.220819339026223</v>
      </c>
    </row>
    <row r="13" spans="1:14" ht="13.5" customHeight="1">
      <c r="A13" s="25" t="s">
        <v>32</v>
      </c>
      <c r="B13" s="26">
        <v>9</v>
      </c>
      <c r="C13" s="27">
        <v>181.983</v>
      </c>
      <c r="D13" s="26">
        <v>13392</v>
      </c>
      <c r="E13" s="15">
        <f>D13/(5*60*C13)</f>
        <v>0.2452976376914327</v>
      </c>
      <c r="F13" s="26">
        <v>12445</v>
      </c>
      <c r="G13" s="15">
        <f>F13/(5*60*C13)</f>
        <v>0.2279516951217055</v>
      </c>
      <c r="H13" s="26">
        <v>8335</v>
      </c>
      <c r="I13" s="15">
        <f>H13/(5*60*C13)</f>
        <v>0.15266993803450504</v>
      </c>
      <c r="J13" s="26">
        <f>AVERAGE(D13,F13,H13)</f>
        <v>11390.666666666666</v>
      </c>
      <c r="K13" s="15">
        <f>AVERAGE(E13,G13,I13)</f>
        <v>0.2086397569492144</v>
      </c>
      <c r="L13" s="15">
        <f>K13*EXP(-0.12*5)</f>
        <v>0.11450392636555837</v>
      </c>
      <c r="M13" s="2">
        <f>LN(J13)</f>
        <v>9.3405495856034</v>
      </c>
      <c r="N13" s="2">
        <f>LN(L13)</f>
        <v>-2.167146165173523</v>
      </c>
    </row>
    <row r="14" spans="1:14" ht="13.5" customHeight="1">
      <c r="A14" s="25" t="s">
        <v>33</v>
      </c>
      <c r="B14" s="26">
        <v>10</v>
      </c>
      <c r="C14" s="27">
        <v>181.983</v>
      </c>
      <c r="D14" s="26">
        <v>20169</v>
      </c>
      <c r="E14" s="15">
        <f>D14/(5*60*C14)</f>
        <v>0.3694301116038311</v>
      </c>
      <c r="F14" s="26">
        <v>21789</v>
      </c>
      <c r="G14" s="15">
        <f>F14/(5*60*C14)</f>
        <v>0.3991032129374722</v>
      </c>
      <c r="H14" s="26">
        <v>11577</v>
      </c>
      <c r="I14" s="15">
        <f>H14/(5*60*C14)</f>
        <v>0.21205277416022375</v>
      </c>
      <c r="J14" s="26">
        <f>AVERAGE(D14,F14,H14)</f>
        <v>17845</v>
      </c>
      <c r="K14" s="15">
        <f>AVERAGE(E14,G14,I14)</f>
        <v>0.326862032900509</v>
      </c>
      <c r="L14" s="15">
        <f>K14*EXP(-0.12*5)</f>
        <v>0.17938568705314784</v>
      </c>
      <c r="M14" s="2">
        <f>LN(J14)</f>
        <v>9.789478635924262</v>
      </c>
      <c r="N14" s="2">
        <f>LN(L14)</f>
        <v>-1.7182171148526617</v>
      </c>
    </row>
    <row r="15" spans="1:14" ht="13.5" customHeight="1">
      <c r="A15" s="25" t="s">
        <v>34</v>
      </c>
      <c r="B15" s="26">
        <v>11</v>
      </c>
      <c r="C15" s="27">
        <v>181.983</v>
      </c>
      <c r="D15" s="26">
        <v>15401</v>
      </c>
      <c r="E15" s="15">
        <f>D15/(5*60*C15)</f>
        <v>0.28209594669099125</v>
      </c>
      <c r="F15" s="26">
        <v>16344</v>
      </c>
      <c r="G15" s="15">
        <f>F15/(5*60*C15)</f>
        <v>0.2993686223438453</v>
      </c>
      <c r="H15" s="26">
        <v>10151</v>
      </c>
      <c r="I15" s="15">
        <f>H15/(5*60*C15)</f>
        <v>0.1859331182949323</v>
      </c>
      <c r="J15" s="26">
        <f>AVERAGE(D15,F15,H15)</f>
        <v>13965.333333333334</v>
      </c>
      <c r="K15" s="15">
        <f>AVERAGE(E15,G15,I15)</f>
        <v>0.255799229109923</v>
      </c>
      <c r="L15" s="15">
        <f>K15*EXP(-0.12*5)</f>
        <v>0.14038559343940754</v>
      </c>
      <c r="M15" s="2">
        <f>LN(J15)</f>
        <v>9.544333347291214</v>
      </c>
      <c r="N15" s="2">
        <f>LN(L15)</f>
        <v>-1.9633624034857085</v>
      </c>
    </row>
    <row r="16" spans="1:14" ht="13.5" customHeight="1">
      <c r="A16" s="25" t="s">
        <v>35</v>
      </c>
      <c r="B16" s="26">
        <v>12</v>
      </c>
      <c r="C16" s="27">
        <v>181.983</v>
      </c>
      <c r="D16" s="26">
        <v>3298</v>
      </c>
      <c r="E16" s="15">
        <f>D16/(5*60*C16)</f>
        <v>0.06040857296194333</v>
      </c>
      <c r="F16" s="26">
        <v>2439</v>
      </c>
      <c r="G16" s="15">
        <f>F16/(5*60*C16)</f>
        <v>0.044674502563426255</v>
      </c>
      <c r="H16" s="26">
        <v>3582</v>
      </c>
      <c r="I16" s="15">
        <f>H16/(5*60*C16)</f>
        <v>0.06561052405993967</v>
      </c>
      <c r="J16" s="26">
        <f>AVERAGE(D16,F16,H16)</f>
        <v>3106.3333333333335</v>
      </c>
      <c r="K16" s="15">
        <f>AVERAGE(E16,G16,I16)</f>
        <v>0.05689786652843642</v>
      </c>
      <c r="L16" s="15">
        <f>K16*EXP(-0.12*5)</f>
        <v>0.03122621121973073</v>
      </c>
      <c r="M16" s="2">
        <f>LN(J16)</f>
        <v>8.041198317117546</v>
      </c>
      <c r="N16" s="2">
        <f>LN(L16)</f>
        <v>-3.466497433659377</v>
      </c>
    </row>
    <row r="17" spans="1:14" ht="13.5" customHeight="1">
      <c r="A17" s="25" t="s">
        <v>36</v>
      </c>
      <c r="B17" s="26">
        <v>13</v>
      </c>
      <c r="C17" s="27">
        <v>181.983</v>
      </c>
      <c r="D17" s="26">
        <v>983</v>
      </c>
      <c r="E17" s="15">
        <f>D17/(5*60*C17)</f>
        <v>0.0180053448215859</v>
      </c>
      <c r="F17" s="26">
        <v>1098</v>
      </c>
      <c r="G17" s="15">
        <f>F17/(5*60*C17)</f>
        <v>0.020111768681690047</v>
      </c>
      <c r="H17" s="26">
        <v>1315</v>
      </c>
      <c r="I17" s="15">
        <f>H17/(5*60*C17)</f>
        <v>0.024086498922060485</v>
      </c>
      <c r="J17" s="26">
        <f>AVERAGE(D17,F17,H17)</f>
        <v>1132</v>
      </c>
      <c r="K17" s="15">
        <f>AVERAGE(E17,G17,I17)</f>
        <v>0.02073453747511214</v>
      </c>
      <c r="L17" s="15">
        <f>K17*EXP(-0.12*5)</f>
        <v>0.011379355435369198</v>
      </c>
      <c r="M17" s="2">
        <f>LN(J17)</f>
        <v>7.0317412587631285</v>
      </c>
      <c r="N17" s="2">
        <f>LN(L17)</f>
        <v>-4.475954492013794</v>
      </c>
    </row>
    <row r="18" spans="1:14" ht="13.5" customHeight="1">
      <c r="A18" s="25" t="s">
        <v>37</v>
      </c>
      <c r="B18" s="26">
        <v>14</v>
      </c>
      <c r="C18" s="27">
        <v>181.983</v>
      </c>
      <c r="D18" s="26">
        <v>8621</v>
      </c>
      <c r="E18" s="15">
        <f>D18/(5*60*C18)</f>
        <v>0.157908522590938</v>
      </c>
      <c r="F18" s="26">
        <v>4097</v>
      </c>
      <c r="G18" s="15">
        <f>F18/(5*60*C18)</f>
        <v>0.07504363960736259</v>
      </c>
      <c r="H18" s="26">
        <v>7471</v>
      </c>
      <c r="I18" s="15">
        <f>H18/(5*60*C18)</f>
        <v>0.13684428398989648</v>
      </c>
      <c r="J18" s="26">
        <f>AVERAGE(D18,F18,H18)</f>
        <v>6729.666666666667</v>
      </c>
      <c r="K18" s="15">
        <f>AVERAGE(E18,G18,I18)</f>
        <v>0.12326548206273236</v>
      </c>
      <c r="L18" s="15">
        <f>K18*EXP(-0.12*5)</f>
        <v>0.06764953088476701</v>
      </c>
      <c r="M18" s="2">
        <f>LN(J18)</f>
        <v>8.814280891942115</v>
      </c>
      <c r="N18" s="2">
        <f>LN(L18)</f>
        <v>-2.6934148588348084</v>
      </c>
    </row>
    <row r="19" spans="1:14" ht="13.5" customHeight="1">
      <c r="A19" s="25" t="s">
        <v>38</v>
      </c>
      <c r="B19" s="26">
        <v>15</v>
      </c>
      <c r="C19" s="27">
        <v>181.983</v>
      </c>
      <c r="D19" s="26">
        <v>18162</v>
      </c>
      <c r="E19" s="15">
        <f>D19/(5*60*C19)</f>
        <v>0.3326684360627091</v>
      </c>
      <c r="F19" s="26">
        <v>6739</v>
      </c>
      <c r="G19" s="15">
        <f>F19/(5*60*C19)</f>
        <v>0.12343643820210312</v>
      </c>
      <c r="H19" s="26">
        <v>12069</v>
      </c>
      <c r="I19" s="15">
        <f>H19/(5*60*C19)</f>
        <v>0.22106460493562585</v>
      </c>
      <c r="J19" s="26">
        <f>AVERAGE(D19,F19,H19)</f>
        <v>12323.333333333334</v>
      </c>
      <c r="K19" s="15">
        <f>AVERAGE(E19,G19,I19)</f>
        <v>0.22572315973347937</v>
      </c>
      <c r="L19" s="15">
        <f>K19*EXP(-0.12*5)</f>
        <v>0.12387949659764406</v>
      </c>
      <c r="M19" s="2">
        <f>LN(J19)</f>
        <v>9.419249763262568</v>
      </c>
      <c r="N19" s="2">
        <f>LN(L19)</f>
        <v>-2.0884459875143544</v>
      </c>
    </row>
    <row r="20" spans="1:14" ht="13.5" customHeight="1">
      <c r="A20" s="28" t="s">
        <v>39</v>
      </c>
      <c r="B20" s="29">
        <v>16</v>
      </c>
      <c r="C20" s="30">
        <v>181.983</v>
      </c>
      <c r="D20" s="29">
        <v>7223</v>
      </c>
      <c r="E20" s="31">
        <f>D20/(5*60*C20)</f>
        <v>0.13230173514375884</v>
      </c>
      <c r="F20" s="29">
        <v>3542</v>
      </c>
      <c r="G20" s="31">
        <f>F20/(5*60*C20)</f>
        <v>0.06487785489120779</v>
      </c>
      <c r="H20" s="29">
        <v>3940</v>
      </c>
      <c r="I20" s="31">
        <f>H20/(5*60*C20)</f>
        <v>0.07216791312008997</v>
      </c>
      <c r="J20" s="29">
        <f>AVERAGE(D20,F20,H20)</f>
        <v>4901.666666666667</v>
      </c>
      <c r="K20" s="31">
        <f>AVERAGE(E20,G20,I20)</f>
        <v>0.08978250105168555</v>
      </c>
      <c r="L20" s="31">
        <f>K20*EXP(-0.12*5)</f>
        <v>0.049273681294789186</v>
      </c>
      <c r="M20" s="32">
        <f>LN(J20)</f>
        <v>8.497330562319986</v>
      </c>
      <c r="N20" s="32">
        <f>LN(L20)</f>
        <v>-3.0103651884569365</v>
      </c>
    </row>
    <row r="21" spans="1:14" ht="13.5" customHeight="1">
      <c r="A21" s="21" t="s">
        <v>40</v>
      </c>
      <c r="B21" s="33">
        <v>17</v>
      </c>
      <c r="C21" s="23">
        <v>181.983</v>
      </c>
      <c r="D21" s="22">
        <v>36</v>
      </c>
      <c r="E21" s="24">
        <f>D21/(5*60*C21)</f>
        <v>0.0006594022518586901</v>
      </c>
      <c r="F21" s="22">
        <v>5</v>
      </c>
      <c r="G21" s="24">
        <f>F21/(5*60*C21)</f>
        <v>9.158364609148474E-05</v>
      </c>
      <c r="H21" s="22">
        <v>99</v>
      </c>
      <c r="I21" s="24">
        <f>H21/(5*60*C21)</f>
        <v>0.0018133561926113977</v>
      </c>
      <c r="J21" s="33">
        <f>AVERAGE(D21,F21,H21)</f>
        <v>46.666666666666664</v>
      </c>
      <c r="K21" s="24">
        <f>AVERAGE(E21,G21,I21)</f>
        <v>0.0008547806968538575</v>
      </c>
      <c r="L21" s="24">
        <f>K21*EXP(-0.12*5)</f>
        <v>0.0004691135927419575</v>
      </c>
      <c r="M21" s="2">
        <f>LN(J21)</f>
        <v>3.8430301339411947</v>
      </c>
      <c r="N21" s="2">
        <f>LN(L21)</f>
        <v>-7.664665616835728</v>
      </c>
    </row>
    <row r="22" spans="1:14" ht="13.5" customHeight="1">
      <c r="A22" s="25" t="s">
        <v>41</v>
      </c>
      <c r="B22" s="26">
        <v>18</v>
      </c>
      <c r="C22" s="27">
        <v>181.983</v>
      </c>
      <c r="D22" s="26">
        <v>1013</v>
      </c>
      <c r="E22" s="15">
        <f>D22/(5*60*C22)</f>
        <v>0.018554846698134807</v>
      </c>
      <c r="F22" s="26">
        <v>1122</v>
      </c>
      <c r="G22" s="15">
        <f>F22/(5*60*C22)</f>
        <v>0.020551370182929175</v>
      </c>
      <c r="H22" s="26">
        <v>1030</v>
      </c>
      <c r="I22" s="15">
        <f>H22/(5*60*C22)</f>
        <v>0.018866231094845854</v>
      </c>
      <c r="J22" s="26">
        <f>AVERAGE(D22,F22,H22)</f>
        <v>1055</v>
      </c>
      <c r="K22" s="15">
        <f>AVERAGE(E22,G22,I22)</f>
        <v>0.01932414932530328</v>
      </c>
      <c r="L22" s="15">
        <f>K22*EXP(-0.12*5)</f>
        <v>0.010605318007344969</v>
      </c>
      <c r="M22" s="2">
        <f>LN(J22)</f>
        <v>6.961296045910167</v>
      </c>
      <c r="N22" s="2">
        <f>LN(L22)</f>
        <v>-4.546399704866755</v>
      </c>
    </row>
    <row r="23" spans="1:14" ht="13.5" customHeight="1">
      <c r="A23" s="25" t="s">
        <v>42</v>
      </c>
      <c r="B23" s="26">
        <v>19</v>
      </c>
      <c r="C23" s="27">
        <v>181.983</v>
      </c>
      <c r="D23" s="26">
        <v>2594</v>
      </c>
      <c r="E23" s="15">
        <f>D23/(5*60*C23)</f>
        <v>0.04751359559226228</v>
      </c>
      <c r="F23" s="26">
        <v>756</v>
      </c>
      <c r="G23" s="15">
        <f>F23/(5*60*C23)</f>
        <v>0.013847447289032491</v>
      </c>
      <c r="H23" s="26">
        <v>1081</v>
      </c>
      <c r="I23" s="15">
        <f>H23/(5*60*C23)</f>
        <v>0.019800384284979</v>
      </c>
      <c r="J23" s="26">
        <f>AVERAGE(D23,F23,H23)</f>
        <v>1477</v>
      </c>
      <c r="K23" s="15">
        <f>AVERAGE(E23,G23,I23)</f>
        <v>0.02705380905542459</v>
      </c>
      <c r="L23" s="15">
        <f>K23*EXP(-0.12*5)</f>
        <v>0.014847445210282957</v>
      </c>
      <c r="M23" s="2">
        <f>LN(J23)</f>
        <v>7.29776828253138</v>
      </c>
      <c r="N23" s="2">
        <f>LN(L23)</f>
        <v>-4.209927468245542</v>
      </c>
    </row>
    <row r="24" spans="1:14" ht="13.5" customHeight="1">
      <c r="A24" s="25" t="s">
        <v>43</v>
      </c>
      <c r="B24" s="34">
        <v>20</v>
      </c>
      <c r="C24" s="27">
        <v>181.983</v>
      </c>
      <c r="D24" s="26">
        <v>385</v>
      </c>
      <c r="E24" s="15">
        <f>D24/(5*60*C24)</f>
        <v>0.007051940749044324</v>
      </c>
      <c r="F24" s="26">
        <v>445</v>
      </c>
      <c r="G24" s="15">
        <f>F24/(5*60*C24)</f>
        <v>0.00815094450214214</v>
      </c>
      <c r="H24" s="26">
        <v>410</v>
      </c>
      <c r="I24" s="15">
        <f>H24/(5*60*C24)</f>
        <v>0.007509858979501748</v>
      </c>
      <c r="J24" s="34">
        <f>AVERAGE(D24,F24,H24)</f>
        <v>413.3333333333333</v>
      </c>
      <c r="K24" s="15">
        <f>AVERAGE(E24,G24,I24)</f>
        <v>0.007570914743562737</v>
      </c>
      <c r="L24" s="15">
        <f>K24*EXP(-0.12*5)</f>
        <v>0.004155006107143052</v>
      </c>
      <c r="M24" s="2">
        <f>LN(J24)</f>
        <v>6.024254369930973</v>
      </c>
      <c r="N24" s="2">
        <f>LN(L24)</f>
        <v>-5.4834413808459495</v>
      </c>
    </row>
    <row r="25" spans="1:14" ht="13.5" customHeight="1">
      <c r="A25" s="25" t="s">
        <v>44</v>
      </c>
      <c r="B25" s="34">
        <v>21</v>
      </c>
      <c r="C25" s="27">
        <v>181.983</v>
      </c>
      <c r="D25" s="26">
        <v>415</v>
      </c>
      <c r="E25" s="15">
        <f>D25/(5*60*C25)</f>
        <v>0.0076014426255932325</v>
      </c>
      <c r="F25" s="26">
        <v>402</v>
      </c>
      <c r="G25" s="15">
        <f>F25/(5*60*C25)</f>
        <v>0.007363325145755373</v>
      </c>
      <c r="H25" s="26">
        <v>411</v>
      </c>
      <c r="I25" s="15">
        <f>H25/(5*60*C25)</f>
        <v>0.007528175708720045</v>
      </c>
      <c r="J25" s="34">
        <f>AVERAGE(D25,F25,H25)</f>
        <v>409.3333333333333</v>
      </c>
      <c r="K25" s="15">
        <f>AVERAGE(E25,G25,I25)</f>
        <v>0.00749764782668955</v>
      </c>
      <c r="L25" s="15">
        <f>K25*EXP(-0.12*5)</f>
        <v>0.004114796370622313</v>
      </c>
      <c r="M25" s="2">
        <f>LN(J25)</f>
        <v>6.014529820038978</v>
      </c>
      <c r="N25" s="2">
        <f>LN(L25)</f>
        <v>-5.493165930737945</v>
      </c>
    </row>
    <row r="26" spans="1:14" ht="13.5" customHeight="1">
      <c r="A26" s="25" t="s">
        <v>45</v>
      </c>
      <c r="B26" s="26">
        <v>22</v>
      </c>
      <c r="C26" s="27">
        <v>181.983</v>
      </c>
      <c r="D26" s="26">
        <v>15879</v>
      </c>
      <c r="E26" s="15">
        <f>D26/(5*60*C26)</f>
        <v>0.2908513432573372</v>
      </c>
      <c r="F26" s="26">
        <v>16217</v>
      </c>
      <c r="G26" s="15">
        <f>F26/(5*60*C26)</f>
        <v>0.2970423977331216</v>
      </c>
      <c r="H26" s="26">
        <v>30096</v>
      </c>
      <c r="I26" s="15">
        <f>H26/(5*60*C26)</f>
        <v>0.5512602825538649</v>
      </c>
      <c r="J26" s="26">
        <f>AVERAGE(D26,F26,H26)</f>
        <v>20730.666666666668</v>
      </c>
      <c r="K26" s="15">
        <f>AVERAGE(E26,G26,I26)</f>
        <v>0.37971800784810794</v>
      </c>
      <c r="L26" s="15">
        <f>K26*EXP(-0.12*5)</f>
        <v>0.20839366114148447</v>
      </c>
      <c r="M26" s="2">
        <f>LN(J26)</f>
        <v>9.939369364423895</v>
      </c>
      <c r="N26" s="2">
        <f>LN(L26)</f>
        <v>-1.5683263863530277</v>
      </c>
    </row>
    <row r="27" spans="1:14" ht="13.5" customHeight="1">
      <c r="A27" s="25" t="s">
        <v>46</v>
      </c>
      <c r="B27" s="26">
        <v>23</v>
      </c>
      <c r="C27" s="27">
        <v>181.983</v>
      </c>
      <c r="D27" s="26">
        <v>13397</v>
      </c>
      <c r="E27" s="15">
        <f>D27/(5*60*C27)</f>
        <v>0.2453892213375242</v>
      </c>
      <c r="F27" s="26">
        <v>13849</v>
      </c>
      <c r="G27" s="15">
        <f>F27/(5*60*C27)</f>
        <v>0.2536683829441944</v>
      </c>
      <c r="H27" s="26">
        <v>25641</v>
      </c>
      <c r="I27" s="15">
        <f>H27/(5*60*C27)</f>
        <v>0.469659253886352</v>
      </c>
      <c r="J27" s="26">
        <f>AVERAGE(D27,F27,H27)</f>
        <v>17629</v>
      </c>
      <c r="K27" s="15">
        <f>AVERAGE(E27,G27,I27)</f>
        <v>0.32290561938935686</v>
      </c>
      <c r="L27" s="15">
        <f>K27*EXP(-0.12*5)</f>
        <v>0.1772143612810279</v>
      </c>
      <c r="M27" s="2">
        <f>LN(J27)</f>
        <v>9.777300552285743</v>
      </c>
      <c r="N27" s="2">
        <f>LN(L27)</f>
        <v>-1.730395198491179</v>
      </c>
    </row>
    <row r="28" spans="1:14" ht="13.5" customHeight="1">
      <c r="A28" s="25" t="s">
        <v>47</v>
      </c>
      <c r="B28" s="34">
        <v>24</v>
      </c>
      <c r="C28" s="27">
        <v>181.983</v>
      </c>
      <c r="D28" s="26">
        <v>92</v>
      </c>
      <c r="E28" s="15">
        <f>D28/(5*60*C28)</f>
        <v>0.001685139088083319</v>
      </c>
      <c r="F28" s="26">
        <v>193</v>
      </c>
      <c r="G28" s="15">
        <f>F28/(5*60*C28)</f>
        <v>0.0035351287391313106</v>
      </c>
      <c r="H28" s="26">
        <v>804</v>
      </c>
      <c r="I28" s="15">
        <f>H28/(5*60*C28)</f>
        <v>0.014726650291510745</v>
      </c>
      <c r="J28" s="34">
        <f>AVERAGE(D28,F28,H28)</f>
        <v>363</v>
      </c>
      <c r="K28" s="15">
        <f>AVERAGE(E28,G28,I28)</f>
        <v>0.006648972706241791</v>
      </c>
      <c r="L28" s="15">
        <f>K28*EXP(-0.12*5)</f>
        <v>0.0036490335892570835</v>
      </c>
      <c r="M28" s="2">
        <f>LN(J28)</f>
        <v>5.8944028342648505</v>
      </c>
      <c r="N28" s="2">
        <f>LN(L28)</f>
        <v>-5.613292916512072</v>
      </c>
    </row>
    <row r="29" spans="1:14" ht="13.5" customHeight="1">
      <c r="A29" s="35" t="s">
        <v>48</v>
      </c>
      <c r="B29" s="36">
        <v>25</v>
      </c>
      <c r="C29" s="37">
        <v>177.665</v>
      </c>
      <c r="D29" s="38">
        <v>25</v>
      </c>
      <c r="E29" s="39">
        <f>D29/(5*60*C29)</f>
        <v>0.0004690475520408259</v>
      </c>
      <c r="F29" s="38">
        <v>24</v>
      </c>
      <c r="G29" s="39">
        <f>F29/(5*60*C29)</f>
        <v>0.0004502856499591929</v>
      </c>
      <c r="H29" s="38">
        <v>28</v>
      </c>
      <c r="I29" s="39">
        <f>H29/(5*60*C29)</f>
        <v>0.000525333258285725</v>
      </c>
      <c r="J29" s="36">
        <f>AVERAGE(D29,F29,H29)</f>
        <v>25.666666666666668</v>
      </c>
      <c r="K29" s="39">
        <f>AVERAGE(E29,G29,I29)</f>
        <v>0.0004815554867619146</v>
      </c>
      <c r="L29" s="39">
        <f>K29*EXP(-0.12*5)</f>
        <v>0.0002642832545598616</v>
      </c>
      <c r="M29" s="40">
        <f>LN(J29)</f>
        <v>3.245193133185574</v>
      </c>
      <c r="N29" s="40">
        <f>LN(L29)</f>
        <v>-8.238489096061322</v>
      </c>
    </row>
    <row r="30" spans="1:14" ht="13.5" customHeight="1">
      <c r="A30" s="21" t="s">
        <v>49</v>
      </c>
      <c r="B30" s="22">
        <v>35</v>
      </c>
      <c r="C30" s="23">
        <v>104.095</v>
      </c>
      <c r="D30" s="22">
        <v>10913</v>
      </c>
      <c r="E30" s="24">
        <f>D30/(5*60*C30)</f>
        <v>0.3494564260211025</v>
      </c>
      <c r="F30" s="22">
        <v>11231</v>
      </c>
      <c r="G30" s="24">
        <f>F30/(5*60*C30)</f>
        <v>0.35963943192916725</v>
      </c>
      <c r="H30" s="22">
        <v>10434</v>
      </c>
      <c r="I30" s="24">
        <f>H30/(5*60*C30)</f>
        <v>0.3341178730966905</v>
      </c>
      <c r="J30" s="22">
        <f>AVERAGE(D30,F30,H30)</f>
        <v>10859.333333333334</v>
      </c>
      <c r="K30" s="24">
        <f>AVERAGE(E30,G30,I30)</f>
        <v>0.34773791034898677</v>
      </c>
      <c r="L30" s="41">
        <f>K30*EXP(-0.12*5)</f>
        <v>0.1908426115105453</v>
      </c>
      <c r="M30" s="2">
        <f>LN(J30)</f>
        <v>9.292780204249441</v>
      </c>
      <c r="N30" s="2">
        <f>LN(L30)</f>
        <v>-1.6563062141344973</v>
      </c>
    </row>
    <row r="31" spans="1:14" ht="13.5" customHeight="1">
      <c r="A31" s="25" t="s">
        <v>50</v>
      </c>
      <c r="B31" s="42">
        <v>36</v>
      </c>
      <c r="C31" s="27">
        <v>170.53</v>
      </c>
      <c r="D31" s="26">
        <v>291002</v>
      </c>
      <c r="E31" s="15">
        <f>D31/(5*60*C31)</f>
        <v>5.688187806642038</v>
      </c>
      <c r="F31" s="26">
        <v>293937</v>
      </c>
      <c r="G31" s="15">
        <f>F31/(5*60*C31)</f>
        <v>5.745557966340233</v>
      </c>
      <c r="H31" s="26">
        <v>293277</v>
      </c>
      <c r="I31" s="15">
        <f>H31/(5*60*C31)</f>
        <v>5.732657010496687</v>
      </c>
      <c r="J31" s="42">
        <f>AVERAGE(D31,F31,H31)</f>
        <v>292738.6666666667</v>
      </c>
      <c r="K31" s="43">
        <f>AVERAGE(E31,G31,I31)</f>
        <v>5.722134261159653</v>
      </c>
      <c r="L31" s="44">
        <f>K31*EXP(-0.12*5)</f>
        <v>3.140373865816712</v>
      </c>
      <c r="M31" s="2">
        <f>LN(J31)</f>
        <v>12.58703556736017</v>
      </c>
      <c r="N31" s="2">
        <f>LN(L31)</f>
        <v>1.144341858379146</v>
      </c>
    </row>
    <row r="32" spans="1:14" ht="13.5" customHeight="1">
      <c r="A32" s="25" t="s">
        <v>51</v>
      </c>
      <c r="B32" s="42">
        <v>37</v>
      </c>
      <c r="C32" s="27">
        <v>235.87</v>
      </c>
      <c r="D32" s="26">
        <v>474653</v>
      </c>
      <c r="E32" s="15">
        <f>D32/(5*60*C32)</f>
        <v>6.707833411059765</v>
      </c>
      <c r="F32" s="26">
        <v>495508</v>
      </c>
      <c r="G32" s="15">
        <f>F32/(5*60*C32)</f>
        <v>7.002557906191264</v>
      </c>
      <c r="H32" s="26">
        <v>471785</v>
      </c>
      <c r="I32" s="15">
        <f>H32/(5*60*C32)</f>
        <v>6.667302610194882</v>
      </c>
      <c r="J32" s="42">
        <f>AVERAGE(D32,F32,H32)</f>
        <v>480648.6666666667</v>
      </c>
      <c r="K32" s="43">
        <f>AVERAGE(E32,G32,I32)</f>
        <v>6.79256464248197</v>
      </c>
      <c r="L32" s="44">
        <f>K32*EXP(-0.12*5)</f>
        <v>3.7278385147149655</v>
      </c>
      <c r="M32" s="2">
        <f>LN(J32)</f>
        <v>13.082891859468823</v>
      </c>
      <c r="N32" s="2">
        <f>LN(L32)</f>
        <v>1.315828579016839</v>
      </c>
    </row>
    <row r="33" spans="1:14" ht="13.5" customHeight="1">
      <c r="A33" s="25" t="s">
        <v>52</v>
      </c>
      <c r="B33" s="42">
        <v>38</v>
      </c>
      <c r="C33" s="27">
        <v>301.21</v>
      </c>
      <c r="D33" s="26">
        <v>243133</v>
      </c>
      <c r="E33" s="15">
        <f>D33/(5*60*C33)</f>
        <v>2.690625587906555</v>
      </c>
      <c r="F33" s="26">
        <v>242665</v>
      </c>
      <c r="G33" s="15">
        <f>F33/(5*60*C33)</f>
        <v>2.6854464769872624</v>
      </c>
      <c r="H33" s="26">
        <v>241209</v>
      </c>
      <c r="I33" s="15">
        <f>H33/(5*60*C33)</f>
        <v>2.6693336874605755</v>
      </c>
      <c r="J33" s="42">
        <f>AVERAGE(D33,F33,H33)</f>
        <v>242335.66666666666</v>
      </c>
      <c r="K33" s="43">
        <f>AVERAGE(E33,G33,I33)</f>
        <v>2.6818019174514642</v>
      </c>
      <c r="L33" s="44">
        <f>K33*EXP(-0.12*5)</f>
        <v>1.4718040979966351</v>
      </c>
      <c r="M33" s="2">
        <f>LN(J33)</f>
        <v>12.398079096411921</v>
      </c>
      <c r="N33" s="2">
        <f>LN(L33)</f>
        <v>0.3864889258498982</v>
      </c>
    </row>
    <row r="34" spans="1:14" ht="13.5" customHeight="1">
      <c r="A34" s="25" t="s">
        <v>53</v>
      </c>
      <c r="B34" s="26">
        <v>39</v>
      </c>
      <c r="C34" s="27">
        <v>360.222</v>
      </c>
      <c r="D34" s="26">
        <v>15333</v>
      </c>
      <c r="E34" s="15">
        <f>D34/(5*60*C34)</f>
        <v>0.14188472664079374</v>
      </c>
      <c r="F34" s="26">
        <v>15501</v>
      </c>
      <c r="G34" s="15">
        <f>F34/(5*60*C34)</f>
        <v>0.1434393235282687</v>
      </c>
      <c r="H34" s="26">
        <v>15559</v>
      </c>
      <c r="I34" s="15">
        <f>H34/(5*60*C34)</f>
        <v>0.1439760295965636</v>
      </c>
      <c r="J34" s="26">
        <f>AVERAGE(D34,F34,H34)</f>
        <v>15464.333333333334</v>
      </c>
      <c r="K34" s="15">
        <f>AVERAGE(E34,G34,I34)</f>
        <v>0.143100026588542</v>
      </c>
      <c r="L34" s="15">
        <f>K34*EXP(-0.12*5)</f>
        <v>0.07853495971715642</v>
      </c>
      <c r="M34" s="2">
        <f>LN(J34)</f>
        <v>9.646291576096445</v>
      </c>
      <c r="N34" s="2">
        <f>LN(L34)</f>
        <v>-2.5442114066158217</v>
      </c>
    </row>
    <row r="35" spans="1:14" ht="13.5" customHeight="1">
      <c r="A35" s="25" t="s">
        <v>54</v>
      </c>
      <c r="B35" s="26">
        <v>40</v>
      </c>
      <c r="C35" s="27">
        <v>177.665</v>
      </c>
      <c r="D35" s="26">
        <v>3444</v>
      </c>
      <c r="E35" s="15">
        <f>D35/(5*60*C35)</f>
        <v>0.06461599076914418</v>
      </c>
      <c r="F35" s="26">
        <v>3417</v>
      </c>
      <c r="G35" s="15">
        <f>F35/(5*60*C35)</f>
        <v>0.06410941941294009</v>
      </c>
      <c r="H35" s="26">
        <v>3398</v>
      </c>
      <c r="I35" s="15">
        <f>H35/(5*60*C35)</f>
        <v>0.06375294327338905</v>
      </c>
      <c r="J35" s="26">
        <f>AVERAGE(D35,F35,H35)</f>
        <v>3419.6666666666665</v>
      </c>
      <c r="K35" s="15">
        <f>AVERAGE(E35,G35,I35)</f>
        <v>0.06415945115182443</v>
      </c>
      <c r="L35" s="15">
        <f>K35*EXP(-0.12*5)</f>
        <v>0.03521145335752753</v>
      </c>
      <c r="M35" s="2">
        <f>LN(J35)</f>
        <v>8.137298359419603</v>
      </c>
      <c r="N35" s="2">
        <f>LN(L35)</f>
        <v>-3.346383869827293</v>
      </c>
    </row>
    <row r="36" spans="1:14" ht="13.5" customHeight="1">
      <c r="A36" s="25" t="s">
        <v>55</v>
      </c>
      <c r="B36" s="26">
        <v>41</v>
      </c>
      <c r="C36" s="27">
        <v>203.816</v>
      </c>
      <c r="D36" s="26">
        <v>4938</v>
      </c>
      <c r="E36" s="15">
        <f>D36/(5*60*C36)</f>
        <v>0.08075911606547082</v>
      </c>
      <c r="F36" s="26">
        <v>4961</v>
      </c>
      <c r="G36" s="15">
        <f>F36/(5*60*C36)</f>
        <v>0.08113527233714068</v>
      </c>
      <c r="H36" s="26">
        <v>5030</v>
      </c>
      <c r="I36" s="15">
        <f>H36/(5*60*C36)</f>
        <v>0.08226374115215031</v>
      </c>
      <c r="J36" s="26">
        <f>AVERAGE(D36,F36,H36)</f>
        <v>4976.333333333333</v>
      </c>
      <c r="K36" s="15">
        <f>AVERAGE(E36,G36,I36)</f>
        <v>0.0813860431849206</v>
      </c>
      <c r="L36" s="15">
        <f>K36*EXP(-0.12*5)</f>
        <v>0.04466560751553536</v>
      </c>
      <c r="M36" s="2">
        <f>LN(J36)</f>
        <v>8.51244862038548</v>
      </c>
      <c r="N36" s="2">
        <f>LN(L36)</f>
        <v>-3.108551480319238</v>
      </c>
    </row>
    <row r="37" spans="1:14" ht="13.5" customHeight="1">
      <c r="A37" s="25" t="s">
        <v>56</v>
      </c>
      <c r="B37" s="26">
        <v>42</v>
      </c>
      <c r="C37" s="27">
        <v>203.816</v>
      </c>
      <c r="D37" s="26">
        <v>2687</v>
      </c>
      <c r="E37" s="15">
        <f>D37/(5*60*C37)</f>
        <v>0.0439448653033455</v>
      </c>
      <c r="F37" s="26">
        <v>2653</v>
      </c>
      <c r="G37" s="15">
        <f>F37/(5*60*C37)</f>
        <v>0.043388808206094386</v>
      </c>
      <c r="H37" s="26">
        <v>2715</v>
      </c>
      <c r="I37" s="15">
        <f>H37/(5*60*C37)</f>
        <v>0.0444027946775523</v>
      </c>
      <c r="J37" s="26">
        <f>AVERAGE(D37,F37,H37)</f>
        <v>2685</v>
      </c>
      <c r="K37" s="15">
        <f>AVERAGE(E37,G37,I37)</f>
        <v>0.04391215606233073</v>
      </c>
      <c r="L37" s="15">
        <f>K37*EXP(-0.12*5)</f>
        <v>0.024099502212983948</v>
      </c>
      <c r="M37" s="2">
        <f>LN(J37)</f>
        <v>7.895436006942965</v>
      </c>
      <c r="N37" s="2">
        <f>LN(L37)</f>
        <v>-3.7255640937617533</v>
      </c>
    </row>
    <row r="38" spans="1:14" ht="13.5" customHeight="1">
      <c r="A38" s="25" t="s">
        <v>57</v>
      </c>
      <c r="B38" s="26">
        <v>43</v>
      </c>
      <c r="C38" s="27">
        <v>203.816</v>
      </c>
      <c r="D38" s="26">
        <v>3558</v>
      </c>
      <c r="E38" s="15">
        <f>D38/(5*60*C38)</f>
        <v>0.058189739765278484</v>
      </c>
      <c r="F38" s="26">
        <v>3750</v>
      </c>
      <c r="G38" s="15">
        <f>F38/(5*60*C38)</f>
        <v>0.061329826902696546</v>
      </c>
      <c r="H38" s="26">
        <v>3793</v>
      </c>
      <c r="I38" s="15">
        <f>H38/(5*60*C38)</f>
        <v>0.06203307558451413</v>
      </c>
      <c r="J38" s="26">
        <f>AVERAGE(D38,F38,H38)</f>
        <v>3700.3333333333335</v>
      </c>
      <c r="K38" s="15">
        <f>AVERAGE(E38,G38,I38)</f>
        <v>0.06051754741749638</v>
      </c>
      <c r="L38" s="15">
        <f>K38*EXP(-0.12*5)</f>
        <v>0.03321273421059401</v>
      </c>
      <c r="M38" s="2">
        <f>LN(J38)</f>
        <v>8.216178184664537</v>
      </c>
      <c r="N38" s="2">
        <f>LN(L38)</f>
        <v>-3.404821916040181</v>
      </c>
    </row>
    <row r="39" spans="1:14" ht="13.5" customHeight="1">
      <c r="A39" s="25" t="s">
        <v>58</v>
      </c>
      <c r="B39" s="26">
        <v>44</v>
      </c>
      <c r="C39" s="27">
        <v>203.816</v>
      </c>
      <c r="D39" s="26">
        <v>2736</v>
      </c>
      <c r="E39" s="15">
        <f>D39/(5*60*C39)</f>
        <v>0.0447462417082074</v>
      </c>
      <c r="F39" s="26">
        <v>3131</v>
      </c>
      <c r="G39" s="15">
        <f>F39/(5*60*C39)</f>
        <v>0.05120631680862477</v>
      </c>
      <c r="H39" s="26">
        <v>3209</v>
      </c>
      <c r="I39" s="15">
        <f>H39/(5*60*C39)</f>
        <v>0.05248197720820086</v>
      </c>
      <c r="J39" s="26">
        <f>AVERAGE(D39,F39,H39)</f>
        <v>3025.3333333333335</v>
      </c>
      <c r="K39" s="15">
        <f>AVERAGE(E39,G39,I39)</f>
        <v>0.049478178575011016</v>
      </c>
      <c r="L39" s="15">
        <f>K39*EXP(-0.12*5)</f>
        <v>0.0271542001347042</v>
      </c>
      <c r="M39" s="2">
        <f>LN(J39)</f>
        <v>8.014776557231622</v>
      </c>
      <c r="N39" s="2">
        <f>LN(L39)</f>
        <v>-3.6062235434730954</v>
      </c>
    </row>
    <row r="40" spans="1:14" ht="13.5" customHeight="1">
      <c r="A40" s="25" t="s">
        <v>59</v>
      </c>
      <c r="B40" s="26">
        <v>45</v>
      </c>
      <c r="C40" s="27">
        <v>203.816</v>
      </c>
      <c r="D40" s="26">
        <v>1955</v>
      </c>
      <c r="E40" s="15">
        <f>D40/(5*60*C40)</f>
        <v>0.031973283091939135</v>
      </c>
      <c r="F40" s="26">
        <v>2035</v>
      </c>
      <c r="G40" s="15">
        <f>F40/(5*60*C40)</f>
        <v>0.03328165273252999</v>
      </c>
      <c r="H40" s="26">
        <v>2100</v>
      </c>
      <c r="I40" s="15">
        <f>H40/(5*60*C40)</f>
        <v>0.03434470306551007</v>
      </c>
      <c r="J40" s="26">
        <f>AVERAGE(D40,F40,H40)</f>
        <v>2030</v>
      </c>
      <c r="K40" s="15">
        <f>AVERAGE(E40,G40,I40)</f>
        <v>0.033199879629993066</v>
      </c>
      <c r="L40" s="15">
        <f>K40*EXP(-0.12*5)</f>
        <v>0.018220480257861233</v>
      </c>
      <c r="M40" s="2">
        <f>LN(J40)</f>
        <v>7.615791072035833</v>
      </c>
      <c r="N40" s="2">
        <f>LN(L40)</f>
        <v>-4.005209028668886</v>
      </c>
    </row>
    <row r="41" spans="1:14" ht="13.5" customHeight="1">
      <c r="A41" s="25" t="s">
        <v>60</v>
      </c>
      <c r="B41" s="26">
        <v>46</v>
      </c>
      <c r="C41" s="27">
        <v>203.816</v>
      </c>
      <c r="D41" s="26">
        <v>3128</v>
      </c>
      <c r="E41" s="15">
        <f>D41/(5*60*C41)</f>
        <v>0.05115725294710261</v>
      </c>
      <c r="F41" s="26">
        <v>3170</v>
      </c>
      <c r="G41" s="15">
        <f>F41/(5*60*C41)</f>
        <v>0.05184414700841281</v>
      </c>
      <c r="H41" s="26">
        <v>3279</v>
      </c>
      <c r="I41" s="15">
        <f>H41/(5*60*C41)</f>
        <v>0.05362680064371786</v>
      </c>
      <c r="J41" s="26">
        <f>AVERAGE(D41,F41,H41)</f>
        <v>3192.3333333333335</v>
      </c>
      <c r="K41" s="15">
        <f>AVERAGE(E41,G41,I41)</f>
        <v>0.052209400199744425</v>
      </c>
      <c r="L41" s="15">
        <f>K41*EXP(-0.12*5)</f>
        <v>0.028653126343109528</v>
      </c>
      <c r="M41" s="2">
        <f>LN(J41)</f>
        <v>8.068507380853509</v>
      </c>
      <c r="N41" s="2">
        <f>LN(L41)</f>
        <v>-3.552492719851209</v>
      </c>
    </row>
    <row r="42" spans="1:14" ht="13.5" customHeight="1">
      <c r="A42" s="25" t="s">
        <v>61</v>
      </c>
      <c r="B42" s="26">
        <v>47</v>
      </c>
      <c r="C42" s="27">
        <v>203.816</v>
      </c>
      <c r="D42" s="26">
        <v>2631</v>
      </c>
      <c r="E42" s="15">
        <f>D42/(5*60*C42)</f>
        <v>0.0430290065549319</v>
      </c>
      <c r="F42" s="26">
        <v>2743</v>
      </c>
      <c r="G42" s="15">
        <f>F42/(5*60*C42)</f>
        <v>0.0448607240517591</v>
      </c>
      <c r="H42" s="26">
        <v>2744</v>
      </c>
      <c r="I42" s="15">
        <f>H42/(5*60*C42)</f>
        <v>0.044877078672266486</v>
      </c>
      <c r="J42" s="26">
        <f>AVERAGE(D42,F42,H42)</f>
        <v>2706</v>
      </c>
      <c r="K42" s="15">
        <f>AVERAGE(E42,G42,I42)</f>
        <v>0.044255603092985825</v>
      </c>
      <c r="L42" s="15">
        <f>K42*EXP(-0.12*5)</f>
        <v>0.024287989939789405</v>
      </c>
      <c r="M42" s="2">
        <f>LN(J42)</f>
        <v>7.903226808730733</v>
      </c>
      <c r="N42" s="2">
        <f>LN(L42)</f>
        <v>-3.717773291973985</v>
      </c>
    </row>
    <row r="43" spans="1:14" ht="13.5" customHeight="1">
      <c r="A43" s="28" t="s">
        <v>62</v>
      </c>
      <c r="B43" s="29">
        <v>48</v>
      </c>
      <c r="C43" s="30">
        <v>203.816</v>
      </c>
      <c r="D43" s="29">
        <v>2520</v>
      </c>
      <c r="E43" s="31">
        <f>D43/(5*60*C43)</f>
        <v>0.04121364367861208</v>
      </c>
      <c r="F43" s="29">
        <v>2513</v>
      </c>
      <c r="G43" s="31">
        <f>F43/(5*60*C43)</f>
        <v>0.04109916133506038</v>
      </c>
      <c r="H43" s="29">
        <v>2622</v>
      </c>
      <c r="I43" s="31">
        <f>H43/(5*60*C43)</f>
        <v>0.042881814970365424</v>
      </c>
      <c r="J43" s="29">
        <f>AVERAGE(D43,F43,H43)</f>
        <v>2551.6666666666665</v>
      </c>
      <c r="K43" s="31">
        <f>AVERAGE(E43,G43,I43)</f>
        <v>0.041731539994679295</v>
      </c>
      <c r="L43" s="31">
        <f>K43*EXP(-0.12*5)</f>
        <v>0.022902754741203242</v>
      </c>
      <c r="M43" s="32">
        <f>LN(J43)</f>
        <v>7.8445020194236745</v>
      </c>
      <c r="N43" s="32">
        <f>LN(L43)</f>
        <v>-3.776498081281044</v>
      </c>
    </row>
    <row r="44" spans="1:14" ht="13.5" customHeight="1">
      <c r="A44" s="21" t="s">
        <v>63</v>
      </c>
      <c r="B44" s="22">
        <v>49</v>
      </c>
      <c r="C44" s="23">
        <v>203.816</v>
      </c>
      <c r="D44" s="22">
        <v>3775</v>
      </c>
      <c r="E44" s="24">
        <f>D44/(5*60*C44)</f>
        <v>0.06173869241538119</v>
      </c>
      <c r="F44" s="22">
        <v>3877</v>
      </c>
      <c r="G44" s="24">
        <f>F44/(5*60*C44)</f>
        <v>0.06340686370713454</v>
      </c>
      <c r="H44" s="22">
        <v>3021</v>
      </c>
      <c r="I44" s="24">
        <f>H44/(5*60*C44)</f>
        <v>0.04940730855281234</v>
      </c>
      <c r="J44" s="22">
        <f>AVERAGE(D44,F44,H44)</f>
        <v>3557.6666666666665</v>
      </c>
      <c r="K44" s="24">
        <f>AVERAGE(E44,G44,I44)</f>
        <v>0.058184288225109355</v>
      </c>
      <c r="L44" s="24">
        <f>K44*EXP(-0.12*5)</f>
        <v>0.03193221441578866</v>
      </c>
      <c r="M44" s="2">
        <f>LN(J44)</f>
        <v>8.176860178245855</v>
      </c>
      <c r="N44" s="2">
        <f>LN(L44)</f>
        <v>-3.444139922458863</v>
      </c>
    </row>
    <row r="45" spans="1:14" ht="13.5" customHeight="1">
      <c r="A45" s="25" t="s">
        <v>64</v>
      </c>
      <c r="B45" s="26">
        <v>50</v>
      </c>
      <c r="C45" s="27">
        <v>203.816</v>
      </c>
      <c r="D45" s="26">
        <v>1385</v>
      </c>
      <c r="E45" s="15">
        <f>D45/(5*60*C45)</f>
        <v>0.02265114940272926</v>
      </c>
      <c r="F45" s="26">
        <v>1395</v>
      </c>
      <c r="G45" s="15">
        <f>F45/(5*60*C45)</f>
        <v>0.022814695607803116</v>
      </c>
      <c r="H45" s="26">
        <v>952</v>
      </c>
      <c r="I45" s="15">
        <f>H45/(5*60*C45)</f>
        <v>0.01556959872303123</v>
      </c>
      <c r="J45" s="26">
        <f>AVERAGE(D45,F45,H45)</f>
        <v>1244</v>
      </c>
      <c r="K45" s="15">
        <f>AVERAGE(E45,G45,I45)</f>
        <v>0.020345147911187866</v>
      </c>
      <c r="L45" s="15">
        <f>K45*EXP(-0.12*5)</f>
        <v>0.011165653911713976</v>
      </c>
      <c r="M45" s="2">
        <f>LN(J45)</f>
        <v>7.126087273299125</v>
      </c>
      <c r="N45" s="2">
        <f>LN(L45)</f>
        <v>-4.494912827405594</v>
      </c>
    </row>
    <row r="46" spans="1:14" ht="13.5" customHeight="1">
      <c r="A46" s="25" t="s">
        <v>65</v>
      </c>
      <c r="B46" s="26">
        <v>51</v>
      </c>
      <c r="C46" s="27">
        <v>203.816</v>
      </c>
      <c r="D46" s="26">
        <v>2748</v>
      </c>
      <c r="E46" s="15">
        <f>D46/(5*60*C46)</f>
        <v>0.04494249715429603</v>
      </c>
      <c r="F46" s="26">
        <v>2787</v>
      </c>
      <c r="G46" s="15">
        <f>F46/(5*60*C46)</f>
        <v>0.04558032735408407</v>
      </c>
      <c r="H46" s="26">
        <v>2843</v>
      </c>
      <c r="I46" s="15">
        <f>H46/(5*60*C46)</f>
        <v>0.04649618610249768</v>
      </c>
      <c r="J46" s="26">
        <f>AVERAGE(D46,F46,H46)</f>
        <v>2792.6666666666665</v>
      </c>
      <c r="K46" s="15">
        <f>AVERAGE(E46,G46,I46)</f>
        <v>0.045673003536959265</v>
      </c>
      <c r="L46" s="15">
        <f>K46*EXP(-0.12*5)</f>
        <v>0.025065875796446868</v>
      </c>
      <c r="M46" s="2">
        <f>LN(J46)</f>
        <v>7.9347522128388706</v>
      </c>
      <c r="N46" s="2">
        <f>LN(L46)</f>
        <v>-3.686247887865848</v>
      </c>
    </row>
    <row r="47" spans="1:14" ht="13.5" customHeight="1">
      <c r="A47" s="25" t="s">
        <v>66</v>
      </c>
      <c r="B47" s="26">
        <v>52</v>
      </c>
      <c r="C47" s="27">
        <v>203.816</v>
      </c>
      <c r="D47" s="26">
        <v>1845</v>
      </c>
      <c r="E47" s="15">
        <f>D47/(5*60*C47)</f>
        <v>0.0301742748361267</v>
      </c>
      <c r="F47" s="26">
        <v>1955</v>
      </c>
      <c r="G47" s="15">
        <f>F47/(5*60*C47)</f>
        <v>0.031973283091939135</v>
      </c>
      <c r="H47" s="26">
        <v>1949</v>
      </c>
      <c r="I47" s="15">
        <f>H47/(5*60*C47)</f>
        <v>0.03187515536889482</v>
      </c>
      <c r="J47" s="26">
        <f>AVERAGE(D47,F47,H47)</f>
        <v>1916.3333333333333</v>
      </c>
      <c r="K47" s="15">
        <f>AVERAGE(E47,G47,I47)</f>
        <v>0.03134090443232022</v>
      </c>
      <c r="L47" s="15">
        <f>K47*EXP(-0.12*5)</f>
        <v>0.017200253038168183</v>
      </c>
      <c r="M47" s="2">
        <f>LN(J47)</f>
        <v>7.558168916955181</v>
      </c>
      <c r="N47" s="2">
        <f>LN(L47)</f>
        <v>-4.0628311837495374</v>
      </c>
    </row>
    <row r="48" spans="1:14" ht="13.5" customHeight="1">
      <c r="A48" s="25" t="s">
        <v>67</v>
      </c>
      <c r="B48" s="26">
        <v>53</v>
      </c>
      <c r="C48" s="27">
        <v>203.816</v>
      </c>
      <c r="D48" s="26">
        <v>2397</v>
      </c>
      <c r="E48" s="15">
        <f>D48/(5*60*C48)</f>
        <v>0.03920202535620363</v>
      </c>
      <c r="F48" s="26">
        <v>2448</v>
      </c>
      <c r="G48" s="15">
        <f>F48/(5*60*C48)</f>
        <v>0.04003611100208031</v>
      </c>
      <c r="H48" s="26">
        <v>2476</v>
      </c>
      <c r="I48" s="15">
        <f>H48/(5*60*C48)</f>
        <v>0.04049404037628711</v>
      </c>
      <c r="J48" s="26">
        <f>AVERAGE(D48,F48,H48)</f>
        <v>2440.3333333333335</v>
      </c>
      <c r="K48" s="15">
        <f>AVERAGE(E48,G48,I48)</f>
        <v>0.03991072557819035</v>
      </c>
      <c r="L48" s="15">
        <f>K48*EXP(-0.12*5)</f>
        <v>0.021903470602266353</v>
      </c>
      <c r="M48" s="2">
        <f>LN(J48)</f>
        <v>7.799889920978533</v>
      </c>
      <c r="N48" s="2">
        <f>LN(L48)</f>
        <v>-3.8211101797261855</v>
      </c>
    </row>
    <row r="49" spans="1:14" ht="13.5" customHeight="1">
      <c r="A49" s="25" t="s">
        <v>68</v>
      </c>
      <c r="B49" s="26">
        <v>54</v>
      </c>
      <c r="C49" s="27">
        <v>203.816</v>
      </c>
      <c r="D49" s="26">
        <v>4321</v>
      </c>
      <c r="E49" s="15">
        <f>D49/(5*60*C49)</f>
        <v>0.0706683152124138</v>
      </c>
      <c r="F49" s="26">
        <v>4335</v>
      </c>
      <c r="G49" s="15">
        <f>F49/(5*60*C49)</f>
        <v>0.0708972798995172</v>
      </c>
      <c r="H49" s="26">
        <v>4437</v>
      </c>
      <c r="I49" s="15">
        <f>H49/(5*60*C49)</f>
        <v>0.07256545119127056</v>
      </c>
      <c r="J49" s="26">
        <f>AVERAGE(D49,F49,H49)</f>
        <v>4364.333333333333</v>
      </c>
      <c r="K49" s="15">
        <f>AVERAGE(E49,G49,I49)</f>
        <v>0.07137701543440052</v>
      </c>
      <c r="L49" s="15">
        <f>K49*EXP(-0.12*5)</f>
        <v>0.03917253662006192</v>
      </c>
      <c r="M49" s="2">
        <f>LN(J49)</f>
        <v>8.381220726559643</v>
      </c>
      <c r="N49" s="2">
        <f>LN(L49)</f>
        <v>-3.239779374145075</v>
      </c>
    </row>
    <row r="50" spans="1:14" ht="13.5" customHeight="1">
      <c r="A50" s="25" t="s">
        <v>69</v>
      </c>
      <c r="B50" s="26">
        <v>55</v>
      </c>
      <c r="C50" s="27">
        <v>203.816</v>
      </c>
      <c r="D50" s="26">
        <v>2801</v>
      </c>
      <c r="E50" s="15">
        <f>D50/(5*60*C50)</f>
        <v>0.04580929204118747</v>
      </c>
      <c r="F50" s="26">
        <v>2788</v>
      </c>
      <c r="G50" s="15">
        <f>F50/(5*60*C50)</f>
        <v>0.045596681974591456</v>
      </c>
      <c r="H50" s="26">
        <v>2902</v>
      </c>
      <c r="I50" s="15">
        <f>H50/(5*60*C50)</f>
        <v>0.047461108712433434</v>
      </c>
      <c r="J50" s="26">
        <f>AVERAGE(D50,F50,H50)</f>
        <v>2830.3333333333335</v>
      </c>
      <c r="K50" s="15">
        <f>AVERAGE(E50,G50,I50)</f>
        <v>0.046289027576070785</v>
      </c>
      <c r="L50" s="15">
        <f>K50*EXP(-0.12*5)</f>
        <v>0.025403956957224912</v>
      </c>
      <c r="M50" s="2">
        <f>LN(J50)</f>
        <v>7.948149769331254</v>
      </c>
      <c r="N50" s="2">
        <f>LN(L50)</f>
        <v>-3.6728503313734646</v>
      </c>
    </row>
    <row r="51" spans="1:14" ht="13.5" customHeight="1">
      <c r="A51" s="25" t="s">
        <v>70</v>
      </c>
      <c r="B51" s="26">
        <v>56</v>
      </c>
      <c r="C51" s="27">
        <v>203.816</v>
      </c>
      <c r="D51" s="26">
        <v>2854</v>
      </c>
      <c r="E51" s="15">
        <f>D51/(5*60*C51)</f>
        <v>0.04667608692807892</v>
      </c>
      <c r="F51" s="26">
        <v>3211</v>
      </c>
      <c r="G51" s="15">
        <f>F51/(5*60*C51)</f>
        <v>0.05251468644921563</v>
      </c>
      <c r="H51" s="26">
        <v>3218</v>
      </c>
      <c r="I51" s="15">
        <f>H51/(5*60*C51)</f>
        <v>0.05262916879276733</v>
      </c>
      <c r="J51" s="26">
        <f>AVERAGE(D51,F51,H51)</f>
        <v>3094.3333333333335</v>
      </c>
      <c r="K51" s="15">
        <f>AVERAGE(E51,G51,I51)</f>
        <v>0.050606647390020625</v>
      </c>
      <c r="L51" s="15">
        <f>K51*EXP(-0.12*5)</f>
        <v>0.027773516951350708</v>
      </c>
      <c r="M51" s="2">
        <f>LN(J51)</f>
        <v>8.037327760731824</v>
      </c>
      <c r="N51" s="2">
        <f>LN(L51)</f>
        <v>-3.5836723399728956</v>
      </c>
    </row>
    <row r="52" spans="1:14" ht="13.5" customHeight="1">
      <c r="A52" s="25" t="s">
        <v>71</v>
      </c>
      <c r="B52" s="26">
        <v>57</v>
      </c>
      <c r="C52" s="27">
        <v>203.816</v>
      </c>
      <c r="D52" s="26">
        <v>4723</v>
      </c>
      <c r="E52" s="15">
        <f>D52/(5*60*C52)</f>
        <v>0.07724287265638288</v>
      </c>
      <c r="F52" s="26">
        <v>4789</v>
      </c>
      <c r="G52" s="15">
        <f>F52/(5*60*C52)</f>
        <v>0.07832227760987033</v>
      </c>
      <c r="H52" s="26">
        <v>4913</v>
      </c>
      <c r="I52" s="15">
        <f>H52/(5*60*C52)</f>
        <v>0.08035025055278618</v>
      </c>
      <c r="J52" s="26">
        <f>AVERAGE(D52,F52,H52)</f>
        <v>4808.333333333333</v>
      </c>
      <c r="K52" s="15">
        <f>AVERAGE(E52,G52,I52)</f>
        <v>0.0786384669396798</v>
      </c>
      <c r="L52" s="15">
        <f>K52*EXP(-0.12*5)</f>
        <v>0.043157705701091675</v>
      </c>
      <c r="M52" s="2">
        <f>LN(J52)</f>
        <v>8.47810580270819</v>
      </c>
      <c r="N52" s="2">
        <f>LN(L52)</f>
        <v>-3.1428942979965275</v>
      </c>
    </row>
    <row r="53" spans="1:14" ht="13.5" customHeight="1">
      <c r="A53" s="25" t="s">
        <v>72</v>
      </c>
      <c r="B53" s="26">
        <v>58</v>
      </c>
      <c r="C53" s="27">
        <v>378.69</v>
      </c>
      <c r="D53" s="26">
        <v>2828</v>
      </c>
      <c r="E53" s="15">
        <f>D53/(5*60*C53)</f>
        <v>0.024892832307868352</v>
      </c>
      <c r="F53" s="26">
        <v>2779</v>
      </c>
      <c r="G53" s="15">
        <f>F53/(5*60*C53)</f>
        <v>0.024461520856989445</v>
      </c>
      <c r="H53" s="26">
        <v>2856</v>
      </c>
      <c r="I53" s="15">
        <f>H53/(5*60*C53)</f>
        <v>0.025139295994084872</v>
      </c>
      <c r="J53" s="26">
        <f>AVERAGE(D53,F53,H53)</f>
        <v>2821</v>
      </c>
      <c r="K53" s="15">
        <f>AVERAGE(E53,G53,I53)</f>
        <v>0.024831216386314223</v>
      </c>
      <c r="L53" s="15">
        <f>K53*EXP(-0.12*5)</f>
        <v>0.013627660491177907</v>
      </c>
      <c r="M53" s="2">
        <f>LN(J53)</f>
        <v>7.944846711001996</v>
      </c>
      <c r="N53" s="2">
        <f>LN(L53)</f>
        <v>-4.295653692087085</v>
      </c>
    </row>
    <row r="54" spans="1:14" ht="13.5" customHeight="1">
      <c r="A54" s="25" t="s">
        <v>73</v>
      </c>
      <c r="B54" s="26">
        <v>59</v>
      </c>
      <c r="C54" s="27">
        <v>364.373</v>
      </c>
      <c r="D54" s="26">
        <v>2637</v>
      </c>
      <c r="E54" s="15">
        <f>D54/(5*60*C54)</f>
        <v>0.02412363155338074</v>
      </c>
      <c r="F54" s="26">
        <v>2586</v>
      </c>
      <c r="G54" s="15">
        <f>F54/(5*60*C54)</f>
        <v>0.023657076676921726</v>
      </c>
      <c r="H54" s="26">
        <v>2929</v>
      </c>
      <c r="I54" s="15">
        <f>H54/(5*60*C54)</f>
        <v>0.026794886924479403</v>
      </c>
      <c r="J54" s="26">
        <f>AVERAGE(D54,F54,H54)</f>
        <v>2717.3333333333335</v>
      </c>
      <c r="K54" s="15">
        <f>AVERAGE(E54,G54,I54)</f>
        <v>0.02485853171826062</v>
      </c>
      <c r="L54" s="15">
        <f>K54*EXP(-0.12*5)</f>
        <v>0.01364265146319386</v>
      </c>
      <c r="M54" s="2">
        <f>LN(J54)</f>
        <v>7.907406286234451</v>
      </c>
      <c r="N54" s="2">
        <f>LN(L54)</f>
        <v>-4.294554256660671</v>
      </c>
    </row>
    <row r="55" spans="1:14" ht="13.5" customHeight="1">
      <c r="A55" s="25" t="s">
        <v>74</v>
      </c>
      <c r="B55" s="34">
        <v>60</v>
      </c>
      <c r="C55" s="27">
        <v>271.817</v>
      </c>
      <c r="D55" s="26">
        <v>780</v>
      </c>
      <c r="E55" s="15">
        <f>D55/(5*60*C55)</f>
        <v>0.009565258979386867</v>
      </c>
      <c r="F55" s="26">
        <v>823</v>
      </c>
      <c r="G55" s="15">
        <f>F55/(5*60*C55)</f>
        <v>0.010092574538506911</v>
      </c>
      <c r="H55" s="26">
        <v>793</v>
      </c>
      <c r="I55" s="15">
        <f>H55/(5*60*C55)</f>
        <v>0.009724679962376647</v>
      </c>
      <c r="J55" s="34">
        <f>AVERAGE(D55,F55,H55)</f>
        <v>798.6666666666666</v>
      </c>
      <c r="K55" s="15">
        <f>AVERAGE(E55,G55,I55)</f>
        <v>0.009794171160090142</v>
      </c>
      <c r="L55" s="15">
        <f>K55*EXP(-0.12*5)</f>
        <v>0.005375155098553999</v>
      </c>
      <c r="M55" s="2">
        <f>LN(J55)</f>
        <v>6.68294367056723</v>
      </c>
      <c r="N55" s="2">
        <f>LN(L55)</f>
        <v>-5.225967849839794</v>
      </c>
    </row>
    <row r="56" spans="1:14" ht="13.5" customHeight="1">
      <c r="A56" s="25" t="s">
        <v>75</v>
      </c>
      <c r="B56" s="26">
        <v>61</v>
      </c>
      <c r="C56" s="27">
        <v>236.456</v>
      </c>
      <c r="D56" s="26">
        <v>10219</v>
      </c>
      <c r="E56" s="15">
        <f>D56/(5*60*C56)</f>
        <v>0.1440578092048133</v>
      </c>
      <c r="F56" s="26">
        <v>10359</v>
      </c>
      <c r="G56" s="15">
        <f>F56/(5*60*C56)</f>
        <v>0.14603139696180262</v>
      </c>
      <c r="H56" s="26">
        <v>10115</v>
      </c>
      <c r="I56" s="15">
        <f>H56/(5*60*C56)</f>
        <v>0.14259171544247837</v>
      </c>
      <c r="J56" s="45">
        <f>AVERAGE(D56,F56,H56)</f>
        <v>10231</v>
      </c>
      <c r="K56" s="15">
        <f>AVERAGE(E56,G56,I56)</f>
        <v>0.1442269738696981</v>
      </c>
      <c r="L56" s="15">
        <f>K56*EXP(-0.12*5)</f>
        <v>0.0791534414983194</v>
      </c>
      <c r="M56" s="2">
        <f>LN(J56)</f>
        <v>9.23317760587894</v>
      </c>
      <c r="N56" s="2">
        <f>LN(L56)</f>
        <v>-2.536367012888822</v>
      </c>
    </row>
    <row r="57" spans="1:14" ht="13.5" customHeight="1">
      <c r="A57" s="25" t="s">
        <v>76</v>
      </c>
      <c r="B57" s="34">
        <v>62</v>
      </c>
      <c r="C57" s="27">
        <v>165.732</v>
      </c>
      <c r="D57" s="26">
        <v>342</v>
      </c>
      <c r="E57" s="15">
        <f>D57/(5*60*C57)</f>
        <v>0.006878575048874086</v>
      </c>
      <c r="F57" s="26">
        <v>347</v>
      </c>
      <c r="G57" s="15">
        <f>F57/(5*60*C57)</f>
        <v>0.006979139011576924</v>
      </c>
      <c r="H57" s="26">
        <v>336</v>
      </c>
      <c r="I57" s="15">
        <f>H57/(5*60*C57)</f>
        <v>0.006757898293630681</v>
      </c>
      <c r="J57" s="34">
        <f>AVERAGE(D57,F57,H57)</f>
        <v>341.6666666666667</v>
      </c>
      <c r="K57" s="15">
        <f>AVERAGE(E57,G57,I57)</f>
        <v>0.006871870784693896</v>
      </c>
      <c r="L57" s="15">
        <f>K57*EXP(-0.12*5)</f>
        <v>0.0037713626483745983</v>
      </c>
      <c r="M57" s="2">
        <f>LN(J57)</f>
        <v>5.833835602904399</v>
      </c>
      <c r="N57" s="2">
        <f>LN(L57)</f>
        <v>-5.580318897635594</v>
      </c>
    </row>
    <row r="58" spans="1:14" ht="13.5" customHeight="1">
      <c r="A58" s="25" t="s">
        <v>77</v>
      </c>
      <c r="B58" s="26">
        <v>63</v>
      </c>
      <c r="C58" s="27">
        <v>90.634</v>
      </c>
      <c r="D58" s="26">
        <v>18282</v>
      </c>
      <c r="E58" s="15">
        <f>D58/(5*60*C58)</f>
        <v>0.6723746055564137</v>
      </c>
      <c r="F58" s="26">
        <v>18142</v>
      </c>
      <c r="G58" s="15">
        <f>F58/(5*60*C58)</f>
        <v>0.667225691609477</v>
      </c>
      <c r="H58" s="26">
        <v>18422</v>
      </c>
      <c r="I58" s="15">
        <f>H58/(5*60*C58)</f>
        <v>0.6775235195033504</v>
      </c>
      <c r="J58" s="29">
        <f>AVERAGE(D58,F58,H58)</f>
        <v>18282</v>
      </c>
      <c r="K58" s="31">
        <f>AVERAGE(E58,G58,I58)</f>
        <v>0.6723746055564138</v>
      </c>
      <c r="L58" s="31">
        <f>K58*EXP(-0.12*5)</f>
        <v>0.3690070073434911</v>
      </c>
      <c r="M58" s="2">
        <f>LN(J58)</f>
        <v>9.813672248213765</v>
      </c>
      <c r="N58" s="2">
        <f>LN(L58)</f>
        <v>-0.9969396450311575</v>
      </c>
    </row>
    <row r="59" spans="1:12" ht="12.75" customHeight="1">
      <c r="A59" s="10"/>
      <c r="B59" s="10"/>
      <c r="C59" s="10"/>
      <c r="D59" s="10"/>
      <c r="E59" s="10"/>
      <c r="F59" s="10"/>
      <c r="G59" s="10"/>
      <c r="H59" s="10"/>
      <c r="I59" s="46" t="s">
        <v>78</v>
      </c>
      <c r="J59" s="47">
        <f>AVERAGE(J12:J58)</f>
        <v>26544.212765957436</v>
      </c>
      <c r="K59" s="48">
        <f>AVERAGE(K12:K58)</f>
        <v>0.416809189747156</v>
      </c>
      <c r="L59" s="48">
        <f>AVERAGE(L12:L58)</f>
        <v>0.2287497333641622</v>
      </c>
    </row>
    <row r="60" spans="1:12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5"/>
      <c r="L60" s="15"/>
    </row>
    <row r="61" spans="1:12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5"/>
      <c r="L61" s="15"/>
    </row>
    <row r="62" spans="1:12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5"/>
      <c r="L62" s="15"/>
    </row>
    <row r="63" spans="1:12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5"/>
      <c r="L63" s="15"/>
    </row>
    <row r="64" spans="1:12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5"/>
      <c r="L64" s="15"/>
    </row>
    <row r="65" spans="1:12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5"/>
      <c r="L65" s="15"/>
    </row>
    <row r="66" spans="1:12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5"/>
      <c r="L66" s="15"/>
    </row>
    <row r="67" spans="1:12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5"/>
      <c r="L67" s="15"/>
    </row>
    <row r="68" spans="1:12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5"/>
      <c r="L68" s="15"/>
    </row>
    <row r="69" spans="1:12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5"/>
      <c r="L69" s="15"/>
    </row>
    <row r="70" spans="1:12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5"/>
      <c r="L70" s="15"/>
    </row>
    <row r="71" spans="1:12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5"/>
      <c r="L71" s="15"/>
    </row>
    <row r="72" spans="1:12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5"/>
      <c r="L72" s="15"/>
    </row>
    <row r="73" spans="1:12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5"/>
      <c r="L73" s="15"/>
    </row>
    <row r="74" spans="1:12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5"/>
      <c r="L74" s="15"/>
    </row>
    <row r="75" spans="1:12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5"/>
      <c r="L75" s="15"/>
    </row>
    <row r="76" spans="1:12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5"/>
      <c r="L76" s="15"/>
    </row>
    <row r="77" spans="1:12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5"/>
      <c r="L77" s="15"/>
    </row>
    <row r="78" spans="1:12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5"/>
      <c r="L78" s="15"/>
    </row>
    <row r="79" spans="1:12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5"/>
      <c r="L79" s="15"/>
    </row>
    <row r="80" spans="1:12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5"/>
      <c r="L80" s="15"/>
    </row>
    <row r="81" spans="1:12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5"/>
      <c r="L81" s="15"/>
    </row>
    <row r="82" spans="1:12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5"/>
      <c r="L82" s="15"/>
    </row>
    <row r="83" spans="1:12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5"/>
      <c r="L83" s="15"/>
    </row>
    <row r="84" spans="1:12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5"/>
      <c r="L84" s="15"/>
    </row>
    <row r="85" spans="1:12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5"/>
      <c r="L85" s="15"/>
    </row>
    <row r="86" spans="1:12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5"/>
      <c r="L86" s="15"/>
    </row>
    <row r="87" spans="1:12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5"/>
      <c r="L87" s="15"/>
    </row>
    <row r="88" spans="1:12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5"/>
      <c r="L88" s="15"/>
    </row>
    <row r="89" spans="1:12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5"/>
      <c r="L89" s="15"/>
    </row>
    <row r="90" spans="1:12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5"/>
      <c r="L90" s="15"/>
    </row>
    <row r="91" spans="1:12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5"/>
      <c r="L91" s="15"/>
    </row>
    <row r="92" spans="1:12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5"/>
      <c r="L92" s="15"/>
    </row>
    <row r="93" spans="1:12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5"/>
      <c r="L93" s="15"/>
    </row>
    <row r="94" spans="1:12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5"/>
      <c r="L94" s="15"/>
    </row>
    <row r="95" spans="1:12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5"/>
      <c r="L95" s="15"/>
    </row>
    <row r="96" spans="1:12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5"/>
      <c r="L96" s="15"/>
    </row>
    <row r="97" spans="1:12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5"/>
      <c r="L97" s="15"/>
    </row>
    <row r="98" spans="1:12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5"/>
      <c r="L98" s="15"/>
    </row>
    <row r="99" spans="1:12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5"/>
      <c r="L99" s="15"/>
    </row>
    <row r="100" spans="1:12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5"/>
      <c r="L100" s="15"/>
    </row>
    <row r="101" spans="1:12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5"/>
      <c r="L101" s="15"/>
    </row>
    <row r="102" spans="1:1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5"/>
      <c r="L102" s="15"/>
    </row>
    <row r="103" spans="1:12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5"/>
      <c r="L103" s="15"/>
    </row>
    <row r="104" spans="1:12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5"/>
      <c r="L104" s="15"/>
    </row>
  </sheetData>
  <mergeCells count="12">
    <mergeCell ref="A1:C1"/>
    <mergeCell ref="E1:L3"/>
    <mergeCell ref="A2:B2"/>
    <mergeCell ref="A3:B3"/>
    <mergeCell ref="A4:B4"/>
    <mergeCell ref="A5:B5"/>
    <mergeCell ref="A6:B6"/>
    <mergeCell ref="C6:D6"/>
    <mergeCell ref="A7:B7"/>
    <mergeCell ref="C7:D7"/>
    <mergeCell ref="A8:B8"/>
    <mergeCell ref="A9:B9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3"/>
  <sheetViews>
    <sheetView workbookViewId="0" topLeftCell="A1">
      <selection activeCell="E5" sqref="E5"/>
    </sheetView>
  </sheetViews>
  <sheetFormatPr defaultColWidth="12.57421875" defaultRowHeight="12.75"/>
  <cols>
    <col min="1" max="1" width="13.8515625" style="49" customWidth="1"/>
    <col min="2" max="2" width="8.7109375" style="49" customWidth="1"/>
    <col min="3" max="3" width="11.421875" style="49" customWidth="1"/>
    <col min="4" max="4" width="11.140625" style="49" customWidth="1"/>
    <col min="5" max="5" width="15.00390625" style="49" customWidth="1"/>
    <col min="6" max="6" width="10.00390625" style="49" customWidth="1"/>
    <col min="7" max="7" width="15.00390625" style="50" customWidth="1"/>
    <col min="8" max="8" width="10.00390625" style="49" customWidth="1"/>
    <col min="9" max="9" width="15.00390625" style="50" customWidth="1"/>
    <col min="10" max="10" width="10.8515625" style="49" customWidth="1"/>
    <col min="11" max="11" width="20.57421875" style="50" customWidth="1"/>
    <col min="12" max="12" width="18.8515625" style="50" customWidth="1"/>
    <col min="13" max="13" width="10.7109375" style="51" customWidth="1"/>
    <col min="14" max="14" width="11.57421875" style="51" customWidth="1"/>
    <col min="15" max="21" width="8.7109375" style="49" customWidth="1"/>
    <col min="22" max="16384" width="11.57421875" style="49" customWidth="1"/>
  </cols>
  <sheetData>
    <row r="1" spans="1:21" ht="12.75" customHeight="1">
      <c r="A1" s="3" t="s">
        <v>0</v>
      </c>
      <c r="B1" s="3"/>
      <c r="C1" s="3"/>
      <c r="D1" s="4"/>
      <c r="E1" s="5" t="s">
        <v>1</v>
      </c>
      <c r="F1" s="5"/>
      <c r="G1" s="5"/>
      <c r="H1" s="5"/>
      <c r="I1" s="5"/>
      <c r="J1" s="5"/>
      <c r="K1" s="5"/>
      <c r="L1" s="5"/>
      <c r="O1" s="52"/>
      <c r="P1" s="52"/>
      <c r="Q1" s="52"/>
      <c r="R1" s="52"/>
      <c r="S1" s="52"/>
      <c r="T1" s="52"/>
      <c r="U1" s="52"/>
    </row>
    <row r="2" spans="1:21" ht="12.75" customHeight="1">
      <c r="A2" s="3" t="s">
        <v>79</v>
      </c>
      <c r="B2" s="3"/>
      <c r="C2" s="52"/>
      <c r="D2" s="7"/>
      <c r="E2" s="5"/>
      <c r="F2" s="5"/>
      <c r="G2" s="5"/>
      <c r="H2" s="5"/>
      <c r="I2" s="5"/>
      <c r="J2" s="5"/>
      <c r="K2" s="5"/>
      <c r="L2" s="5"/>
      <c r="O2" s="52"/>
      <c r="P2" s="52"/>
      <c r="Q2" s="52"/>
      <c r="R2" s="52"/>
      <c r="S2" s="52"/>
      <c r="T2" s="52"/>
      <c r="U2" s="52"/>
    </row>
    <row r="3" spans="1:21" ht="12.75" customHeight="1">
      <c r="A3" s="8" t="s">
        <v>80</v>
      </c>
      <c r="B3" s="7"/>
      <c r="C3" s="7"/>
      <c r="D3" s="7"/>
      <c r="E3" s="5"/>
      <c r="F3" s="5"/>
      <c r="G3" s="5"/>
      <c r="H3" s="5"/>
      <c r="I3" s="5"/>
      <c r="J3" s="5"/>
      <c r="K3" s="5"/>
      <c r="L3" s="5"/>
      <c r="O3" s="52"/>
      <c r="P3" s="52"/>
      <c r="Q3" s="52"/>
      <c r="R3" s="52"/>
      <c r="S3" s="52"/>
      <c r="T3" s="52"/>
      <c r="U3" s="52"/>
    </row>
    <row r="4" spans="1:21" ht="12.75" customHeight="1">
      <c r="A4" s="9" t="s">
        <v>4</v>
      </c>
      <c r="B4" s="9"/>
      <c r="C4" s="4" t="s">
        <v>81</v>
      </c>
      <c r="D4" s="52"/>
      <c r="E4" s="7"/>
      <c r="F4" s="7"/>
      <c r="G4" s="53"/>
      <c r="H4" s="54"/>
      <c r="I4" s="53"/>
      <c r="J4" s="7"/>
      <c r="K4" s="55"/>
      <c r="L4" s="55"/>
      <c r="O4" s="52"/>
      <c r="P4" s="52"/>
      <c r="Q4" s="52"/>
      <c r="R4" s="52"/>
      <c r="S4" s="52"/>
      <c r="T4" s="52"/>
      <c r="U4" s="52"/>
    </row>
    <row r="5" spans="1:21" ht="12.75" customHeight="1">
      <c r="A5" s="9" t="s">
        <v>6</v>
      </c>
      <c r="B5" s="9"/>
      <c r="C5" s="12">
        <v>0.49</v>
      </c>
      <c r="D5" s="52"/>
      <c r="E5" s="13" t="s">
        <v>7</v>
      </c>
      <c r="F5" s="7"/>
      <c r="G5" s="55"/>
      <c r="H5" s="7"/>
      <c r="I5" s="55"/>
      <c r="J5" s="7"/>
      <c r="K5" s="55"/>
      <c r="L5" s="55"/>
      <c r="O5" s="52"/>
      <c r="P5" s="52"/>
      <c r="Q5" s="52"/>
      <c r="R5" s="52"/>
      <c r="S5" s="52"/>
      <c r="T5" s="52"/>
      <c r="U5" s="52"/>
    </row>
    <row r="6" spans="1:21" ht="12.75" customHeight="1">
      <c r="A6" s="9" t="s">
        <v>8</v>
      </c>
      <c r="B6" s="9"/>
      <c r="C6" s="4" t="s">
        <v>9</v>
      </c>
      <c r="D6" s="4"/>
      <c r="E6" s="14" t="s">
        <v>10</v>
      </c>
      <c r="F6" s="7"/>
      <c r="G6" s="55"/>
      <c r="H6" s="7"/>
      <c r="I6" s="55"/>
      <c r="J6" s="7"/>
      <c r="K6" s="55"/>
      <c r="L6" s="55"/>
      <c r="O6" s="52"/>
      <c r="P6" s="52"/>
      <c r="Q6" s="52"/>
      <c r="R6" s="52"/>
      <c r="S6" s="52"/>
      <c r="T6" s="52"/>
      <c r="U6" s="52"/>
    </row>
    <row r="7" spans="1:21" ht="12.75" customHeight="1">
      <c r="A7" s="9" t="s">
        <v>11</v>
      </c>
      <c r="B7" s="9"/>
      <c r="C7" s="52" t="s">
        <v>82</v>
      </c>
      <c r="D7" s="52"/>
      <c r="E7" s="7"/>
      <c r="F7" s="7"/>
      <c r="G7" s="55"/>
      <c r="H7" s="7"/>
      <c r="I7" s="55"/>
      <c r="J7" s="7"/>
      <c r="K7" s="55"/>
      <c r="L7" s="55"/>
      <c r="O7" s="52"/>
      <c r="P7" s="52"/>
      <c r="Q7" s="52"/>
      <c r="R7" s="52"/>
      <c r="S7" s="52"/>
      <c r="T7" s="52"/>
      <c r="U7" s="52"/>
    </row>
    <row r="8" spans="1:21" ht="12.75" customHeight="1">
      <c r="A8" s="9" t="s">
        <v>13</v>
      </c>
      <c r="B8" s="9"/>
      <c r="C8" s="4" t="s">
        <v>14</v>
      </c>
      <c r="D8" s="4"/>
      <c r="E8" s="7"/>
      <c r="F8" s="7"/>
      <c r="G8" s="55"/>
      <c r="H8" s="7"/>
      <c r="I8" s="55"/>
      <c r="J8" s="7"/>
      <c r="K8" s="55"/>
      <c r="L8" s="55"/>
      <c r="O8" s="52"/>
      <c r="P8" s="52"/>
      <c r="Q8" s="52"/>
      <c r="R8" s="52"/>
      <c r="S8" s="52"/>
      <c r="T8" s="52"/>
      <c r="U8" s="52"/>
    </row>
    <row r="9" spans="1:21" ht="12.75" customHeight="1">
      <c r="A9" s="9" t="s">
        <v>15</v>
      </c>
      <c r="B9" s="9"/>
      <c r="C9" s="4" t="s">
        <v>83</v>
      </c>
      <c r="D9" s="4"/>
      <c r="E9" s="7"/>
      <c r="F9" s="7"/>
      <c r="G9" s="55"/>
      <c r="H9" s="7"/>
      <c r="I9" s="55"/>
      <c r="J9" s="7"/>
      <c r="K9" s="55"/>
      <c r="L9" s="55"/>
      <c r="O9" s="52"/>
      <c r="P9" s="52"/>
      <c r="Q9" s="52"/>
      <c r="R9" s="52"/>
      <c r="S9" s="52"/>
      <c r="T9" s="52"/>
      <c r="U9" s="52"/>
    </row>
    <row r="10" spans="1:21" ht="12.75" customHeight="1">
      <c r="A10" s="10"/>
      <c r="B10" s="10"/>
      <c r="C10" s="10"/>
      <c r="D10" s="10"/>
      <c r="E10" s="10"/>
      <c r="F10" s="10"/>
      <c r="G10" s="56"/>
      <c r="H10" s="10"/>
      <c r="I10" s="56"/>
      <c r="J10" s="10"/>
      <c r="K10" s="56"/>
      <c r="L10" s="56"/>
      <c r="O10" s="52"/>
      <c r="P10" s="52"/>
      <c r="Q10" s="52"/>
      <c r="R10" s="52"/>
      <c r="S10" s="52"/>
      <c r="T10" s="52"/>
      <c r="U10" s="52"/>
    </row>
    <row r="11" spans="1:21" s="60" customFormat="1" ht="37.5" customHeight="1">
      <c r="A11" s="16" t="s">
        <v>17</v>
      </c>
      <c r="B11" s="17" t="s">
        <v>18</v>
      </c>
      <c r="C11" s="17" t="s">
        <v>19</v>
      </c>
      <c r="D11" s="16" t="s">
        <v>20</v>
      </c>
      <c r="E11" s="16" t="s">
        <v>21</v>
      </c>
      <c r="F11" s="16" t="s">
        <v>22</v>
      </c>
      <c r="G11" s="57" t="s">
        <v>23</v>
      </c>
      <c r="H11" s="16" t="s">
        <v>24</v>
      </c>
      <c r="I11" s="57" t="s">
        <v>25</v>
      </c>
      <c r="J11" s="17" t="s">
        <v>26</v>
      </c>
      <c r="K11" s="58" t="s">
        <v>27</v>
      </c>
      <c r="L11" s="58" t="s">
        <v>28</v>
      </c>
      <c r="M11" s="18" t="s">
        <v>29</v>
      </c>
      <c r="N11" s="18" t="s">
        <v>30</v>
      </c>
      <c r="O11" s="59"/>
      <c r="P11" s="59"/>
      <c r="Q11" s="59"/>
      <c r="R11" s="59"/>
      <c r="S11" s="59"/>
      <c r="T11" s="59"/>
      <c r="U11" s="59"/>
    </row>
    <row r="12" spans="1:21" ht="12.75" customHeight="1">
      <c r="A12" s="21" t="s">
        <v>31</v>
      </c>
      <c r="B12" s="22">
        <v>8</v>
      </c>
      <c r="C12" s="23">
        <v>181.983</v>
      </c>
      <c r="D12" s="22">
        <v>1839</v>
      </c>
      <c r="E12" s="24">
        <f>D12/(5*60*C12)</f>
        <v>0.03368446503244808</v>
      </c>
      <c r="F12" s="22">
        <v>1814</v>
      </c>
      <c r="G12" s="24">
        <f>F12/(5*60*C12)</f>
        <v>0.033226546801990664</v>
      </c>
      <c r="H12" s="22">
        <v>1693</v>
      </c>
      <c r="I12" s="24">
        <f>H12/(5*60*C12)</f>
        <v>0.03101022256657673</v>
      </c>
      <c r="J12" s="22">
        <f>AVERAGE(D12,F12,H12)</f>
        <v>1782</v>
      </c>
      <c r="K12" s="24">
        <f>AVERAGE(E12,G12,I12)</f>
        <v>0.03264041146700516</v>
      </c>
      <c r="L12" s="24">
        <f>K12*EXP(-0.12*5)</f>
        <v>0.01791343761998932</v>
      </c>
      <c r="M12" s="51">
        <f>LN(J12)</f>
        <v>7.485491608030754</v>
      </c>
      <c r="N12" s="51">
        <f>LN(L12)</f>
        <v>-4.022204142746168</v>
      </c>
      <c r="O12" s="52"/>
      <c r="P12" s="52"/>
      <c r="Q12" s="52"/>
      <c r="R12" s="52"/>
      <c r="S12" s="52"/>
      <c r="T12" s="52"/>
      <c r="U12" s="52"/>
    </row>
    <row r="13" spans="1:21" ht="12.75" customHeight="1">
      <c r="A13" s="25" t="s">
        <v>32</v>
      </c>
      <c r="B13" s="26">
        <v>9</v>
      </c>
      <c r="C13" s="27">
        <v>181.983</v>
      </c>
      <c r="D13" s="26">
        <v>10325</v>
      </c>
      <c r="E13" s="15">
        <f>D13/(5*60*C13)</f>
        <v>0.18912022917891597</v>
      </c>
      <c r="F13" s="26">
        <v>7584</v>
      </c>
      <c r="G13" s="15">
        <f>F13/(5*60*C13)</f>
        <v>0.13891407439156403</v>
      </c>
      <c r="H13" s="26">
        <v>8960</v>
      </c>
      <c r="I13" s="15">
        <f>H13/(5*60*C13)</f>
        <v>0.16411789379594063</v>
      </c>
      <c r="J13" s="26">
        <f>AVERAGE(D13,F13,H13)</f>
        <v>8956.333333333334</v>
      </c>
      <c r="K13" s="15">
        <f>AVERAGE(E13,G13,I13)</f>
        <v>0.16405073245547355</v>
      </c>
      <c r="L13" s="15">
        <f>K13*EXP(-0.12*5)</f>
        <v>0.09003295088131183</v>
      </c>
      <c r="M13" s="51">
        <f>LN(J13)</f>
        <v>9.100116196022611</v>
      </c>
      <c r="N13" s="51">
        <f>LN(L13)</f>
        <v>-2.407579554754311</v>
      </c>
      <c r="O13" s="52"/>
      <c r="P13" s="52"/>
      <c r="Q13" s="52"/>
      <c r="R13" s="52"/>
      <c r="S13" s="52"/>
      <c r="T13" s="52"/>
      <c r="U13" s="52"/>
    </row>
    <row r="14" spans="1:21" ht="12.75" customHeight="1">
      <c r="A14" s="25" t="s">
        <v>33</v>
      </c>
      <c r="B14" s="26">
        <v>10</v>
      </c>
      <c r="C14" s="27">
        <v>181.983</v>
      </c>
      <c r="D14" s="26">
        <v>40190</v>
      </c>
      <c r="E14" s="15">
        <f>D14/(5*60*C14)</f>
        <v>0.7361493472833542</v>
      </c>
      <c r="F14" s="26">
        <v>24335</v>
      </c>
      <c r="G14" s="15">
        <f>F14/(5*60*C14)</f>
        <v>0.4457376055272562</v>
      </c>
      <c r="H14" s="26">
        <v>37796</v>
      </c>
      <c r="I14" s="15">
        <f>H14/(5*60*C14)</f>
        <v>0.6922990975347514</v>
      </c>
      <c r="J14" s="26">
        <f>AVERAGE(D14,F14,H14)</f>
        <v>34107</v>
      </c>
      <c r="K14" s="15">
        <f>AVERAGE(E14,G14,I14)</f>
        <v>0.6247286834484539</v>
      </c>
      <c r="L14" s="15">
        <f>K14*EXP(-0.12*5)</f>
        <v>0.3428583708782131</v>
      </c>
      <c r="M14" s="51">
        <f>LN(J14)</f>
        <v>10.437257920797217</v>
      </c>
      <c r="N14" s="51">
        <f>LN(L14)</f>
        <v>-1.0704378299797062</v>
      </c>
      <c r="O14" s="52"/>
      <c r="P14" s="52"/>
      <c r="Q14" s="52"/>
      <c r="R14" s="52"/>
      <c r="S14" s="52"/>
      <c r="T14" s="52"/>
      <c r="U14" s="52"/>
    </row>
    <row r="15" spans="1:21" ht="12.75" customHeight="1">
      <c r="A15" s="25" t="s">
        <v>34</v>
      </c>
      <c r="B15" s="26">
        <v>11</v>
      </c>
      <c r="C15" s="27">
        <v>181.983</v>
      </c>
      <c r="D15" s="26">
        <v>41942</v>
      </c>
      <c r="E15" s="15">
        <f>D15/(5*60*C15)</f>
        <v>0.7682402568738106</v>
      </c>
      <c r="F15" s="26">
        <v>22007</v>
      </c>
      <c r="G15" s="15">
        <f>F15/(5*60*C15)</f>
        <v>0.4030962599070609</v>
      </c>
      <c r="H15" s="26">
        <v>38249</v>
      </c>
      <c r="I15" s="15">
        <f>H15/(5*60*C15)</f>
        <v>0.70059657587064</v>
      </c>
      <c r="J15" s="26">
        <f>AVERAGE(D15,F15,H15)</f>
        <v>34066</v>
      </c>
      <c r="K15" s="15">
        <f>AVERAGE(E15,G15,I15)</f>
        <v>0.6239776975505039</v>
      </c>
      <c r="L15" s="15">
        <f>K15*EXP(-0.12*5)</f>
        <v>0.3424462210788756</v>
      </c>
      <c r="M15" s="51">
        <f>LN(J15)</f>
        <v>10.436055098420523</v>
      </c>
      <c r="N15" s="51">
        <f>LN(L15)</f>
        <v>-1.0716406523563997</v>
      </c>
      <c r="O15" s="52"/>
      <c r="P15" s="52"/>
      <c r="Q15" s="52"/>
      <c r="R15" s="52"/>
      <c r="S15" s="52"/>
      <c r="T15" s="52"/>
      <c r="U15" s="52"/>
    </row>
    <row r="16" spans="1:21" ht="12.75" customHeight="1">
      <c r="A16" s="25" t="s">
        <v>35</v>
      </c>
      <c r="B16" s="26">
        <v>12</v>
      </c>
      <c r="C16" s="27">
        <v>181.983</v>
      </c>
      <c r="D16" s="26">
        <v>3575</v>
      </c>
      <c r="E16" s="15">
        <f>D16/(5*60*C16)</f>
        <v>0.06548230695541159</v>
      </c>
      <c r="F16" s="26">
        <v>3821</v>
      </c>
      <c r="G16" s="15">
        <f>F16/(5*60*C16)</f>
        <v>0.06998822234311264</v>
      </c>
      <c r="H16" s="26">
        <v>3601</v>
      </c>
      <c r="I16" s="15">
        <f>H16/(5*60*C16)</f>
        <v>0.06595854191508731</v>
      </c>
      <c r="J16" s="26">
        <f>AVERAGE(D16,F16,H16)</f>
        <v>3665.6666666666665</v>
      </c>
      <c r="K16" s="15">
        <f>AVERAGE(E16,G16,I16)</f>
        <v>0.06714302373787051</v>
      </c>
      <c r="L16" s="15">
        <f>K16*EXP(-0.12*5)</f>
        <v>0.03684887270988076</v>
      </c>
      <c r="M16" s="51">
        <f>LN(J16)</f>
        <v>8.206765498642826</v>
      </c>
      <c r="N16" s="51">
        <f>LN(L16)</f>
        <v>-3.3009302521340977</v>
      </c>
      <c r="O16" s="52"/>
      <c r="P16" s="52"/>
      <c r="Q16" s="52"/>
      <c r="R16" s="52"/>
      <c r="S16" s="52"/>
      <c r="T16" s="52"/>
      <c r="U16" s="52"/>
    </row>
    <row r="17" spans="1:21" ht="12.75" customHeight="1">
      <c r="A17" s="25" t="s">
        <v>36</v>
      </c>
      <c r="B17" s="26">
        <v>13</v>
      </c>
      <c r="C17" s="27">
        <v>181.983</v>
      </c>
      <c r="D17" s="26">
        <v>1990</v>
      </c>
      <c r="E17" s="15">
        <f>D17/(5*60*C17)</f>
        <v>0.03645029114441092</v>
      </c>
      <c r="F17" s="26">
        <v>2075</v>
      </c>
      <c r="G17" s="15">
        <f>F17/(5*60*C17)</f>
        <v>0.03800721312796616</v>
      </c>
      <c r="H17" s="26">
        <v>2053</v>
      </c>
      <c r="I17" s="15">
        <f>H17/(5*60*C17)</f>
        <v>0.037604245085163635</v>
      </c>
      <c r="J17" s="26">
        <f>AVERAGE(D17,F17,H17)</f>
        <v>2039.3333333333333</v>
      </c>
      <c r="K17" s="15">
        <f>AVERAGE(E17,G17,I17)</f>
        <v>0.037353916452513576</v>
      </c>
      <c r="L17" s="15">
        <f>K17*EXP(-0.12*5)</f>
        <v>0.020500264002823548</v>
      </c>
      <c r="M17" s="51">
        <f>LN(J17)</f>
        <v>7.620378236042739</v>
      </c>
      <c r="N17" s="51">
        <f>LN(L17)</f>
        <v>-3.887317514734183</v>
      </c>
      <c r="O17" s="52"/>
      <c r="P17" s="52"/>
      <c r="Q17" s="52"/>
      <c r="R17" s="52"/>
      <c r="S17" s="52"/>
      <c r="T17" s="52"/>
      <c r="U17" s="52"/>
    </row>
    <row r="18" spans="1:21" ht="12.75" customHeight="1">
      <c r="A18" s="25" t="s">
        <v>37</v>
      </c>
      <c r="B18" s="26">
        <v>14</v>
      </c>
      <c r="C18" s="27">
        <v>181.983</v>
      </c>
      <c r="D18" s="26">
        <v>5195</v>
      </c>
      <c r="E18" s="15">
        <f>D18/(5*60*C18)</f>
        <v>0.09515540828905264</v>
      </c>
      <c r="F18" s="26">
        <v>6569</v>
      </c>
      <c r="G18" s="15">
        <f>F18/(5*60*C18)</f>
        <v>0.12032259423499264</v>
      </c>
      <c r="H18" s="26">
        <v>3762</v>
      </c>
      <c r="I18" s="15">
        <f>H18/(5*60*C18)</f>
        <v>0.06890753531923312</v>
      </c>
      <c r="J18" s="26">
        <f>AVERAGE(D18,F18,H18)</f>
        <v>5175.333333333333</v>
      </c>
      <c r="K18" s="15">
        <f>AVERAGE(E18,G18,I18)</f>
        <v>0.09479517928109281</v>
      </c>
      <c r="L18" s="15">
        <f>K18*EXP(-0.12*5)</f>
        <v>0.052024697435083096</v>
      </c>
      <c r="M18" s="51">
        <f>LN(J18)</f>
        <v>8.551659028297516</v>
      </c>
      <c r="N18" s="51">
        <f>LN(L18)</f>
        <v>-2.956036722479406</v>
      </c>
      <c r="O18" s="52"/>
      <c r="P18" s="52"/>
      <c r="Q18" s="52"/>
      <c r="R18" s="52"/>
      <c r="S18" s="52"/>
      <c r="T18" s="52"/>
      <c r="U18" s="52"/>
    </row>
    <row r="19" spans="1:21" ht="12.75" customHeight="1">
      <c r="A19" s="25" t="s">
        <v>38</v>
      </c>
      <c r="B19" s="26">
        <v>15</v>
      </c>
      <c r="C19" s="27">
        <v>181.983</v>
      </c>
      <c r="D19" s="26">
        <v>3097</v>
      </c>
      <c r="E19" s="15">
        <f>D19/(5*60*C19)</f>
        <v>0.056726910389065646</v>
      </c>
      <c r="F19" s="26">
        <v>4775</v>
      </c>
      <c r="G19" s="15">
        <f>F19/(5*60*C19)</f>
        <v>0.08746238201736792</v>
      </c>
      <c r="H19" s="26">
        <v>2692</v>
      </c>
      <c r="I19" s="15">
        <f>H19/(5*60*C19)</f>
        <v>0.04930863505565538</v>
      </c>
      <c r="J19" s="26">
        <f>AVERAGE(D19,F19,H19)</f>
        <v>3521.3333333333335</v>
      </c>
      <c r="K19" s="15">
        <f>AVERAGE(E19,G19,I19)</f>
        <v>0.06449930915402965</v>
      </c>
      <c r="L19" s="15">
        <f>K19*EXP(-0.12*5)</f>
        <v>0.03539797138375743</v>
      </c>
      <c r="M19" s="51">
        <f>LN(J19)</f>
        <v>8.166594984748913</v>
      </c>
      <c r="N19" s="51">
        <f>LN(L19)</f>
        <v>-3.341100766028009</v>
      </c>
      <c r="O19" s="52"/>
      <c r="P19" s="52"/>
      <c r="Q19" s="52"/>
      <c r="R19" s="52"/>
      <c r="S19" s="52"/>
      <c r="T19" s="52"/>
      <c r="U19" s="52"/>
    </row>
    <row r="20" spans="1:21" ht="12.75" customHeight="1">
      <c r="A20" s="28" t="s">
        <v>39</v>
      </c>
      <c r="B20" s="29">
        <v>16</v>
      </c>
      <c r="C20" s="30">
        <v>181.983</v>
      </c>
      <c r="D20" s="29">
        <v>1049</v>
      </c>
      <c r="E20" s="31">
        <f>D20/(5*60*C20)</f>
        <v>0.019214248949993497</v>
      </c>
      <c r="F20" s="29">
        <v>1018</v>
      </c>
      <c r="G20" s="31">
        <f>F20/(5*60*C20)</f>
        <v>0.018646430344226292</v>
      </c>
      <c r="H20" s="29">
        <v>1125</v>
      </c>
      <c r="I20" s="31">
        <f>H20/(5*60*C20)</f>
        <v>0.020606320370584064</v>
      </c>
      <c r="J20" s="29">
        <f>AVERAGE(D20,F20,H20)</f>
        <v>1064</v>
      </c>
      <c r="K20" s="31">
        <f>AVERAGE(E20,G20,I20)</f>
        <v>0.019488999888267952</v>
      </c>
      <c r="L20" s="31">
        <f>K20*EXP(-0.12*5)</f>
        <v>0.010695789914516632</v>
      </c>
      <c r="M20" s="61">
        <f>LN(J20)</f>
        <v>6.96979066990159</v>
      </c>
      <c r="N20" s="61">
        <f>LN(L20)</f>
        <v>-4.5379050808753325</v>
      </c>
      <c r="O20" s="52"/>
      <c r="P20" s="52"/>
      <c r="Q20" s="52"/>
      <c r="R20" s="52"/>
      <c r="S20" s="52"/>
      <c r="T20" s="52"/>
      <c r="U20" s="52"/>
    </row>
    <row r="21" spans="1:21" ht="12.75" customHeight="1">
      <c r="A21" s="21" t="s">
        <v>40</v>
      </c>
      <c r="B21" s="33">
        <v>17</v>
      </c>
      <c r="C21" s="23">
        <v>181.983</v>
      </c>
      <c r="D21" s="22">
        <v>5</v>
      </c>
      <c r="E21" s="24">
        <f>D21/(5*60*C21)</f>
        <v>9.158364609148474E-05</v>
      </c>
      <c r="F21" s="22">
        <v>11</v>
      </c>
      <c r="G21" s="24">
        <f>F21/(5*60*C21)</f>
        <v>0.0002014840214012664</v>
      </c>
      <c r="H21" s="22">
        <v>18</v>
      </c>
      <c r="I21" s="24">
        <f>H21/(5*60*C21)</f>
        <v>0.00032970112592934503</v>
      </c>
      <c r="J21" s="33">
        <f>AVERAGE(D21,F21,H21)</f>
        <v>11.333333333333334</v>
      </c>
      <c r="K21" s="24">
        <f>AVERAGE(E21,G21,I21)</f>
        <v>0.00020758959780736537</v>
      </c>
      <c r="L21" s="24">
        <f>K21*EXP(-0.12*5)</f>
        <v>0.0001139275868087611</v>
      </c>
      <c r="M21" s="51">
        <f>LN(J21)</f>
        <v>2.4277482359480516</v>
      </c>
      <c r="N21" s="51">
        <f>LN(L21)</f>
        <v>-9.079947514828872</v>
      </c>
      <c r="O21" s="52"/>
      <c r="P21" s="52"/>
      <c r="Q21" s="52"/>
      <c r="R21" s="52"/>
      <c r="S21" s="52"/>
      <c r="T21" s="52"/>
      <c r="U21" s="52"/>
    </row>
    <row r="22" spans="1:21" ht="12.75" customHeight="1">
      <c r="A22" s="25" t="s">
        <v>41</v>
      </c>
      <c r="B22" s="34">
        <v>18</v>
      </c>
      <c r="C22" s="27">
        <v>181.983</v>
      </c>
      <c r="D22" s="26">
        <v>920</v>
      </c>
      <c r="E22" s="15">
        <f>D22/(5*60*C22)</f>
        <v>0.016851390880833192</v>
      </c>
      <c r="F22" s="26">
        <v>958</v>
      </c>
      <c r="G22" s="15">
        <f>F22/(5*60*C22)</f>
        <v>0.017547426591128474</v>
      </c>
      <c r="H22" s="26">
        <v>956</v>
      </c>
      <c r="I22" s="15">
        <f>H22/(5*60*C22)</f>
        <v>0.017510793132691882</v>
      </c>
      <c r="J22" s="34">
        <f>AVERAGE(D22,F22,H22)</f>
        <v>944.6666666666666</v>
      </c>
      <c r="K22" s="15">
        <f>AVERAGE(E22,G22,I22)</f>
        <v>0.017303203534884515</v>
      </c>
      <c r="L22" s="15">
        <f>K22*EXP(-0.12*5)</f>
        <v>0.009496199441647911</v>
      </c>
      <c r="M22" s="51">
        <f>LN(J22)</f>
        <v>6.850832131582516</v>
      </c>
      <c r="N22" s="51">
        <f>LN(L22)</f>
        <v>-4.656863619194406</v>
      </c>
      <c r="O22" s="52"/>
      <c r="P22" s="52"/>
      <c r="Q22" s="52"/>
      <c r="R22" s="52"/>
      <c r="S22" s="52"/>
      <c r="T22" s="52"/>
      <c r="U22" s="52"/>
    </row>
    <row r="23" spans="1:21" ht="12.75" customHeight="1">
      <c r="A23" s="25" t="s">
        <v>42</v>
      </c>
      <c r="B23" s="34">
        <v>19</v>
      </c>
      <c r="C23" s="27">
        <v>181.983</v>
      </c>
      <c r="D23" s="26">
        <v>626</v>
      </c>
      <c r="E23" s="15">
        <f>D23/(5*60*C23)</f>
        <v>0.011466272490653889</v>
      </c>
      <c r="F23" s="26">
        <v>620</v>
      </c>
      <c r="G23" s="15">
        <f>F23/(5*60*C23)</f>
        <v>0.011356372115344108</v>
      </c>
      <c r="H23" s="26">
        <v>631</v>
      </c>
      <c r="I23" s="15">
        <f>H23/(5*60*C23)</f>
        <v>0.011557856136745374</v>
      </c>
      <c r="J23" s="34">
        <f>AVERAGE(D23,F23,H23)</f>
        <v>625.6666666666666</v>
      </c>
      <c r="K23" s="15">
        <f>AVERAGE(E23,G23,I23)</f>
        <v>0.011460166914247791</v>
      </c>
      <c r="L23" s="15">
        <f>K23*EXP(-0.12*5)</f>
        <v>0.00628947295411896</v>
      </c>
      <c r="M23" s="51">
        <f>LN(J23)</f>
        <v>6.4388177479183994</v>
      </c>
      <c r="N23" s="51">
        <f>LN(L23)</f>
        <v>-5.068878002858523</v>
      </c>
      <c r="O23" s="52"/>
      <c r="P23" s="52"/>
      <c r="Q23" s="52"/>
      <c r="R23" s="52"/>
      <c r="S23" s="52"/>
      <c r="T23" s="52"/>
      <c r="U23" s="52"/>
    </row>
    <row r="24" spans="1:21" ht="12.75" customHeight="1">
      <c r="A24" s="25" t="s">
        <v>43</v>
      </c>
      <c r="B24" s="26">
        <v>20</v>
      </c>
      <c r="C24" s="27">
        <v>181.983</v>
      </c>
      <c r="D24" s="26">
        <v>2274</v>
      </c>
      <c r="E24" s="15">
        <f>D24/(5*60*C24)</f>
        <v>0.04165224224240726</v>
      </c>
      <c r="F24" s="26">
        <v>1557</v>
      </c>
      <c r="G24" s="15">
        <f>F24/(5*60*C24)</f>
        <v>0.028519147392888345</v>
      </c>
      <c r="H24" s="26">
        <v>1204</v>
      </c>
      <c r="I24" s="15">
        <f>H24/(5*60*C24)</f>
        <v>0.022053341978829525</v>
      </c>
      <c r="J24" s="26">
        <f>AVERAGE(D24,F24,H24)</f>
        <v>1678.3333333333333</v>
      </c>
      <c r="K24" s="15">
        <f>AVERAGE(E24,G24,I24)</f>
        <v>0.030741577204708378</v>
      </c>
      <c r="L24" s="15">
        <f>K24*EXP(-0.12*5)</f>
        <v>0.01687133528182683</v>
      </c>
      <c r="M24" s="51">
        <f>LN(J24)</f>
        <v>7.425556516484553</v>
      </c>
      <c r="N24" s="51">
        <f>LN(L24)</f>
        <v>-4.082139234292369</v>
      </c>
      <c r="O24" s="52"/>
      <c r="P24" s="52"/>
      <c r="Q24" s="52"/>
      <c r="R24" s="52"/>
      <c r="S24" s="52"/>
      <c r="T24" s="52"/>
      <c r="U24" s="52"/>
    </row>
    <row r="25" spans="1:21" ht="12.75" customHeight="1">
      <c r="A25" s="25" t="s">
        <v>44</v>
      </c>
      <c r="B25" s="26">
        <v>21</v>
      </c>
      <c r="C25" s="27">
        <v>181.983</v>
      </c>
      <c r="D25" s="26">
        <v>1197</v>
      </c>
      <c r="E25" s="15">
        <f>D25/(5*60*C25)</f>
        <v>0.021925124874301444</v>
      </c>
      <c r="F25" s="26">
        <v>1038</v>
      </c>
      <c r="G25" s="15">
        <f>F25/(5*60*C25)</f>
        <v>0.019012764928592232</v>
      </c>
      <c r="H25" s="26">
        <v>1261</v>
      </c>
      <c r="I25" s="15">
        <f>H25/(5*60*C25)</f>
        <v>0.02309739554427245</v>
      </c>
      <c r="J25" s="26">
        <f>AVERAGE(D25,F25,H25)</f>
        <v>1165.3333333333333</v>
      </c>
      <c r="K25" s="15">
        <f>AVERAGE(E25,G25,I25)</f>
        <v>0.02134509511572204</v>
      </c>
      <c r="L25" s="15">
        <f>K25*EXP(-0.12*5)</f>
        <v>0.011714436573042025</v>
      </c>
      <c r="M25" s="51">
        <f>LN(J25)</f>
        <v>7.060762448107316</v>
      </c>
      <c r="N25" s="51">
        <f>LN(L25)</f>
        <v>-4.446933302669606</v>
      </c>
      <c r="O25" s="52"/>
      <c r="P25" s="52"/>
      <c r="Q25" s="52"/>
      <c r="R25" s="52"/>
      <c r="S25" s="52"/>
      <c r="T25" s="52"/>
      <c r="U25" s="52"/>
    </row>
    <row r="26" spans="1:21" ht="12.75" customHeight="1">
      <c r="A26" s="25" t="s">
        <v>45</v>
      </c>
      <c r="B26" s="26">
        <v>22</v>
      </c>
      <c r="C26" s="27">
        <v>181.983</v>
      </c>
      <c r="D26" s="26">
        <v>530</v>
      </c>
      <c r="E26" s="15">
        <f>D26/(5*60*C26)</f>
        <v>0.009707866485697382</v>
      </c>
      <c r="F26" s="26">
        <v>2707</v>
      </c>
      <c r="G26" s="15">
        <f>F26/(5*60*C26)</f>
        <v>0.049583385993929835</v>
      </c>
      <c r="H26" s="26">
        <v>1421</v>
      </c>
      <c r="I26" s="15">
        <f>H26/(5*60*C26)</f>
        <v>0.02602807221919996</v>
      </c>
      <c r="J26" s="26">
        <f>AVERAGE(D26,F26,H26)</f>
        <v>1552.6666666666667</v>
      </c>
      <c r="K26" s="15">
        <f>AVERAGE(E26,G26,I26)</f>
        <v>0.02843977489960906</v>
      </c>
      <c r="L26" s="15">
        <f>K26*EXP(-0.12*5)</f>
        <v>0.015608079392800272</v>
      </c>
      <c r="M26" s="51">
        <f>LN(J26)</f>
        <v>7.347729161776177</v>
      </c>
      <c r="N26" s="51">
        <f>LN(L26)</f>
        <v>-4.159966589000746</v>
      </c>
      <c r="O26" s="52"/>
      <c r="P26" s="52"/>
      <c r="Q26" s="52"/>
      <c r="R26" s="52"/>
      <c r="S26" s="52"/>
      <c r="T26" s="52"/>
      <c r="U26" s="52"/>
    </row>
    <row r="27" spans="1:21" ht="12.75" customHeight="1">
      <c r="A27" s="25" t="s">
        <v>46</v>
      </c>
      <c r="B27" s="26">
        <v>23</v>
      </c>
      <c r="C27" s="27">
        <v>181.983</v>
      </c>
      <c r="D27" s="62">
        <v>1777</v>
      </c>
      <c r="E27" s="15">
        <f>D27/(5*60*C27)</f>
        <v>0.03254882782091367</v>
      </c>
      <c r="F27" s="26">
        <v>1797</v>
      </c>
      <c r="G27" s="15">
        <f>F27/(5*60*C27)</f>
        <v>0.03291516240527961</v>
      </c>
      <c r="H27" s="26">
        <v>1736</v>
      </c>
      <c r="I27" s="15">
        <f>H27/(5*60*C27)</f>
        <v>0.0317978419229635</v>
      </c>
      <c r="J27" s="26">
        <f>AVERAGE(D27,F27,H27)</f>
        <v>1770</v>
      </c>
      <c r="K27" s="15">
        <f>AVERAGE(E27,G27,I27)</f>
        <v>0.0324206107163856</v>
      </c>
      <c r="L27" s="15">
        <f>K27*EXP(-0.12*5)</f>
        <v>0.017792808410427106</v>
      </c>
      <c r="M27" s="51">
        <f>LN(J27)</f>
        <v>7.478734825567875</v>
      </c>
      <c r="N27" s="51">
        <f>LN(L27)</f>
        <v>-4.028960925209048</v>
      </c>
      <c r="O27" s="52"/>
      <c r="P27" s="52"/>
      <c r="Q27" s="52"/>
      <c r="R27" s="52"/>
      <c r="S27" s="52"/>
      <c r="T27" s="52"/>
      <c r="U27" s="52"/>
    </row>
    <row r="28" spans="1:21" ht="12.75" customHeight="1">
      <c r="A28" s="25" t="s">
        <v>47</v>
      </c>
      <c r="B28" s="34">
        <v>24</v>
      </c>
      <c r="C28" s="27">
        <v>181.983</v>
      </c>
      <c r="D28" s="26">
        <v>690</v>
      </c>
      <c r="E28" s="15">
        <f>D28/(5*60*C28)</f>
        <v>0.012638543160624894</v>
      </c>
      <c r="F28" s="26">
        <v>548</v>
      </c>
      <c r="G28" s="15">
        <f>F28/(5*60*C28)</f>
        <v>0.010037567611626727</v>
      </c>
      <c r="H28" s="26">
        <v>564</v>
      </c>
      <c r="I28" s="15">
        <f>H28/(5*60*C28)</f>
        <v>0.010330635279119479</v>
      </c>
      <c r="J28" s="34">
        <f>AVERAGE(D28,F28,H28)</f>
        <v>600.6666666666666</v>
      </c>
      <c r="K28" s="15">
        <f>AVERAGE(E28,G28,I28)</f>
        <v>0.011002248683790369</v>
      </c>
      <c r="L28" s="15">
        <f>K28*EXP(-0.12*5)</f>
        <v>0.006038162100864341</v>
      </c>
      <c r="M28" s="51">
        <f>LN(J28)</f>
        <v>6.398040149500173</v>
      </c>
      <c r="N28" s="51">
        <f>LN(L28)</f>
        <v>-5.1096556012767484</v>
      </c>
      <c r="O28" s="52"/>
      <c r="P28" s="52"/>
      <c r="Q28" s="52"/>
      <c r="R28" s="52"/>
      <c r="S28" s="52"/>
      <c r="T28" s="52"/>
      <c r="U28" s="52"/>
    </row>
    <row r="29" spans="1:21" ht="12.75" customHeight="1">
      <c r="A29" s="35" t="s">
        <v>48</v>
      </c>
      <c r="B29" s="38">
        <v>25</v>
      </c>
      <c r="C29" s="37">
        <v>177.665</v>
      </c>
      <c r="D29" s="38">
        <v>3554</v>
      </c>
      <c r="E29" s="39">
        <f>D29/(5*60*C29)</f>
        <v>0.0666797999981238</v>
      </c>
      <c r="F29" s="38">
        <v>3646</v>
      </c>
      <c r="G29" s="39">
        <f>F29/(5*60*C29)</f>
        <v>0.06840589498963405</v>
      </c>
      <c r="H29" s="38">
        <v>3710</v>
      </c>
      <c r="I29" s="39">
        <f>H29/(5*60*C29)</f>
        <v>0.06960665672285857</v>
      </c>
      <c r="J29" s="38">
        <f>AVERAGE(D29,F29,H29)</f>
        <v>3636.6666666666665</v>
      </c>
      <c r="K29" s="39">
        <f>AVERAGE(E29,G29,I29)</f>
        <v>0.0682307839035388</v>
      </c>
      <c r="L29" s="39">
        <f>K29*EXP(-0.12*5)</f>
        <v>0.03744584814607909</v>
      </c>
      <c r="M29" s="63">
        <f>LN(J29)</f>
        <v>8.198822790159007</v>
      </c>
      <c r="N29" s="63">
        <f>LN(L29)</f>
        <v>-3.284859439087889</v>
      </c>
      <c r="O29" s="52"/>
      <c r="P29" s="64"/>
      <c r="Q29" s="52"/>
      <c r="R29" s="52"/>
      <c r="S29" s="52"/>
      <c r="T29" s="52"/>
      <c r="U29" s="52"/>
    </row>
    <row r="30" spans="1:21" ht="12.75" customHeight="1">
      <c r="A30" s="21" t="s">
        <v>49</v>
      </c>
      <c r="B30" s="65">
        <v>35</v>
      </c>
      <c r="C30" s="23">
        <v>104.095</v>
      </c>
      <c r="D30" s="22">
        <v>1412423</v>
      </c>
      <c r="E30" s="24">
        <f>D30/(5*60*C30)</f>
        <v>45.228653313479676</v>
      </c>
      <c r="F30" s="22">
        <v>1415747</v>
      </c>
      <c r="G30" s="24">
        <f>F30/(5*60*C30)</f>
        <v>45.33509454504699</v>
      </c>
      <c r="H30" s="22">
        <v>1427070</v>
      </c>
      <c r="I30" s="24">
        <f>H30/(5*60*C30)</f>
        <v>45.69768000384264</v>
      </c>
      <c r="J30" s="66">
        <f>AVERAGE(D30,F30,H30)</f>
        <v>1418413.3333333333</v>
      </c>
      <c r="K30" s="67">
        <f>AVERAGE(E30,G30,I30)</f>
        <v>45.420475954123106</v>
      </c>
      <c r="L30" s="67">
        <f>K30*EXP(-0.12*5)</f>
        <v>24.927285720551687</v>
      </c>
      <c r="M30" s="51">
        <f>LN(J30)</f>
        <v>14.16504943396116</v>
      </c>
      <c r="N30" s="51">
        <f>LN(L30)</f>
        <v>3.2159630155772225</v>
      </c>
      <c r="O30" s="52"/>
      <c r="P30" s="64"/>
      <c r="Q30" s="52"/>
      <c r="R30" s="52"/>
      <c r="S30" s="52"/>
      <c r="T30" s="52"/>
      <c r="U30" s="52"/>
    </row>
    <row r="31" spans="1:21" ht="12.75" customHeight="1">
      <c r="A31" s="25" t="s">
        <v>50</v>
      </c>
      <c r="B31" s="42">
        <v>36</v>
      </c>
      <c r="C31" s="27">
        <v>170.53</v>
      </c>
      <c r="D31" s="26">
        <v>550939</v>
      </c>
      <c r="E31" s="15">
        <f>D31/(5*60*C31)</f>
        <v>10.769151078011689</v>
      </c>
      <c r="F31" s="26">
        <v>550768</v>
      </c>
      <c r="G31" s="15">
        <f>F31/(5*60*C31)</f>
        <v>10.765808557634044</v>
      </c>
      <c r="H31" s="26">
        <v>546960</v>
      </c>
      <c r="I31" s="15">
        <f>H31/(5*60*C31)</f>
        <v>10.691373951797338</v>
      </c>
      <c r="J31" s="66">
        <f>AVERAGE(D31,F31,H31)</f>
        <v>549555.6666666666</v>
      </c>
      <c r="K31" s="43">
        <f>AVERAGE(E31,G31,I31)</f>
        <v>10.742111195814358</v>
      </c>
      <c r="L31" s="43">
        <f>K31*EXP(-0.12*5)</f>
        <v>5.895395620478836</v>
      </c>
      <c r="M31" s="51">
        <f>LN(J31)</f>
        <v>13.216865351910842</v>
      </c>
      <c r="N31" s="51">
        <f>LN(L31)</f>
        <v>1.7741716429298175</v>
      </c>
      <c r="O31" s="52"/>
      <c r="P31" s="52"/>
      <c r="Q31" s="52"/>
      <c r="R31" s="52"/>
      <c r="S31" s="52"/>
      <c r="T31" s="52"/>
      <c r="U31" s="52"/>
    </row>
    <row r="32" spans="1:21" ht="12.75" customHeight="1">
      <c r="A32" s="25" t="s">
        <v>51</v>
      </c>
      <c r="B32" s="42">
        <v>37</v>
      </c>
      <c r="C32" s="27">
        <v>235.87</v>
      </c>
      <c r="D32" s="26">
        <v>1156637</v>
      </c>
      <c r="E32" s="15">
        <f>D32/(5*60*C32)</f>
        <v>16.345684769859105</v>
      </c>
      <c r="F32" s="26">
        <v>1194337</v>
      </c>
      <c r="G32" s="15">
        <f>F32/(5*60*C32)</f>
        <v>16.87846412571897</v>
      </c>
      <c r="H32" s="26">
        <v>1194760</v>
      </c>
      <c r="I32" s="15">
        <f>H32/(5*60*C32)</f>
        <v>16.884441994884188</v>
      </c>
      <c r="J32" s="66">
        <f>AVERAGE(D32,F32,H32)</f>
        <v>1181911.3333333333</v>
      </c>
      <c r="K32" s="43">
        <f>AVERAGE(E32,G32,I32)</f>
        <v>16.702863630154088</v>
      </c>
      <c r="L32" s="43">
        <f>K32*EXP(-0.12*5)</f>
        <v>9.166725916320274</v>
      </c>
      <c r="M32" s="51">
        <f>LN(J32)</f>
        <v>13.982643460034087</v>
      </c>
      <c r="N32" s="51">
        <f>LN(L32)</f>
        <v>2.215580179582102</v>
      </c>
      <c r="O32" s="52"/>
      <c r="P32" s="52"/>
      <c r="Q32" s="52"/>
      <c r="R32" s="52"/>
      <c r="S32" s="52"/>
      <c r="T32" s="52"/>
      <c r="U32" s="52"/>
    </row>
    <row r="33" spans="1:21" ht="12.75" customHeight="1">
      <c r="A33" s="25" t="s">
        <v>52</v>
      </c>
      <c r="B33" s="42">
        <v>38</v>
      </c>
      <c r="C33" s="27">
        <v>301.21</v>
      </c>
      <c r="D33" s="26">
        <v>653404</v>
      </c>
      <c r="E33" s="15">
        <f>D33/(5*60*C33)</f>
        <v>7.230879895532463</v>
      </c>
      <c r="F33" s="26">
        <v>656381</v>
      </c>
      <c r="G33" s="15">
        <f>F33/(5*60*C33)</f>
        <v>7.26382479554685</v>
      </c>
      <c r="H33" s="26">
        <v>651415</v>
      </c>
      <c r="I33" s="15">
        <f>H33/(5*60*C33)</f>
        <v>7.208868674125472</v>
      </c>
      <c r="J33" s="66">
        <f>AVERAGE(D33,F33,H33)</f>
        <v>653733.3333333334</v>
      </c>
      <c r="K33" s="43">
        <f>AVERAGE(E33,G33,I33)</f>
        <v>7.234524455068262</v>
      </c>
      <c r="L33" s="43">
        <f>K33*EXP(-0.12*5)</f>
        <v>3.9703912025482575</v>
      </c>
      <c r="M33" s="51">
        <f>LN(J33)</f>
        <v>13.390454800091106</v>
      </c>
      <c r="N33" s="51">
        <f>LN(L33)</f>
        <v>1.378864629529083</v>
      </c>
      <c r="O33" s="52"/>
      <c r="P33" s="52"/>
      <c r="Q33" s="52"/>
      <c r="R33" s="52"/>
      <c r="S33" s="52"/>
      <c r="T33" s="52"/>
      <c r="U33" s="52"/>
    </row>
    <row r="34" spans="1:21" ht="12.75" customHeight="1">
      <c r="A34" s="25" t="s">
        <v>53</v>
      </c>
      <c r="B34" s="42">
        <v>39</v>
      </c>
      <c r="C34" s="27">
        <v>360.222</v>
      </c>
      <c r="D34" s="26">
        <v>238951</v>
      </c>
      <c r="E34" s="15">
        <f>D34/(5*60*C34)</f>
        <v>2.211145719398963</v>
      </c>
      <c r="F34" s="26">
        <v>241005</v>
      </c>
      <c r="G34" s="15">
        <f>F34/(5*60*C34)</f>
        <v>2.230152517058925</v>
      </c>
      <c r="H34" s="26">
        <v>241159</v>
      </c>
      <c r="I34" s="15">
        <f>H34/(5*60*C34)</f>
        <v>2.231577564205777</v>
      </c>
      <c r="J34" s="66">
        <f>AVERAGE(D34,F34,H34)</f>
        <v>240371.66666666666</v>
      </c>
      <c r="K34" s="43">
        <f>AVERAGE(E34,G34,I34)</f>
        <v>2.224291933554555</v>
      </c>
      <c r="L34" s="43">
        <f>K34*EXP(-0.12*5)</f>
        <v>1.2207172952048209</v>
      </c>
      <c r="M34" s="51">
        <f>LN(J34)</f>
        <v>12.389941615573575</v>
      </c>
      <c r="N34" s="51">
        <f>LN(L34)</f>
        <v>0.19943863286130797</v>
      </c>
      <c r="O34" s="52"/>
      <c r="P34" s="52"/>
      <c r="Q34" s="52"/>
      <c r="R34" s="52"/>
      <c r="S34" s="52"/>
      <c r="T34" s="52"/>
      <c r="U34" s="52"/>
    </row>
    <row r="35" spans="1:21" ht="12.75" customHeight="1">
      <c r="A35" s="25" t="s">
        <v>54</v>
      </c>
      <c r="B35" s="26">
        <v>40</v>
      </c>
      <c r="C35" s="27">
        <v>177.665</v>
      </c>
      <c r="D35" s="26">
        <v>8600</v>
      </c>
      <c r="E35" s="15">
        <f>D35/(5*60*C35)</f>
        <v>0.1613523579020441</v>
      </c>
      <c r="F35" s="26">
        <v>8602</v>
      </c>
      <c r="G35" s="15">
        <f>F35/(5*60*C35)</f>
        <v>0.16138988170620738</v>
      </c>
      <c r="H35" s="26">
        <v>8568</v>
      </c>
      <c r="I35" s="15">
        <f>H35/(5*60*C35)</f>
        <v>0.16075197703543184</v>
      </c>
      <c r="J35" s="68">
        <f>AVERAGE(D35,F35,H35)</f>
        <v>8590</v>
      </c>
      <c r="K35" s="15">
        <f>AVERAGE(E35,G35,I35)</f>
        <v>0.16116473888122776</v>
      </c>
      <c r="L35" s="15">
        <f>K35*EXP(-0.12*5)</f>
        <v>0.08844908402607315</v>
      </c>
      <c r="M35" s="51">
        <f>LN(J35)</f>
        <v>9.0583540149783</v>
      </c>
      <c r="N35" s="51">
        <f>LN(L35)</f>
        <v>-2.4253282142685952</v>
      </c>
      <c r="O35" s="52"/>
      <c r="P35" s="52"/>
      <c r="Q35" s="52"/>
      <c r="R35" s="52"/>
      <c r="S35" s="52"/>
      <c r="T35" s="52"/>
      <c r="U35" s="52"/>
    </row>
    <row r="36" spans="1:21" ht="12.75" customHeight="1">
      <c r="A36" s="25" t="s">
        <v>55</v>
      </c>
      <c r="B36" s="26">
        <v>41</v>
      </c>
      <c r="C36" s="27">
        <v>203.816</v>
      </c>
      <c r="D36" s="26">
        <v>6100</v>
      </c>
      <c r="E36" s="15">
        <f>D36/(5*60*C36)</f>
        <v>0.09976318509505305</v>
      </c>
      <c r="F36" s="26">
        <v>6124</v>
      </c>
      <c r="G36" s="15">
        <f>F36/(5*60*C36)</f>
        <v>0.10015569598723031</v>
      </c>
      <c r="H36" s="26">
        <v>6165</v>
      </c>
      <c r="I36" s="15">
        <f>H36/(5*60*C36)</f>
        <v>0.10082623542803312</v>
      </c>
      <c r="J36" s="68">
        <f>AVERAGE(D36,F36,H36)</f>
        <v>6129.666666666667</v>
      </c>
      <c r="K36" s="15">
        <f>AVERAGE(E36,G36,I36)</f>
        <v>0.1002483721701055</v>
      </c>
      <c r="L36" s="15">
        <f>K36*EXP(-0.12*5)</f>
        <v>0.05501747314643846</v>
      </c>
      <c r="M36" s="51">
        <f>LN(J36)</f>
        <v>8.720895650072743</v>
      </c>
      <c r="N36" s="51">
        <f>LN(L36)</f>
        <v>-2.9001044506319746</v>
      </c>
      <c r="O36" s="52"/>
      <c r="P36" s="52"/>
      <c r="Q36" s="52"/>
      <c r="R36" s="52"/>
      <c r="S36" s="52"/>
      <c r="T36" s="52"/>
      <c r="U36" s="52"/>
    </row>
    <row r="37" spans="1:21" ht="12.75" customHeight="1">
      <c r="A37" s="25" t="s">
        <v>56</v>
      </c>
      <c r="B37" s="26">
        <v>42</v>
      </c>
      <c r="C37" s="27">
        <v>203.816</v>
      </c>
      <c r="D37" s="26">
        <v>3871</v>
      </c>
      <c r="E37" s="15">
        <f>D37/(5*60*C37)</f>
        <v>0.06330873598409022</v>
      </c>
      <c r="F37" s="26">
        <v>3889</v>
      </c>
      <c r="G37" s="15">
        <f>F37/(5*60*C37)</f>
        <v>0.06360311915322317</v>
      </c>
      <c r="H37" s="26">
        <v>3941</v>
      </c>
      <c r="I37" s="15">
        <f>H37/(5*60*C37)</f>
        <v>0.06445355941960722</v>
      </c>
      <c r="J37" s="68">
        <f>AVERAGE(D37,F37,H37)</f>
        <v>3900.3333333333335</v>
      </c>
      <c r="K37" s="15">
        <f>AVERAGE(E37,G37,I37)</f>
        <v>0.06378847151897354</v>
      </c>
      <c r="L37" s="15">
        <f>K37*EXP(-0.12*5)</f>
        <v>0.03500785541826507</v>
      </c>
      <c r="M37" s="51">
        <f>LN(J37)</f>
        <v>8.268817298550848</v>
      </c>
      <c r="N37" s="51">
        <f>LN(L37)</f>
        <v>-3.35218280215387</v>
      </c>
      <c r="O37" s="52"/>
      <c r="P37" s="52"/>
      <c r="Q37" s="52"/>
      <c r="R37" s="52"/>
      <c r="S37" s="52"/>
      <c r="T37" s="52"/>
      <c r="U37" s="52"/>
    </row>
    <row r="38" spans="1:21" ht="12.75" customHeight="1">
      <c r="A38" s="25" t="s">
        <v>57</v>
      </c>
      <c r="B38" s="26">
        <v>43</v>
      </c>
      <c r="C38" s="27">
        <v>203.816</v>
      </c>
      <c r="D38" s="26">
        <v>16333</v>
      </c>
      <c r="E38" s="15">
        <f>D38/(5*60*C38)</f>
        <v>0.2671200167471314</v>
      </c>
      <c r="F38" s="26">
        <v>7082</v>
      </c>
      <c r="G38" s="15">
        <f>F38/(5*60*C38)</f>
        <v>0.11582342243330586</v>
      </c>
      <c r="H38" s="26">
        <v>7174</v>
      </c>
      <c r="I38" s="15">
        <f>H38/(5*60*C38)</f>
        <v>0.11732804751998534</v>
      </c>
      <c r="J38" s="68">
        <f>AVERAGE(D38,F38,H38)</f>
        <v>10196.333333333334</v>
      </c>
      <c r="K38" s="15">
        <f>AVERAGE(E38,G38,I38)</f>
        <v>0.16675716223347417</v>
      </c>
      <c r="L38" s="15">
        <f>K38*EXP(-0.12*5)</f>
        <v>0.09151827103574994</v>
      </c>
      <c r="M38" s="51">
        <f>LN(J38)</f>
        <v>9.22978345752079</v>
      </c>
      <c r="N38" s="51">
        <f>LN(L38)</f>
        <v>-2.391216643183929</v>
      </c>
      <c r="O38" s="52"/>
      <c r="P38" s="52"/>
      <c r="Q38" s="52"/>
      <c r="R38" s="52"/>
      <c r="S38" s="52"/>
      <c r="T38" s="52"/>
      <c r="U38" s="52"/>
    </row>
    <row r="39" spans="1:21" ht="12.75" customHeight="1">
      <c r="A39" s="25" t="s">
        <v>58</v>
      </c>
      <c r="B39" s="26">
        <v>44</v>
      </c>
      <c r="C39" s="27">
        <v>203.816</v>
      </c>
      <c r="D39" s="26">
        <v>7211</v>
      </c>
      <c r="E39" s="15">
        <f>D39/(5*60*C39)</f>
        <v>0.11793316847875861</v>
      </c>
      <c r="F39" s="62">
        <v>6509</v>
      </c>
      <c r="G39" s="15">
        <f>F39/(5*60*C39)</f>
        <v>0.10645222488257382</v>
      </c>
      <c r="H39" s="26">
        <v>6472</v>
      </c>
      <c r="I39" s="15">
        <f>H39/(5*60*C39)</f>
        <v>0.10584710392380055</v>
      </c>
      <c r="J39" s="68">
        <f>AVERAGE(D39,F39,H39)</f>
        <v>6730.666666666667</v>
      </c>
      <c r="K39" s="15">
        <f>AVERAGE(E39,G39,I39)</f>
        <v>0.11007749909504433</v>
      </c>
      <c r="L39" s="15">
        <f>K39*EXP(-0.12*5)</f>
        <v>0.06041181237548999</v>
      </c>
      <c r="M39" s="51">
        <f>LN(J39)</f>
        <v>8.81442947667283</v>
      </c>
      <c r="N39" s="51">
        <f>LN(L39)</f>
        <v>-2.806570624031888</v>
      </c>
      <c r="O39" s="52"/>
      <c r="P39" s="52"/>
      <c r="Q39" s="52"/>
      <c r="R39" s="52"/>
      <c r="S39" s="52"/>
      <c r="T39" s="52"/>
      <c r="U39" s="52"/>
    </row>
    <row r="40" spans="1:21" ht="12.75" customHeight="1">
      <c r="A40" s="25" t="s">
        <v>59</v>
      </c>
      <c r="B40" s="26">
        <v>45</v>
      </c>
      <c r="C40" s="27">
        <v>203.816</v>
      </c>
      <c r="D40" s="26">
        <v>7268</v>
      </c>
      <c r="E40" s="15">
        <f>D40/(5*60*C40)</f>
        <v>0.1188653818476796</v>
      </c>
      <c r="F40" s="26">
        <v>5458</v>
      </c>
      <c r="G40" s="15">
        <f>F40/(5*60*C40)</f>
        <v>0.0892635187293114</v>
      </c>
      <c r="H40" s="26">
        <v>5504</v>
      </c>
      <c r="I40" s="15">
        <f>H40/(5*60*C40)</f>
        <v>0.09001583127265114</v>
      </c>
      <c r="J40" s="68">
        <f>AVERAGE(D40,F40,H40)</f>
        <v>6076.666666666667</v>
      </c>
      <c r="K40" s="15">
        <f>AVERAGE(E40,G40,I40)</f>
        <v>0.09938157728321406</v>
      </c>
      <c r="L40" s="15">
        <f>K40*EXP(-0.12*5)</f>
        <v>0.05454176602640563</v>
      </c>
      <c r="M40" s="51">
        <f>LN(J40)</f>
        <v>8.712211579004599</v>
      </c>
      <c r="N40" s="51">
        <f>LN(L40)</f>
        <v>-2.908788521700119</v>
      </c>
      <c r="O40" s="52"/>
      <c r="P40" s="52"/>
      <c r="Q40" s="52"/>
      <c r="R40" s="52"/>
      <c r="S40" s="52"/>
      <c r="T40" s="52"/>
      <c r="U40" s="52"/>
    </row>
    <row r="41" spans="1:21" ht="12.75" customHeight="1">
      <c r="A41" s="25" t="s">
        <v>60</v>
      </c>
      <c r="B41" s="26">
        <v>46</v>
      </c>
      <c r="C41" s="27">
        <v>203.816</v>
      </c>
      <c r="D41" s="26">
        <v>7050</v>
      </c>
      <c r="E41" s="15">
        <f>D41/(5*60*C41)</f>
        <v>0.1153000745770695</v>
      </c>
      <c r="F41" s="26">
        <v>6045</v>
      </c>
      <c r="G41" s="15">
        <f>F41/(5*60*C41)</f>
        <v>0.09886368096714683</v>
      </c>
      <c r="H41" s="26">
        <v>6114</v>
      </c>
      <c r="I41" s="15">
        <f>H41/(5*60*C41)</f>
        <v>0.09999214978215645</v>
      </c>
      <c r="J41" s="68">
        <f>AVERAGE(D41,F41,H41)</f>
        <v>6403</v>
      </c>
      <c r="K41" s="15">
        <f>AVERAGE(E41,G41,I41)</f>
        <v>0.10471863510879094</v>
      </c>
      <c r="L41" s="15">
        <f>K41*EXP(-0.12*5)</f>
        <v>0.05747080546358891</v>
      </c>
      <c r="M41" s="51">
        <f>LN(J41)</f>
        <v>8.764521909518802</v>
      </c>
      <c r="N41" s="51">
        <f>LN(L41)</f>
        <v>-2.856478191185916</v>
      </c>
      <c r="O41" s="52"/>
      <c r="P41" s="52"/>
      <c r="Q41" s="52"/>
      <c r="R41" s="52"/>
      <c r="S41" s="52"/>
      <c r="T41" s="52"/>
      <c r="U41" s="52"/>
    </row>
    <row r="42" spans="1:21" ht="12.75" customHeight="1">
      <c r="A42" s="25" t="s">
        <v>61</v>
      </c>
      <c r="B42" s="26">
        <v>47</v>
      </c>
      <c r="C42" s="27">
        <v>203.816</v>
      </c>
      <c r="D42" s="26">
        <v>6727</v>
      </c>
      <c r="E42" s="15">
        <f>D42/(5*60*C42)</f>
        <v>0.11001753215318391</v>
      </c>
      <c r="F42" s="26">
        <v>6685</v>
      </c>
      <c r="G42" s="15">
        <f>F42/(5*60*C42)</f>
        <v>0.10933063809187371</v>
      </c>
      <c r="H42" s="26">
        <v>6727</v>
      </c>
      <c r="I42" s="15">
        <f>H42/(5*60*C42)</f>
        <v>0.11001753215318391</v>
      </c>
      <c r="J42" s="68">
        <f>AVERAGE(D42,F42,H42)</f>
        <v>6713</v>
      </c>
      <c r="K42" s="15">
        <f>AVERAGE(E42,G42,I42)</f>
        <v>0.10978856746608051</v>
      </c>
      <c r="L42" s="15">
        <f>K42*EXP(-0.12*5)</f>
        <v>0.060253243335479045</v>
      </c>
      <c r="M42" s="51">
        <f>LN(J42)</f>
        <v>8.811801223938751</v>
      </c>
      <c r="N42" s="51">
        <f>LN(L42)</f>
        <v>-2.809198876765967</v>
      </c>
      <c r="O42" s="52"/>
      <c r="P42" s="52"/>
      <c r="Q42" s="52"/>
      <c r="R42" s="52"/>
      <c r="S42" s="52"/>
      <c r="T42" s="52"/>
      <c r="U42" s="52"/>
    </row>
    <row r="43" spans="1:21" ht="12.75" customHeight="1">
      <c r="A43" s="28" t="s">
        <v>62</v>
      </c>
      <c r="B43" s="29">
        <v>48</v>
      </c>
      <c r="C43" s="30">
        <v>203.816</v>
      </c>
      <c r="D43" s="29">
        <v>5512</v>
      </c>
      <c r="E43" s="31">
        <f>D43/(5*60*C43)</f>
        <v>0.09014666823671023</v>
      </c>
      <c r="F43" s="29">
        <v>5508</v>
      </c>
      <c r="G43" s="31">
        <f>F43/(5*60*C43)</f>
        <v>0.09008124975468068</v>
      </c>
      <c r="H43" s="29">
        <v>5575</v>
      </c>
      <c r="I43" s="31">
        <f>H43/(5*60*C43)</f>
        <v>0.09117700932867553</v>
      </c>
      <c r="J43" s="68">
        <f>AVERAGE(D43,F43,H43)</f>
        <v>5531.666666666667</v>
      </c>
      <c r="K43" s="31">
        <f>AVERAGE(E43,G43,I43)</f>
        <v>0.09046830910668884</v>
      </c>
      <c r="L43" s="31">
        <f>K43*EXP(-0.12*5)</f>
        <v>0.04965006073550201</v>
      </c>
      <c r="M43" s="61">
        <f>LN(J43)</f>
        <v>8.618244435485966</v>
      </c>
      <c r="N43" s="61">
        <f>LN(L43)</f>
        <v>-3.0027556652187526</v>
      </c>
      <c r="O43" s="52"/>
      <c r="P43" s="52"/>
      <c r="Q43" s="52"/>
      <c r="R43" s="52"/>
      <c r="S43" s="52"/>
      <c r="T43" s="52"/>
      <c r="U43" s="52"/>
    </row>
    <row r="44" spans="1:21" ht="12.75" customHeight="1">
      <c r="A44" s="21" t="s">
        <v>63</v>
      </c>
      <c r="B44" s="22">
        <v>49</v>
      </c>
      <c r="C44" s="23">
        <v>203.816</v>
      </c>
      <c r="D44" s="22">
        <v>3355</v>
      </c>
      <c r="E44" s="24">
        <f>D44/(5*60*C44)</f>
        <v>0.054869751802279175</v>
      </c>
      <c r="F44" s="22">
        <v>3603</v>
      </c>
      <c r="G44" s="24">
        <f>F44/(5*60*C44)</f>
        <v>0.058925697688110845</v>
      </c>
      <c r="H44" s="22">
        <v>3515</v>
      </c>
      <c r="I44" s="24">
        <f>H44/(5*60*C44)</f>
        <v>0.0574864910834609</v>
      </c>
      <c r="J44" s="22">
        <f>AVERAGE(D44,F44,H44)</f>
        <v>3491</v>
      </c>
      <c r="K44" s="24">
        <f>AVERAGE(E44,G44,I44)</f>
        <v>0.057093980191283644</v>
      </c>
      <c r="L44" s="24">
        <f>K44*EXP(-0.12*5)</f>
        <v>0.03133384067989831</v>
      </c>
      <c r="M44" s="51">
        <f>LN(J44)</f>
        <v>8.157943507105037</v>
      </c>
      <c r="N44" s="51">
        <f>LN(L44)</f>
        <v>-3.463056593599682</v>
      </c>
      <c r="O44" s="52"/>
      <c r="P44" s="52"/>
      <c r="Q44" s="52"/>
      <c r="R44" s="52"/>
      <c r="S44" s="52"/>
      <c r="T44" s="52"/>
      <c r="U44" s="52"/>
    </row>
    <row r="45" spans="1:21" ht="12.75" customHeight="1">
      <c r="A45" s="25" t="s">
        <v>64</v>
      </c>
      <c r="B45" s="26">
        <v>50</v>
      </c>
      <c r="C45" s="27">
        <v>203.816</v>
      </c>
      <c r="D45" s="26">
        <v>2898</v>
      </c>
      <c r="E45" s="15">
        <f>D45/(5*60*C45)</f>
        <v>0.047395690230403895</v>
      </c>
      <c r="F45" s="26">
        <v>2753</v>
      </c>
      <c r="G45" s="15">
        <f>F45/(5*60*C45)</f>
        <v>0.045024270256832956</v>
      </c>
      <c r="H45" s="26">
        <v>2782</v>
      </c>
      <c r="I45" s="15">
        <f>H45/(5*60*C45)</f>
        <v>0.04549855425154715</v>
      </c>
      <c r="J45" s="26">
        <f>AVERAGE(D45,F45,H45)</f>
        <v>2811</v>
      </c>
      <c r="K45" s="15">
        <f>AVERAGE(E45,G45,I45)</f>
        <v>0.04597283824626133</v>
      </c>
      <c r="L45" s="15">
        <f>K45*EXP(-0.12*5)</f>
        <v>0.025230428573816712</v>
      </c>
      <c r="M45" s="51">
        <f>LN(J45)</f>
        <v>7.941295570906532</v>
      </c>
      <c r="N45" s="51">
        <f>LN(L45)</f>
        <v>-3.6797045297981863</v>
      </c>
      <c r="O45" s="52"/>
      <c r="P45" s="52"/>
      <c r="Q45" s="52"/>
      <c r="R45" s="52"/>
      <c r="S45" s="52"/>
      <c r="T45" s="52"/>
      <c r="U45" s="52"/>
    </row>
    <row r="46" spans="1:21" ht="12.75" customHeight="1">
      <c r="A46" s="25" t="s">
        <v>65</v>
      </c>
      <c r="B46" s="26">
        <v>51</v>
      </c>
      <c r="C46" s="27">
        <v>203.816</v>
      </c>
      <c r="D46" s="26">
        <v>3540</v>
      </c>
      <c r="E46" s="15">
        <f>D46/(5*60*C46)</f>
        <v>0.05789535659614554</v>
      </c>
      <c r="F46" s="26">
        <v>3459</v>
      </c>
      <c r="G46" s="15">
        <f>F46/(5*60*C46)</f>
        <v>0.0565706323350473</v>
      </c>
      <c r="H46" s="26">
        <v>3658</v>
      </c>
      <c r="I46" s="15">
        <f>H46/(5*60*C46)</f>
        <v>0.05982520181601706</v>
      </c>
      <c r="J46" s="26">
        <f>AVERAGE(D46,F46,H46)</f>
        <v>3552.3333333333335</v>
      </c>
      <c r="K46" s="15">
        <f>AVERAGE(E46,G46,I46)</f>
        <v>0.0580970635824033</v>
      </c>
      <c r="L46" s="15">
        <f>K46*EXP(-0.12*5)</f>
        <v>0.031884344516917434</v>
      </c>
      <c r="M46" s="51">
        <f>LN(J46)</f>
        <v>8.175359943552847</v>
      </c>
      <c r="N46" s="51">
        <f>LN(L46)</f>
        <v>-3.445640157151872</v>
      </c>
      <c r="O46" s="52"/>
      <c r="P46" s="52"/>
      <c r="Q46" s="52"/>
      <c r="R46" s="52"/>
      <c r="S46" s="52"/>
      <c r="T46" s="52"/>
      <c r="U46" s="52"/>
    </row>
    <row r="47" spans="1:21" ht="12.75" customHeight="1">
      <c r="A47" s="25" t="s">
        <v>66</v>
      </c>
      <c r="B47" s="26">
        <v>52</v>
      </c>
      <c r="C47" s="27">
        <v>203.816</v>
      </c>
      <c r="D47" s="26">
        <v>5659</v>
      </c>
      <c r="E47" s="15">
        <f>D47/(5*60*C47)</f>
        <v>0.09255079745129594</v>
      </c>
      <c r="F47" s="26">
        <v>5876</v>
      </c>
      <c r="G47" s="15">
        <f>F47/(5*60*C47)</f>
        <v>0.09609975010139864</v>
      </c>
      <c r="H47" s="26">
        <v>5867</v>
      </c>
      <c r="I47" s="15">
        <f>H47/(5*60*C47)</f>
        <v>0.09595255851683217</v>
      </c>
      <c r="J47" s="26">
        <f>AVERAGE(D47,F47,H47)</f>
        <v>5800.666666666667</v>
      </c>
      <c r="K47" s="15">
        <f>AVERAGE(E47,G47,I47)</f>
        <v>0.09486770202317557</v>
      </c>
      <c r="L47" s="15">
        <f>K47*EXP(-0.12*5)</f>
        <v>0.05206449875981956</v>
      </c>
      <c r="M47" s="51">
        <f>LN(J47)</f>
        <v>8.66572813245786</v>
      </c>
      <c r="N47" s="51">
        <f>LN(L47)</f>
        <v>-2.9552719682468584</v>
      </c>
      <c r="O47" s="52"/>
      <c r="P47" s="52"/>
      <c r="Q47" s="52"/>
      <c r="R47" s="52"/>
      <c r="S47" s="52"/>
      <c r="T47" s="52"/>
      <c r="U47" s="52"/>
    </row>
    <row r="48" spans="1:21" ht="12.75" customHeight="1">
      <c r="A48" s="25" t="s">
        <v>67</v>
      </c>
      <c r="B48" s="26">
        <v>53</v>
      </c>
      <c r="C48" s="27">
        <v>203.816</v>
      </c>
      <c r="D48" s="26">
        <v>3540</v>
      </c>
      <c r="E48" s="15">
        <f>D48/(5*60*C48)</f>
        <v>0.05789535659614554</v>
      </c>
      <c r="F48" s="26">
        <v>3818</v>
      </c>
      <c r="G48" s="15">
        <f>F48/(5*60*C48)</f>
        <v>0.06244194109719878</v>
      </c>
      <c r="H48" s="26">
        <v>3692</v>
      </c>
      <c r="I48" s="15">
        <f>H48/(5*60*C48)</f>
        <v>0.060381258913268177</v>
      </c>
      <c r="J48" s="26">
        <f>AVERAGE(D48,F48,H48)</f>
        <v>3683.3333333333335</v>
      </c>
      <c r="K48" s="15">
        <f>AVERAGE(E48,G48,I48)</f>
        <v>0.06023951886887083</v>
      </c>
      <c r="L48" s="15">
        <f>K48*EXP(-0.12*5)</f>
        <v>0.033060148907941976</v>
      </c>
      <c r="M48" s="51">
        <f>LN(J48)</f>
        <v>8.211573418277789</v>
      </c>
      <c r="N48" s="51">
        <f>LN(L48)</f>
        <v>-3.409426682426929</v>
      </c>
      <c r="O48" s="52"/>
      <c r="P48" s="52"/>
      <c r="Q48" s="52"/>
      <c r="R48" s="52"/>
      <c r="S48" s="52"/>
      <c r="T48" s="52"/>
      <c r="U48" s="52"/>
    </row>
    <row r="49" spans="1:21" ht="12.75" customHeight="1">
      <c r="A49" s="25" t="s">
        <v>68</v>
      </c>
      <c r="B49" s="26">
        <v>54</v>
      </c>
      <c r="C49" s="27">
        <v>203.816</v>
      </c>
      <c r="D49" s="26">
        <v>4486</v>
      </c>
      <c r="E49" s="15">
        <f>D49/(5*60*C49)</f>
        <v>0.07336682759613246</v>
      </c>
      <c r="F49" s="26">
        <v>3971</v>
      </c>
      <c r="G49" s="15">
        <f>F49/(5*60*C49)</f>
        <v>0.0649441980348288</v>
      </c>
      <c r="H49" s="26">
        <v>4130</v>
      </c>
      <c r="I49" s="15">
        <f>H49/(5*60*C49)</f>
        <v>0.06754458269550313</v>
      </c>
      <c r="J49" s="26">
        <f>AVERAGE(D49,F49,H49)</f>
        <v>4195.666666666667</v>
      </c>
      <c r="K49" s="15">
        <f>AVERAGE(E49,G49,I49)</f>
        <v>0.06861853610882146</v>
      </c>
      <c r="L49" s="15">
        <f>K49*EXP(-0.12*5)</f>
        <v>0.03765865106825933</v>
      </c>
      <c r="M49" s="51">
        <f>LN(J49)</f>
        <v>8.341807525623395</v>
      </c>
      <c r="N49" s="51">
        <f>LN(L49)</f>
        <v>-3.279192575081323</v>
      </c>
      <c r="O49" s="52"/>
      <c r="P49" s="52"/>
      <c r="Q49" s="52"/>
      <c r="R49" s="52"/>
      <c r="S49" s="52"/>
      <c r="T49" s="52"/>
      <c r="U49" s="52"/>
    </row>
    <row r="50" spans="1:21" ht="12.75" customHeight="1">
      <c r="A50" s="25" t="s">
        <v>69</v>
      </c>
      <c r="B50" s="26">
        <v>55</v>
      </c>
      <c r="C50" s="27">
        <v>203.816</v>
      </c>
      <c r="D50" s="26">
        <v>7067</v>
      </c>
      <c r="E50" s="15">
        <f>D50/(5*60*C50)</f>
        <v>0.11557810312569507</v>
      </c>
      <c r="F50" s="26">
        <v>7147</v>
      </c>
      <c r="G50" s="15">
        <f>F50/(5*60*C50)</f>
        <v>0.11688647276628593</v>
      </c>
      <c r="H50" s="26">
        <v>7293</v>
      </c>
      <c r="I50" s="15">
        <f>H50/(5*60*C50)</f>
        <v>0.11927424736036424</v>
      </c>
      <c r="J50" s="26">
        <f>AVERAGE(D50,F50,H50)</f>
        <v>7169</v>
      </c>
      <c r="K50" s="15">
        <f>AVERAGE(E50,G50,I50)</f>
        <v>0.1172462744174484</v>
      </c>
      <c r="L50" s="15">
        <f>K50*EXP(-0.12*5)</f>
        <v>0.06434611968896906</v>
      </c>
      <c r="M50" s="51">
        <f>LN(J50)</f>
        <v>8.877521453852872</v>
      </c>
      <c r="N50" s="51">
        <f>LN(L50)</f>
        <v>-2.743478646851846</v>
      </c>
      <c r="O50" s="52"/>
      <c r="P50" s="52"/>
      <c r="Q50" s="52"/>
      <c r="R50" s="52"/>
      <c r="S50" s="52"/>
      <c r="T50" s="52"/>
      <c r="U50" s="52"/>
    </row>
    <row r="51" spans="1:21" ht="12.75" customHeight="1">
      <c r="A51" s="25" t="s">
        <v>70</v>
      </c>
      <c r="B51" s="26">
        <v>56</v>
      </c>
      <c r="C51" s="27">
        <v>203.816</v>
      </c>
      <c r="D51" s="26">
        <v>12902</v>
      </c>
      <c r="E51" s="15">
        <f>D51/(5*60*C51)</f>
        <v>0.2110073137862909</v>
      </c>
      <c r="F51" s="26">
        <v>15805</v>
      </c>
      <c r="G51" s="15">
        <f>F51/(5*60*C51)</f>
        <v>0.25848477711923173</v>
      </c>
      <c r="H51" s="26">
        <v>9372</v>
      </c>
      <c r="I51" s="15">
        <f>H51/(5*60*C51)</f>
        <v>0.1532755033952192</v>
      </c>
      <c r="J51" s="26">
        <f>AVERAGE(D51,F51,H51)</f>
        <v>12693</v>
      </c>
      <c r="K51" s="15">
        <f>AVERAGE(E51,G51,I51)</f>
        <v>0.20758919810024726</v>
      </c>
      <c r="L51" s="15">
        <f>K51*EXP(-0.12*5)</f>
        <v>0.11392736744484365</v>
      </c>
      <c r="M51" s="51">
        <f>LN(J51)</f>
        <v>9.448805939388178</v>
      </c>
      <c r="N51" s="51">
        <f>LN(L51)</f>
        <v>-2.172194161316541</v>
      </c>
      <c r="O51" s="52"/>
      <c r="P51" s="52"/>
      <c r="Q51" s="52"/>
      <c r="R51" s="52"/>
      <c r="S51" s="52"/>
      <c r="T51" s="52"/>
      <c r="U51" s="52"/>
    </row>
    <row r="52" spans="1:21" ht="12.75" customHeight="1">
      <c r="A52" s="25" t="s">
        <v>71</v>
      </c>
      <c r="B52" s="26">
        <v>57</v>
      </c>
      <c r="C52" s="27">
        <v>203.816</v>
      </c>
      <c r="D52" s="26">
        <v>4521</v>
      </c>
      <c r="E52" s="15">
        <f>D52/(5*60*C52)</f>
        <v>0.07393923931389096</v>
      </c>
      <c r="F52" s="26">
        <v>4906</v>
      </c>
      <c r="G52" s="15">
        <f>F52/(5*60*C52)</f>
        <v>0.08023576820923448</v>
      </c>
      <c r="H52" s="26">
        <v>4634</v>
      </c>
      <c r="I52" s="15">
        <f>H52/(5*60*C52)</f>
        <v>0.07578731143122555</v>
      </c>
      <c r="J52" s="26">
        <f>AVERAGE(D52,F52,H52)</f>
        <v>4687</v>
      </c>
      <c r="K52" s="15">
        <f>AVERAGE(E52,G52,I52)</f>
        <v>0.07665410631811699</v>
      </c>
      <c r="L52" s="15">
        <f>K52*EXP(-0.12*5)</f>
        <v>0.042068665501771234</v>
      </c>
      <c r="M52" s="51">
        <f>LN(J52)</f>
        <v>8.452547997922705</v>
      </c>
      <c r="N52" s="51">
        <f>LN(L52)</f>
        <v>-3.168452102782012</v>
      </c>
      <c r="O52" s="52"/>
      <c r="P52" s="52"/>
      <c r="Q52" s="52"/>
      <c r="R52" s="52"/>
      <c r="S52" s="52"/>
      <c r="T52" s="52"/>
      <c r="U52" s="52"/>
    </row>
    <row r="53" spans="1:21" ht="12.75" customHeight="1">
      <c r="A53" s="25" t="s">
        <v>72</v>
      </c>
      <c r="B53" s="26">
        <v>58</v>
      </c>
      <c r="C53" s="27">
        <v>378.69</v>
      </c>
      <c r="D53" s="26">
        <v>1399</v>
      </c>
      <c r="E53" s="15">
        <f>D53/(5*60*C53)</f>
        <v>0.012314382036318185</v>
      </c>
      <c r="F53" s="62">
        <v>1409</v>
      </c>
      <c r="G53" s="15">
        <f>F53/(5*60*C53)</f>
        <v>0.012402404781395513</v>
      </c>
      <c r="H53" s="26">
        <v>1385</v>
      </c>
      <c r="I53" s="15">
        <f>H53/(5*60*C53)</f>
        <v>0.012191150193209925</v>
      </c>
      <c r="J53" s="26">
        <f>AVERAGE(D53,F53,H53)</f>
        <v>1397.6666666666667</v>
      </c>
      <c r="K53" s="15">
        <f>AVERAGE(E53,G53,I53)</f>
        <v>0.012302645670307874</v>
      </c>
      <c r="L53" s="15">
        <f>K53*EXP(-0.12*5)</f>
        <v>0.006751835098606754</v>
      </c>
      <c r="M53" s="51">
        <f>LN(J53)</f>
        <v>7.242559458502653</v>
      </c>
      <c r="N53" s="51">
        <f>LN(L53)</f>
        <v>-4.9979409445864285</v>
      </c>
      <c r="O53" s="52"/>
      <c r="P53" s="52"/>
      <c r="Q53" s="52"/>
      <c r="R53" s="52"/>
      <c r="S53" s="52"/>
      <c r="T53" s="52"/>
      <c r="U53" s="52"/>
    </row>
    <row r="54" spans="1:21" ht="12.75" customHeight="1">
      <c r="A54" s="25" t="s">
        <v>73</v>
      </c>
      <c r="B54" s="26">
        <v>59</v>
      </c>
      <c r="C54" s="27">
        <v>364.373</v>
      </c>
      <c r="D54" s="26">
        <v>32105</v>
      </c>
      <c r="E54" s="15">
        <f>D54/(5*60*C54)</f>
        <v>0.29370086879836504</v>
      </c>
      <c r="F54" s="26">
        <v>32430</v>
      </c>
      <c r="G54" s="15">
        <f>F54/(5*60*C54)</f>
        <v>0.2966740126189372</v>
      </c>
      <c r="H54" s="26">
        <v>32590</v>
      </c>
      <c r="I54" s="15">
        <f>H54/(5*60*C54)</f>
        <v>0.29813771419214197</v>
      </c>
      <c r="J54" s="26">
        <f>AVERAGE(D54,F54,H54)</f>
        <v>32375</v>
      </c>
      <c r="K54" s="15">
        <f>AVERAGE(E54,G54,I54)</f>
        <v>0.29617086520314806</v>
      </c>
      <c r="L54" s="15">
        <f>K54*EXP(-0.12*5)</f>
        <v>0.16254201709552304</v>
      </c>
      <c r="M54" s="51">
        <f>LN(J54)</f>
        <v>10.38514179900184</v>
      </c>
      <c r="N54" s="51">
        <f>LN(L54)</f>
        <v>-1.8168187438932835</v>
      </c>
      <c r="O54" s="52"/>
      <c r="P54" s="52"/>
      <c r="Q54" s="52"/>
      <c r="R54" s="52"/>
      <c r="S54" s="52"/>
      <c r="T54" s="52"/>
      <c r="U54" s="52"/>
    </row>
    <row r="55" spans="1:21" ht="12.75" customHeight="1">
      <c r="A55" s="25" t="s">
        <v>74</v>
      </c>
      <c r="B55" s="34">
        <v>60</v>
      </c>
      <c r="C55" s="27">
        <v>271.817</v>
      </c>
      <c r="D55" s="26">
        <v>535</v>
      </c>
      <c r="E55" s="15">
        <f>D55/(5*60*C55)</f>
        <v>0.0065607866076563765</v>
      </c>
      <c r="F55" s="26">
        <v>602</v>
      </c>
      <c r="G55" s="15">
        <f>F55/(5*60*C55)</f>
        <v>0.007382417827680633</v>
      </c>
      <c r="H55" s="26">
        <v>620</v>
      </c>
      <c r="I55" s="15">
        <f>H55/(5*60*C55)</f>
        <v>0.007603154573358791</v>
      </c>
      <c r="J55" s="34">
        <f>AVERAGE(D55,F55,H55)</f>
        <v>585.6666666666666</v>
      </c>
      <c r="K55" s="15">
        <f>AVERAGE(E55,G55,I55)</f>
        <v>0.007182119669565268</v>
      </c>
      <c r="L55" s="15">
        <f>K55*EXP(-0.12*5)</f>
        <v>0.003941630846477202</v>
      </c>
      <c r="M55" s="51">
        <f>LN(J55)</f>
        <v>6.372750799518988</v>
      </c>
      <c r="N55" s="51">
        <f>LN(L55)</f>
        <v>-5.536160720888036</v>
      </c>
      <c r="O55" s="52"/>
      <c r="P55" s="52"/>
      <c r="Q55" s="52"/>
      <c r="R55" s="52"/>
      <c r="S55" s="52"/>
      <c r="T55" s="52"/>
      <c r="U55" s="52"/>
    </row>
    <row r="56" spans="1:21" ht="12.75" customHeight="1">
      <c r="A56" s="25" t="s">
        <v>75</v>
      </c>
      <c r="B56" s="26">
        <v>61</v>
      </c>
      <c r="C56" s="27">
        <v>236.456</v>
      </c>
      <c r="D56" s="26">
        <v>65814</v>
      </c>
      <c r="E56" s="15">
        <f>D56/(5*60*C56)</f>
        <v>0.9277836045606793</v>
      </c>
      <c r="F56" s="26">
        <v>74094</v>
      </c>
      <c r="G56" s="15">
        <f>F56/(5*60*C56)</f>
        <v>1.0445072233311905</v>
      </c>
      <c r="H56" s="26">
        <v>73359</v>
      </c>
      <c r="I56" s="15">
        <f>H56/(5*60*C56)</f>
        <v>1.0341458876069967</v>
      </c>
      <c r="J56" s="26">
        <f>AVERAGE(D56,F56,H56)</f>
        <v>71089</v>
      </c>
      <c r="K56" s="15">
        <f>AVERAGE(E56,G56,I56)</f>
        <v>1.0021455718329555</v>
      </c>
      <c r="L56" s="15">
        <f>K56*EXP(-0.12*5)</f>
        <v>0.5499891508820279</v>
      </c>
      <c r="M56" s="51">
        <f>LN(J56)</f>
        <v>11.171687892148547</v>
      </c>
      <c r="N56" s="51">
        <f>LN(L56)</f>
        <v>-0.5978567266192142</v>
      </c>
      <c r="O56" s="52"/>
      <c r="P56" s="52"/>
      <c r="Q56" s="52"/>
      <c r="R56" s="52"/>
      <c r="S56" s="52"/>
      <c r="T56" s="52"/>
      <c r="U56" s="52"/>
    </row>
    <row r="57" spans="1:21" ht="12.75" customHeight="1">
      <c r="A57" s="25" t="s">
        <v>76</v>
      </c>
      <c r="B57" s="34">
        <v>62</v>
      </c>
      <c r="C57" s="27">
        <v>165.732</v>
      </c>
      <c r="D57" s="26">
        <v>91</v>
      </c>
      <c r="E57" s="15">
        <f>D57/(5*60*C57)</f>
        <v>0.0018302641211916427</v>
      </c>
      <c r="F57" s="68">
        <v>102</v>
      </c>
      <c r="G57" s="15">
        <f>F57/(5*60*C57)</f>
        <v>0.0020515048391378855</v>
      </c>
      <c r="H57" s="68">
        <v>119</v>
      </c>
      <c r="I57" s="15">
        <f>H57/(5*60*C57)</f>
        <v>0.002393422312327533</v>
      </c>
      <c r="J57" s="34">
        <f>AVERAGE(D57,F57,H57)</f>
        <v>104</v>
      </c>
      <c r="K57" s="15">
        <f>AVERAGE(E57,G57,I57)</f>
        <v>0.0020917304242190206</v>
      </c>
      <c r="L57" s="15">
        <f>K57*EXP(-0.12*5)</f>
        <v>0.0011479659963832926</v>
      </c>
      <c r="M57" s="51">
        <f>LN(J57)</f>
        <v>4.6443908991413725</v>
      </c>
      <c r="N57" s="51">
        <f>LN(L57)</f>
        <v>-6.76976360139862</v>
      </c>
      <c r="O57" s="52"/>
      <c r="P57" s="52"/>
      <c r="Q57" s="52"/>
      <c r="R57" s="52"/>
      <c r="S57" s="52"/>
      <c r="T57" s="52"/>
      <c r="U57" s="52"/>
    </row>
    <row r="58" spans="1:21" ht="12.75" customHeight="1">
      <c r="A58" s="25" t="s">
        <v>77</v>
      </c>
      <c r="B58" s="42">
        <v>63</v>
      </c>
      <c r="C58" s="27">
        <v>90.634</v>
      </c>
      <c r="D58" s="10">
        <v>95840</v>
      </c>
      <c r="E58" s="15">
        <f>D58/(5*60*C58)</f>
        <v>3.5247993762458534</v>
      </c>
      <c r="F58" s="69">
        <v>97210</v>
      </c>
      <c r="G58" s="15">
        <f>F58/(5*60*C58)</f>
        <v>3.575185177012306</v>
      </c>
      <c r="H58" s="69">
        <v>100380</v>
      </c>
      <c r="I58" s="15">
        <f>H58/(5*60*C58)</f>
        <v>3.69177129995366</v>
      </c>
      <c r="J58" s="42">
        <f>AVERAGE(D58,F58,H58)</f>
        <v>97810</v>
      </c>
      <c r="K58" s="43">
        <f>AVERAGE(E58,G58,I58)</f>
        <v>3.5972519510706067</v>
      </c>
      <c r="L58" s="43">
        <f>K58*EXP(-0.12*5)</f>
        <v>1.9742137287094883</v>
      </c>
      <c r="M58" s="51">
        <f>LN(J58)</f>
        <v>11.49078210028454</v>
      </c>
      <c r="N58" s="51">
        <f>LN(L58)</f>
        <v>0.680170207039617</v>
      </c>
      <c r="O58" s="52"/>
      <c r="P58" s="52"/>
      <c r="Q58" s="52"/>
      <c r="R58" s="52"/>
      <c r="S58" s="52"/>
      <c r="T58" s="52"/>
      <c r="U58" s="52"/>
    </row>
    <row r="59" spans="1:21" ht="12.75" customHeight="1">
      <c r="A59" s="7"/>
      <c r="B59" s="70"/>
      <c r="C59" s="10"/>
      <c r="D59" s="70"/>
      <c r="E59" s="70"/>
      <c r="F59" s="70"/>
      <c r="G59" s="71"/>
      <c r="H59" s="70"/>
      <c r="I59" s="72" t="s">
        <v>78</v>
      </c>
      <c r="J59" s="73">
        <f>AVERAGE(J12:J58)</f>
        <v>94937.51773049645</v>
      </c>
      <c r="K59" s="74">
        <f>AVERAGE(K12:K58)</f>
        <v>1.9358300767513046</v>
      </c>
      <c r="L59" s="74">
        <f>AVERAGE(L12:L58)</f>
        <v>1.062406071621908</v>
      </c>
      <c r="O59" s="52"/>
      <c r="P59" s="52"/>
      <c r="Q59" s="52"/>
      <c r="R59" s="52"/>
      <c r="S59" s="52"/>
      <c r="T59" s="52"/>
      <c r="U59" s="52"/>
    </row>
    <row r="60" spans="1:21" ht="12.75" customHeight="1">
      <c r="A60" s="7"/>
      <c r="B60" s="70"/>
      <c r="C60" s="70"/>
      <c r="D60" s="70"/>
      <c r="E60" s="70"/>
      <c r="F60" s="70"/>
      <c r="G60" s="71"/>
      <c r="H60" s="70"/>
      <c r="I60" s="64"/>
      <c r="J60" s="52"/>
      <c r="K60" s="64"/>
      <c r="L60" s="64"/>
      <c r="O60" s="52"/>
      <c r="P60" s="52"/>
      <c r="Q60" s="52"/>
      <c r="R60" s="52"/>
      <c r="S60" s="52"/>
      <c r="T60" s="52"/>
      <c r="U60" s="52"/>
    </row>
    <row r="61" spans="1:21" ht="12.75" customHeight="1">
      <c r="A61" s="7"/>
      <c r="B61" s="70"/>
      <c r="C61" s="70"/>
      <c r="D61" s="70"/>
      <c r="E61" s="70"/>
      <c r="F61" s="70"/>
      <c r="G61" s="71"/>
      <c r="H61" s="70"/>
      <c r="I61" s="64"/>
      <c r="J61" s="52"/>
      <c r="K61" s="64"/>
      <c r="L61" s="64"/>
      <c r="O61" s="52"/>
      <c r="P61" s="52"/>
      <c r="Q61" s="52"/>
      <c r="R61" s="52"/>
      <c r="S61" s="52"/>
      <c r="T61" s="52"/>
      <c r="U61" s="52"/>
    </row>
    <row r="62" spans="1:21" ht="12.75" customHeight="1">
      <c r="A62" s="7"/>
      <c r="B62" s="70"/>
      <c r="C62" s="70"/>
      <c r="D62" s="70"/>
      <c r="E62" s="70"/>
      <c r="F62" s="70"/>
      <c r="G62" s="71"/>
      <c r="H62" s="70"/>
      <c r="I62" s="64"/>
      <c r="J62" s="52"/>
      <c r="K62" s="64"/>
      <c r="L62" s="64"/>
      <c r="O62" s="52"/>
      <c r="P62" s="52"/>
      <c r="Q62" s="52"/>
      <c r="R62" s="52"/>
      <c r="S62" s="52"/>
      <c r="T62" s="52"/>
      <c r="U62" s="52"/>
    </row>
    <row r="63" spans="1:21" ht="12.75" customHeight="1">
      <c r="A63" s="7"/>
      <c r="B63" s="70"/>
      <c r="C63" s="70"/>
      <c r="D63" s="70"/>
      <c r="E63" s="70"/>
      <c r="F63" s="70"/>
      <c r="G63" s="71"/>
      <c r="H63" s="70"/>
      <c r="I63" s="64"/>
      <c r="J63" s="52"/>
      <c r="K63" s="64"/>
      <c r="L63" s="64"/>
      <c r="O63" s="52"/>
      <c r="P63" s="52"/>
      <c r="Q63" s="52"/>
      <c r="R63" s="52"/>
      <c r="S63" s="52"/>
      <c r="T63" s="52"/>
      <c r="U63" s="52"/>
    </row>
    <row r="64" spans="1:21" ht="12.75" customHeight="1">
      <c r="A64" s="7"/>
      <c r="B64" s="70"/>
      <c r="C64" s="70"/>
      <c r="D64" s="70"/>
      <c r="E64" s="70"/>
      <c r="F64" s="70"/>
      <c r="G64" s="71"/>
      <c r="H64" s="70"/>
      <c r="I64" s="64"/>
      <c r="J64" s="52"/>
      <c r="K64" s="64"/>
      <c r="L64" s="64"/>
      <c r="O64" s="52"/>
      <c r="P64" s="52"/>
      <c r="Q64" s="52"/>
      <c r="R64" s="52"/>
      <c r="S64" s="52"/>
      <c r="T64" s="52"/>
      <c r="U64" s="52"/>
    </row>
    <row r="65" spans="1:21" ht="12.75" customHeight="1">
      <c r="A65" s="7"/>
      <c r="B65" s="52"/>
      <c r="C65" s="52"/>
      <c r="D65" s="52"/>
      <c r="E65" s="52"/>
      <c r="F65" s="52"/>
      <c r="G65" s="64"/>
      <c r="H65" s="52"/>
      <c r="I65" s="64"/>
      <c r="J65" s="52"/>
      <c r="K65" s="64"/>
      <c r="L65" s="64"/>
      <c r="O65" s="52"/>
      <c r="P65" s="52"/>
      <c r="Q65" s="52"/>
      <c r="R65" s="52"/>
      <c r="S65" s="52"/>
      <c r="T65" s="52"/>
      <c r="U65" s="52"/>
    </row>
    <row r="66" spans="1:21" ht="12.75" customHeight="1">
      <c r="A66" s="7"/>
      <c r="B66" s="52"/>
      <c r="C66" s="52"/>
      <c r="D66" s="52"/>
      <c r="E66" s="52"/>
      <c r="F66" s="52"/>
      <c r="G66" s="64"/>
      <c r="H66" s="52"/>
      <c r="I66" s="64"/>
      <c r="J66" s="52"/>
      <c r="K66" s="64"/>
      <c r="L66" s="64"/>
      <c r="O66" s="52"/>
      <c r="P66" s="52"/>
      <c r="Q66" s="52"/>
      <c r="R66" s="52"/>
      <c r="S66" s="52"/>
      <c r="T66" s="52"/>
      <c r="U66" s="52"/>
    </row>
    <row r="67" spans="1:21" ht="12.75" customHeight="1">
      <c r="A67" s="7"/>
      <c r="B67" s="52"/>
      <c r="C67" s="52"/>
      <c r="D67" s="52"/>
      <c r="E67" s="52"/>
      <c r="F67" s="52"/>
      <c r="G67" s="64"/>
      <c r="H67" s="52"/>
      <c r="I67" s="64"/>
      <c r="J67" s="52"/>
      <c r="K67" s="64"/>
      <c r="L67" s="64"/>
      <c r="O67" s="52"/>
      <c r="P67" s="52"/>
      <c r="Q67" s="52"/>
      <c r="R67" s="52"/>
      <c r="S67" s="52"/>
      <c r="T67" s="52"/>
      <c r="U67" s="52"/>
    </row>
    <row r="68" spans="1:21" ht="12.75" customHeight="1">
      <c r="A68" s="7"/>
      <c r="B68" s="52"/>
      <c r="C68" s="52"/>
      <c r="D68" s="52"/>
      <c r="E68" s="52"/>
      <c r="F68" s="52"/>
      <c r="G68" s="64"/>
      <c r="H68" s="52"/>
      <c r="I68" s="64"/>
      <c r="J68" s="52"/>
      <c r="K68" s="64"/>
      <c r="L68" s="64"/>
      <c r="O68" s="52"/>
      <c r="P68" s="52"/>
      <c r="Q68" s="52"/>
      <c r="R68" s="52"/>
      <c r="S68" s="52"/>
      <c r="T68" s="52"/>
      <c r="U68" s="52"/>
    </row>
    <row r="69" spans="1:21" ht="12.75" customHeight="1">
      <c r="A69" s="7"/>
      <c r="B69" s="52"/>
      <c r="C69" s="52"/>
      <c r="D69" s="52"/>
      <c r="E69" s="52"/>
      <c r="F69" s="52"/>
      <c r="G69" s="64"/>
      <c r="H69" s="52"/>
      <c r="I69" s="64"/>
      <c r="J69" s="52"/>
      <c r="K69" s="64"/>
      <c r="L69" s="64"/>
      <c r="O69" s="52"/>
      <c r="P69" s="52"/>
      <c r="Q69" s="52"/>
      <c r="R69" s="52"/>
      <c r="S69" s="52"/>
      <c r="T69" s="52"/>
      <c r="U69" s="52"/>
    </row>
    <row r="70" spans="1:21" ht="12.75" customHeight="1">
      <c r="A70" s="7"/>
      <c r="B70" s="52"/>
      <c r="C70" s="52"/>
      <c r="D70" s="52"/>
      <c r="E70" s="52"/>
      <c r="F70" s="52"/>
      <c r="G70" s="64"/>
      <c r="H70" s="52"/>
      <c r="I70" s="64"/>
      <c r="J70" s="52"/>
      <c r="K70" s="64"/>
      <c r="L70" s="64"/>
      <c r="O70" s="52"/>
      <c r="P70" s="52"/>
      <c r="Q70" s="52"/>
      <c r="R70" s="52"/>
      <c r="S70" s="52"/>
      <c r="T70" s="52"/>
      <c r="U70" s="52"/>
    </row>
    <row r="71" spans="1:21" ht="12.75" customHeight="1">
      <c r="A71" s="7"/>
      <c r="B71" s="52"/>
      <c r="C71" s="52"/>
      <c r="D71" s="52"/>
      <c r="E71" s="52"/>
      <c r="F71" s="52"/>
      <c r="G71" s="64"/>
      <c r="H71" s="52"/>
      <c r="I71" s="64"/>
      <c r="J71" s="52"/>
      <c r="K71" s="64"/>
      <c r="L71" s="64"/>
      <c r="O71" s="52"/>
      <c r="P71" s="52"/>
      <c r="Q71" s="52"/>
      <c r="R71" s="52"/>
      <c r="S71" s="52"/>
      <c r="T71" s="52"/>
      <c r="U71" s="52"/>
    </row>
    <row r="72" spans="1:21" ht="12.75" customHeight="1">
      <c r="A72" s="7"/>
      <c r="B72" s="52"/>
      <c r="C72" s="52"/>
      <c r="D72" s="52"/>
      <c r="E72" s="52"/>
      <c r="F72" s="52"/>
      <c r="G72" s="64"/>
      <c r="H72" s="52"/>
      <c r="I72" s="64"/>
      <c r="J72" s="52"/>
      <c r="K72" s="64"/>
      <c r="L72" s="64"/>
      <c r="O72" s="52"/>
      <c r="P72" s="52"/>
      <c r="Q72" s="52"/>
      <c r="R72" s="52"/>
      <c r="S72" s="52"/>
      <c r="T72" s="52"/>
      <c r="U72" s="52"/>
    </row>
    <row r="73" spans="1:21" ht="12.75" customHeight="1">
      <c r="A73" s="7"/>
      <c r="B73" s="52"/>
      <c r="C73" s="52"/>
      <c r="D73" s="52"/>
      <c r="E73" s="52"/>
      <c r="F73" s="52"/>
      <c r="G73" s="64"/>
      <c r="H73" s="52"/>
      <c r="I73" s="64"/>
      <c r="J73" s="52"/>
      <c r="K73" s="64"/>
      <c r="L73" s="64"/>
      <c r="O73" s="52"/>
      <c r="P73" s="52"/>
      <c r="Q73" s="52"/>
      <c r="R73" s="52"/>
      <c r="S73" s="52"/>
      <c r="T73" s="52"/>
      <c r="U73" s="52"/>
    </row>
    <row r="74" spans="1:21" ht="12.75" customHeight="1">
      <c r="A74" s="7"/>
      <c r="B74" s="52"/>
      <c r="C74" s="52"/>
      <c r="D74" s="52"/>
      <c r="E74" s="52"/>
      <c r="F74" s="52"/>
      <c r="G74" s="64"/>
      <c r="H74" s="52"/>
      <c r="I74" s="64"/>
      <c r="J74" s="52"/>
      <c r="K74" s="64"/>
      <c r="L74" s="64"/>
      <c r="O74" s="52"/>
      <c r="P74" s="52"/>
      <c r="Q74" s="52"/>
      <c r="R74" s="52"/>
      <c r="S74" s="52"/>
      <c r="T74" s="52"/>
      <c r="U74" s="52"/>
    </row>
    <row r="75" spans="1:21" ht="12.75" customHeight="1">
      <c r="A75" s="7"/>
      <c r="B75" s="52"/>
      <c r="C75" s="52"/>
      <c r="D75" s="52"/>
      <c r="E75" s="52"/>
      <c r="F75" s="52"/>
      <c r="G75" s="64"/>
      <c r="H75" s="52"/>
      <c r="I75" s="64"/>
      <c r="J75" s="52"/>
      <c r="K75" s="64"/>
      <c r="L75" s="64"/>
      <c r="O75" s="52"/>
      <c r="P75" s="52"/>
      <c r="Q75" s="52"/>
      <c r="R75" s="52"/>
      <c r="S75" s="52"/>
      <c r="T75" s="52"/>
      <c r="U75" s="52"/>
    </row>
    <row r="76" spans="1:21" ht="12.75" customHeight="1">
      <c r="A76" s="7"/>
      <c r="B76" s="52"/>
      <c r="C76" s="52"/>
      <c r="D76" s="52"/>
      <c r="E76" s="52"/>
      <c r="F76" s="52"/>
      <c r="G76" s="64"/>
      <c r="H76" s="52"/>
      <c r="I76" s="64"/>
      <c r="J76" s="52"/>
      <c r="K76" s="64"/>
      <c r="L76" s="64"/>
      <c r="O76" s="52"/>
      <c r="P76" s="52"/>
      <c r="Q76" s="52"/>
      <c r="R76" s="52"/>
      <c r="S76" s="52"/>
      <c r="T76" s="52"/>
      <c r="U76" s="52"/>
    </row>
    <row r="77" spans="1:21" ht="12.75" customHeight="1">
      <c r="A77" s="7"/>
      <c r="B77" s="52"/>
      <c r="C77" s="52"/>
      <c r="D77" s="52"/>
      <c r="E77" s="52"/>
      <c r="F77" s="52"/>
      <c r="G77" s="64"/>
      <c r="H77" s="52"/>
      <c r="I77" s="64"/>
      <c r="J77" s="52"/>
      <c r="K77" s="64"/>
      <c r="L77" s="64"/>
      <c r="O77" s="52"/>
      <c r="P77" s="52"/>
      <c r="Q77" s="52"/>
      <c r="R77" s="52"/>
      <c r="S77" s="52"/>
      <c r="T77" s="52"/>
      <c r="U77" s="52"/>
    </row>
    <row r="78" spans="1:21" ht="12.75" customHeight="1">
      <c r="A78" s="7"/>
      <c r="B78" s="52"/>
      <c r="C78" s="52"/>
      <c r="D78" s="52"/>
      <c r="E78" s="52"/>
      <c r="F78" s="52"/>
      <c r="G78" s="64"/>
      <c r="H78" s="52"/>
      <c r="I78" s="64"/>
      <c r="J78" s="52"/>
      <c r="K78" s="64"/>
      <c r="L78" s="64"/>
      <c r="O78" s="52"/>
      <c r="P78" s="52"/>
      <c r="Q78" s="52"/>
      <c r="R78" s="52"/>
      <c r="S78" s="52"/>
      <c r="T78" s="52"/>
      <c r="U78" s="52"/>
    </row>
    <row r="79" spans="1:21" ht="12.75" customHeight="1">
      <c r="A79" s="7"/>
      <c r="B79" s="52"/>
      <c r="C79" s="52"/>
      <c r="D79" s="52"/>
      <c r="E79" s="52"/>
      <c r="F79" s="52"/>
      <c r="G79" s="64"/>
      <c r="H79" s="52"/>
      <c r="I79" s="64"/>
      <c r="J79" s="52"/>
      <c r="K79" s="64"/>
      <c r="L79" s="64"/>
      <c r="O79" s="52"/>
      <c r="P79" s="52"/>
      <c r="Q79" s="52"/>
      <c r="R79" s="52"/>
      <c r="S79" s="52"/>
      <c r="T79" s="52"/>
      <c r="U79" s="52"/>
    </row>
    <row r="80" spans="1:21" ht="12.75" customHeight="1">
      <c r="A80" s="7"/>
      <c r="B80" s="52"/>
      <c r="C80" s="52"/>
      <c r="D80" s="52"/>
      <c r="E80" s="52"/>
      <c r="F80" s="52"/>
      <c r="G80" s="64"/>
      <c r="H80" s="52"/>
      <c r="I80" s="64"/>
      <c r="J80" s="52"/>
      <c r="K80" s="64"/>
      <c r="L80" s="64"/>
      <c r="O80" s="52"/>
      <c r="P80" s="52"/>
      <c r="Q80" s="52"/>
      <c r="R80" s="52"/>
      <c r="S80" s="52"/>
      <c r="T80" s="52"/>
      <c r="U80" s="52"/>
    </row>
    <row r="81" spans="1:21" ht="12.75" customHeight="1">
      <c r="A81" s="7"/>
      <c r="B81" s="52"/>
      <c r="C81" s="52"/>
      <c r="D81" s="52"/>
      <c r="E81" s="52"/>
      <c r="F81" s="52"/>
      <c r="G81" s="64"/>
      <c r="H81" s="52"/>
      <c r="I81" s="64"/>
      <c r="J81" s="52"/>
      <c r="K81" s="64"/>
      <c r="L81" s="64"/>
      <c r="O81" s="52"/>
      <c r="P81" s="52"/>
      <c r="Q81" s="52"/>
      <c r="R81" s="52"/>
      <c r="S81" s="52"/>
      <c r="T81" s="52"/>
      <c r="U81" s="52"/>
    </row>
    <row r="82" spans="1:21" ht="12.75" customHeight="1">
      <c r="A82" s="7"/>
      <c r="B82" s="52"/>
      <c r="C82" s="52"/>
      <c r="D82" s="52"/>
      <c r="E82" s="52"/>
      <c r="F82" s="52"/>
      <c r="G82" s="64"/>
      <c r="H82" s="52"/>
      <c r="I82" s="64"/>
      <c r="J82" s="52"/>
      <c r="K82" s="64"/>
      <c r="L82" s="64"/>
      <c r="O82" s="52"/>
      <c r="P82" s="52"/>
      <c r="Q82" s="52"/>
      <c r="R82" s="52"/>
      <c r="S82" s="52"/>
      <c r="T82" s="52"/>
      <c r="U82" s="52"/>
    </row>
    <row r="83" spans="1:21" ht="12.75" customHeight="1">
      <c r="A83" s="7"/>
      <c r="B83" s="52"/>
      <c r="C83" s="52"/>
      <c r="D83" s="52"/>
      <c r="E83" s="52"/>
      <c r="F83" s="52"/>
      <c r="G83" s="64"/>
      <c r="H83" s="52"/>
      <c r="I83" s="64"/>
      <c r="J83" s="52"/>
      <c r="K83" s="64"/>
      <c r="L83" s="64"/>
      <c r="O83" s="52"/>
      <c r="P83" s="52"/>
      <c r="Q83" s="52"/>
      <c r="R83" s="52"/>
      <c r="S83" s="52"/>
      <c r="T83" s="52"/>
      <c r="U83" s="52"/>
    </row>
    <row r="84" spans="1:21" ht="12.75" customHeight="1">
      <c r="A84" s="7"/>
      <c r="B84" s="52"/>
      <c r="C84" s="52"/>
      <c r="D84" s="52"/>
      <c r="E84" s="52"/>
      <c r="F84" s="52"/>
      <c r="G84" s="64"/>
      <c r="H84" s="52"/>
      <c r="I84" s="64"/>
      <c r="J84" s="52"/>
      <c r="K84" s="64"/>
      <c r="L84" s="64"/>
      <c r="O84" s="52"/>
      <c r="P84" s="52"/>
      <c r="Q84" s="52"/>
      <c r="R84" s="52"/>
      <c r="S84" s="52"/>
      <c r="T84" s="52"/>
      <c r="U84" s="52"/>
    </row>
    <row r="85" spans="1:21" ht="12.75" customHeight="1">
      <c r="A85" s="7"/>
      <c r="B85" s="52"/>
      <c r="C85" s="52"/>
      <c r="D85" s="52"/>
      <c r="E85" s="52"/>
      <c r="F85" s="52"/>
      <c r="G85" s="64"/>
      <c r="H85" s="52"/>
      <c r="I85" s="64"/>
      <c r="J85" s="52"/>
      <c r="K85" s="64"/>
      <c r="L85" s="64"/>
      <c r="O85" s="52"/>
      <c r="P85" s="52"/>
      <c r="Q85" s="52"/>
      <c r="R85" s="52"/>
      <c r="S85" s="52"/>
      <c r="T85" s="52"/>
      <c r="U85" s="52"/>
    </row>
    <row r="86" spans="1:21" ht="12.75" customHeight="1">
      <c r="A86" s="7"/>
      <c r="B86" s="52"/>
      <c r="C86" s="52"/>
      <c r="D86" s="52"/>
      <c r="E86" s="52"/>
      <c r="F86" s="52"/>
      <c r="G86" s="64"/>
      <c r="H86" s="52"/>
      <c r="I86" s="64"/>
      <c r="J86" s="52"/>
      <c r="K86" s="64"/>
      <c r="L86" s="64"/>
      <c r="O86" s="52"/>
      <c r="P86" s="52"/>
      <c r="Q86" s="52"/>
      <c r="R86" s="52"/>
      <c r="S86" s="52"/>
      <c r="T86" s="52"/>
      <c r="U86" s="52"/>
    </row>
    <row r="87" spans="1:21" ht="12.75" customHeight="1">
      <c r="A87" s="7"/>
      <c r="B87" s="52"/>
      <c r="C87" s="52"/>
      <c r="D87" s="52"/>
      <c r="E87" s="52"/>
      <c r="F87" s="52"/>
      <c r="G87" s="64"/>
      <c r="H87" s="52"/>
      <c r="I87" s="64"/>
      <c r="J87" s="52"/>
      <c r="K87" s="64"/>
      <c r="L87" s="64"/>
      <c r="O87" s="52"/>
      <c r="P87" s="52"/>
      <c r="Q87" s="52"/>
      <c r="R87" s="52"/>
      <c r="S87" s="52"/>
      <c r="T87" s="52"/>
      <c r="U87" s="52"/>
    </row>
    <row r="88" spans="1:21" ht="12.75" customHeight="1">
      <c r="A88" s="7"/>
      <c r="B88" s="52"/>
      <c r="C88" s="52"/>
      <c r="D88" s="52"/>
      <c r="E88" s="52"/>
      <c r="F88" s="52"/>
      <c r="G88" s="64"/>
      <c r="H88" s="52"/>
      <c r="I88" s="64"/>
      <c r="J88" s="52"/>
      <c r="K88" s="64"/>
      <c r="L88" s="64"/>
      <c r="O88" s="52"/>
      <c r="P88" s="52"/>
      <c r="Q88" s="52"/>
      <c r="R88" s="52"/>
      <c r="S88" s="52"/>
      <c r="T88" s="52"/>
      <c r="U88" s="52"/>
    </row>
    <row r="89" spans="1:21" ht="12.75" customHeight="1">
      <c r="A89" s="7"/>
      <c r="B89" s="52"/>
      <c r="C89" s="52"/>
      <c r="D89" s="52"/>
      <c r="E89" s="52"/>
      <c r="F89" s="52"/>
      <c r="G89" s="64"/>
      <c r="H89" s="52"/>
      <c r="I89" s="64"/>
      <c r="J89" s="52"/>
      <c r="K89" s="64"/>
      <c r="L89" s="64"/>
      <c r="O89" s="52"/>
      <c r="P89" s="52"/>
      <c r="Q89" s="52"/>
      <c r="R89" s="52"/>
      <c r="S89" s="52"/>
      <c r="T89" s="52"/>
      <c r="U89" s="52"/>
    </row>
    <row r="90" spans="1:21" ht="12.75" customHeight="1">
      <c r="A90" s="7"/>
      <c r="B90" s="52"/>
      <c r="C90" s="52"/>
      <c r="D90" s="52"/>
      <c r="E90" s="52"/>
      <c r="F90" s="52"/>
      <c r="G90" s="64"/>
      <c r="H90" s="52"/>
      <c r="I90" s="64"/>
      <c r="J90" s="52"/>
      <c r="K90" s="64"/>
      <c r="L90" s="64"/>
      <c r="O90" s="52"/>
      <c r="P90" s="52"/>
      <c r="Q90" s="52"/>
      <c r="R90" s="52"/>
      <c r="S90" s="52"/>
      <c r="T90" s="52"/>
      <c r="U90" s="52"/>
    </row>
    <row r="91" spans="1:21" ht="12.75" customHeight="1">
      <c r="A91" s="7"/>
      <c r="B91" s="52"/>
      <c r="C91" s="52"/>
      <c r="D91" s="52"/>
      <c r="E91" s="52"/>
      <c r="F91" s="52"/>
      <c r="G91" s="64"/>
      <c r="H91" s="52"/>
      <c r="I91" s="64"/>
      <c r="J91" s="52"/>
      <c r="K91" s="64"/>
      <c r="L91" s="64"/>
      <c r="O91" s="52"/>
      <c r="P91" s="52"/>
      <c r="Q91" s="52"/>
      <c r="R91" s="52"/>
      <c r="S91" s="52"/>
      <c r="T91" s="52"/>
      <c r="U91" s="52"/>
    </row>
    <row r="92" spans="1:21" ht="12.75" customHeight="1">
      <c r="A92" s="7"/>
      <c r="B92" s="52"/>
      <c r="C92" s="52"/>
      <c r="D92" s="52"/>
      <c r="E92" s="52"/>
      <c r="F92" s="52"/>
      <c r="G92" s="64"/>
      <c r="H92" s="52"/>
      <c r="I92" s="64"/>
      <c r="J92" s="52"/>
      <c r="K92" s="64"/>
      <c r="L92" s="64"/>
      <c r="O92" s="52"/>
      <c r="P92" s="52"/>
      <c r="Q92" s="52"/>
      <c r="R92" s="52"/>
      <c r="S92" s="52"/>
      <c r="T92" s="52"/>
      <c r="U92" s="52"/>
    </row>
    <row r="93" spans="1:21" ht="12.75" customHeight="1">
      <c r="A93" s="7"/>
      <c r="B93" s="52"/>
      <c r="C93" s="52"/>
      <c r="D93" s="52"/>
      <c r="E93" s="52"/>
      <c r="F93" s="52"/>
      <c r="G93" s="64"/>
      <c r="H93" s="52"/>
      <c r="I93" s="64"/>
      <c r="J93" s="52"/>
      <c r="K93" s="64"/>
      <c r="L93" s="64"/>
      <c r="O93" s="52"/>
      <c r="P93" s="52"/>
      <c r="Q93" s="52"/>
      <c r="R93" s="52"/>
      <c r="S93" s="52"/>
      <c r="T93" s="52"/>
      <c r="U93" s="52"/>
    </row>
    <row r="94" spans="1:21" ht="12.75" customHeight="1">
      <c r="A94" s="7"/>
      <c r="B94" s="52"/>
      <c r="C94" s="52"/>
      <c r="D94" s="52"/>
      <c r="E94" s="52"/>
      <c r="F94" s="52"/>
      <c r="G94" s="64"/>
      <c r="H94" s="52"/>
      <c r="I94" s="64"/>
      <c r="J94" s="52"/>
      <c r="K94" s="64"/>
      <c r="L94" s="64"/>
      <c r="O94" s="52"/>
      <c r="P94" s="52"/>
      <c r="Q94" s="52"/>
      <c r="R94" s="52"/>
      <c r="S94" s="52"/>
      <c r="T94" s="52"/>
      <c r="U94" s="52"/>
    </row>
    <row r="95" spans="1:21" ht="12.75" customHeight="1">
      <c r="A95" s="7"/>
      <c r="B95" s="52"/>
      <c r="C95" s="52"/>
      <c r="D95" s="52"/>
      <c r="E95" s="52"/>
      <c r="F95" s="52"/>
      <c r="G95" s="64"/>
      <c r="H95" s="52"/>
      <c r="I95" s="64"/>
      <c r="J95" s="52"/>
      <c r="K95" s="64"/>
      <c r="L95" s="64"/>
      <c r="O95" s="52"/>
      <c r="P95" s="52"/>
      <c r="Q95" s="52"/>
      <c r="R95" s="52"/>
      <c r="S95" s="52"/>
      <c r="T95" s="52"/>
      <c r="U95" s="52"/>
    </row>
    <row r="96" spans="1:21" ht="12.75" customHeight="1">
      <c r="A96" s="7"/>
      <c r="B96" s="52"/>
      <c r="C96" s="52"/>
      <c r="D96" s="52"/>
      <c r="E96" s="52"/>
      <c r="F96" s="52"/>
      <c r="G96" s="64"/>
      <c r="H96" s="52"/>
      <c r="I96" s="64"/>
      <c r="J96" s="52"/>
      <c r="K96" s="64"/>
      <c r="L96" s="64"/>
      <c r="O96" s="52"/>
      <c r="P96" s="52"/>
      <c r="Q96" s="52"/>
      <c r="R96" s="52"/>
      <c r="S96" s="52"/>
      <c r="T96" s="52"/>
      <c r="U96" s="52"/>
    </row>
    <row r="97" spans="1:21" ht="12.75" customHeight="1">
      <c r="A97" s="7"/>
      <c r="B97" s="52"/>
      <c r="C97" s="52"/>
      <c r="D97" s="52"/>
      <c r="E97" s="52"/>
      <c r="F97" s="52"/>
      <c r="G97" s="64"/>
      <c r="H97" s="52"/>
      <c r="I97" s="64"/>
      <c r="J97" s="52"/>
      <c r="K97" s="64"/>
      <c r="L97" s="64"/>
      <c r="O97" s="52"/>
      <c r="P97" s="52"/>
      <c r="Q97" s="52"/>
      <c r="R97" s="52"/>
      <c r="S97" s="52"/>
      <c r="T97" s="52"/>
      <c r="U97" s="52"/>
    </row>
    <row r="98" spans="1:21" ht="12.75" customHeight="1">
      <c r="A98" s="7"/>
      <c r="B98" s="52"/>
      <c r="C98" s="52"/>
      <c r="D98" s="52"/>
      <c r="E98" s="52"/>
      <c r="F98" s="52"/>
      <c r="G98" s="64"/>
      <c r="H98" s="52"/>
      <c r="I98" s="64"/>
      <c r="J98" s="52"/>
      <c r="K98" s="64"/>
      <c r="L98" s="64"/>
      <c r="O98" s="52"/>
      <c r="P98" s="52"/>
      <c r="Q98" s="52"/>
      <c r="R98" s="52"/>
      <c r="S98" s="52"/>
      <c r="T98" s="52"/>
      <c r="U98" s="52"/>
    </row>
    <row r="99" spans="1:21" ht="12.75" customHeight="1">
      <c r="A99" s="7"/>
      <c r="B99" s="52"/>
      <c r="C99" s="52"/>
      <c r="D99" s="52"/>
      <c r="E99" s="52"/>
      <c r="F99" s="52"/>
      <c r="G99" s="64"/>
      <c r="H99" s="52"/>
      <c r="I99" s="64"/>
      <c r="J99" s="52"/>
      <c r="K99" s="64"/>
      <c r="L99" s="64"/>
      <c r="O99" s="52"/>
      <c r="P99" s="52"/>
      <c r="Q99" s="52"/>
      <c r="R99" s="52"/>
      <c r="S99" s="52"/>
      <c r="T99" s="52"/>
      <c r="U99" s="52"/>
    </row>
    <row r="100" spans="1:21" ht="12.75" customHeight="1">
      <c r="A100" s="7"/>
      <c r="B100" s="52"/>
      <c r="C100" s="52"/>
      <c r="D100" s="52"/>
      <c r="E100" s="52"/>
      <c r="F100" s="52"/>
      <c r="G100" s="64"/>
      <c r="H100" s="52"/>
      <c r="I100" s="64"/>
      <c r="J100" s="52"/>
      <c r="K100" s="64"/>
      <c r="L100" s="64"/>
      <c r="O100" s="52"/>
      <c r="P100" s="52"/>
      <c r="Q100" s="52"/>
      <c r="R100" s="52"/>
      <c r="S100" s="52"/>
      <c r="T100" s="52"/>
      <c r="U100" s="52"/>
    </row>
    <row r="101" spans="1:21" ht="12.75" customHeight="1">
      <c r="A101" s="7"/>
      <c r="B101" s="52"/>
      <c r="C101" s="52"/>
      <c r="D101" s="52"/>
      <c r="E101" s="52"/>
      <c r="F101" s="52"/>
      <c r="G101" s="64"/>
      <c r="H101" s="52"/>
      <c r="I101" s="64"/>
      <c r="J101" s="52"/>
      <c r="K101" s="64"/>
      <c r="L101" s="64"/>
      <c r="O101" s="52"/>
      <c r="P101" s="52"/>
      <c r="Q101" s="52"/>
      <c r="R101" s="52"/>
      <c r="S101" s="52"/>
      <c r="T101" s="52"/>
      <c r="U101" s="52"/>
    </row>
    <row r="102" spans="1:21" ht="12.75" customHeight="1">
      <c r="A102" s="7"/>
      <c r="B102" s="52"/>
      <c r="C102" s="52"/>
      <c r="D102" s="52"/>
      <c r="E102" s="52"/>
      <c r="F102" s="52"/>
      <c r="G102" s="64"/>
      <c r="H102" s="52"/>
      <c r="I102" s="64"/>
      <c r="J102" s="52"/>
      <c r="K102" s="64"/>
      <c r="L102" s="64"/>
      <c r="O102" s="52"/>
      <c r="P102" s="52"/>
      <c r="Q102" s="52"/>
      <c r="R102" s="52"/>
      <c r="S102" s="52"/>
      <c r="T102" s="52"/>
      <c r="U102" s="52"/>
    </row>
    <row r="103" spans="1:21" ht="12.75" customHeight="1">
      <c r="A103" s="7"/>
      <c r="B103" s="52"/>
      <c r="C103" s="52"/>
      <c r="D103" s="52"/>
      <c r="E103" s="52"/>
      <c r="F103" s="52"/>
      <c r="G103" s="64"/>
      <c r="H103" s="52"/>
      <c r="I103" s="64"/>
      <c r="J103" s="52"/>
      <c r="K103" s="64"/>
      <c r="L103" s="64"/>
      <c r="O103" s="52"/>
      <c r="P103" s="52"/>
      <c r="Q103" s="52"/>
      <c r="R103" s="52"/>
      <c r="S103" s="52"/>
      <c r="T103" s="52"/>
      <c r="U103" s="52"/>
    </row>
    <row r="104" spans="1:21" ht="12.75" customHeight="1">
      <c r="A104" s="7"/>
      <c r="B104" s="52"/>
      <c r="C104" s="52"/>
      <c r="D104" s="52"/>
      <c r="E104" s="52"/>
      <c r="F104" s="52"/>
      <c r="G104" s="64"/>
      <c r="H104" s="52"/>
      <c r="I104" s="64"/>
      <c r="J104" s="52"/>
      <c r="K104" s="64"/>
      <c r="L104" s="64"/>
      <c r="O104" s="52"/>
      <c r="P104" s="52"/>
      <c r="Q104" s="52"/>
      <c r="R104" s="52"/>
      <c r="S104" s="52"/>
      <c r="T104" s="52"/>
      <c r="U104" s="52"/>
    </row>
    <row r="105" spans="1:21" ht="12.75" customHeight="1">
      <c r="A105" s="7"/>
      <c r="B105" s="52"/>
      <c r="C105" s="52"/>
      <c r="D105" s="52"/>
      <c r="E105" s="52"/>
      <c r="F105" s="52"/>
      <c r="G105" s="64"/>
      <c r="H105" s="52"/>
      <c r="I105" s="64"/>
      <c r="J105" s="52"/>
      <c r="K105" s="64"/>
      <c r="L105" s="64"/>
      <c r="O105" s="52"/>
      <c r="P105" s="52"/>
      <c r="Q105" s="52"/>
      <c r="R105" s="52"/>
      <c r="S105" s="52"/>
      <c r="T105" s="52"/>
      <c r="U105" s="52"/>
    </row>
    <row r="106" spans="1:21" ht="12.75" customHeight="1">
      <c r="A106" s="7"/>
      <c r="B106" s="52"/>
      <c r="C106" s="52"/>
      <c r="D106" s="52"/>
      <c r="E106" s="52"/>
      <c r="F106" s="52"/>
      <c r="G106" s="64"/>
      <c r="H106" s="52"/>
      <c r="I106" s="64"/>
      <c r="J106" s="52"/>
      <c r="K106" s="64"/>
      <c r="L106" s="64"/>
      <c r="O106" s="52"/>
      <c r="P106" s="52"/>
      <c r="Q106" s="52"/>
      <c r="R106" s="52"/>
      <c r="S106" s="52"/>
      <c r="T106" s="52"/>
      <c r="U106" s="52"/>
    </row>
    <row r="107" spans="1:21" ht="12.75" customHeight="1">
      <c r="A107" s="7"/>
      <c r="B107" s="52"/>
      <c r="C107" s="52"/>
      <c r="D107" s="52"/>
      <c r="E107" s="52"/>
      <c r="F107" s="52"/>
      <c r="G107" s="64"/>
      <c r="H107" s="52"/>
      <c r="I107" s="64"/>
      <c r="J107" s="52"/>
      <c r="K107" s="64"/>
      <c r="L107" s="64"/>
      <c r="O107" s="52"/>
      <c r="P107" s="52"/>
      <c r="Q107" s="52"/>
      <c r="R107" s="52"/>
      <c r="S107" s="52"/>
      <c r="T107" s="52"/>
      <c r="U107" s="52"/>
    </row>
    <row r="108" spans="1:21" ht="12.75" customHeight="1">
      <c r="A108" s="7"/>
      <c r="B108" s="52"/>
      <c r="C108" s="52"/>
      <c r="D108" s="52"/>
      <c r="E108" s="52"/>
      <c r="F108" s="52"/>
      <c r="G108" s="64"/>
      <c r="H108" s="52"/>
      <c r="I108" s="64"/>
      <c r="J108" s="52"/>
      <c r="K108" s="64"/>
      <c r="L108" s="64"/>
      <c r="O108" s="52"/>
      <c r="P108" s="52"/>
      <c r="Q108" s="52"/>
      <c r="R108" s="52"/>
      <c r="S108" s="52"/>
      <c r="T108" s="52"/>
      <c r="U108" s="52"/>
    </row>
    <row r="109" spans="1:21" ht="12.75" customHeight="1">
      <c r="A109" s="7"/>
      <c r="B109" s="52"/>
      <c r="C109" s="52"/>
      <c r="D109" s="52"/>
      <c r="E109" s="52"/>
      <c r="F109" s="52"/>
      <c r="G109" s="64"/>
      <c r="H109" s="52"/>
      <c r="I109" s="64"/>
      <c r="J109" s="52"/>
      <c r="K109" s="64"/>
      <c r="L109" s="64"/>
      <c r="O109" s="52"/>
      <c r="P109" s="52"/>
      <c r="Q109" s="52"/>
      <c r="R109" s="52"/>
      <c r="S109" s="52"/>
      <c r="T109" s="52"/>
      <c r="U109" s="52"/>
    </row>
    <row r="110" spans="1:21" ht="12.75" customHeight="1">
      <c r="A110" s="7"/>
      <c r="B110" s="52"/>
      <c r="C110" s="52"/>
      <c r="D110" s="52"/>
      <c r="E110" s="52"/>
      <c r="F110" s="52"/>
      <c r="G110" s="64"/>
      <c r="H110" s="52"/>
      <c r="I110" s="64"/>
      <c r="J110" s="52"/>
      <c r="K110" s="64"/>
      <c r="L110" s="64"/>
      <c r="O110" s="52"/>
      <c r="P110" s="52"/>
      <c r="Q110" s="52"/>
      <c r="R110" s="52"/>
      <c r="S110" s="52"/>
      <c r="T110" s="52"/>
      <c r="U110" s="52"/>
    </row>
    <row r="111" spans="1:21" ht="12.75" customHeight="1">
      <c r="A111" s="7"/>
      <c r="B111" s="52"/>
      <c r="C111" s="52"/>
      <c r="D111" s="52"/>
      <c r="E111" s="52"/>
      <c r="F111" s="52"/>
      <c r="G111" s="64"/>
      <c r="H111" s="52"/>
      <c r="I111" s="64"/>
      <c r="J111" s="52"/>
      <c r="K111" s="64"/>
      <c r="L111" s="64"/>
      <c r="O111" s="52"/>
      <c r="P111" s="52"/>
      <c r="Q111" s="52"/>
      <c r="R111" s="52"/>
      <c r="S111" s="52"/>
      <c r="T111" s="52"/>
      <c r="U111" s="52"/>
    </row>
    <row r="112" spans="1:21" ht="12.75" customHeight="1">
      <c r="A112" s="7"/>
      <c r="B112" s="52"/>
      <c r="C112" s="52"/>
      <c r="D112" s="52"/>
      <c r="E112" s="52"/>
      <c r="F112" s="52"/>
      <c r="G112" s="64"/>
      <c r="H112" s="52"/>
      <c r="I112" s="64"/>
      <c r="J112" s="52"/>
      <c r="K112" s="64"/>
      <c r="L112" s="64"/>
      <c r="O112" s="52"/>
      <c r="P112" s="52"/>
      <c r="Q112" s="52"/>
      <c r="R112" s="52"/>
      <c r="S112" s="52"/>
      <c r="T112" s="52"/>
      <c r="U112" s="52"/>
    </row>
    <row r="113" spans="1:21" ht="12.75" customHeight="1">
      <c r="A113" s="7"/>
      <c r="B113" s="52"/>
      <c r="C113" s="52"/>
      <c r="D113" s="52"/>
      <c r="E113" s="52"/>
      <c r="F113" s="52"/>
      <c r="G113" s="64"/>
      <c r="H113" s="52"/>
      <c r="I113" s="64"/>
      <c r="J113" s="52"/>
      <c r="K113" s="64"/>
      <c r="L113" s="64"/>
      <c r="O113" s="52"/>
      <c r="P113" s="52"/>
      <c r="Q113" s="52"/>
      <c r="R113" s="52"/>
      <c r="S113" s="52"/>
      <c r="T113" s="52"/>
      <c r="U113" s="52"/>
    </row>
    <row r="114" spans="1:21" ht="12.75" customHeight="1">
      <c r="A114" s="7"/>
      <c r="B114" s="52"/>
      <c r="C114" s="52"/>
      <c r="D114" s="52"/>
      <c r="E114" s="52"/>
      <c r="F114" s="52"/>
      <c r="G114" s="64"/>
      <c r="H114" s="52"/>
      <c r="I114" s="64"/>
      <c r="J114" s="52"/>
      <c r="K114" s="64"/>
      <c r="L114" s="64"/>
      <c r="O114" s="52"/>
      <c r="P114" s="52"/>
      <c r="Q114" s="52"/>
      <c r="R114" s="52"/>
      <c r="S114" s="52"/>
      <c r="T114" s="52"/>
      <c r="U114" s="52"/>
    </row>
    <row r="115" spans="1:21" ht="12.75" customHeight="1">
      <c r="A115" s="7"/>
      <c r="B115" s="52"/>
      <c r="C115" s="52"/>
      <c r="D115" s="52"/>
      <c r="E115" s="52"/>
      <c r="F115" s="52"/>
      <c r="G115" s="64"/>
      <c r="H115" s="52"/>
      <c r="I115" s="64"/>
      <c r="J115" s="52"/>
      <c r="K115" s="64"/>
      <c r="L115" s="64"/>
      <c r="O115" s="52"/>
      <c r="P115" s="52"/>
      <c r="Q115" s="52"/>
      <c r="R115" s="52"/>
      <c r="S115" s="52"/>
      <c r="T115" s="52"/>
      <c r="U115" s="52"/>
    </row>
    <row r="116" spans="1:21" ht="12.75" customHeight="1">
      <c r="A116" s="7"/>
      <c r="B116" s="52"/>
      <c r="C116" s="52"/>
      <c r="D116" s="52"/>
      <c r="E116" s="52"/>
      <c r="F116" s="52"/>
      <c r="G116" s="64"/>
      <c r="H116" s="52"/>
      <c r="I116" s="64"/>
      <c r="J116" s="52"/>
      <c r="K116" s="64"/>
      <c r="L116" s="64"/>
      <c r="O116" s="52"/>
      <c r="P116" s="52"/>
      <c r="Q116" s="52"/>
      <c r="R116" s="52"/>
      <c r="S116" s="52"/>
      <c r="T116" s="52"/>
      <c r="U116" s="52"/>
    </row>
    <row r="117" spans="1:21" ht="12.75" customHeight="1">
      <c r="A117" s="7"/>
      <c r="B117" s="52"/>
      <c r="C117" s="52"/>
      <c r="D117" s="52"/>
      <c r="E117" s="52"/>
      <c r="F117" s="52"/>
      <c r="G117" s="64"/>
      <c r="H117" s="52"/>
      <c r="I117" s="64"/>
      <c r="J117" s="52"/>
      <c r="K117" s="64"/>
      <c r="L117" s="64"/>
      <c r="O117" s="52"/>
      <c r="P117" s="52"/>
      <c r="Q117" s="52"/>
      <c r="R117" s="52"/>
      <c r="S117" s="52"/>
      <c r="T117" s="52"/>
      <c r="U117" s="52"/>
    </row>
    <row r="118" spans="1:21" ht="12.75" customHeight="1">
      <c r="A118" s="7"/>
      <c r="B118" s="52"/>
      <c r="C118" s="52"/>
      <c r="D118" s="52"/>
      <c r="E118" s="52"/>
      <c r="F118" s="52"/>
      <c r="G118" s="64"/>
      <c r="H118" s="52"/>
      <c r="I118" s="64"/>
      <c r="J118" s="52"/>
      <c r="K118" s="64"/>
      <c r="L118" s="64"/>
      <c r="O118" s="52"/>
      <c r="P118" s="52"/>
      <c r="Q118" s="52"/>
      <c r="R118" s="52"/>
      <c r="S118" s="52"/>
      <c r="T118" s="52"/>
      <c r="U118" s="52"/>
    </row>
    <row r="119" spans="1:21" ht="12.75" customHeight="1">
      <c r="A119" s="7"/>
      <c r="B119" s="52"/>
      <c r="C119" s="52"/>
      <c r="D119" s="52"/>
      <c r="E119" s="52"/>
      <c r="F119" s="52"/>
      <c r="G119" s="64"/>
      <c r="H119" s="52"/>
      <c r="I119" s="64"/>
      <c r="J119" s="52"/>
      <c r="K119" s="64"/>
      <c r="L119" s="64"/>
      <c r="O119" s="52"/>
      <c r="P119" s="52"/>
      <c r="Q119" s="52"/>
      <c r="R119" s="52"/>
      <c r="S119" s="52"/>
      <c r="T119" s="52"/>
      <c r="U119" s="52"/>
    </row>
    <row r="120" spans="1:21" ht="12.75" customHeight="1">
      <c r="A120" s="7"/>
      <c r="B120" s="52"/>
      <c r="C120" s="52"/>
      <c r="D120" s="52"/>
      <c r="E120" s="52"/>
      <c r="F120" s="52"/>
      <c r="G120" s="64"/>
      <c r="H120" s="52"/>
      <c r="I120" s="64"/>
      <c r="J120" s="52"/>
      <c r="K120" s="64"/>
      <c r="L120" s="64"/>
      <c r="O120" s="52"/>
      <c r="P120" s="52"/>
      <c r="Q120" s="52"/>
      <c r="R120" s="52"/>
      <c r="S120" s="52"/>
      <c r="T120" s="52"/>
      <c r="U120" s="52"/>
    </row>
    <row r="121" spans="1:21" ht="12.75" customHeight="1">
      <c r="A121" s="7"/>
      <c r="B121" s="52"/>
      <c r="C121" s="52"/>
      <c r="D121" s="52"/>
      <c r="E121" s="52"/>
      <c r="F121" s="52"/>
      <c r="G121" s="64"/>
      <c r="H121" s="52"/>
      <c r="I121" s="64"/>
      <c r="J121" s="52"/>
      <c r="K121" s="64"/>
      <c r="L121" s="64"/>
      <c r="O121" s="52"/>
      <c r="P121" s="52"/>
      <c r="Q121" s="52"/>
      <c r="R121" s="52"/>
      <c r="S121" s="52"/>
      <c r="T121" s="52"/>
      <c r="U121" s="52"/>
    </row>
    <row r="122" spans="1:21" ht="12.75" customHeight="1">
      <c r="A122" s="7"/>
      <c r="B122" s="52"/>
      <c r="C122" s="52"/>
      <c r="D122" s="52"/>
      <c r="E122" s="52"/>
      <c r="F122" s="52"/>
      <c r="G122" s="64"/>
      <c r="H122" s="52"/>
      <c r="I122" s="64"/>
      <c r="J122" s="52"/>
      <c r="K122" s="64"/>
      <c r="L122" s="64"/>
      <c r="O122" s="52"/>
      <c r="P122" s="52"/>
      <c r="Q122" s="52"/>
      <c r="R122" s="52"/>
      <c r="S122" s="52"/>
      <c r="T122" s="52"/>
      <c r="U122" s="52"/>
    </row>
    <row r="123" spans="1:21" ht="12.75" customHeight="1">
      <c r="A123" s="7"/>
      <c r="B123" s="52"/>
      <c r="C123" s="52"/>
      <c r="D123" s="52"/>
      <c r="E123" s="52"/>
      <c r="F123" s="52"/>
      <c r="G123" s="64"/>
      <c r="H123" s="52"/>
      <c r="I123" s="64"/>
      <c r="J123" s="52"/>
      <c r="K123" s="64"/>
      <c r="L123" s="64"/>
      <c r="O123" s="52"/>
      <c r="P123" s="52"/>
      <c r="Q123" s="52"/>
      <c r="R123" s="52"/>
      <c r="S123" s="52"/>
      <c r="T123" s="52"/>
      <c r="U123" s="52"/>
    </row>
  </sheetData>
  <mergeCells count="11">
    <mergeCell ref="A1:C1"/>
    <mergeCell ref="E1:L3"/>
    <mergeCell ref="A2:B2"/>
    <mergeCell ref="A4:B4"/>
    <mergeCell ref="A5:B5"/>
    <mergeCell ref="A6:B6"/>
    <mergeCell ref="C6:D6"/>
    <mergeCell ref="A7:B7"/>
    <mergeCell ref="C7:D7"/>
    <mergeCell ref="A8:B8"/>
    <mergeCell ref="A9:B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E4" sqref="E4"/>
    </sheetView>
  </sheetViews>
  <sheetFormatPr defaultColWidth="12.57421875" defaultRowHeight="12.75"/>
  <cols>
    <col min="1" max="1" width="8.7109375" style="0" customWidth="1"/>
    <col min="2" max="2" width="10.421875" style="0" customWidth="1"/>
    <col min="3" max="3" width="22.28125" style="0" customWidth="1"/>
    <col min="4" max="4" width="18.421875" style="0" customWidth="1"/>
    <col min="5" max="5" width="22.28125" style="0" customWidth="1"/>
    <col min="6" max="20" width="8.7109375" style="0" customWidth="1"/>
    <col min="21" max="16384" width="11.57421875" style="0" customWidth="1"/>
  </cols>
  <sheetData>
    <row r="1" spans="1:10" ht="12.75" customHeight="1">
      <c r="A1" s="23"/>
      <c r="B1" s="75"/>
      <c r="C1" s="23"/>
      <c r="D1" s="75"/>
      <c r="E1" s="23"/>
      <c r="F1" s="75"/>
      <c r="G1" s="22"/>
      <c r="H1" s="75"/>
      <c r="I1" s="76"/>
      <c r="J1" s="76"/>
    </row>
    <row r="2" spans="1:10" ht="12.75" customHeight="1">
      <c r="A2" s="77"/>
      <c r="B2" s="78"/>
      <c r="C2" s="77"/>
      <c r="D2" s="78"/>
      <c r="E2" s="77"/>
      <c r="F2" s="78"/>
      <c r="G2" s="68"/>
      <c r="H2" s="78"/>
      <c r="I2" s="79"/>
      <c r="J2" s="79"/>
    </row>
    <row r="3" spans="1:10" ht="12.75" customHeight="1">
      <c r="A3" s="77"/>
      <c r="B3" s="78"/>
      <c r="C3" s="77"/>
      <c r="D3" s="77"/>
      <c r="E3" s="77"/>
      <c r="F3" s="78"/>
      <c r="G3" s="68"/>
      <c r="H3" s="78"/>
      <c r="I3" s="79"/>
      <c r="J3" s="79"/>
    </row>
    <row r="4" spans="1:10" ht="12.75" customHeight="1">
      <c r="A4" s="77"/>
      <c r="B4" s="78"/>
      <c r="C4" s="77"/>
      <c r="D4" s="78"/>
      <c r="E4" s="77"/>
      <c r="F4" s="78"/>
      <c r="G4" s="68"/>
      <c r="H4" s="78"/>
      <c r="I4" s="79"/>
      <c r="J4" s="79"/>
    </row>
    <row r="5" spans="1:10" ht="12.75" customHeight="1">
      <c r="A5" s="77"/>
      <c r="B5" s="78"/>
      <c r="C5" s="77"/>
      <c r="D5" s="78"/>
      <c r="E5" s="77"/>
      <c r="F5" s="78"/>
      <c r="G5" s="68"/>
      <c r="H5" s="78"/>
      <c r="I5" s="79"/>
      <c r="J5" s="79"/>
    </row>
    <row r="6" spans="1:10" ht="12.75" customHeight="1">
      <c r="A6" s="77"/>
      <c r="B6" s="78"/>
      <c r="C6" s="77"/>
      <c r="D6" s="78"/>
      <c r="E6" s="77"/>
      <c r="F6" s="78"/>
      <c r="G6" s="68"/>
      <c r="H6" s="78"/>
      <c r="I6" s="79"/>
      <c r="J6" s="79"/>
    </row>
    <row r="7" spans="1:10" ht="12.75" customHeight="1">
      <c r="A7" s="77"/>
      <c r="B7" s="78"/>
      <c r="C7" s="77"/>
      <c r="D7" s="78"/>
      <c r="E7" s="77"/>
      <c r="F7" s="78"/>
      <c r="G7" s="68"/>
      <c r="H7" s="78"/>
      <c r="I7" s="79"/>
      <c r="J7" s="79"/>
    </row>
    <row r="8" spans="1:10" ht="12.75" customHeight="1">
      <c r="A8" s="80"/>
      <c r="B8" s="81"/>
      <c r="C8" s="82"/>
      <c r="D8" s="78"/>
      <c r="E8" s="77"/>
      <c r="F8" s="78"/>
      <c r="G8" s="68"/>
      <c r="H8" s="78"/>
      <c r="I8" s="79"/>
      <c r="J8" s="79"/>
    </row>
    <row r="9" spans="1:10" ht="12.75" customHeight="1">
      <c r="A9" s="77"/>
      <c r="B9" s="78"/>
      <c r="C9" s="77"/>
      <c r="D9" s="78"/>
      <c r="E9" s="77"/>
      <c r="F9" s="78"/>
      <c r="G9" s="68"/>
      <c r="H9" s="78"/>
      <c r="I9" s="79"/>
      <c r="J9" s="79"/>
    </row>
    <row r="10" spans="1:10" ht="12.75" customHeight="1">
      <c r="A10" s="77"/>
      <c r="B10" s="78"/>
      <c r="C10" s="83"/>
      <c r="D10" s="78"/>
      <c r="E10" s="77"/>
      <c r="F10" s="78"/>
      <c r="G10" s="68"/>
      <c r="H10" s="78"/>
      <c r="I10" s="79"/>
      <c r="J10" s="79"/>
    </row>
    <row r="11" spans="1:10" ht="12.75" customHeight="1">
      <c r="A11" s="77"/>
      <c r="B11" s="78"/>
      <c r="C11" s="77"/>
      <c r="D11" s="78"/>
      <c r="E11" s="77"/>
      <c r="F11" s="78"/>
      <c r="G11" s="68"/>
      <c r="H11" s="78"/>
      <c r="I11" s="79"/>
      <c r="J11" s="79"/>
    </row>
    <row r="12" spans="1:10" ht="12.75" customHeight="1">
      <c r="A12" s="84"/>
      <c r="B12" s="78"/>
      <c r="C12" s="84"/>
      <c r="D12" s="78"/>
      <c r="E12" s="84"/>
      <c r="F12" s="78"/>
      <c r="G12" s="68"/>
      <c r="H12" s="78"/>
      <c r="I12" s="79"/>
      <c r="J12" s="79"/>
    </row>
    <row r="13" spans="1:10" ht="12.75" customHeight="1">
      <c r="A13" s="84"/>
      <c r="B13" s="78"/>
      <c r="C13" s="84"/>
      <c r="D13" s="78"/>
      <c r="E13" s="84"/>
      <c r="F13" s="78"/>
      <c r="G13" s="68"/>
      <c r="H13" s="78"/>
      <c r="I13" s="79"/>
      <c r="J13" s="79"/>
    </row>
    <row r="14" spans="1:10" ht="12.75" customHeight="1">
      <c r="A14" s="84"/>
      <c r="B14" s="78"/>
      <c r="C14" s="84"/>
      <c r="D14" s="78"/>
      <c r="E14" s="84"/>
      <c r="F14" s="78"/>
      <c r="G14" s="68"/>
      <c r="H14" s="78"/>
      <c r="I14" s="79"/>
      <c r="J14" s="79"/>
    </row>
    <row r="15" spans="1:10" ht="12.75" customHeight="1">
      <c r="A15" s="85"/>
      <c r="B15" s="82"/>
      <c r="C15" s="82"/>
      <c r="D15" s="82"/>
      <c r="E15" s="82"/>
      <c r="F15" s="82"/>
      <c r="G15" s="82"/>
      <c r="H15" s="82"/>
      <c r="I15" s="82"/>
      <c r="J15" s="82"/>
    </row>
    <row r="16" ht="12.75" customHeight="1">
      <c r="A16" s="86"/>
    </row>
    <row r="17" ht="12.75" customHeight="1">
      <c r="A17" s="86"/>
    </row>
    <row r="18" ht="12.75" customHeight="1">
      <c r="A18" s="86"/>
    </row>
    <row r="19" ht="12.75" customHeight="1">
      <c r="A19" s="86"/>
    </row>
    <row r="20" ht="12.75" customHeight="1">
      <c r="A20" s="86"/>
    </row>
    <row r="21" ht="12.75" customHeight="1">
      <c r="A21" s="86"/>
    </row>
    <row r="22" ht="12.75" customHeight="1">
      <c r="A22" s="86"/>
    </row>
    <row r="23" ht="12.75" customHeight="1">
      <c r="A23" s="86"/>
    </row>
    <row r="24" ht="12.75" customHeight="1">
      <c r="A24" s="86"/>
    </row>
    <row r="25" ht="12.75" customHeight="1">
      <c r="A25" s="86"/>
    </row>
    <row r="26" ht="12.75" customHeight="1">
      <c r="A26" s="86"/>
    </row>
    <row r="27" ht="12.75" customHeight="1">
      <c r="A27" s="86"/>
    </row>
    <row r="28" ht="12.75" customHeight="1">
      <c r="A28" s="86"/>
    </row>
    <row r="29" ht="12.75" customHeight="1">
      <c r="A29" s="86"/>
    </row>
    <row r="30" ht="12.75" customHeight="1">
      <c r="A30" s="86"/>
    </row>
    <row r="31" ht="12.75" customHeight="1">
      <c r="A31" s="86"/>
    </row>
    <row r="32" ht="12.75" customHeight="1">
      <c r="A32" s="86"/>
    </row>
    <row r="33" ht="12.75" customHeight="1">
      <c r="A33" s="86"/>
    </row>
    <row r="34" ht="12.75" customHeight="1">
      <c r="A34" s="86"/>
    </row>
    <row r="35" ht="12.75" customHeight="1">
      <c r="A35" s="86"/>
    </row>
    <row r="36" ht="12.75" customHeight="1">
      <c r="A36" s="86"/>
    </row>
    <row r="37" ht="12.75" customHeight="1">
      <c r="A37" s="86"/>
    </row>
    <row r="38" ht="12.75" customHeight="1">
      <c r="A38" s="86"/>
    </row>
    <row r="39" ht="12.75" customHeight="1">
      <c r="A39" s="86"/>
    </row>
    <row r="40" ht="12.75" customHeight="1">
      <c r="A40" s="86"/>
    </row>
    <row r="41" ht="12.75" customHeight="1">
      <c r="A41" s="86"/>
    </row>
    <row r="42" ht="12.75" customHeight="1">
      <c r="A42" s="86"/>
    </row>
    <row r="43" ht="12.75" customHeight="1">
      <c r="A43" s="86"/>
    </row>
    <row r="44" ht="12.75" customHeight="1">
      <c r="A44" s="86"/>
    </row>
    <row r="45" ht="12.75" customHeight="1">
      <c r="A45" s="86"/>
    </row>
    <row r="46" ht="12.75" customHeight="1">
      <c r="A46" s="86"/>
    </row>
    <row r="47" ht="12.75" customHeight="1">
      <c r="A47" s="86"/>
    </row>
    <row r="48" ht="12.75" customHeight="1">
      <c r="A48" s="86"/>
    </row>
    <row r="49" ht="12.75" customHeight="1">
      <c r="A49" s="86"/>
    </row>
    <row r="50" ht="12.75" customHeight="1">
      <c r="A50" s="86"/>
    </row>
    <row r="51" ht="12.75" customHeight="1">
      <c r="A51" s="86"/>
    </row>
    <row r="52" ht="12.75" customHeight="1">
      <c r="A52" s="86"/>
    </row>
    <row r="53" ht="12.75" customHeight="1">
      <c r="A53" s="86"/>
    </row>
    <row r="54" ht="12.75" customHeight="1">
      <c r="A54" s="86"/>
    </row>
    <row r="55" ht="12.75" customHeight="1">
      <c r="A55" s="86"/>
    </row>
    <row r="56" ht="12.75" customHeight="1">
      <c r="A56" s="86"/>
    </row>
    <row r="57" ht="12.75" customHeight="1">
      <c r="A57" s="86"/>
    </row>
    <row r="58" ht="12.75" customHeight="1">
      <c r="A58" s="86"/>
    </row>
    <row r="59" ht="12.75" customHeight="1">
      <c r="A59" s="86"/>
    </row>
    <row r="60" ht="12.75" customHeight="1">
      <c r="A60" s="86"/>
    </row>
    <row r="61" ht="12.75" customHeight="1">
      <c r="A61" s="86"/>
    </row>
    <row r="62" ht="12.75" customHeight="1">
      <c r="A62" s="86"/>
    </row>
    <row r="63" ht="12.75" customHeight="1">
      <c r="A63" s="86"/>
    </row>
    <row r="64" ht="12.75" customHeight="1">
      <c r="A64" s="86"/>
    </row>
    <row r="65" ht="12.75" customHeight="1">
      <c r="A65" s="86"/>
    </row>
    <row r="66" ht="12.75" customHeight="1">
      <c r="A66" s="86"/>
    </row>
    <row r="67" ht="12.75" customHeight="1">
      <c r="A67" s="86"/>
    </row>
    <row r="68" ht="12.75" customHeight="1">
      <c r="A68" s="86"/>
    </row>
    <row r="69" ht="12.75" customHeight="1">
      <c r="A69" s="86"/>
    </row>
    <row r="70" ht="12.75" customHeight="1">
      <c r="A70" s="86"/>
    </row>
    <row r="71" ht="12.75" customHeight="1">
      <c r="A71" s="86"/>
    </row>
    <row r="72" ht="12.75" customHeight="1">
      <c r="A72" s="86"/>
    </row>
    <row r="73" ht="12.75" customHeight="1">
      <c r="A73" s="86"/>
    </row>
    <row r="74" ht="12.75" customHeight="1">
      <c r="A74" s="86"/>
    </row>
    <row r="75" ht="12.75" customHeight="1">
      <c r="A75" s="86"/>
    </row>
    <row r="76" ht="12.75" customHeight="1">
      <c r="A76" s="86"/>
    </row>
    <row r="77" ht="12.75" customHeight="1">
      <c r="A77" s="86"/>
    </row>
    <row r="78" ht="12.75" customHeight="1">
      <c r="A78" s="86"/>
    </row>
    <row r="79" ht="12.75" customHeight="1">
      <c r="A79" s="86"/>
    </row>
    <row r="80" ht="12.75" customHeight="1">
      <c r="A80" s="86"/>
    </row>
    <row r="81" ht="12.75" customHeight="1">
      <c r="A81" s="86"/>
    </row>
    <row r="82" ht="12.75" customHeight="1">
      <c r="A82" s="86"/>
    </row>
    <row r="83" ht="12.75" customHeight="1">
      <c r="A83" s="86"/>
    </row>
    <row r="84" ht="12.75" customHeight="1">
      <c r="A84" s="86"/>
    </row>
    <row r="85" ht="12.75" customHeight="1">
      <c r="A85" s="86"/>
    </row>
    <row r="86" ht="12.75" customHeight="1">
      <c r="A86" s="86"/>
    </row>
    <row r="87" ht="12.75" customHeight="1">
      <c r="A87" s="86"/>
    </row>
    <row r="88" ht="12.75" customHeight="1">
      <c r="A88" s="86"/>
    </row>
    <row r="89" ht="12.75" customHeight="1">
      <c r="A89" s="86"/>
    </row>
    <row r="90" ht="12.75" customHeight="1">
      <c r="A90" s="86"/>
    </row>
    <row r="91" ht="12.75" customHeight="1">
      <c r="A91" s="86"/>
    </row>
    <row r="92" ht="12.75" customHeight="1">
      <c r="A92" s="86"/>
    </row>
    <row r="93" ht="12.75" customHeight="1">
      <c r="A93" s="86"/>
    </row>
    <row r="94" ht="12.75" customHeight="1">
      <c r="A94" s="86"/>
    </row>
    <row r="95" ht="12.75" customHeight="1">
      <c r="A95" s="86"/>
    </row>
    <row r="96" ht="12.75" customHeight="1">
      <c r="A96" s="86"/>
    </row>
    <row r="97" ht="12.75" customHeight="1">
      <c r="A97" s="86"/>
    </row>
    <row r="98" ht="12.75" customHeight="1">
      <c r="A98" s="86"/>
    </row>
    <row r="99" ht="12.75" customHeight="1">
      <c r="A99" s="86"/>
    </row>
    <row r="100" ht="12.75" customHeight="1">
      <c r="A100" s="86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Amanda Caringi</cp:lastModifiedBy>
  <dcterms:modified xsi:type="dcterms:W3CDTF">2008-08-01T14:37:27Z</dcterms:modified>
  <cp:category/>
  <cp:version/>
  <cp:contentType/>
  <cp:contentStatus/>
  <cp:revision>28</cp:revision>
</cp:coreProperties>
</file>