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7"/>
  </bookViews>
  <sheets>
    <sheet name="History of Funding and Awards" sheetId="1" r:id="rId1"/>
    <sheet name="Count" sheetId="2" r:id="rId2"/>
    <sheet name="Compare" sheetId="3" r:id="rId3"/>
    <sheet name="States" sheetId="4" r:id="rId4"/>
    <sheet name="FSEOG" sheetId="5" r:id="rId5"/>
    <sheet name="FWS" sheetId="6" r:id="rId6"/>
    <sheet name="PERKINS" sheetId="7" r:id="rId7"/>
    <sheet name="Penalty" sheetId="8" r:id="rId8"/>
  </sheets>
  <definedNames>
    <definedName name="_xlnm.Print_Area" localSheetId="4">'FSEOG'!$A$1:$F$64</definedName>
    <definedName name="_xlnm.Print_Area" localSheetId="5">'FWS'!$A$1:$F$64</definedName>
    <definedName name="_xlnm.Print_Area" localSheetId="0">'History of Funding and Awards'!$A$1:$U$200</definedName>
  </definedNames>
  <calcPr fullCalcOnLoad="1"/>
</workbook>
</file>

<file path=xl/sharedStrings.xml><?xml version="1.0" encoding="utf-8"?>
<sst xmlns="http://schemas.openxmlformats.org/spreadsheetml/2006/main" count="804" uniqueCount="198">
  <si>
    <t>Campus-Based Programs - History of Funding and Awards</t>
  </si>
  <si>
    <t>Part 1 of 4</t>
  </si>
  <si>
    <t xml:space="preserve">FISCAL YEAR APPROPRIATIONS </t>
  </si>
  <si>
    <t>(dollars in thousands)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</si>
  <si>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</si>
  <si>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</si>
  <si>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</si>
  <si>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</si>
  <si>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</si>
  <si>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</si>
  <si>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</si>
  <si>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</si>
  <si>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</si>
  <si>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</si>
  <si>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Federal Supplemental Eduational Opportunity Grant</t>
  </si>
  <si>
    <t xml:space="preserve">     --</t>
  </si>
  <si>
    <t>Federal Work-Study</t>
  </si>
  <si>
    <t>Federal Perkins Loan</t>
  </si>
  <si>
    <t xml:space="preserve">   Federal Capital Contributions</t>
  </si>
  <si>
    <t xml:space="preserve">   Teacher Cancellations</t>
  </si>
  <si>
    <t>1/</t>
  </si>
  <si>
    <t xml:space="preserve">   Loans to Institutions</t>
  </si>
  <si>
    <t>Total</t>
  </si>
  <si>
    <t>AWARD YEAR IMPACT DATA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</si>
  <si>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</si>
  <si>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</si>
  <si>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</si>
  <si>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</si>
  <si>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</si>
  <si>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</si>
  <si>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</si>
  <si>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</si>
  <si>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</si>
  <si>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</si>
  <si>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 xml:space="preserve">AID AVAILABLE TO STUDENTS </t>
  </si>
  <si>
    <t>(dollars in millions)</t>
  </si>
  <si>
    <t>NUMBER OF AWARDS</t>
  </si>
  <si>
    <t>AVERAGE AWARD</t>
  </si>
  <si>
    <t>1/   Transfer funds</t>
  </si>
  <si>
    <t>Part 2 of 4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</si>
  <si>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</si>
  <si>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</si>
  <si>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</si>
  <si>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</si>
  <si>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</si>
  <si>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</si>
  <si>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</si>
  <si>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</si>
  <si>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</si>
  <si>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</si>
  <si>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</si>
  <si>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</si>
  <si>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</si>
  <si>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</si>
  <si>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</si>
  <si>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</si>
  <si>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</si>
  <si>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</si>
  <si>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</si>
  <si>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</si>
  <si>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2/</t>
  </si>
  <si>
    <t>2/   1971 and 1972 merged</t>
  </si>
  <si>
    <t>Part 3 of 4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</si>
  <si>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</si>
  <si>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</si>
  <si>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</si>
  <si>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</si>
  <si>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</si>
  <si>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</si>
  <si>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</si>
  <si>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</si>
  <si>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</si>
  <si>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</si>
  <si>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</si>
  <si>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</si>
  <si>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</si>
  <si>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</si>
  <si>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</si>
  <si>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</si>
  <si>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</si>
  <si>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</si>
  <si>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</si>
  <si>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</si>
  <si>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Part 4 of 4</t>
  </si>
  <si>
    <t>1989</t>
  </si>
  <si>
    <t>1990</t>
  </si>
  <si>
    <t>1991</t>
  </si>
  <si>
    <t>1992</t>
  </si>
  <si>
    <t>1993</t>
  </si>
  <si>
    <t>1994</t>
  </si>
  <si>
    <t>1995</t>
  </si>
  <si>
    <t>1996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</si>
  <si>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</si>
  <si>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</si>
  <si>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</si>
  <si>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</si>
  <si>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</si>
  <si>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</si>
  <si>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</si>
  <si>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</si>
  <si>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</si>
  <si>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Print info.      a1-u49, a52-u101, a108-u157, and a164-u213</t>
  </si>
  <si>
    <t>Number of Institutions</t>
  </si>
  <si>
    <t>Participating in the Campus-Based Programs</t>
  </si>
  <si>
    <t>for the 1999-2000 Award Year</t>
  </si>
  <si>
    <t>(based on request for funds)</t>
  </si>
  <si>
    <t>Perkins</t>
  </si>
  <si>
    <t>FSEOG</t>
  </si>
  <si>
    <t>FWS</t>
  </si>
  <si>
    <t>(LOE)</t>
  </si>
  <si>
    <t>Public 2 Year</t>
  </si>
  <si>
    <t>Public 4 Year</t>
  </si>
  <si>
    <t>Private 2 Year</t>
  </si>
  <si>
    <t>Private 4 Year</t>
  </si>
  <si>
    <t>Proprietary</t>
  </si>
  <si>
    <t>US TOTAL</t>
  </si>
  <si>
    <t>Comparison of Campus-Based Allocations</t>
  </si>
  <si>
    <t>Award Years 1999-2000 and 1998-99</t>
  </si>
  <si>
    <t>1999-2000</t>
  </si>
  <si>
    <t>1998-99</t>
  </si>
  <si>
    <t>Difference</t>
  </si>
  <si>
    <t>% Change</t>
  </si>
  <si>
    <t>TOTAL</t>
  </si>
  <si>
    <t>Federal Perkins Loan-FCC</t>
  </si>
  <si>
    <t>Campus-Based Allocations</t>
  </si>
  <si>
    <t>Award Year 1999-2000</t>
  </si>
  <si>
    <t>Federal</t>
  </si>
  <si>
    <t>Perkins - FCC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</si>
  <si>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</si>
  <si>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</si>
  <si>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</si>
  <si>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</si>
  <si>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</si>
  <si>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</si>
  <si>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</si>
  <si>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</si>
  <si>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</si>
  <si>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</si>
  <si>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</si>
  <si>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</si>
  <si>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</si>
  <si>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</si>
  <si>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</si>
  <si>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</si>
  <si>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</si>
  <si>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</si>
  <si>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</si>
  <si>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</si>
  <si>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</si>
  <si>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</si>
  <si>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</si>
  <si>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</si>
  <si>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</si>
  <si>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</si>
  <si>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</si>
  <si>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</si>
  <si>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</si>
  <si>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</si>
  <si>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</si>
  <si>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</si>
  <si>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</si>
  <si>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</si>
  <si>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</si>
  <si>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</si>
  <si>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</si>
  <si>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</si>
  <si>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</si>
  <si>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</si>
  <si>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</si>
  <si>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</si>
  <si>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</si>
  <si>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</si>
  <si>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</si>
  <si>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</si>
  <si>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</si>
  <si>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</si>
  <si>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</si>
  <si>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</si>
  <si>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</si>
  <si>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</si>
  <si>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</si>
  <si>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</si>
  <si>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</si>
  <si>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Federal Supplemental Eduational Opportunity Grant Program</t>
  </si>
  <si>
    <t>Allocations by Type &amp; Control</t>
  </si>
  <si>
    <t>for Award Year 1999-2000</t>
  </si>
  <si>
    <t>Public 2 Yr.</t>
  </si>
  <si>
    <t>Public 4 Yr.</t>
  </si>
  <si>
    <t>Private 2 Yr.</t>
  </si>
  <si>
    <t>Private 4 Yr.</t>
  </si>
  <si>
    <t xml:space="preserve"> </t>
  </si>
  <si>
    <t>Federal Work-Study Program</t>
  </si>
  <si>
    <t>Federal Perkins Loan Program</t>
  </si>
  <si>
    <t>History of Funding and Awards</t>
  </si>
  <si>
    <t>Campus-Based Programs</t>
  </si>
  <si>
    <t>Institutions with Under-Utilization Penalty</t>
  </si>
  <si>
    <t>Number</t>
  </si>
  <si>
    <t>Amount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</si>
</sst>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;;"/>
    <numFmt numFmtId="167" formatCode="&quot;$&quot;#,##0.0_);\(&quot;$&quot;#,##0.0\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10">
    <font>
      <sz val="10"/>
      <name val="Arial"/>
      <family val="0"/>
    </font>
    <font>
      <sz val="12"/>
      <name val="Arial MT"/>
      <family val="0"/>
    </font>
    <font>
      <b/>
      <sz val="14"/>
      <color indexed="8"/>
      <name val="Arial MT"/>
      <family val="0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b/>
      <u val="single"/>
      <sz val="12"/>
      <color indexed="8"/>
      <name val="Arial MT"/>
      <family val="0"/>
    </font>
    <font>
      <u val="single"/>
      <sz val="12"/>
      <color indexed="8"/>
      <name val="Arial MT"/>
      <family val="0"/>
    </font>
    <font>
      <b/>
      <sz val="12"/>
      <color indexed="10"/>
      <name val="Arial MT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2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7" fontId="2" fillId="2" borderId="0" xfId="19" applyNumberFormat="1" applyFont="1" applyAlignment="1">
      <alignment horizontal="centerContinuous"/>
      <protection/>
    </xf>
    <xf numFmtId="37" fontId="1" fillId="2" borderId="0" xfId="19" applyNumberFormat="1" applyAlignment="1">
      <alignment horizontal="centerContinuous"/>
      <protection/>
    </xf>
    <xf numFmtId="37" fontId="3" fillId="2" borderId="0" xfId="19" applyNumberFormat="1" applyFont="1">
      <alignment/>
      <protection/>
    </xf>
    <xf numFmtId="37" fontId="1" fillId="2" borderId="0" xfId="19" applyNumberFormat="1">
      <alignment/>
      <protection/>
    </xf>
    <xf numFmtId="37" fontId="4" fillId="2" borderId="0" xfId="19" applyNumberFormat="1" applyFont="1" applyAlignment="1">
      <alignment horizontal="centerContinuous"/>
      <protection/>
    </xf>
    <xf numFmtId="37" fontId="5" fillId="2" borderId="0" xfId="19" applyNumberFormat="1" applyFont="1" applyAlignment="1">
      <alignment horizontal="center"/>
      <protection/>
    </xf>
    <xf numFmtId="37" fontId="5" fillId="2" borderId="0" xfId="19" applyNumberFormat="1" applyFont="1">
      <alignment/>
      <protection/>
    </xf>
    <xf numFmtId="37" fontId="1" fillId="2" borderId="0" xfId="19" applyNumberFormat="1" applyAlignment="1">
      <alignment horizontal="center"/>
      <protection/>
    </xf>
    <xf numFmtId="1" fontId="1" fillId="2" borderId="0" xfId="19" applyNumberFormat="1">
      <alignment/>
      <protection/>
    </xf>
    <xf numFmtId="37" fontId="1" fillId="2" borderId="0" xfId="19" applyNumberFormat="1" applyAlignment="1">
      <alignment horizontal="right"/>
      <protection/>
    </xf>
    <xf numFmtId="37" fontId="1" fillId="2" borderId="1" xfId="19" applyNumberFormat="1" applyBorder="1">
      <alignment/>
      <protection/>
    </xf>
    <xf numFmtId="37" fontId="4" fillId="2" borderId="0" xfId="19" applyNumberFormat="1" applyFont="1" applyAlignment="1">
      <alignment horizontal="center"/>
      <protection/>
    </xf>
    <xf numFmtId="5" fontId="1" fillId="2" borderId="0" xfId="19" applyNumberFormat="1">
      <alignment/>
      <protection/>
    </xf>
    <xf numFmtId="37" fontId="4" fillId="2" borderId="0" xfId="19" applyNumberFormat="1" applyFont="1">
      <alignment/>
      <protection/>
    </xf>
    <xf numFmtId="37" fontId="6" fillId="2" borderId="0" xfId="19" applyNumberFormat="1" applyFont="1">
      <alignment/>
      <protection/>
    </xf>
    <xf numFmtId="37" fontId="6" fillId="2" borderId="0" xfId="19" applyNumberFormat="1" applyFont="1" applyAlignment="1">
      <alignment horizontal="center"/>
      <protection/>
    </xf>
    <xf numFmtId="164" fontId="1" fillId="2" borderId="0" xfId="19" applyNumberFormat="1">
      <alignment/>
      <protection/>
    </xf>
    <xf numFmtId="165" fontId="1" fillId="2" borderId="0" xfId="19" applyNumberFormat="1">
      <alignment/>
      <protection/>
    </xf>
    <xf numFmtId="164" fontId="1" fillId="2" borderId="1" xfId="19" applyNumberFormat="1" applyBorder="1">
      <alignment/>
      <protection/>
    </xf>
    <xf numFmtId="167" fontId="1" fillId="2" borderId="0" xfId="19" applyNumberFormat="1">
      <alignment/>
      <protection/>
    </xf>
    <xf numFmtId="5" fontId="1" fillId="2" borderId="0" xfId="19" applyNumberFormat="1" applyAlignment="1">
      <alignment horizontal="center"/>
      <protection/>
    </xf>
    <xf numFmtId="166" fontId="1" fillId="2" borderId="0" xfId="19" applyNumberFormat="1">
      <alignment/>
      <protection/>
    </xf>
    <xf numFmtId="37" fontId="1" fillId="2" borderId="1" xfId="19" applyNumberFormat="1" applyBorder="1" applyAlignment="1">
      <alignment horizontal="center"/>
      <protection/>
    </xf>
    <xf numFmtId="1" fontId="5" fillId="2" borderId="0" xfId="19" applyNumberFormat="1" applyFont="1" applyAlignment="1">
      <alignment horizontal="center"/>
      <protection/>
    </xf>
    <xf numFmtId="37" fontId="5" fillId="2" borderId="0" xfId="19" applyNumberFormat="1" applyFont="1" applyAlignment="1" quotePrefix="1">
      <alignment horizontal="center"/>
      <protection/>
    </xf>
    <xf numFmtId="165" fontId="1" fillId="2" borderId="1" xfId="19" applyNumberFormat="1" applyBorder="1">
      <alignment/>
      <protection/>
    </xf>
    <xf numFmtId="165" fontId="1" fillId="2" borderId="2" xfId="19" applyNumberFormat="1" applyBorder="1">
      <alignment/>
      <protection/>
    </xf>
    <xf numFmtId="37" fontId="1" fillId="2" borderId="2" xfId="19" applyNumberFormat="1" applyBorder="1">
      <alignment/>
      <protection/>
    </xf>
    <xf numFmtId="37" fontId="7" fillId="2" borderId="0" xfId="19" applyNumberFormat="1" applyFont="1">
      <alignment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169" fontId="0" fillId="0" borderId="0" xfId="15" applyNumberFormat="1" applyAlignment="1">
      <alignment/>
    </xf>
    <xf numFmtId="169" fontId="9" fillId="0" borderId="0" xfId="15" applyNumberFormat="1" applyFont="1" applyAlignment="1">
      <alignment/>
    </xf>
    <xf numFmtId="0" fontId="9" fillId="0" borderId="0" xfId="0" applyFont="1" applyAlignment="1">
      <alignment/>
    </xf>
    <xf numFmtId="6" fontId="0" fillId="0" borderId="0" xfId="0" applyNumberFormat="1" applyAlignment="1">
      <alignment/>
    </xf>
    <xf numFmtId="40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9" fillId="0" borderId="0" xfId="0" applyNumberFormat="1" applyFont="1" applyAlignment="1">
      <alignment/>
    </xf>
    <xf numFmtId="40" fontId="9" fillId="0" borderId="0" xfId="0" applyNumberFormat="1" applyFont="1" applyAlignment="1">
      <alignment/>
    </xf>
    <xf numFmtId="169" fontId="9" fillId="0" borderId="0" xfId="15" applyNumberFormat="1" applyFont="1" applyAlignment="1">
      <alignment horizontal="center"/>
    </xf>
    <xf numFmtId="6" fontId="9" fillId="0" borderId="0" xfId="15" applyNumberFormat="1" applyFont="1" applyAlignment="1">
      <alignment/>
    </xf>
    <xf numFmtId="6" fontId="0" fillId="0" borderId="0" xfId="15" applyNumberFormat="1" applyAlignment="1">
      <alignment/>
    </xf>
    <xf numFmtId="6" fontId="9" fillId="0" borderId="0" xfId="17" applyNumberFormat="1" applyFont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8" fontId="9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Bhist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04"/>
  <sheetViews>
    <sheetView showOutlineSymbols="0" zoomScale="87" zoomScaleNormal="87" workbookViewId="0" topLeftCell="A1">
      <selection activeCell="A2" sqref="A2"/>
    </sheetView>
  </sheetViews>
  <sheetFormatPr defaultColWidth="15.00390625" defaultRowHeight="12.75"/>
  <cols>
    <col min="1" max="1" width="44.57421875" style="4" customWidth="1"/>
    <col min="2" max="2" width="11.140625" style="4" customWidth="1"/>
    <col min="3" max="3" width="14.7109375" style="4" customWidth="1"/>
    <col min="4" max="4" width="3.421875" style="4" customWidth="1"/>
    <col min="5" max="5" width="14.7109375" style="4" customWidth="1"/>
    <col min="6" max="6" width="3.421875" style="4" customWidth="1"/>
    <col min="7" max="7" width="14.7109375" style="4" customWidth="1"/>
    <col min="8" max="8" width="3.421875" style="4" customWidth="1"/>
    <col min="9" max="9" width="14.7109375" style="4" customWidth="1"/>
    <col min="10" max="10" width="3.421875" style="4" customWidth="1"/>
    <col min="11" max="11" width="14.7109375" style="4" customWidth="1"/>
    <col min="12" max="12" width="3.421875" style="4" customWidth="1"/>
    <col min="13" max="13" width="14.7109375" style="4" customWidth="1"/>
    <col min="14" max="14" width="3.421875" style="4" customWidth="1"/>
    <col min="15" max="15" width="14.7109375" style="4" customWidth="1"/>
    <col min="16" max="16" width="3.421875" style="4" customWidth="1"/>
    <col min="17" max="17" width="14.7109375" style="4" customWidth="1"/>
    <col min="18" max="18" width="3.421875" style="4" customWidth="1"/>
    <col min="19" max="19" width="14.7109375" style="4" customWidth="1"/>
    <col min="20" max="20" width="3.421875" style="4" customWidth="1"/>
    <col min="21" max="21" width="14.7109375" style="4" customWidth="1"/>
    <col min="22" max="22" width="3.421875" style="4" customWidth="1"/>
    <col min="23" max="23" width="14.7109375" style="4" customWidth="1"/>
    <col min="24" max="24" width="3.421875" style="4" customWidth="1"/>
    <col min="25" max="25" width="14.7109375" style="4" customWidth="1"/>
    <col min="26" max="26" width="3.421875" style="4" customWidth="1"/>
    <col min="27" max="27" width="14.7109375" style="4" customWidth="1"/>
    <col min="28" max="28" width="3.421875" style="4" customWidth="1"/>
    <col min="29" max="29" width="14.7109375" style="4" customWidth="1"/>
    <col min="30" max="30" width="3.421875" style="4" customWidth="1"/>
    <col min="31" max="31" width="14.7109375" style="4" customWidth="1"/>
    <col min="32" max="32" width="3.421875" style="4" customWidth="1"/>
    <col min="33" max="33" width="14.7109375" style="4" customWidth="1"/>
    <col min="34" max="34" width="3.421875" style="4" customWidth="1"/>
    <col min="35" max="35" width="14.7109375" style="4" customWidth="1"/>
    <col min="36" max="36" width="3.421875" style="4" customWidth="1"/>
    <col min="37" max="37" width="14.7109375" style="4" customWidth="1"/>
    <col min="38" max="38" width="3.421875" style="4" customWidth="1"/>
    <col min="39" max="39" width="14.7109375" style="4" customWidth="1"/>
    <col min="40" max="40" width="3.421875" style="4" customWidth="1"/>
    <col min="41" max="41" width="14.7109375" style="4" customWidth="1"/>
    <col min="42" max="42" width="3.421875" style="4" customWidth="1"/>
    <col min="43" max="43" width="14.7109375" style="4" customWidth="1"/>
    <col min="44" max="44" width="3.421875" style="4" customWidth="1"/>
    <col min="45" max="45" width="14.7109375" style="4" customWidth="1"/>
    <col min="46" max="46" width="3.421875" style="4" customWidth="1"/>
    <col min="47" max="47" width="14.7109375" style="4" customWidth="1"/>
    <col min="48" max="48" width="3.421875" style="4" customWidth="1"/>
    <col min="49" max="49" width="14.7109375" style="4" customWidth="1"/>
    <col min="50" max="50" width="3.421875" style="4" customWidth="1"/>
    <col min="51" max="51" width="14.7109375" style="4" customWidth="1"/>
    <col min="52" max="52" width="3.421875" style="4" customWidth="1"/>
    <col min="53" max="53" width="14.7109375" style="4" customWidth="1"/>
    <col min="54" max="54" width="3.421875" style="4" customWidth="1"/>
    <col min="55" max="55" width="14.7109375" style="4" customWidth="1"/>
    <col min="56" max="56" width="3.421875" style="4" customWidth="1"/>
    <col min="57" max="57" width="14.7109375" style="4" customWidth="1"/>
    <col min="58" max="58" width="3.421875" style="4" customWidth="1"/>
    <col min="59" max="59" width="14.7109375" style="4" customWidth="1"/>
    <col min="60" max="60" width="3.421875" style="4" customWidth="1"/>
    <col min="61" max="61" width="14.7109375" style="4" customWidth="1"/>
    <col min="62" max="62" width="3.421875" style="4" customWidth="1"/>
    <col min="63" max="63" width="16.28125" style="4" customWidth="1"/>
    <col min="64" max="64" width="3.421875" style="4" customWidth="1"/>
    <col min="65" max="65" width="16.28125" style="4" customWidth="1"/>
    <col min="66" max="66" width="3.421875" style="4" customWidth="1"/>
    <col min="67" max="67" width="16.28125" style="4" customWidth="1"/>
    <col min="68" max="68" width="3.421875" style="4" customWidth="1"/>
    <col min="69" max="69" width="16.28125" style="4" customWidth="1"/>
    <col min="70" max="70" width="3.421875" style="4" customWidth="1"/>
    <col min="71" max="71" width="16.28125" style="4" customWidth="1"/>
    <col min="72" max="72" width="3.421875" style="4" customWidth="1"/>
    <col min="73" max="73" width="14.7109375" style="4" customWidth="1"/>
    <col min="74" max="74" width="3.421875" style="4" customWidth="1"/>
    <col min="75" max="75" width="14.7109375" style="4" customWidth="1"/>
    <col min="76" max="76" width="3.421875" style="4" customWidth="1"/>
    <col min="77" max="77" width="14.7109375" style="4" customWidth="1"/>
    <col min="78" max="78" width="3.421875" style="4" customWidth="1"/>
    <col min="79" max="79" width="14.7109375" style="4" customWidth="1"/>
    <col min="80" max="80" width="3.421875" style="4" customWidth="1"/>
    <col min="81" max="81" width="14.7109375" style="4" customWidth="1"/>
    <col min="82" max="82" width="7.28125" style="4" customWidth="1"/>
    <col min="83" max="83" width="54.8515625" style="4" customWidth="1"/>
    <col min="84" max="16384" width="14.7109375" style="4" customWidth="1"/>
  </cols>
  <sheetData>
    <row r="1" spans="1:83" ht="18">
      <c r="A1" s="1" t="s">
        <v>193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1:21" ht="15.7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83" ht="15.75">
      <c r="A4" s="6" t="s">
        <v>2</v>
      </c>
      <c r="CE4" s="7"/>
    </row>
    <row r="5" spans="1:83" ht="15.75">
      <c r="A5" s="8" t="s">
        <v>3</v>
      </c>
      <c r="C5" s="6" t="s">
        <v>4</v>
      </c>
      <c r="D5" s="7"/>
      <c r="E5" s="6" t="s">
        <v>5</v>
      </c>
      <c r="F5" s="7"/>
      <c r="G5" s="6" t="s">
        <v>6</v>
      </c>
      <c r="H5" s="7"/>
      <c r="I5" s="6" t="s">
        <v>7</v>
      </c>
      <c r="J5" s="7"/>
      <c r="K5" s="6" t="s">
        <v>8</v>
      </c>
      <c r="L5" s="7"/>
      <c r="M5" s="6" t="s">
        <v>9</v>
      </c>
      <c r="N5" s="7"/>
      <c r="O5" s="6" t="s">
        <v>10</v>
      </c>
      <c r="P5" s="7"/>
      <c r="Q5" s="6" t="s">
        <v>11</v>
      </c>
      <c r="R5" s="7"/>
      <c r="S5" s="6" t="s">
        <v>12</v>
      </c>
      <c r="T5" s="7"/>
      <c r="U5" s="6" t="s">
        <v>13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6"/>
      <c r="BT5" s="7"/>
      <c r="BU5" s="6"/>
      <c r="BV5" s="6"/>
      <c r="BW5" s="6"/>
      <c r="BX5" s="6"/>
      <c r="BY5" s="6"/>
      <c r="BZ5" s="6"/>
      <c r="CA5" s="6"/>
      <c r="CB5" s="6"/>
      <c r="CC5" s="6"/>
      <c r="CE5" s="8"/>
    </row>
    <row r="7" spans="1:21" ht="15">
      <c r="A7" s="4" t="s">
        <v>14</v>
      </c>
      <c r="C7" s="8" t="s">
        <v>15</v>
      </c>
      <c r="D7" s="8"/>
      <c r="E7" s="8" t="s">
        <v>15</v>
      </c>
      <c r="G7" s="8" t="s">
        <v>15</v>
      </c>
      <c r="I7" s="8" t="s">
        <v>15</v>
      </c>
      <c r="K7" s="8" t="s">
        <v>15</v>
      </c>
      <c r="M7" s="8" t="s">
        <v>15</v>
      </c>
      <c r="O7" s="8" t="s">
        <v>15</v>
      </c>
      <c r="Q7" s="4">
        <v>58000</v>
      </c>
      <c r="S7" s="4">
        <v>112000</v>
      </c>
      <c r="U7" s="4">
        <v>140600</v>
      </c>
    </row>
    <row r="8" spans="1:21" ht="15">
      <c r="A8" s="4" t="s">
        <v>16</v>
      </c>
      <c r="C8" s="8" t="s">
        <v>15</v>
      </c>
      <c r="D8" s="8"/>
      <c r="E8" s="8" t="s">
        <v>15</v>
      </c>
      <c r="G8" s="8" t="s">
        <v>15</v>
      </c>
      <c r="I8" s="8" t="s">
        <v>15</v>
      </c>
      <c r="K8" s="8" t="s">
        <v>15</v>
      </c>
      <c r="M8" s="8" t="s">
        <v>15</v>
      </c>
      <c r="O8" s="4">
        <v>55710</v>
      </c>
      <c r="Q8" s="4">
        <v>99123</v>
      </c>
      <c r="S8" s="4">
        <v>134100</v>
      </c>
      <c r="U8" s="4">
        <v>139900</v>
      </c>
    </row>
    <row r="9" ht="15">
      <c r="A9" s="4" t="s">
        <v>17</v>
      </c>
    </row>
    <row r="10" spans="1:21" ht="15">
      <c r="A10" s="4" t="s">
        <v>18</v>
      </c>
      <c r="C10" s="4">
        <v>30883</v>
      </c>
      <c r="E10" s="4">
        <v>40393</v>
      </c>
      <c r="G10" s="4">
        <v>57474</v>
      </c>
      <c r="I10" s="4">
        <v>73845</v>
      </c>
      <c r="K10" s="4">
        <v>90000</v>
      </c>
      <c r="M10" s="4">
        <v>121168</v>
      </c>
      <c r="O10" s="4">
        <v>145000</v>
      </c>
      <c r="Q10" s="4">
        <v>179300</v>
      </c>
      <c r="S10" s="4">
        <v>190000</v>
      </c>
      <c r="U10" s="4">
        <v>190000</v>
      </c>
    </row>
    <row r="11" spans="1:21" ht="15">
      <c r="A11" s="4" t="s">
        <v>19</v>
      </c>
      <c r="C11" s="8" t="s">
        <v>15</v>
      </c>
      <c r="D11" s="8"/>
      <c r="E11" s="8" t="s">
        <v>15</v>
      </c>
      <c r="G11" s="9">
        <v>13</v>
      </c>
      <c r="H11" s="9"/>
      <c r="I11" s="4">
        <v>23</v>
      </c>
      <c r="K11" s="4">
        <v>119</v>
      </c>
      <c r="M11" s="4">
        <v>264</v>
      </c>
      <c r="O11" s="4">
        <v>516</v>
      </c>
      <c r="P11" s="10" t="s">
        <v>20</v>
      </c>
      <c r="Q11" s="4">
        <v>778</v>
      </c>
      <c r="R11" s="10" t="s">
        <v>20</v>
      </c>
      <c r="S11" s="4">
        <v>1115</v>
      </c>
      <c r="T11" s="10" t="s">
        <v>20</v>
      </c>
      <c r="U11" s="4">
        <v>1718</v>
      </c>
    </row>
    <row r="12" spans="1:81" ht="15">
      <c r="A12" s="4" t="s">
        <v>21</v>
      </c>
      <c r="C12" s="11">
        <v>117</v>
      </c>
      <c r="E12" s="11">
        <v>307</v>
      </c>
      <c r="G12" s="11">
        <v>951</v>
      </c>
      <c r="I12" s="11">
        <v>1300</v>
      </c>
      <c r="K12" s="11">
        <v>1270</v>
      </c>
      <c r="M12" s="11">
        <v>900</v>
      </c>
      <c r="O12" s="11">
        <v>1300</v>
      </c>
      <c r="Q12" s="11">
        <v>1600</v>
      </c>
      <c r="S12" s="11">
        <v>2000</v>
      </c>
      <c r="U12" s="11">
        <v>2000</v>
      </c>
      <c r="AO12" s="8"/>
      <c r="AQ12" s="8"/>
      <c r="AS12" s="8"/>
      <c r="AU12" s="8"/>
      <c r="AW12" s="8"/>
      <c r="AY12" s="8"/>
      <c r="BA12" s="8"/>
      <c r="BC12" s="8"/>
      <c r="BE12" s="8"/>
      <c r="BG12" s="8"/>
      <c r="BI12" s="8"/>
      <c r="BK12" s="8"/>
      <c r="BM12" s="8"/>
      <c r="BO12" s="8"/>
      <c r="BQ12" s="8"/>
      <c r="BS12" s="8"/>
      <c r="BU12" s="8"/>
      <c r="BW12" s="8"/>
      <c r="BY12" s="8"/>
      <c r="BZ12" s="8"/>
      <c r="CA12" s="8"/>
      <c r="CB12" s="8"/>
      <c r="CC12" s="8"/>
    </row>
    <row r="14" spans="1:83" ht="15.75">
      <c r="A14" s="12" t="s">
        <v>22</v>
      </c>
      <c r="C14" s="13">
        <f>SUM(C7:C12)</f>
        <v>31000</v>
      </c>
      <c r="D14" s="13"/>
      <c r="E14" s="13">
        <f>SUM(E7:E12)</f>
        <v>40700</v>
      </c>
      <c r="F14" s="13"/>
      <c r="G14" s="13">
        <f>SUM(G7:G12)</f>
        <v>58438</v>
      </c>
      <c r="H14" s="13"/>
      <c r="I14" s="13">
        <f>SUM(I7:I12)</f>
        <v>75168</v>
      </c>
      <c r="J14" s="13"/>
      <c r="K14" s="13">
        <f>SUM(K7:K12)</f>
        <v>91389</v>
      </c>
      <c r="L14" s="13"/>
      <c r="M14" s="13">
        <f>SUM(M7:M12)</f>
        <v>122332</v>
      </c>
      <c r="N14" s="13"/>
      <c r="O14" s="13">
        <f>SUM(O7:O12)</f>
        <v>202526</v>
      </c>
      <c r="P14" s="13"/>
      <c r="Q14" s="13">
        <f>SUM(Q7:Q12)</f>
        <v>338801</v>
      </c>
      <c r="R14" s="13"/>
      <c r="S14" s="13">
        <f>SUM(S7:S12)</f>
        <v>439215</v>
      </c>
      <c r="T14" s="13"/>
      <c r="U14" s="13">
        <f>SUM(U7:U12)</f>
        <v>474218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K14" s="13"/>
      <c r="BL14" s="13"/>
      <c r="BM14" s="13"/>
      <c r="BO14" s="13"/>
      <c r="BP14" s="13"/>
      <c r="BQ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E14" s="14"/>
    </row>
    <row r="19" spans="1:83" ht="15.75">
      <c r="A19" s="6" t="s">
        <v>23</v>
      </c>
      <c r="C19" s="6" t="s">
        <v>24</v>
      </c>
      <c r="D19" s="15"/>
      <c r="E19" s="6" t="s">
        <v>25</v>
      </c>
      <c r="F19" s="7"/>
      <c r="G19" s="6" t="s">
        <v>26</v>
      </c>
      <c r="H19" s="7"/>
      <c r="I19" s="6" t="s">
        <v>27</v>
      </c>
      <c r="J19" s="7"/>
      <c r="K19" s="6" t="s">
        <v>28</v>
      </c>
      <c r="L19" s="7"/>
      <c r="M19" s="6" t="s">
        <v>29</v>
      </c>
      <c r="N19" s="7"/>
      <c r="O19" s="6" t="s">
        <v>30</v>
      </c>
      <c r="P19" s="7"/>
      <c r="Q19" s="6" t="s">
        <v>31</v>
      </c>
      <c r="R19" s="7"/>
      <c r="S19" s="6" t="s">
        <v>32</v>
      </c>
      <c r="T19" s="7"/>
      <c r="U19" s="6" t="s">
        <v>33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6"/>
      <c r="BV19" s="7"/>
      <c r="BW19" s="6"/>
      <c r="BX19" s="7"/>
      <c r="BY19" s="6"/>
      <c r="BZ19" s="6"/>
      <c r="CA19" s="6"/>
      <c r="CB19" s="6"/>
      <c r="CC19" s="6"/>
      <c r="CE19" s="7"/>
    </row>
    <row r="21" spans="1:83" ht="15">
      <c r="A21" s="16" t="s">
        <v>34</v>
      </c>
      <c r="CE21" s="15"/>
    </row>
    <row r="22" ht="15">
      <c r="A22" s="8" t="s">
        <v>35</v>
      </c>
    </row>
    <row r="24" spans="1:81" ht="15">
      <c r="A24" s="4" t="s">
        <v>14</v>
      </c>
      <c r="C24" s="8" t="s">
        <v>15</v>
      </c>
      <c r="D24" s="8"/>
      <c r="E24" s="8" t="s">
        <v>15</v>
      </c>
      <c r="F24" s="8"/>
      <c r="G24" s="8" t="s">
        <v>15</v>
      </c>
      <c r="I24" s="8" t="s">
        <v>15</v>
      </c>
      <c r="K24" s="8" t="s">
        <v>15</v>
      </c>
      <c r="M24" s="8" t="s">
        <v>15</v>
      </c>
      <c r="O24" s="8" t="s">
        <v>15</v>
      </c>
      <c r="Q24" s="8" t="s">
        <v>15</v>
      </c>
      <c r="S24" s="17">
        <v>46.8</v>
      </c>
      <c r="U24" s="17">
        <v>83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K24" s="17"/>
      <c r="BL24" s="17"/>
      <c r="BM24" s="17"/>
      <c r="BO24" s="18"/>
      <c r="BP24" s="18"/>
      <c r="BQ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</row>
    <row r="25" spans="1:81" ht="15">
      <c r="A25" s="4" t="s">
        <v>16</v>
      </c>
      <c r="C25" s="8" t="s">
        <v>15</v>
      </c>
      <c r="D25" s="8"/>
      <c r="E25" s="8" t="s">
        <v>15</v>
      </c>
      <c r="F25" s="8"/>
      <c r="G25" s="8" t="s">
        <v>15</v>
      </c>
      <c r="I25" s="8" t="s">
        <v>15</v>
      </c>
      <c r="K25" s="8" t="s">
        <v>15</v>
      </c>
      <c r="M25" s="8" t="s">
        <v>15</v>
      </c>
      <c r="O25" s="17">
        <v>33.4</v>
      </c>
      <c r="Q25" s="17">
        <v>104.5</v>
      </c>
      <c r="S25" s="17">
        <v>127.5</v>
      </c>
      <c r="U25" s="17">
        <v>143.5</v>
      </c>
      <c r="V25" s="17"/>
      <c r="W25" s="17"/>
      <c r="X25" s="17"/>
      <c r="Y25" s="17"/>
      <c r="Z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K25" s="17"/>
      <c r="BL25" s="17"/>
      <c r="BM25" s="17"/>
      <c r="BO25" s="18"/>
      <c r="BP25" s="18"/>
      <c r="BQ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</row>
    <row r="26" spans="1:81" ht="15">
      <c r="A26" s="4" t="s">
        <v>17</v>
      </c>
      <c r="C26" s="19">
        <v>9.5</v>
      </c>
      <c r="D26" s="17"/>
      <c r="E26" s="19">
        <v>50.2</v>
      </c>
      <c r="F26" s="17"/>
      <c r="G26" s="19">
        <v>71</v>
      </c>
      <c r="H26" s="17"/>
      <c r="I26" s="19">
        <v>89.1</v>
      </c>
      <c r="J26" s="17"/>
      <c r="K26" s="19">
        <v>113.7</v>
      </c>
      <c r="L26" s="17"/>
      <c r="M26" s="19">
        <v>119.5</v>
      </c>
      <c r="N26" s="17"/>
      <c r="O26" s="19">
        <v>166.6</v>
      </c>
      <c r="Q26" s="19">
        <v>214.3</v>
      </c>
      <c r="S26" s="19">
        <v>221.6</v>
      </c>
      <c r="U26" s="19">
        <v>223.7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K26" s="17"/>
      <c r="BL26" s="17"/>
      <c r="BM26" s="17"/>
      <c r="BO26" s="18"/>
      <c r="BP26" s="18"/>
      <c r="BQ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</row>
    <row r="28" spans="1:83" ht="15.75">
      <c r="A28" s="12" t="s">
        <v>22</v>
      </c>
      <c r="C28" s="20">
        <f>SUM(C24:C26)</f>
        <v>9.5</v>
      </c>
      <c r="D28" s="20"/>
      <c r="E28" s="20">
        <f>SUM(E24:E26)</f>
        <v>50.2</v>
      </c>
      <c r="F28" s="20"/>
      <c r="G28" s="20">
        <f>SUM(G24:G26)</f>
        <v>71</v>
      </c>
      <c r="H28" s="20"/>
      <c r="I28" s="20">
        <f>SUM(I24:I26)</f>
        <v>89.1</v>
      </c>
      <c r="J28" s="20"/>
      <c r="K28" s="20">
        <f>SUM(K24:K26)</f>
        <v>113.7</v>
      </c>
      <c r="L28" s="20"/>
      <c r="M28" s="20">
        <f>SUM(M24:M26)</f>
        <v>119.5</v>
      </c>
      <c r="N28" s="20"/>
      <c r="O28" s="20">
        <f>SUM(O24:O26)</f>
        <v>200</v>
      </c>
      <c r="P28" s="20"/>
      <c r="Q28" s="20">
        <f>SUM(Q24:Q26)</f>
        <v>318.8</v>
      </c>
      <c r="R28" s="20"/>
      <c r="S28" s="20">
        <f>SUM(S24:S26)</f>
        <v>395.9</v>
      </c>
      <c r="T28" s="20"/>
      <c r="U28" s="20">
        <f>SUM(U24:U26)</f>
        <v>450.2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K28" s="20"/>
      <c r="BL28" s="20"/>
      <c r="BM28" s="20"/>
      <c r="BO28" s="20"/>
      <c r="BP28" s="20"/>
      <c r="BQ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E28" s="14"/>
    </row>
    <row r="29" ht="15">
      <c r="BI29" s="20"/>
    </row>
    <row r="30" spans="3:65" ht="15">
      <c r="C30" s="13"/>
      <c r="D30" s="13"/>
      <c r="E30" s="13"/>
      <c r="F30" s="13"/>
      <c r="G30" s="13"/>
      <c r="H30" s="13"/>
      <c r="I30" s="13"/>
      <c r="J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20"/>
      <c r="BM30" s="13"/>
    </row>
    <row r="31" spans="1:83" ht="15">
      <c r="A31" s="16" t="s">
        <v>36</v>
      </c>
      <c r="CE31" s="15"/>
    </row>
    <row r="33" spans="1:21" ht="15">
      <c r="A33" s="4" t="s">
        <v>14</v>
      </c>
      <c r="C33" s="8" t="s">
        <v>15</v>
      </c>
      <c r="D33" s="8"/>
      <c r="E33" s="8" t="s">
        <v>15</v>
      </c>
      <c r="F33" s="8"/>
      <c r="G33" s="8" t="s">
        <v>15</v>
      </c>
      <c r="I33" s="8" t="s">
        <v>15</v>
      </c>
      <c r="K33" s="8" t="s">
        <v>15</v>
      </c>
      <c r="M33" s="8" t="s">
        <v>15</v>
      </c>
      <c r="O33" s="8" t="s">
        <v>15</v>
      </c>
      <c r="Q33" s="8" t="s">
        <v>15</v>
      </c>
      <c r="S33" s="4">
        <v>123165</v>
      </c>
      <c r="U33" s="4">
        <v>202055</v>
      </c>
    </row>
    <row r="34" spans="1:21" ht="15">
      <c r="A34" s="4" t="s">
        <v>16</v>
      </c>
      <c r="C34" s="8" t="s">
        <v>15</v>
      </c>
      <c r="D34" s="8"/>
      <c r="E34" s="8" t="s">
        <v>15</v>
      </c>
      <c r="F34" s="8"/>
      <c r="G34" s="8" t="s">
        <v>15</v>
      </c>
      <c r="I34" s="8" t="s">
        <v>15</v>
      </c>
      <c r="K34" s="8" t="s">
        <v>15</v>
      </c>
      <c r="M34" s="8" t="s">
        <v>15</v>
      </c>
      <c r="O34" s="4">
        <v>115000</v>
      </c>
      <c r="Q34" s="4">
        <v>275000</v>
      </c>
      <c r="S34" s="4">
        <v>300000</v>
      </c>
      <c r="U34" s="4">
        <v>352436</v>
      </c>
    </row>
    <row r="35" spans="1:21" ht="15">
      <c r="A35" s="4" t="s">
        <v>17</v>
      </c>
      <c r="C35" s="11">
        <v>24831</v>
      </c>
      <c r="E35" s="11">
        <v>115450</v>
      </c>
      <c r="G35" s="11">
        <v>151068</v>
      </c>
      <c r="I35" s="11">
        <v>186465</v>
      </c>
      <c r="K35" s="11">
        <v>216930</v>
      </c>
      <c r="M35" s="11">
        <v>246840</v>
      </c>
      <c r="O35" s="11">
        <v>319974</v>
      </c>
      <c r="Q35" s="11">
        <v>377722</v>
      </c>
      <c r="S35" s="11">
        <v>395000</v>
      </c>
      <c r="U35" s="11">
        <v>429000</v>
      </c>
    </row>
    <row r="36" ht="15">
      <c r="I36" s="8"/>
    </row>
    <row r="37" spans="1:83" ht="15.75">
      <c r="A37" s="12" t="s">
        <v>22</v>
      </c>
      <c r="C37" s="4">
        <f>SUM(C33:C35)</f>
        <v>24831</v>
      </c>
      <c r="E37" s="4">
        <f>SUM(E33:E35)</f>
        <v>115450</v>
      </c>
      <c r="G37" s="4">
        <f>SUM(G33:G35)</f>
        <v>151068</v>
      </c>
      <c r="I37" s="4">
        <f>SUM(I33:I35)</f>
        <v>186465</v>
      </c>
      <c r="K37" s="4">
        <f>SUM(K33:K35)</f>
        <v>216930</v>
      </c>
      <c r="M37" s="4">
        <f>SUM(M33:M35)</f>
        <v>246840</v>
      </c>
      <c r="O37" s="4">
        <f>SUM(O33:O35)</f>
        <v>434974</v>
      </c>
      <c r="Q37" s="4">
        <f>SUM(Q33:Q35)</f>
        <v>652722</v>
      </c>
      <c r="S37" s="4">
        <f>SUM(S33:S35)</f>
        <v>818165</v>
      </c>
      <c r="U37" s="4">
        <f>SUM(U33:U35)</f>
        <v>983491</v>
      </c>
      <c r="CE37" s="14"/>
    </row>
    <row r="40" spans="1:83" ht="15">
      <c r="A40" s="16" t="s">
        <v>37</v>
      </c>
      <c r="CE40" s="15"/>
    </row>
    <row r="42" spans="1:82" ht="15">
      <c r="A42" s="4" t="s">
        <v>14</v>
      </c>
      <c r="C42" s="21" t="s">
        <v>15</v>
      </c>
      <c r="D42" s="21"/>
      <c r="E42" s="21" t="s">
        <v>15</v>
      </c>
      <c r="F42" s="21"/>
      <c r="G42" s="21" t="s">
        <v>15</v>
      </c>
      <c r="H42" s="13"/>
      <c r="I42" s="21" t="s">
        <v>15</v>
      </c>
      <c r="J42" s="21"/>
      <c r="K42" s="21" t="s">
        <v>15</v>
      </c>
      <c r="L42" s="21"/>
      <c r="M42" s="21" t="s">
        <v>15</v>
      </c>
      <c r="N42" s="13"/>
      <c r="O42" s="21" t="s">
        <v>15</v>
      </c>
      <c r="P42" s="13"/>
      <c r="Q42" s="21" t="s">
        <v>15</v>
      </c>
      <c r="R42" s="13"/>
      <c r="S42" s="13">
        <f>S24*$A$46/S33</f>
        <v>379.9780781877969</v>
      </c>
      <c r="T42" s="13"/>
      <c r="U42" s="13">
        <f>U24*$A$46/U33</f>
        <v>410.77924327534583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</row>
    <row r="43" spans="1:21" ht="15">
      <c r="A43" s="4" t="s">
        <v>16</v>
      </c>
      <c r="C43" s="8" t="s">
        <v>15</v>
      </c>
      <c r="D43" s="8"/>
      <c r="E43" s="8" t="s">
        <v>15</v>
      </c>
      <c r="F43" s="8"/>
      <c r="G43" s="8" t="s">
        <v>15</v>
      </c>
      <c r="I43" s="8" t="s">
        <v>15</v>
      </c>
      <c r="J43" s="8"/>
      <c r="K43" s="8" t="s">
        <v>15</v>
      </c>
      <c r="L43" s="8"/>
      <c r="M43" s="8" t="s">
        <v>15</v>
      </c>
      <c r="O43" s="4">
        <f>O25*$A$46/O34</f>
        <v>290.4347826086956</v>
      </c>
      <c r="Q43" s="4">
        <f>Q25*$A$46/Q34</f>
        <v>380</v>
      </c>
      <c r="S43" s="4">
        <f>S25*$A$46/S34</f>
        <v>425</v>
      </c>
      <c r="U43" s="4">
        <f>U25*$A$46/U34</f>
        <v>407.1661237785016</v>
      </c>
    </row>
    <row r="44" spans="1:21" ht="15">
      <c r="A44" s="4" t="s">
        <v>17</v>
      </c>
      <c r="C44" s="4">
        <f>C26*$A$46/C35</f>
        <v>382.5862832749386</v>
      </c>
      <c r="E44" s="4">
        <f>E26*$A$46/E35</f>
        <v>434.8202685145084</v>
      </c>
      <c r="G44" s="4">
        <f>G26*$A$46/G35</f>
        <v>469.98702571027616</v>
      </c>
      <c r="I44" s="4">
        <f>I26*$A$46/I35</f>
        <v>477.83766390475427</v>
      </c>
      <c r="K44" s="4">
        <f>K26*$A$46/K35</f>
        <v>524.1322085465357</v>
      </c>
      <c r="M44" s="4">
        <f>M26*$A$46/M35</f>
        <v>484.1192675417274</v>
      </c>
      <c r="O44" s="4">
        <f>O26*$A$46/O35</f>
        <v>520.6673042184677</v>
      </c>
      <c r="Q44" s="4">
        <f>Q26*$A$46/Q35</f>
        <v>567.3484732157513</v>
      </c>
      <c r="S44" s="4">
        <f>S26*$A$46/S35</f>
        <v>561.0126582278481</v>
      </c>
      <c r="U44" s="4">
        <f>U26*$A$46/U35</f>
        <v>521.4452214452215</v>
      </c>
    </row>
    <row r="46" ht="15">
      <c r="A46" s="22">
        <v>1000000</v>
      </c>
    </row>
    <row r="48" ht="15">
      <c r="A48" s="4" t="s">
        <v>38</v>
      </c>
    </row>
    <row r="52" spans="1:21" ht="18">
      <c r="A52" s="1" t="s">
        <v>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>
      <c r="A53" s="5" t="s">
        <v>39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6" ht="15.75">
      <c r="A56" s="6" t="s">
        <v>2</v>
      </c>
    </row>
    <row r="57" spans="1:25" ht="15.75">
      <c r="A57" s="8" t="s">
        <v>3</v>
      </c>
      <c r="C57" s="6" t="s">
        <v>40</v>
      </c>
      <c r="D57" s="7"/>
      <c r="E57" s="6" t="s">
        <v>41</v>
      </c>
      <c r="F57" s="7"/>
      <c r="G57" s="6" t="s">
        <v>42</v>
      </c>
      <c r="H57" s="7"/>
      <c r="I57" s="6" t="s">
        <v>43</v>
      </c>
      <c r="J57" s="7"/>
      <c r="K57" s="6" t="s">
        <v>44</v>
      </c>
      <c r="L57" s="7"/>
      <c r="M57" s="6" t="s">
        <v>45</v>
      </c>
      <c r="N57" s="7"/>
      <c r="O57" s="6" t="s">
        <v>46</v>
      </c>
      <c r="P57" s="7"/>
      <c r="Q57" s="6" t="s">
        <v>47</v>
      </c>
      <c r="R57" s="7"/>
      <c r="S57" s="6" t="s">
        <v>48</v>
      </c>
      <c r="T57" s="7"/>
      <c r="U57" s="6" t="s">
        <v>49</v>
      </c>
      <c r="V57" s="7"/>
      <c r="W57" s="7"/>
      <c r="X57" s="7"/>
      <c r="Y57" s="7"/>
    </row>
    <row r="59" spans="1:21" ht="15">
      <c r="A59" s="4" t="s">
        <v>14</v>
      </c>
      <c r="C59" s="4">
        <v>124600</v>
      </c>
      <c r="E59" s="4">
        <v>164600</v>
      </c>
      <c r="G59" s="4">
        <v>167700</v>
      </c>
      <c r="I59" s="4">
        <v>220300</v>
      </c>
      <c r="K59" s="4">
        <v>210300</v>
      </c>
      <c r="M59" s="4">
        <v>210300</v>
      </c>
      <c r="O59" s="4">
        <v>240300</v>
      </c>
      <c r="Q59" s="4">
        <v>240093</v>
      </c>
      <c r="S59" s="4">
        <v>250093</v>
      </c>
      <c r="U59" s="4">
        <v>270000</v>
      </c>
    </row>
    <row r="60" spans="1:21" ht="15">
      <c r="A60" s="4" t="s">
        <v>16</v>
      </c>
      <c r="C60" s="4">
        <v>139900</v>
      </c>
      <c r="E60" s="4">
        <v>152460</v>
      </c>
      <c r="G60" s="4">
        <v>158400</v>
      </c>
      <c r="I60" s="4">
        <v>426600</v>
      </c>
      <c r="K60" s="4">
        <v>270200</v>
      </c>
      <c r="M60" s="4">
        <v>270200</v>
      </c>
      <c r="O60" s="4">
        <v>420000</v>
      </c>
      <c r="Q60" s="4">
        <v>390000</v>
      </c>
      <c r="S60" s="4">
        <v>390000</v>
      </c>
      <c r="U60" s="4">
        <v>435000</v>
      </c>
    </row>
    <row r="61" ht="15">
      <c r="A61" s="4" t="s">
        <v>17</v>
      </c>
    </row>
    <row r="62" spans="1:21" ht="15">
      <c r="A62" s="4" t="s">
        <v>18</v>
      </c>
      <c r="C62" s="4">
        <v>190000</v>
      </c>
      <c r="E62" s="4">
        <v>188785</v>
      </c>
      <c r="G62" s="4">
        <v>236500</v>
      </c>
      <c r="I62" s="4">
        <v>309600</v>
      </c>
      <c r="K62" s="4">
        <v>286000</v>
      </c>
      <c r="M62" s="4">
        <v>286000</v>
      </c>
      <c r="O62" s="4">
        <v>321000</v>
      </c>
      <c r="Q62" s="4">
        <v>321000</v>
      </c>
      <c r="S62" s="4">
        <v>310500</v>
      </c>
      <c r="U62" s="4">
        <v>310500</v>
      </c>
    </row>
    <row r="63" spans="1:21" ht="15">
      <c r="A63" s="4" t="s">
        <v>19</v>
      </c>
      <c r="C63" s="4">
        <v>1400</v>
      </c>
      <c r="E63" s="4">
        <v>4900</v>
      </c>
      <c r="G63" s="4">
        <v>4500</v>
      </c>
      <c r="I63" s="4">
        <v>5000</v>
      </c>
      <c r="K63" s="4">
        <v>5000</v>
      </c>
      <c r="M63" s="4">
        <v>10000</v>
      </c>
      <c r="O63" s="4">
        <v>6440</v>
      </c>
      <c r="Q63" s="4">
        <v>8960</v>
      </c>
      <c r="S63" s="4">
        <v>11920</v>
      </c>
      <c r="U63" s="4">
        <v>15160</v>
      </c>
    </row>
    <row r="64" spans="1:25" ht="15">
      <c r="A64" s="4" t="s">
        <v>21</v>
      </c>
      <c r="C64" s="11">
        <v>2000</v>
      </c>
      <c r="E64" s="11">
        <v>1775</v>
      </c>
      <c r="G64" s="11">
        <v>2000</v>
      </c>
      <c r="I64" s="11">
        <v>2000</v>
      </c>
      <c r="K64" s="11">
        <v>1970</v>
      </c>
      <c r="M64" s="11">
        <v>2000</v>
      </c>
      <c r="O64" s="11">
        <v>2000</v>
      </c>
      <c r="Q64" s="11">
        <v>2000</v>
      </c>
      <c r="S64" s="11">
        <v>800</v>
      </c>
      <c r="U64" s="23" t="s">
        <v>15</v>
      </c>
      <c r="W64" s="8"/>
      <c r="Y64" s="8"/>
    </row>
    <row r="66" spans="1:25" ht="15.75">
      <c r="A66" s="12" t="s">
        <v>22</v>
      </c>
      <c r="C66" s="13">
        <f>SUM(C59:C64)</f>
        <v>457900</v>
      </c>
      <c r="D66" s="13"/>
      <c r="E66" s="13">
        <f>SUM(E59:E64)</f>
        <v>512520</v>
      </c>
      <c r="F66" s="13"/>
      <c r="G66" s="13">
        <f>SUM(G59:G64)</f>
        <v>569100</v>
      </c>
      <c r="H66" s="13"/>
      <c r="I66" s="13">
        <f>SUM(I59:I64)</f>
        <v>963500</v>
      </c>
      <c r="J66" s="13"/>
      <c r="K66" s="13">
        <f>SUM(K59:K64)</f>
        <v>773470</v>
      </c>
      <c r="L66" s="13"/>
      <c r="M66" s="13">
        <f>SUM(M59:M64)</f>
        <v>778500</v>
      </c>
      <c r="N66" s="13"/>
      <c r="O66" s="13">
        <f>SUM(O59:O64)</f>
        <v>989740</v>
      </c>
      <c r="P66" s="13"/>
      <c r="Q66" s="13">
        <f>SUM(Q59:Q64)</f>
        <v>962053</v>
      </c>
      <c r="R66" s="13"/>
      <c r="S66" s="13">
        <f>SUM(S59:S64)</f>
        <v>963313</v>
      </c>
      <c r="T66" s="13"/>
      <c r="U66" s="13">
        <f>SUM(U59:U64)</f>
        <v>1030660</v>
      </c>
      <c r="V66" s="13"/>
      <c r="W66" s="13"/>
      <c r="X66" s="13"/>
      <c r="Y66" s="13"/>
    </row>
    <row r="71" spans="1:25" ht="15.75">
      <c r="A71" s="6" t="s">
        <v>23</v>
      </c>
      <c r="C71" s="6" t="s">
        <v>50</v>
      </c>
      <c r="D71" s="7"/>
      <c r="E71" s="6" t="s">
        <v>51</v>
      </c>
      <c r="F71" s="7"/>
      <c r="G71" s="6" t="s">
        <v>52</v>
      </c>
      <c r="H71" s="7"/>
      <c r="I71" s="6" t="s">
        <v>53</v>
      </c>
      <c r="J71" s="7"/>
      <c r="K71" s="6" t="s">
        <v>54</v>
      </c>
      <c r="L71" s="7"/>
      <c r="M71" s="6" t="s">
        <v>55</v>
      </c>
      <c r="N71" s="7"/>
      <c r="O71" s="6" t="s">
        <v>56</v>
      </c>
      <c r="P71" s="7"/>
      <c r="Q71" s="6" t="s">
        <v>57</v>
      </c>
      <c r="R71" s="7"/>
      <c r="S71" s="6" t="s">
        <v>58</v>
      </c>
      <c r="T71" s="7"/>
      <c r="U71" s="6" t="s">
        <v>59</v>
      </c>
      <c r="V71" s="7"/>
      <c r="W71" s="7"/>
      <c r="X71" s="7"/>
      <c r="Y71" s="7"/>
    </row>
    <row r="73" ht="15">
      <c r="A73" s="16" t="s">
        <v>34</v>
      </c>
    </row>
    <row r="74" ht="15">
      <c r="A74" s="8" t="s">
        <v>35</v>
      </c>
    </row>
    <row r="76" spans="1:25" ht="15">
      <c r="A76" s="4" t="s">
        <v>14</v>
      </c>
      <c r="C76" s="17">
        <v>113.3</v>
      </c>
      <c r="D76" s="17"/>
      <c r="E76" s="17">
        <v>133.6</v>
      </c>
      <c r="F76" s="17"/>
      <c r="G76" s="17">
        <v>153.2</v>
      </c>
      <c r="H76" s="17"/>
      <c r="I76" s="17">
        <v>173.5</v>
      </c>
      <c r="J76" s="17"/>
      <c r="K76" s="17">
        <v>189</v>
      </c>
      <c r="L76" s="17"/>
      <c r="M76" s="17">
        <v>200</v>
      </c>
      <c r="N76" s="17"/>
      <c r="O76" s="17">
        <v>201</v>
      </c>
      <c r="P76" s="17"/>
      <c r="Q76" s="17">
        <v>243.8</v>
      </c>
      <c r="R76" s="17"/>
      <c r="S76" s="17">
        <v>243.5</v>
      </c>
      <c r="T76" s="17"/>
      <c r="U76" s="17">
        <v>267.9</v>
      </c>
      <c r="V76" s="17"/>
      <c r="W76" s="17"/>
      <c r="X76" s="17"/>
      <c r="Y76" s="17"/>
    </row>
    <row r="77" spans="1:25" ht="15">
      <c r="A77" s="4" t="s">
        <v>16</v>
      </c>
      <c r="C77" s="17">
        <v>173.5</v>
      </c>
      <c r="D77" s="17"/>
      <c r="E77" s="17">
        <v>200.3</v>
      </c>
      <c r="F77" s="17"/>
      <c r="H77" s="4" t="s">
        <v>60</v>
      </c>
      <c r="I77" s="17">
        <v>318.7</v>
      </c>
      <c r="J77" s="17"/>
      <c r="K77" s="17">
        <v>296</v>
      </c>
      <c r="L77" s="17"/>
      <c r="M77" s="17">
        <v>295</v>
      </c>
      <c r="N77" s="17"/>
      <c r="O77" s="17">
        <v>295</v>
      </c>
      <c r="P77" s="17"/>
      <c r="Q77" s="17">
        <v>436.1</v>
      </c>
      <c r="R77" s="17"/>
      <c r="S77" s="17">
        <v>469.1</v>
      </c>
      <c r="T77" s="17"/>
      <c r="U77" s="17">
        <v>488.5</v>
      </c>
      <c r="V77" s="17"/>
      <c r="W77" s="17"/>
      <c r="X77" s="17"/>
      <c r="Y77" s="17"/>
    </row>
    <row r="78" spans="1:25" ht="15">
      <c r="A78" s="4" t="s">
        <v>17</v>
      </c>
      <c r="C78" s="19">
        <v>240.8</v>
      </c>
      <c r="D78" s="17"/>
      <c r="E78" s="19">
        <v>240.5</v>
      </c>
      <c r="F78" s="17"/>
      <c r="G78" s="19">
        <v>312</v>
      </c>
      <c r="H78" s="17"/>
      <c r="I78" s="19">
        <v>397.7</v>
      </c>
      <c r="J78" s="17"/>
      <c r="K78" s="19">
        <v>433</v>
      </c>
      <c r="L78" s="17"/>
      <c r="M78" s="19">
        <v>440</v>
      </c>
      <c r="N78" s="17"/>
      <c r="O78" s="19">
        <v>460</v>
      </c>
      <c r="P78" s="17"/>
      <c r="Q78" s="19">
        <v>559.5</v>
      </c>
      <c r="R78" s="17"/>
      <c r="S78" s="19">
        <v>614.9</v>
      </c>
      <c r="T78" s="17"/>
      <c r="U78" s="19">
        <v>640.4</v>
      </c>
      <c r="V78" s="17"/>
      <c r="W78" s="17"/>
      <c r="X78" s="17"/>
      <c r="Y78" s="17"/>
    </row>
    <row r="80" spans="1:25" ht="15.75">
      <c r="A80" s="12" t="s">
        <v>22</v>
      </c>
      <c r="C80" s="20">
        <f>SUM(C76:C78)</f>
        <v>527.6</v>
      </c>
      <c r="D80" s="20"/>
      <c r="E80" s="20">
        <f>SUM(E76:E78)</f>
        <v>574.4</v>
      </c>
      <c r="F80" s="20"/>
      <c r="G80" s="20">
        <f>SUM(G76:G78)</f>
        <v>465.2</v>
      </c>
      <c r="H80" s="20"/>
      <c r="I80" s="20">
        <f>SUM(I76:I78)</f>
        <v>889.9</v>
      </c>
      <c r="J80" s="20"/>
      <c r="K80" s="20">
        <f>SUM(K76:K78)</f>
        <v>918</v>
      </c>
      <c r="L80" s="20"/>
      <c r="M80" s="20">
        <f>SUM(M76:M78)</f>
        <v>935</v>
      </c>
      <c r="N80" s="20"/>
      <c r="O80" s="20">
        <f>SUM(O76:O78)</f>
        <v>956</v>
      </c>
      <c r="P80" s="20"/>
      <c r="Q80" s="20">
        <f>SUM(Q76:Q78)</f>
        <v>1239.4</v>
      </c>
      <c r="R80" s="20"/>
      <c r="S80" s="20">
        <f>SUM(S76:S78)</f>
        <v>1327.5</v>
      </c>
      <c r="T80" s="20"/>
      <c r="U80" s="20">
        <f>SUM(U76:U78)</f>
        <v>1396.8</v>
      </c>
      <c r="V80" s="20"/>
      <c r="W80" s="20"/>
      <c r="X80" s="20"/>
      <c r="Y80" s="20"/>
    </row>
    <row r="82" spans="3:25" ht="1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ht="15">
      <c r="A83" s="16" t="s">
        <v>36</v>
      </c>
    </row>
    <row r="85" spans="1:21" ht="15">
      <c r="A85" s="4" t="s">
        <v>14</v>
      </c>
      <c r="C85" s="4">
        <v>258175</v>
      </c>
      <c r="E85" s="4">
        <v>253421</v>
      </c>
      <c r="G85" s="4">
        <v>297335</v>
      </c>
      <c r="I85" s="4">
        <v>320369</v>
      </c>
      <c r="K85" s="4">
        <v>331000</v>
      </c>
      <c r="M85" s="4">
        <v>395000</v>
      </c>
      <c r="O85" s="4">
        <v>390000</v>
      </c>
      <c r="Q85" s="4">
        <v>449231</v>
      </c>
      <c r="S85" s="4">
        <v>499034</v>
      </c>
      <c r="U85" s="4">
        <v>510448</v>
      </c>
    </row>
    <row r="86" spans="1:21" ht="15">
      <c r="A86" s="4" t="s">
        <v>16</v>
      </c>
      <c r="C86" s="4">
        <v>385000</v>
      </c>
      <c r="E86" s="4">
        <v>425000</v>
      </c>
      <c r="H86" s="4" t="s">
        <v>60</v>
      </c>
      <c r="I86" s="4">
        <v>600000</v>
      </c>
      <c r="K86" s="4">
        <v>556000</v>
      </c>
      <c r="M86" s="4">
        <v>570000</v>
      </c>
      <c r="O86" s="4">
        <v>570000</v>
      </c>
      <c r="Q86" s="4">
        <v>696661</v>
      </c>
      <c r="S86" s="4">
        <v>845275</v>
      </c>
      <c r="U86" s="4">
        <v>852475</v>
      </c>
    </row>
    <row r="87" spans="1:21" ht="15">
      <c r="A87" s="4" t="s">
        <v>17</v>
      </c>
      <c r="C87" s="11">
        <v>455998</v>
      </c>
      <c r="E87" s="11">
        <v>452144</v>
      </c>
      <c r="G87" s="11">
        <v>547307</v>
      </c>
      <c r="I87" s="11">
        <v>645696</v>
      </c>
      <c r="K87" s="11">
        <v>655000</v>
      </c>
      <c r="M87" s="11">
        <v>680000</v>
      </c>
      <c r="O87" s="11">
        <v>690000</v>
      </c>
      <c r="Q87" s="11">
        <v>764591</v>
      </c>
      <c r="S87" s="11">
        <v>795134</v>
      </c>
      <c r="U87" s="11">
        <v>808616</v>
      </c>
    </row>
    <row r="89" spans="1:21" ht="15.75">
      <c r="A89" s="12" t="s">
        <v>22</v>
      </c>
      <c r="C89" s="4">
        <f>SUM(C85:C87)</f>
        <v>1099173</v>
      </c>
      <c r="E89" s="4">
        <f>SUM(E85:E87)</f>
        <v>1130565</v>
      </c>
      <c r="G89" s="4">
        <f>SUM(G85:G87)</f>
        <v>844642</v>
      </c>
      <c r="I89" s="4">
        <f>SUM(I85:I87)</f>
        <v>1566065</v>
      </c>
      <c r="K89" s="4">
        <f>SUM(K85:K87)</f>
        <v>1542000</v>
      </c>
      <c r="M89" s="4">
        <f>SUM(M85:M87)</f>
        <v>1645000</v>
      </c>
      <c r="O89" s="4">
        <f>SUM(O85:O87)</f>
        <v>1650000</v>
      </c>
      <c r="Q89" s="4">
        <f>SUM(Q85:Q87)</f>
        <v>1910483</v>
      </c>
      <c r="S89" s="4">
        <f>SUM(S85:S87)</f>
        <v>2139443</v>
      </c>
      <c r="U89" s="4">
        <f>SUM(U85:U87)</f>
        <v>2171539</v>
      </c>
    </row>
    <row r="92" ht="15">
      <c r="A92" s="16" t="s">
        <v>37</v>
      </c>
    </row>
    <row r="94" spans="1:25" ht="15">
      <c r="A94" s="4" t="s">
        <v>14</v>
      </c>
      <c r="C94" s="13">
        <f>C76*$A$46/C85</f>
        <v>438.8496175075046</v>
      </c>
      <c r="D94" s="13"/>
      <c r="E94" s="13">
        <f>E76*$A$46/E85</f>
        <v>527.1859869545144</v>
      </c>
      <c r="F94" s="13"/>
      <c r="G94" s="13">
        <f>G76*$A$46/G85</f>
        <v>515.243748633696</v>
      </c>
      <c r="H94" s="13"/>
      <c r="I94" s="13">
        <f>I76*$A$46/I85</f>
        <v>541.5630101539163</v>
      </c>
      <c r="J94" s="13"/>
      <c r="K94" s="13">
        <f>K76*$A$46/K85</f>
        <v>570.9969788519637</v>
      </c>
      <c r="L94" s="13"/>
      <c r="M94" s="13">
        <f>M76*$A$46/M85</f>
        <v>506.32911392405066</v>
      </c>
      <c r="N94" s="13"/>
      <c r="O94" s="13">
        <f>O76*$A$46/O85</f>
        <v>515.3846153846154</v>
      </c>
      <c r="P94" s="13"/>
      <c r="Q94" s="13">
        <f>Q76*$A$46/Q85</f>
        <v>542.7052006651367</v>
      </c>
      <c r="R94" s="13"/>
      <c r="S94" s="13">
        <f>S76*$A$46/S85</f>
        <v>487.94270530665244</v>
      </c>
      <c r="T94" s="13"/>
      <c r="U94" s="13">
        <f>U76*$A$46/U85</f>
        <v>524.8330877973858</v>
      </c>
      <c r="V94" s="13"/>
      <c r="W94" s="13"/>
      <c r="X94" s="13"/>
      <c r="Y94" s="13"/>
    </row>
    <row r="95" spans="1:21" ht="15">
      <c r="A95" s="4" t="s">
        <v>16</v>
      </c>
      <c r="C95" s="4">
        <f>C77*$A$46/C86</f>
        <v>450.64935064935065</v>
      </c>
      <c r="E95" s="4">
        <f>E77*$A$46/E86</f>
        <v>471.29411764705884</v>
      </c>
      <c r="H95" s="8" t="s">
        <v>60</v>
      </c>
      <c r="I95" s="4">
        <f>I77*$A$46/I86</f>
        <v>531.1666666666666</v>
      </c>
      <c r="K95" s="4">
        <f>K77*$A$46/K86</f>
        <v>532.3741007194244</v>
      </c>
      <c r="M95" s="4">
        <f>M77*$A$46/M86</f>
        <v>517.5438596491229</v>
      </c>
      <c r="O95" s="4">
        <f>O77*$A$46/O86</f>
        <v>517.5438596491229</v>
      </c>
      <c r="Q95" s="4">
        <f>Q77*$A$46/Q86</f>
        <v>625.98595299579</v>
      </c>
      <c r="S95" s="4">
        <f>S77*$A$46/S86</f>
        <v>554.9673183283546</v>
      </c>
      <c r="U95" s="4">
        <f>U77*$A$46/U86</f>
        <v>573.0373324730931</v>
      </c>
    </row>
    <row r="96" spans="1:21" ht="15">
      <c r="A96" s="4" t="s">
        <v>17</v>
      </c>
      <c r="C96" s="4">
        <f>C78*$A$46/C87</f>
        <v>528.0724915460155</v>
      </c>
      <c r="E96" s="4">
        <f>E78*$A$46/E87</f>
        <v>531.9101879047383</v>
      </c>
      <c r="G96" s="4">
        <f>G78*$A$46/G87</f>
        <v>570.0639677548432</v>
      </c>
      <c r="I96" s="4">
        <f>I78*$A$46/I87</f>
        <v>615.9245217563683</v>
      </c>
      <c r="K96" s="4">
        <f>K78*$A$46/K87</f>
        <v>661.0687022900763</v>
      </c>
      <c r="M96" s="4">
        <f>M78*$A$46/M87</f>
        <v>647.0588235294117</v>
      </c>
      <c r="O96" s="4">
        <f>O78*$A$46/O87</f>
        <v>666.6666666666666</v>
      </c>
      <c r="Q96" s="4">
        <f>Q78*$A$46/Q87</f>
        <v>731.763779589349</v>
      </c>
      <c r="S96" s="4">
        <f>S78*$A$46/S87</f>
        <v>773.3287722572547</v>
      </c>
      <c r="U96" s="4">
        <f>U78*$A$46/U87</f>
        <v>791.9704779524521</v>
      </c>
    </row>
    <row r="98" ht="15">
      <c r="A98" s="22">
        <v>1000000</v>
      </c>
    </row>
    <row r="101" ht="15">
      <c r="A101" s="4" t="s">
        <v>61</v>
      </c>
    </row>
    <row r="105" spans="1:21" ht="18">
      <c r="A105" s="1" t="s">
        <v>0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>
      <c r="A106" s="5" t="s">
        <v>62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9" ht="15.75">
      <c r="A109" s="6" t="s">
        <v>2</v>
      </c>
    </row>
    <row r="110" spans="1:25" ht="15.75">
      <c r="A110" s="8" t="s">
        <v>3</v>
      </c>
      <c r="C110" s="6" t="s">
        <v>63</v>
      </c>
      <c r="D110" s="7"/>
      <c r="E110" s="6" t="s">
        <v>64</v>
      </c>
      <c r="F110" s="7"/>
      <c r="G110" s="6" t="s">
        <v>65</v>
      </c>
      <c r="H110" s="7"/>
      <c r="I110" s="6" t="s">
        <v>66</v>
      </c>
      <c r="J110" s="7"/>
      <c r="K110" s="6" t="s">
        <v>67</v>
      </c>
      <c r="L110" s="7"/>
      <c r="M110" s="6" t="s">
        <v>68</v>
      </c>
      <c r="N110" s="7"/>
      <c r="O110" s="6" t="s">
        <v>69</v>
      </c>
      <c r="P110" s="7"/>
      <c r="Q110" s="6" t="s">
        <v>70</v>
      </c>
      <c r="R110" s="7"/>
      <c r="S110" s="6" t="s">
        <v>71</v>
      </c>
      <c r="T110" s="7"/>
      <c r="U110" s="6" t="s">
        <v>72</v>
      </c>
      <c r="V110" s="7"/>
      <c r="W110" s="6"/>
      <c r="X110" s="7"/>
      <c r="Y110" s="6"/>
    </row>
    <row r="112" spans="1:21" ht="15">
      <c r="A112" s="4" t="s">
        <v>14</v>
      </c>
      <c r="C112" s="4">
        <v>340100</v>
      </c>
      <c r="E112" s="4">
        <v>370000</v>
      </c>
      <c r="G112" s="4">
        <v>370000</v>
      </c>
      <c r="I112" s="4">
        <v>355400</v>
      </c>
      <c r="K112" s="4">
        <v>355400</v>
      </c>
      <c r="M112" s="4">
        <v>375000</v>
      </c>
      <c r="O112" s="4">
        <v>412500</v>
      </c>
      <c r="Q112" s="4">
        <v>394762</v>
      </c>
      <c r="S112" s="4">
        <v>412500</v>
      </c>
      <c r="U112" s="4">
        <v>408415</v>
      </c>
    </row>
    <row r="113" spans="1:21" ht="15">
      <c r="A113" s="4" t="s">
        <v>16</v>
      </c>
      <c r="C113" s="4">
        <v>550000</v>
      </c>
      <c r="E113" s="4">
        <v>550000</v>
      </c>
      <c r="G113" s="4">
        <v>550000</v>
      </c>
      <c r="I113" s="4">
        <v>528000</v>
      </c>
      <c r="K113" s="4">
        <v>590000</v>
      </c>
      <c r="M113" s="4">
        <v>555000</v>
      </c>
      <c r="O113" s="4">
        <v>592500</v>
      </c>
      <c r="Q113" s="4">
        <v>567023</v>
      </c>
      <c r="S113" s="4">
        <v>592500</v>
      </c>
      <c r="U113" s="4">
        <v>588249</v>
      </c>
    </row>
    <row r="114" ht="15">
      <c r="A114" s="4" t="s">
        <v>17</v>
      </c>
    </row>
    <row r="115" spans="1:21" ht="15">
      <c r="A115" s="4" t="s">
        <v>18</v>
      </c>
      <c r="C115" s="4">
        <v>310500</v>
      </c>
      <c r="E115" s="4">
        <v>286000</v>
      </c>
      <c r="G115" s="4">
        <v>186000</v>
      </c>
      <c r="I115" s="4">
        <v>178560</v>
      </c>
      <c r="K115" s="4">
        <v>178560</v>
      </c>
      <c r="M115" s="4">
        <v>161060</v>
      </c>
      <c r="O115" s="4">
        <v>192482</v>
      </c>
      <c r="Q115" s="4">
        <v>181830</v>
      </c>
      <c r="S115" s="4">
        <v>188000</v>
      </c>
      <c r="U115" s="4">
        <v>185736</v>
      </c>
    </row>
    <row r="116" spans="1:21" ht="15">
      <c r="A116" s="4" t="s">
        <v>19</v>
      </c>
      <c r="C116" s="4">
        <v>18400</v>
      </c>
      <c r="E116" s="4">
        <v>14800</v>
      </c>
      <c r="G116" s="4">
        <v>14800</v>
      </c>
      <c r="I116" s="4">
        <v>14800</v>
      </c>
      <c r="K116" s="4">
        <v>14800</v>
      </c>
      <c r="M116" s="4">
        <v>19800</v>
      </c>
      <c r="O116" s="4">
        <v>25000</v>
      </c>
      <c r="Q116" s="4">
        <v>26796</v>
      </c>
      <c r="S116" s="4">
        <v>22000</v>
      </c>
      <c r="U116" s="4">
        <v>24892</v>
      </c>
    </row>
    <row r="117" spans="1:25" ht="15">
      <c r="A117" s="4" t="s">
        <v>21</v>
      </c>
      <c r="C117" s="23" t="s">
        <v>15</v>
      </c>
      <c r="E117" s="23" t="s">
        <v>15</v>
      </c>
      <c r="G117" s="23" t="s">
        <v>15</v>
      </c>
      <c r="I117" s="23" t="s">
        <v>15</v>
      </c>
      <c r="K117" s="23" t="s">
        <v>15</v>
      </c>
      <c r="M117" s="23" t="s">
        <v>15</v>
      </c>
      <c r="O117" s="23" t="s">
        <v>15</v>
      </c>
      <c r="Q117" s="23" t="s">
        <v>15</v>
      </c>
      <c r="S117" s="23" t="s">
        <v>15</v>
      </c>
      <c r="U117" s="23" t="s">
        <v>15</v>
      </c>
      <c r="W117" s="8"/>
      <c r="Y117" s="8"/>
    </row>
    <row r="119" spans="1:25" ht="15.75">
      <c r="A119" s="12" t="s">
        <v>22</v>
      </c>
      <c r="C119" s="13">
        <f>SUM(C112:C117)</f>
        <v>1219000</v>
      </c>
      <c r="D119" s="13"/>
      <c r="E119" s="13">
        <f>SUM(E112:E117)</f>
        <v>1220800</v>
      </c>
      <c r="F119" s="13"/>
      <c r="G119" s="13">
        <f>SUM(G112:G117)</f>
        <v>1120800</v>
      </c>
      <c r="H119" s="13"/>
      <c r="I119" s="13">
        <f>SUM(I112:I117)</f>
        <v>1076760</v>
      </c>
      <c r="J119" s="13"/>
      <c r="K119" s="13">
        <f>SUM(K112:K117)</f>
        <v>1138760</v>
      </c>
      <c r="L119" s="13"/>
      <c r="M119" s="13">
        <f>SUM(M112:M117)</f>
        <v>1110860</v>
      </c>
      <c r="N119" s="13"/>
      <c r="O119" s="13">
        <f>SUM(O112:O117)</f>
        <v>1222482</v>
      </c>
      <c r="P119" s="13"/>
      <c r="Q119" s="13">
        <f>SUM(Q112:Q117)</f>
        <v>1170411</v>
      </c>
      <c r="R119" s="13"/>
      <c r="S119" s="13">
        <f>SUM(S112:S117)</f>
        <v>1215000</v>
      </c>
      <c r="T119" s="13"/>
      <c r="U119" s="13">
        <f>SUM(U112:U117)</f>
        <v>1207292</v>
      </c>
      <c r="W119" s="13"/>
      <c r="X119" s="13"/>
      <c r="Y119" s="13"/>
    </row>
    <row r="124" spans="1:25" ht="15.75">
      <c r="A124" s="6" t="s">
        <v>23</v>
      </c>
      <c r="C124" s="6" t="s">
        <v>73</v>
      </c>
      <c r="D124" s="7"/>
      <c r="E124" s="6" t="s">
        <v>74</v>
      </c>
      <c r="F124" s="7"/>
      <c r="G124" s="6" t="s">
        <v>75</v>
      </c>
      <c r="H124" s="7"/>
      <c r="I124" s="6" t="s">
        <v>76</v>
      </c>
      <c r="J124" s="7"/>
      <c r="K124" s="6" t="s">
        <v>77</v>
      </c>
      <c r="L124" s="7"/>
      <c r="M124" s="6" t="s">
        <v>78</v>
      </c>
      <c r="N124" s="7"/>
      <c r="O124" s="6" t="s">
        <v>79</v>
      </c>
      <c r="P124" s="7"/>
      <c r="Q124" s="6" t="s">
        <v>80</v>
      </c>
      <c r="R124" s="7"/>
      <c r="S124" s="6" t="s">
        <v>81</v>
      </c>
      <c r="T124" s="7"/>
      <c r="U124" s="6" t="s">
        <v>82</v>
      </c>
      <c r="V124" s="7"/>
      <c r="W124" s="7"/>
      <c r="X124" s="7"/>
      <c r="Y124" s="6"/>
    </row>
    <row r="126" ht="15">
      <c r="A126" s="16" t="s">
        <v>34</v>
      </c>
    </row>
    <row r="127" ht="15">
      <c r="A127" s="8" t="s">
        <v>35</v>
      </c>
    </row>
    <row r="129" spans="1:25" ht="15">
      <c r="A129" s="4" t="s">
        <v>14</v>
      </c>
      <c r="C129" s="17">
        <v>336.2</v>
      </c>
      <c r="D129" s="17"/>
      <c r="E129" s="17">
        <v>367.8</v>
      </c>
      <c r="F129" s="17"/>
      <c r="G129" s="17">
        <v>361.6</v>
      </c>
      <c r="H129" s="17"/>
      <c r="I129" s="17">
        <v>342.7</v>
      </c>
      <c r="J129" s="17"/>
      <c r="K129" s="17">
        <v>361</v>
      </c>
      <c r="L129" s="17"/>
      <c r="M129" s="17">
        <v>373.6</v>
      </c>
      <c r="N129" s="17"/>
      <c r="O129" s="17">
        <v>410.1</v>
      </c>
      <c r="P129" s="17"/>
      <c r="Q129" s="17">
        <v>399.5</v>
      </c>
      <c r="R129" s="17"/>
      <c r="S129" s="17">
        <v>418.8</v>
      </c>
      <c r="T129" s="17"/>
      <c r="U129" s="17">
        <v>422.47</v>
      </c>
      <c r="W129" s="18"/>
      <c r="X129" s="18"/>
      <c r="Y129" s="18"/>
    </row>
    <row r="130" spans="1:25" ht="15">
      <c r="A130" s="4" t="s">
        <v>16</v>
      </c>
      <c r="C130" s="17">
        <v>601.5</v>
      </c>
      <c r="D130" s="17"/>
      <c r="E130" s="17">
        <v>660.2</v>
      </c>
      <c r="F130" s="17"/>
      <c r="G130" s="17">
        <v>624</v>
      </c>
      <c r="H130" s="17"/>
      <c r="I130" s="17">
        <v>614.9</v>
      </c>
      <c r="J130" s="17"/>
      <c r="K130" s="17">
        <v>683.5</v>
      </c>
      <c r="L130" s="17"/>
      <c r="M130" s="17">
        <v>645.1</v>
      </c>
      <c r="N130" s="17"/>
      <c r="O130" s="17">
        <v>656</v>
      </c>
      <c r="P130" s="17"/>
      <c r="Q130" s="17">
        <v>629.2</v>
      </c>
      <c r="R130" s="17"/>
      <c r="S130" s="17">
        <v>635.1</v>
      </c>
      <c r="T130" s="17"/>
      <c r="U130" s="17">
        <v>625.43</v>
      </c>
      <c r="W130" s="18"/>
      <c r="X130" s="18"/>
      <c r="Y130" s="18"/>
    </row>
    <row r="131" spans="1:25" ht="15">
      <c r="A131" s="4" t="s">
        <v>17</v>
      </c>
      <c r="C131" s="19">
        <v>650.8</v>
      </c>
      <c r="D131" s="17"/>
      <c r="E131" s="19">
        <v>693.5</v>
      </c>
      <c r="F131" s="17"/>
      <c r="G131" s="19">
        <v>580.2</v>
      </c>
      <c r="H131" s="17"/>
      <c r="I131" s="19">
        <v>596.8</v>
      </c>
      <c r="J131" s="17"/>
      <c r="K131" s="19">
        <v>682</v>
      </c>
      <c r="L131" s="17"/>
      <c r="M131" s="19">
        <v>677.2</v>
      </c>
      <c r="N131" s="17"/>
      <c r="O131" s="19">
        <v>703</v>
      </c>
      <c r="P131" s="17"/>
      <c r="Q131" s="19">
        <v>763.5</v>
      </c>
      <c r="R131" s="17"/>
      <c r="S131" s="19">
        <v>805.2</v>
      </c>
      <c r="T131" s="17"/>
      <c r="U131" s="19">
        <v>873.73</v>
      </c>
      <c r="W131" s="18"/>
      <c r="X131" s="18"/>
      <c r="Y131" s="18"/>
    </row>
    <row r="133" spans="1:25" ht="15.75">
      <c r="A133" s="12" t="s">
        <v>22</v>
      </c>
      <c r="C133" s="20">
        <f>SUM(C129:C131)</f>
        <v>1588.5</v>
      </c>
      <c r="D133" s="20"/>
      <c r="E133" s="20">
        <f>SUM(E129:E131)</f>
        <v>1721.5</v>
      </c>
      <c r="F133" s="20"/>
      <c r="G133" s="20">
        <f>SUM(G129:G131)</f>
        <v>1565.8000000000002</v>
      </c>
      <c r="H133" s="20"/>
      <c r="I133" s="20">
        <f>SUM(I129:I131)</f>
        <v>1554.3999999999999</v>
      </c>
      <c r="J133" s="20"/>
      <c r="K133" s="20">
        <f>SUM(K129:K131)</f>
        <v>1726.5</v>
      </c>
      <c r="L133" s="20"/>
      <c r="M133" s="20">
        <f>SUM(M129:M131)</f>
        <v>1695.9</v>
      </c>
      <c r="N133" s="20"/>
      <c r="O133" s="20">
        <f>SUM(O129:O131)</f>
        <v>1769.1</v>
      </c>
      <c r="P133" s="20"/>
      <c r="Q133" s="20">
        <f>SUM(Q129:Q131)</f>
        <v>1792.2</v>
      </c>
      <c r="R133" s="20"/>
      <c r="S133" s="20">
        <f>SUM(S129:S131)</f>
        <v>1859.1000000000001</v>
      </c>
      <c r="T133" s="20"/>
      <c r="U133" s="20">
        <f>SUM(U129:U131)</f>
        <v>1921.63</v>
      </c>
      <c r="W133" s="20"/>
      <c r="X133" s="20"/>
      <c r="Y133" s="20"/>
    </row>
    <row r="134" ht="15">
      <c r="U134" s="20"/>
    </row>
    <row r="135" spans="3:21" ht="1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20"/>
    </row>
    <row r="136" ht="15">
      <c r="A136" s="16" t="s">
        <v>36</v>
      </c>
    </row>
    <row r="138" spans="1:21" ht="15">
      <c r="A138" s="4" t="s">
        <v>14</v>
      </c>
      <c r="C138" s="4">
        <v>606024</v>
      </c>
      <c r="E138" s="4">
        <v>716522</v>
      </c>
      <c r="G138" s="4">
        <v>658893</v>
      </c>
      <c r="I138" s="4">
        <v>640650</v>
      </c>
      <c r="K138" s="4">
        <v>648582</v>
      </c>
      <c r="M138" s="4">
        <v>652014</v>
      </c>
      <c r="O138" s="4">
        <v>685961</v>
      </c>
      <c r="Q138" s="4">
        <v>631226</v>
      </c>
      <c r="S138" s="4">
        <v>635326</v>
      </c>
      <c r="U138" s="4">
        <v>678847</v>
      </c>
    </row>
    <row r="139" spans="1:21" ht="15">
      <c r="A139" s="4" t="s">
        <v>16</v>
      </c>
      <c r="C139" s="4">
        <v>925660</v>
      </c>
      <c r="E139" s="4">
        <v>819093</v>
      </c>
      <c r="G139" s="4">
        <v>739346</v>
      </c>
      <c r="I139" s="4">
        <v>720097</v>
      </c>
      <c r="K139" s="4">
        <v>771796</v>
      </c>
      <c r="M139" s="4">
        <v>735456</v>
      </c>
      <c r="O139" s="4">
        <v>728398</v>
      </c>
      <c r="Q139" s="4">
        <v>689812</v>
      </c>
      <c r="S139" s="4">
        <v>685505</v>
      </c>
      <c r="U139" s="4">
        <v>672692</v>
      </c>
    </row>
    <row r="140" spans="1:21" ht="15">
      <c r="A140" s="4" t="s">
        <v>17</v>
      </c>
      <c r="C140" s="11">
        <v>958283</v>
      </c>
      <c r="E140" s="11">
        <v>813372</v>
      </c>
      <c r="G140" s="11">
        <v>684067</v>
      </c>
      <c r="I140" s="11">
        <v>674901</v>
      </c>
      <c r="K140" s="11">
        <v>718588</v>
      </c>
      <c r="M140" s="11">
        <v>697176</v>
      </c>
      <c r="O140" s="11">
        <v>700925</v>
      </c>
      <c r="Q140" s="11">
        <v>715779</v>
      </c>
      <c r="S140" s="11">
        <v>673549</v>
      </c>
      <c r="U140" s="11">
        <v>692064</v>
      </c>
    </row>
    <row r="142" spans="1:21" ht="15.75">
      <c r="A142" s="12" t="s">
        <v>22</v>
      </c>
      <c r="C142" s="4">
        <f>SUM(C138:C140)</f>
        <v>2489967</v>
      </c>
      <c r="E142" s="4">
        <f>SUM(E138:E140)</f>
        <v>2348987</v>
      </c>
      <c r="G142" s="4">
        <f>SUM(G138:G140)</f>
        <v>2082306</v>
      </c>
      <c r="I142" s="4">
        <f>SUM(I138:I140)</f>
        <v>2035648</v>
      </c>
      <c r="K142" s="4">
        <f>SUM(K138:K140)</f>
        <v>2138966</v>
      </c>
      <c r="M142" s="4">
        <f>SUM(M138:M140)</f>
        <v>2084646</v>
      </c>
      <c r="O142" s="4">
        <f>SUM(O138:O140)</f>
        <v>2115284</v>
      </c>
      <c r="Q142" s="4">
        <f>SUM(Q138:Q140)</f>
        <v>2036817</v>
      </c>
      <c r="S142" s="4">
        <f>SUM(S138:S140)</f>
        <v>1994380</v>
      </c>
      <c r="U142" s="4">
        <f>SUM(U138:U140)</f>
        <v>2043603</v>
      </c>
    </row>
    <row r="145" ht="15">
      <c r="A145" s="16" t="s">
        <v>37</v>
      </c>
    </row>
    <row r="147" spans="1:25" ht="15">
      <c r="A147" s="4" t="s">
        <v>14</v>
      </c>
      <c r="C147" s="13">
        <f>C129*$A$46/C138</f>
        <v>554.763507715866</v>
      </c>
      <c r="D147" s="13"/>
      <c r="E147" s="13">
        <f>E129*$A$46/E138</f>
        <v>513.3129199103447</v>
      </c>
      <c r="F147" s="13"/>
      <c r="G147" s="13">
        <f>G129*$A$46/G138</f>
        <v>548.799273933704</v>
      </c>
      <c r="H147" s="13"/>
      <c r="I147" s="13">
        <f>I129*$A$46/I138</f>
        <v>534.9254663232655</v>
      </c>
      <c r="J147" s="13"/>
      <c r="K147" s="13">
        <f>K129*$A$46/K138</f>
        <v>556.5988571992439</v>
      </c>
      <c r="L147" s="13"/>
      <c r="M147" s="13">
        <f>M129*$A$46/M138</f>
        <v>572.9938314207977</v>
      </c>
      <c r="N147" s="13"/>
      <c r="O147" s="13">
        <f>O129*$A$46/O138</f>
        <v>597.847399487726</v>
      </c>
      <c r="P147" s="13"/>
      <c r="Q147" s="13">
        <f>Q129*$A$46/Q138</f>
        <v>632.895349684582</v>
      </c>
      <c r="R147" s="13"/>
      <c r="S147" s="13">
        <f>S129*$A$46/S138</f>
        <v>659.1891406931245</v>
      </c>
      <c r="T147" s="13"/>
      <c r="U147" s="13">
        <f>U129*$A$46/U138-1</f>
        <v>621.3346350503133</v>
      </c>
      <c r="V147" s="13"/>
      <c r="W147" s="13"/>
      <c r="X147" s="13"/>
      <c r="Y147" s="13"/>
    </row>
    <row r="148" spans="1:21" ht="15">
      <c r="A148" s="4" t="s">
        <v>16</v>
      </c>
      <c r="C148" s="4">
        <f>C130*$A$46/C139</f>
        <v>649.8066244625456</v>
      </c>
      <c r="E148" s="4">
        <f>E130*$A$46/E139</f>
        <v>806.0134807646995</v>
      </c>
      <c r="G148" s="4">
        <f>G130*$A$46/G139</f>
        <v>843.9891471651973</v>
      </c>
      <c r="I148" s="4">
        <f>I130*$A$46/I139</f>
        <v>853.9127367562982</v>
      </c>
      <c r="K148" s="4">
        <f>K130*$A$46/K139</f>
        <v>885.5967120845405</v>
      </c>
      <c r="M148" s="4">
        <f>M130*$A$46/M139</f>
        <v>877.1428882217291</v>
      </c>
      <c r="O148" s="4">
        <f>O130*$A$46/O139</f>
        <v>900.6065365363442</v>
      </c>
      <c r="Q148" s="4">
        <f>Q130*$A$46/Q139</f>
        <v>912.132581051069</v>
      </c>
      <c r="S148" s="4">
        <f>S130*$A$46/S139</f>
        <v>926.4702664459048</v>
      </c>
      <c r="U148" s="4">
        <f>U130*$A$46/U139+1</f>
        <v>930.7419918774119</v>
      </c>
    </row>
    <row r="149" spans="1:21" ht="15">
      <c r="A149" s="4" t="s">
        <v>17</v>
      </c>
      <c r="C149" s="4">
        <f>C131*$A$46/C140</f>
        <v>679.1313213320074</v>
      </c>
      <c r="E149" s="4">
        <f>E131*$A$46/E140</f>
        <v>852.6233998711537</v>
      </c>
      <c r="G149" s="4">
        <f>G131*$A$46/G140</f>
        <v>848.1625337868951</v>
      </c>
      <c r="I149" s="4">
        <f>I131*$A$46/I140</f>
        <v>884.2778422316754</v>
      </c>
      <c r="K149" s="4">
        <f>K131*$A$46/K140</f>
        <v>949.0834803809694</v>
      </c>
      <c r="M149" s="4">
        <f>M131*$A$46/M140</f>
        <v>971.3472638186054</v>
      </c>
      <c r="O149" s="4">
        <f>O131*$A$46/O140</f>
        <v>1002.9603737917752</v>
      </c>
      <c r="Q149" s="4">
        <f>Q131*$A$46/Q140</f>
        <v>1066.6700196569052</v>
      </c>
      <c r="S149" s="4">
        <f>S131*$A$46/S140</f>
        <v>1195.4586822933447</v>
      </c>
      <c r="U149" s="4">
        <f>U131*$A$46/U140</f>
        <v>1262.4988440375457</v>
      </c>
    </row>
    <row r="151" ht="15">
      <c r="A151" s="22">
        <v>1000000</v>
      </c>
    </row>
    <row r="154" spans="1:21" ht="18">
      <c r="A154" s="1" t="s">
        <v>0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.75">
      <c r="A155" s="5" t="s">
        <v>83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8" ht="15.75">
      <c r="A158" s="6" t="s">
        <v>2</v>
      </c>
    </row>
    <row r="159" spans="1:21" ht="15.75">
      <c r="A159" s="8" t="s">
        <v>3</v>
      </c>
      <c r="C159" s="6" t="s">
        <v>84</v>
      </c>
      <c r="D159" s="7"/>
      <c r="E159" s="6" t="s">
        <v>85</v>
      </c>
      <c r="F159" s="7"/>
      <c r="G159" s="6" t="s">
        <v>86</v>
      </c>
      <c r="H159" s="7"/>
      <c r="I159" s="6" t="s">
        <v>87</v>
      </c>
      <c r="J159" s="7"/>
      <c r="K159" s="6" t="s">
        <v>88</v>
      </c>
      <c r="L159" s="7"/>
      <c r="M159" s="6" t="s">
        <v>89</v>
      </c>
      <c r="N159" s="6"/>
      <c r="O159" s="6" t="s">
        <v>90</v>
      </c>
      <c r="P159" s="6"/>
      <c r="Q159" s="6" t="s">
        <v>91</v>
      </c>
      <c r="R159" s="6"/>
      <c r="S159" s="24">
        <v>1997</v>
      </c>
      <c r="T159" s="6"/>
      <c r="U159" s="6"/>
    </row>
    <row r="161" spans="1:19" ht="15">
      <c r="A161" s="4" t="s">
        <v>14</v>
      </c>
      <c r="C161" s="4">
        <v>437972</v>
      </c>
      <c r="E161" s="4">
        <v>458650</v>
      </c>
      <c r="G161" s="4">
        <v>520155</v>
      </c>
      <c r="I161" s="4">
        <v>577000</v>
      </c>
      <c r="K161" s="4">
        <v>583000</v>
      </c>
      <c r="M161" s="4">
        <v>583000</v>
      </c>
      <c r="O161" s="4">
        <v>583000</v>
      </c>
      <c r="Q161" s="4">
        <v>583000</v>
      </c>
      <c r="S161" s="4">
        <v>583400</v>
      </c>
    </row>
    <row r="162" spans="1:19" ht="15">
      <c r="A162" s="4" t="s">
        <v>16</v>
      </c>
      <c r="C162" s="4">
        <v>610097</v>
      </c>
      <c r="E162" s="4">
        <v>601765</v>
      </c>
      <c r="G162" s="4">
        <v>594689</v>
      </c>
      <c r="I162" s="4">
        <v>615000</v>
      </c>
      <c r="K162" s="4">
        <v>617000</v>
      </c>
      <c r="M162" s="4">
        <v>617000</v>
      </c>
      <c r="O162" s="4">
        <v>617000</v>
      </c>
      <c r="Q162" s="4">
        <v>617000</v>
      </c>
      <c r="S162" s="4">
        <v>830000</v>
      </c>
    </row>
    <row r="163" ht="15">
      <c r="A163" s="4" t="s">
        <v>17</v>
      </c>
    </row>
    <row r="164" spans="1:19" ht="15">
      <c r="A164" s="4" t="s">
        <v>18</v>
      </c>
      <c r="C164" s="4">
        <v>183507</v>
      </c>
      <c r="E164" s="4">
        <v>135129</v>
      </c>
      <c r="G164" s="4">
        <v>156144</v>
      </c>
      <c r="I164" s="4">
        <v>156000</v>
      </c>
      <c r="K164" s="4">
        <v>166000</v>
      </c>
      <c r="M164" s="4">
        <v>158000</v>
      </c>
      <c r="O164" s="4">
        <v>158000</v>
      </c>
      <c r="Q164" s="4">
        <v>93300</v>
      </c>
      <c r="S164" s="4">
        <v>158000</v>
      </c>
    </row>
    <row r="165" spans="1:19" ht="15">
      <c r="A165" s="4" t="s">
        <v>19</v>
      </c>
      <c r="C165" s="4">
        <v>22000</v>
      </c>
      <c r="E165" s="4">
        <v>13180</v>
      </c>
      <c r="G165" s="4">
        <v>0</v>
      </c>
      <c r="I165" s="4">
        <v>0</v>
      </c>
      <c r="K165" s="4">
        <v>15000</v>
      </c>
      <c r="M165" s="4">
        <v>15000</v>
      </c>
      <c r="O165" s="4">
        <v>18000</v>
      </c>
      <c r="Q165" s="4">
        <v>20000</v>
      </c>
      <c r="S165" s="4">
        <v>20000</v>
      </c>
    </row>
    <row r="166" spans="1:21" ht="15">
      <c r="A166" s="4" t="s">
        <v>21</v>
      </c>
      <c r="C166" s="23" t="s">
        <v>15</v>
      </c>
      <c r="E166" s="23" t="s">
        <v>15</v>
      </c>
      <c r="G166" s="23" t="s">
        <v>15</v>
      </c>
      <c r="I166" s="23" t="s">
        <v>15</v>
      </c>
      <c r="K166" s="23" t="s">
        <v>15</v>
      </c>
      <c r="M166" s="23" t="s">
        <v>15</v>
      </c>
      <c r="O166" s="23" t="s">
        <v>15</v>
      </c>
      <c r="Q166" s="23" t="s">
        <v>15</v>
      </c>
      <c r="R166" s="8"/>
      <c r="S166" s="23" t="s">
        <v>15</v>
      </c>
      <c r="T166" s="8"/>
      <c r="U166" s="8"/>
    </row>
    <row r="168" spans="1:21" ht="15.75">
      <c r="A168" s="12" t="s">
        <v>22</v>
      </c>
      <c r="C168" s="13">
        <f>SUM(C161:C166)</f>
        <v>1253576</v>
      </c>
      <c r="D168" s="13"/>
      <c r="E168" s="13">
        <f>SUM(E161:E166)</f>
        <v>1208724</v>
      </c>
      <c r="G168" s="13">
        <f>SUM(G161:G166)</f>
        <v>1270988</v>
      </c>
      <c r="H168" s="13"/>
      <c r="I168" s="13">
        <f>SUM(I161:I166)</f>
        <v>1348000</v>
      </c>
      <c r="K168" s="13">
        <f>SUM(K161:K166)</f>
        <v>1381000</v>
      </c>
      <c r="L168" s="13"/>
      <c r="M168" s="13">
        <f>SUM(M161:M166)</f>
        <v>1373000</v>
      </c>
      <c r="N168" s="13"/>
      <c r="O168" s="13">
        <f>SUM(O161:O166)</f>
        <v>1376000</v>
      </c>
      <c r="P168" s="13"/>
      <c r="Q168" s="13">
        <f>SUM(Q161:Q166)</f>
        <v>1313300</v>
      </c>
      <c r="R168" s="13"/>
      <c r="S168" s="13">
        <f>SUM(S161:S166)</f>
        <v>1591400</v>
      </c>
      <c r="T168" s="13"/>
      <c r="U168" s="13"/>
    </row>
    <row r="173" spans="1:21" ht="15.75">
      <c r="A173" s="6" t="s">
        <v>23</v>
      </c>
      <c r="C173" s="6" t="s">
        <v>92</v>
      </c>
      <c r="D173" s="7"/>
      <c r="E173" s="6" t="s">
        <v>93</v>
      </c>
      <c r="F173" s="7"/>
      <c r="G173" s="6" t="s">
        <v>94</v>
      </c>
      <c r="H173" s="7"/>
      <c r="I173" s="6" t="s">
        <v>95</v>
      </c>
      <c r="J173" s="7"/>
      <c r="K173" s="6" t="s">
        <v>96</v>
      </c>
      <c r="L173" s="7"/>
      <c r="M173" s="6" t="s">
        <v>97</v>
      </c>
      <c r="N173" s="7"/>
      <c r="O173" s="6" t="s">
        <v>98</v>
      </c>
      <c r="P173" s="7"/>
      <c r="Q173" s="6" t="s">
        <v>99</v>
      </c>
      <c r="R173" s="6"/>
      <c r="S173" s="25" t="s">
        <v>100</v>
      </c>
      <c r="T173" s="6"/>
      <c r="U173" s="6"/>
    </row>
    <row r="175" ht="15">
      <c r="A175" s="16" t="s">
        <v>34</v>
      </c>
    </row>
    <row r="176" ht="15">
      <c r="A176" s="8" t="s">
        <v>35</v>
      </c>
    </row>
    <row r="178" spans="1:21" ht="15">
      <c r="A178" s="4" t="s">
        <v>14</v>
      </c>
      <c r="C178" s="17">
        <v>466.14</v>
      </c>
      <c r="D178" s="17"/>
      <c r="E178" s="17">
        <v>503.14</v>
      </c>
      <c r="G178" s="18">
        <v>586</v>
      </c>
      <c r="H178" s="18"/>
      <c r="I178" s="18">
        <v>651</v>
      </c>
      <c r="K178" s="18">
        <v>752.6</v>
      </c>
      <c r="L178" s="18"/>
      <c r="M178" s="18">
        <v>755</v>
      </c>
      <c r="N178" s="18"/>
      <c r="O178" s="18">
        <v>764</v>
      </c>
      <c r="P178" s="18"/>
      <c r="Q178" s="18">
        <v>762</v>
      </c>
      <c r="R178" s="18"/>
      <c r="S178" s="18">
        <v>811.2</v>
      </c>
      <c r="T178" s="18"/>
      <c r="U178" s="18"/>
    </row>
    <row r="179" spans="1:21" ht="15">
      <c r="A179" s="4" t="s">
        <v>16</v>
      </c>
      <c r="C179" s="17">
        <v>663.451</v>
      </c>
      <c r="D179" s="17"/>
      <c r="E179" s="17">
        <v>727.837</v>
      </c>
      <c r="G179" s="18">
        <v>759.8</v>
      </c>
      <c r="H179" s="18"/>
      <c r="I179" s="18">
        <v>780</v>
      </c>
      <c r="K179" s="18">
        <v>771</v>
      </c>
      <c r="L179" s="18"/>
      <c r="M179" s="18">
        <v>757</v>
      </c>
      <c r="N179" s="18"/>
      <c r="O179" s="18">
        <v>763.7</v>
      </c>
      <c r="P179" s="18"/>
      <c r="Q179" s="18">
        <v>776.1</v>
      </c>
      <c r="R179" s="18"/>
      <c r="S179" s="18">
        <v>906.4</v>
      </c>
      <c r="T179" s="18"/>
      <c r="U179" s="18"/>
    </row>
    <row r="180" spans="1:21" ht="15">
      <c r="A180" s="4" t="s">
        <v>17</v>
      </c>
      <c r="C180" s="19">
        <v>902.521</v>
      </c>
      <c r="D180" s="17"/>
      <c r="E180" s="19">
        <v>870.399</v>
      </c>
      <c r="G180" s="26">
        <v>867.8</v>
      </c>
      <c r="H180" s="18"/>
      <c r="I180" s="26">
        <v>891.6</v>
      </c>
      <c r="K180" s="26">
        <v>918.6</v>
      </c>
      <c r="L180" s="18"/>
      <c r="M180" s="26">
        <v>970.9</v>
      </c>
      <c r="N180" s="18"/>
      <c r="O180" s="26">
        <v>1029</v>
      </c>
      <c r="P180" s="18"/>
      <c r="Q180" s="26">
        <v>1021.7</v>
      </c>
      <c r="R180" s="18"/>
      <c r="S180" s="27">
        <v>1062</v>
      </c>
      <c r="T180" s="18"/>
      <c r="U180" s="18"/>
    </row>
    <row r="182" spans="1:21" ht="15.75">
      <c r="A182" s="12" t="s">
        <v>22</v>
      </c>
      <c r="C182" s="20">
        <f>SUM(C178:C180)</f>
        <v>2032.1119999999999</v>
      </c>
      <c r="D182" s="20"/>
      <c r="E182" s="20">
        <f>SUM(E178:E180)</f>
        <v>2101.3759999999997</v>
      </c>
      <c r="G182" s="20">
        <f>SUM(G178:G180)</f>
        <v>2213.6</v>
      </c>
      <c r="H182" s="20"/>
      <c r="I182" s="20">
        <f>SUM(I178:I180)</f>
        <v>2322.6</v>
      </c>
      <c r="K182" s="20">
        <f>SUM(K178:K180)</f>
        <v>2442.2</v>
      </c>
      <c r="L182" s="20"/>
      <c r="M182" s="20">
        <f>SUM(M178:M180)</f>
        <v>2482.9</v>
      </c>
      <c r="N182" s="20"/>
      <c r="O182" s="20">
        <f>SUM(O178:O180)</f>
        <v>2556.7</v>
      </c>
      <c r="P182" s="20"/>
      <c r="Q182" s="20">
        <f>SUM(Q178:Q180)</f>
        <v>2559.8</v>
      </c>
      <c r="R182" s="20"/>
      <c r="S182" s="20">
        <f>SUM(S178:S180)</f>
        <v>2779.6</v>
      </c>
      <c r="T182" s="20"/>
      <c r="U182" s="20"/>
    </row>
    <row r="184" ht="15">
      <c r="E184" s="13"/>
    </row>
    <row r="185" ht="15">
      <c r="A185" s="16" t="s">
        <v>36</v>
      </c>
    </row>
    <row r="187" spans="1:19" ht="15">
      <c r="A187" s="4" t="s">
        <v>14</v>
      </c>
      <c r="C187" s="4">
        <v>727566</v>
      </c>
      <c r="E187" s="4">
        <v>761236</v>
      </c>
      <c r="G187" s="4">
        <v>771344</v>
      </c>
      <c r="I187" s="4">
        <v>976385</v>
      </c>
      <c r="K187" s="4">
        <v>1068102</v>
      </c>
      <c r="M187" s="4">
        <v>1056560</v>
      </c>
      <c r="O187" s="4">
        <v>1082851</v>
      </c>
      <c r="Q187" s="4">
        <v>1191424</v>
      </c>
      <c r="S187" s="4">
        <v>1115684</v>
      </c>
    </row>
    <row r="188" spans="1:19" ht="15">
      <c r="A188" s="4" t="s">
        <v>16</v>
      </c>
      <c r="C188" s="4">
        <v>676650</v>
      </c>
      <c r="E188" s="4">
        <v>687436</v>
      </c>
      <c r="G188" s="4">
        <v>697304</v>
      </c>
      <c r="I188" s="4">
        <v>714440</v>
      </c>
      <c r="K188" s="4">
        <v>711906</v>
      </c>
      <c r="M188" s="4">
        <v>700805</v>
      </c>
      <c r="O188" s="4">
        <v>702365</v>
      </c>
      <c r="Q188" s="4">
        <v>691115</v>
      </c>
      <c r="S188" s="4">
        <v>745864</v>
      </c>
    </row>
    <row r="189" spans="1:19" ht="15">
      <c r="A189" s="4" t="s">
        <v>17</v>
      </c>
      <c r="C189" s="11">
        <v>695909</v>
      </c>
      <c r="E189" s="11">
        <v>660218</v>
      </c>
      <c r="G189" s="11">
        <v>654214</v>
      </c>
      <c r="I189" s="11">
        <v>668771</v>
      </c>
      <c r="K189" s="11">
        <v>684730</v>
      </c>
      <c r="M189" s="11">
        <v>663347</v>
      </c>
      <c r="O189" s="11">
        <v>687697</v>
      </c>
      <c r="Q189" s="11">
        <v>674169</v>
      </c>
      <c r="S189" s="28">
        <v>679163</v>
      </c>
    </row>
    <row r="191" spans="1:19" ht="15.75">
      <c r="A191" s="12" t="s">
        <v>22</v>
      </c>
      <c r="C191" s="4">
        <f>SUM(C187:C189)</f>
        <v>2100125</v>
      </c>
      <c r="E191" s="4">
        <f>SUM(E187:E189)</f>
        <v>2108890</v>
      </c>
      <c r="G191" s="4">
        <f>SUM(G187:G189)</f>
        <v>2122862</v>
      </c>
      <c r="I191" s="4">
        <f>SUM(I187:I189)</f>
        <v>2359596</v>
      </c>
      <c r="K191" s="4">
        <f>SUM(K187:K189)</f>
        <v>2464738</v>
      </c>
      <c r="M191" s="4">
        <f>SUM(M187:M189)</f>
        <v>2420712</v>
      </c>
      <c r="O191" s="4">
        <f>SUM(O187:O189)</f>
        <v>2472913</v>
      </c>
      <c r="Q191" s="4">
        <f>SUM(Q187:Q189)</f>
        <v>2556708</v>
      </c>
      <c r="S191" s="4">
        <f>SUM(S187:S189)</f>
        <v>2540711</v>
      </c>
    </row>
    <row r="194" ht="15">
      <c r="A194" s="16" t="s">
        <v>37</v>
      </c>
    </row>
    <row r="196" spans="1:21" ht="15">
      <c r="A196" s="4" t="s">
        <v>14</v>
      </c>
      <c r="C196" s="13">
        <f>C178*$A$46/C187</f>
        <v>640.6841441188841</v>
      </c>
      <c r="D196" s="13"/>
      <c r="E196" s="13">
        <f>E178*$A$46/E187</f>
        <v>660.9514000914303</v>
      </c>
      <c r="F196" s="13"/>
      <c r="G196" s="13">
        <v>665</v>
      </c>
      <c r="H196" s="13"/>
      <c r="I196" s="13">
        <v>667</v>
      </c>
      <c r="J196" s="13"/>
      <c r="K196" s="13">
        <v>705</v>
      </c>
      <c r="L196" s="13"/>
      <c r="M196" s="13">
        <v>715</v>
      </c>
      <c r="N196" s="13"/>
      <c r="O196" s="13">
        <v>706</v>
      </c>
      <c r="P196" s="13"/>
      <c r="Q196" s="13">
        <v>640</v>
      </c>
      <c r="R196" s="13"/>
      <c r="S196" s="13">
        <v>727</v>
      </c>
      <c r="T196" s="13"/>
      <c r="U196" s="13"/>
    </row>
    <row r="197" spans="1:19" ht="15">
      <c r="A197" s="4" t="s">
        <v>16</v>
      </c>
      <c r="C197" s="4">
        <f>C179*$A$46/C188</f>
        <v>980.4936082169512</v>
      </c>
      <c r="E197" s="4">
        <f>E179*$A$46/E188</f>
        <v>1058.7705619141273</v>
      </c>
      <c r="G197" s="4">
        <v>1090</v>
      </c>
      <c r="I197" s="4">
        <v>1092</v>
      </c>
      <c r="K197" s="4">
        <v>1084</v>
      </c>
      <c r="M197" s="4">
        <v>1081</v>
      </c>
      <c r="O197" s="4">
        <v>1087</v>
      </c>
      <c r="Q197" s="4">
        <v>1123</v>
      </c>
      <c r="S197" s="4">
        <v>1215</v>
      </c>
    </row>
    <row r="198" spans="1:19" ht="15">
      <c r="A198" s="4" t="s">
        <v>17</v>
      </c>
      <c r="C198" s="4">
        <f>C180*$A$46/C189</f>
        <v>1296.8951400254919</v>
      </c>
      <c r="E198" s="4">
        <f>E180*$A$46/E189</f>
        <v>1318.3509083363374</v>
      </c>
      <c r="G198" s="4">
        <v>1326</v>
      </c>
      <c r="I198" s="4">
        <v>1333</v>
      </c>
      <c r="K198" s="4">
        <v>1342</v>
      </c>
      <c r="M198" s="4">
        <v>1464</v>
      </c>
      <c r="O198" s="4">
        <v>1497</v>
      </c>
      <c r="Q198" s="4">
        <v>1516</v>
      </c>
      <c r="S198" s="4">
        <v>1564</v>
      </c>
    </row>
    <row r="200" ht="15">
      <c r="A200" s="22">
        <v>1000000</v>
      </c>
    </row>
    <row r="204" ht="15.75">
      <c r="A204" s="29" t="s">
        <v>101</v>
      </c>
    </row>
  </sheetData>
  <printOptions/>
  <pageMargins left="0.76" right="0.3" top="1" bottom="0.75" header="0.53" footer="0.5"/>
  <pageSetup horizontalDpi="600" verticalDpi="600" orientation="landscape" scale="55" r:id="rId1"/>
  <rowBreaks count="4" manualBreakCount="4">
    <brk id="51" max="20" man="1"/>
    <brk id="104" max="20" man="1"/>
    <brk id="153" max="20" man="1"/>
    <brk id="21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30" sqref="E30"/>
    </sheetView>
  </sheetViews>
  <sheetFormatPr defaultColWidth="9.140625" defaultRowHeight="12.75"/>
  <cols>
    <col min="1" max="1" width="18.00390625" style="0" customWidth="1"/>
    <col min="2" max="2" width="9.28125" style="0" bestFit="1" customWidth="1"/>
    <col min="3" max="3" width="9.28125" style="0" customWidth="1"/>
    <col min="4" max="4" width="9.28125" style="0" bestFit="1" customWidth="1"/>
    <col min="5" max="5" width="9.28125" style="0" customWidth="1"/>
    <col min="6" max="6" width="9.28125" style="0" bestFit="1" customWidth="1"/>
  </cols>
  <sheetData>
    <row r="1" spans="1:6" ht="18">
      <c r="A1" s="30" t="s">
        <v>102</v>
      </c>
      <c r="B1" s="30"/>
      <c r="C1" s="30"/>
      <c r="D1" s="30"/>
      <c r="E1" s="30"/>
      <c r="F1" s="30"/>
    </row>
    <row r="2" spans="1:6" ht="18">
      <c r="A2" s="30" t="s">
        <v>103</v>
      </c>
      <c r="B2" s="30"/>
      <c r="C2" s="30"/>
      <c r="D2" s="30"/>
      <c r="E2" s="30"/>
      <c r="F2" s="30"/>
    </row>
    <row r="3" spans="1:6" ht="18">
      <c r="A3" s="30" t="s">
        <v>104</v>
      </c>
      <c r="B3" s="30"/>
      <c r="C3" s="30"/>
      <c r="D3" s="30"/>
      <c r="E3" s="30"/>
      <c r="F3" s="30"/>
    </row>
    <row r="4" spans="1:6" ht="18">
      <c r="A4" s="30" t="s">
        <v>105</v>
      </c>
      <c r="B4" s="30"/>
      <c r="C4" s="30"/>
      <c r="D4" s="30"/>
      <c r="E4" s="30"/>
      <c r="F4" s="30"/>
    </row>
    <row r="7" spans="2:6" ht="12.75">
      <c r="B7" s="31"/>
      <c r="C7" s="31"/>
      <c r="D7" s="31"/>
      <c r="E7" s="31"/>
      <c r="F7" s="31" t="s">
        <v>106</v>
      </c>
    </row>
    <row r="8" spans="2:6" ht="12.75">
      <c r="B8" s="31" t="s">
        <v>107</v>
      </c>
      <c r="C8" s="31"/>
      <c r="D8" s="31" t="s">
        <v>108</v>
      </c>
      <c r="E8" s="31"/>
      <c r="F8" s="32" t="s">
        <v>109</v>
      </c>
    </row>
    <row r="10" spans="1:6" ht="19.5" customHeight="1">
      <c r="A10" t="s">
        <v>110</v>
      </c>
      <c r="B10" s="33">
        <v>942</v>
      </c>
      <c r="C10" s="33"/>
      <c r="D10" s="33">
        <v>947</v>
      </c>
      <c r="E10" s="33"/>
      <c r="F10" s="33">
        <v>183</v>
      </c>
    </row>
    <row r="11" spans="1:6" ht="19.5" customHeight="1">
      <c r="A11" t="s">
        <v>111</v>
      </c>
      <c r="B11" s="33">
        <v>525</v>
      </c>
      <c r="C11" s="33"/>
      <c r="D11" s="33">
        <v>530</v>
      </c>
      <c r="E11" s="33"/>
      <c r="F11" s="33">
        <v>492</v>
      </c>
    </row>
    <row r="12" spans="1:6" ht="19.5" customHeight="1">
      <c r="A12" t="s">
        <v>112</v>
      </c>
      <c r="B12" s="33">
        <v>182</v>
      </c>
      <c r="C12" s="33"/>
      <c r="D12" s="33">
        <v>169</v>
      </c>
      <c r="E12" s="33"/>
      <c r="F12" s="33">
        <v>64</v>
      </c>
    </row>
    <row r="13" spans="1:6" ht="19.5" customHeight="1">
      <c r="A13" t="s">
        <v>113</v>
      </c>
      <c r="B13" s="33">
        <v>1138</v>
      </c>
      <c r="C13" s="33"/>
      <c r="D13" s="33">
        <v>1216</v>
      </c>
      <c r="E13" s="33"/>
      <c r="F13" s="33">
        <v>959</v>
      </c>
    </row>
    <row r="14" spans="1:6" ht="19.5" customHeight="1">
      <c r="A14" t="s">
        <v>114</v>
      </c>
      <c r="B14" s="33">
        <v>971</v>
      </c>
      <c r="C14" s="33"/>
      <c r="D14" s="33">
        <v>507</v>
      </c>
      <c r="E14" s="33"/>
      <c r="F14" s="33">
        <v>287</v>
      </c>
    </row>
    <row r="15" spans="2:6" ht="12.75">
      <c r="B15" s="33"/>
      <c r="C15" s="33"/>
      <c r="D15" s="33"/>
      <c r="E15" s="33"/>
      <c r="F15" s="33"/>
    </row>
    <row r="16" spans="1:6" ht="12.75">
      <c r="A16" s="31" t="s">
        <v>115</v>
      </c>
      <c r="B16" s="34">
        <f>SUM(B10:B15)</f>
        <v>3758</v>
      </c>
      <c r="C16" s="34"/>
      <c r="D16" s="34">
        <f>SUM(D10:D15)</f>
        <v>3369</v>
      </c>
      <c r="E16" s="34"/>
      <c r="F16" s="34">
        <f>SUM(F10:F15)</f>
        <v>1985</v>
      </c>
    </row>
  </sheetData>
  <mergeCells count="4">
    <mergeCell ref="A1:F1"/>
    <mergeCell ref="A2:F2"/>
    <mergeCell ref="A3:F3"/>
    <mergeCell ref="A4:F4"/>
  </mergeCells>
  <printOptions/>
  <pageMargins left="2.2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C8" sqref="C8"/>
    </sheetView>
  </sheetViews>
  <sheetFormatPr defaultColWidth="9.140625" defaultRowHeight="12.75"/>
  <cols>
    <col min="1" max="1" width="19.8515625" style="0" customWidth="1"/>
    <col min="2" max="2" width="4.7109375" style="0" customWidth="1"/>
    <col min="3" max="3" width="14.7109375" style="0" customWidth="1"/>
    <col min="4" max="4" width="4.57421875" style="0" customWidth="1"/>
    <col min="5" max="5" width="14.7109375" style="0" customWidth="1"/>
    <col min="6" max="6" width="4.7109375" style="0" customWidth="1"/>
    <col min="7" max="7" width="14.7109375" style="0" customWidth="1"/>
    <col min="8" max="8" width="4.7109375" style="0" customWidth="1"/>
    <col min="9" max="9" width="11.7109375" style="0" customWidth="1"/>
  </cols>
  <sheetData>
    <row r="1" spans="1:9" ht="18">
      <c r="A1" s="30" t="s">
        <v>116</v>
      </c>
      <c r="B1" s="30"/>
      <c r="C1" s="30"/>
      <c r="D1" s="30"/>
      <c r="E1" s="30"/>
      <c r="F1" s="30"/>
      <c r="G1" s="30"/>
      <c r="H1" s="30"/>
      <c r="I1" s="30"/>
    </row>
    <row r="2" spans="1:9" ht="18">
      <c r="A2" s="30" t="s">
        <v>117</v>
      </c>
      <c r="B2" s="30"/>
      <c r="C2" s="30"/>
      <c r="D2" s="30"/>
      <c r="E2" s="30"/>
      <c r="F2" s="30"/>
      <c r="G2" s="30"/>
      <c r="H2" s="30"/>
      <c r="I2" s="30"/>
    </row>
    <row r="5" spans="3:9" ht="12.75">
      <c r="C5" s="32" t="s">
        <v>118</v>
      </c>
      <c r="E5" s="32" t="s">
        <v>119</v>
      </c>
      <c r="G5" s="31" t="s">
        <v>120</v>
      </c>
      <c r="I5" s="32" t="s">
        <v>121</v>
      </c>
    </row>
    <row r="6" spans="1:2" ht="12.75">
      <c r="A6" s="35" t="s">
        <v>107</v>
      </c>
      <c r="B6" s="35"/>
    </row>
    <row r="8" spans="1:9" ht="12.75">
      <c r="A8" t="s">
        <v>110</v>
      </c>
      <c r="C8" s="36">
        <v>103228463</v>
      </c>
      <c r="D8" s="36"/>
      <c r="E8" s="36">
        <v>103061718</v>
      </c>
      <c r="G8" s="36">
        <f>SUM(C8-E8)</f>
        <v>166745</v>
      </c>
      <c r="I8" s="37">
        <f>SUM(G8/E8)*100</f>
        <v>0.1617914034772834</v>
      </c>
    </row>
    <row r="9" spans="1:9" ht="12.75">
      <c r="A9" t="s">
        <v>111</v>
      </c>
      <c r="C9" s="38">
        <v>216642903</v>
      </c>
      <c r="E9" s="38">
        <v>217130335</v>
      </c>
      <c r="G9" s="38">
        <f>SUM(C9-E9)</f>
        <v>-487432</v>
      </c>
      <c r="I9" s="37">
        <f aca="true" t="shared" si="0" ref="I9:I14">SUM(G9/E9)*100</f>
        <v>-0.2244882088907568</v>
      </c>
    </row>
    <row r="10" spans="1:9" ht="12.75">
      <c r="A10" t="s">
        <v>112</v>
      </c>
      <c r="C10" s="38">
        <v>9061159</v>
      </c>
      <c r="E10" s="38">
        <v>9858706</v>
      </c>
      <c r="G10" s="38">
        <f>SUM(C10-E10)</f>
        <v>-797547</v>
      </c>
      <c r="I10" s="37">
        <f t="shared" si="0"/>
        <v>-8.089773647778928</v>
      </c>
    </row>
    <row r="11" spans="1:9" ht="12.75">
      <c r="A11" t="s">
        <v>113</v>
      </c>
      <c r="C11" s="38">
        <v>239956210</v>
      </c>
      <c r="E11" s="38">
        <v>236003184</v>
      </c>
      <c r="G11" s="38">
        <f>SUM(C11-E11)</f>
        <v>3953026</v>
      </c>
      <c r="I11" s="37">
        <f t="shared" si="0"/>
        <v>1.6749884188003157</v>
      </c>
    </row>
    <row r="12" spans="1:9" ht="12.75">
      <c r="A12" t="s">
        <v>114</v>
      </c>
      <c r="C12" s="38">
        <v>50011001</v>
      </c>
      <c r="E12" s="38">
        <v>47729304</v>
      </c>
      <c r="G12" s="38">
        <f>SUM(C12-E12)</f>
        <v>2281697</v>
      </c>
      <c r="I12" s="37">
        <f t="shared" si="0"/>
        <v>4.780495018322497</v>
      </c>
    </row>
    <row r="13" spans="3:9" ht="12.75">
      <c r="C13" s="38"/>
      <c r="I13" s="37"/>
    </row>
    <row r="14" spans="1:9" ht="12.75">
      <c r="A14" s="31" t="s">
        <v>122</v>
      </c>
      <c r="B14" s="31"/>
      <c r="C14" s="39">
        <f>SUM(C8:C13)</f>
        <v>618899736</v>
      </c>
      <c r="D14" s="39"/>
      <c r="E14" s="39">
        <f>SUM(E8:E13)</f>
        <v>613783247</v>
      </c>
      <c r="G14" s="39">
        <f>SUM(C14-E14)</f>
        <v>5116489</v>
      </c>
      <c r="I14" s="40">
        <f t="shared" si="0"/>
        <v>0.8335986726597638</v>
      </c>
    </row>
    <row r="15" spans="1:3" ht="12.75">
      <c r="A15" s="31"/>
      <c r="B15" s="31"/>
      <c r="C15" s="38"/>
    </row>
    <row r="16" ht="12.75">
      <c r="C16" s="38"/>
    </row>
    <row r="18" spans="1:2" ht="12.75">
      <c r="A18" s="35" t="s">
        <v>108</v>
      </c>
      <c r="B18" s="35"/>
    </row>
    <row r="20" spans="1:9" ht="12.75">
      <c r="A20" t="s">
        <v>110</v>
      </c>
      <c r="C20" s="36">
        <v>131169880</v>
      </c>
      <c r="D20" s="36"/>
      <c r="E20" s="36">
        <v>126356479</v>
      </c>
      <c r="G20" s="36">
        <f>SUM(C20-E20)</f>
        <v>4813401</v>
      </c>
      <c r="I20" s="37">
        <f>SUM(G20/E20)*100</f>
        <v>3.809382026227559</v>
      </c>
    </row>
    <row r="21" spans="1:9" ht="12.75">
      <c r="A21" t="s">
        <v>111</v>
      </c>
      <c r="C21" s="38">
        <v>331388471</v>
      </c>
      <c r="E21" s="38">
        <v>320478443</v>
      </c>
      <c r="G21" s="38">
        <f>SUM(C21-E21)</f>
        <v>10910028</v>
      </c>
      <c r="I21" s="37">
        <f>SUM(G21/E21)*100</f>
        <v>3.4042938732075654</v>
      </c>
    </row>
    <row r="22" spans="1:9" ht="12.75">
      <c r="A22" t="s">
        <v>112</v>
      </c>
      <c r="C22" s="38">
        <v>9568810</v>
      </c>
      <c r="E22" s="38">
        <v>10358609</v>
      </c>
      <c r="G22" s="38">
        <f>SUM(C22-E22)</f>
        <v>-789799</v>
      </c>
      <c r="I22" s="37">
        <f>SUM(G22/E22)*100</f>
        <v>-7.624566194167576</v>
      </c>
    </row>
    <row r="23" spans="1:9" ht="12.75">
      <c r="A23" t="s">
        <v>113</v>
      </c>
      <c r="C23" s="38">
        <v>351094473</v>
      </c>
      <c r="E23" s="38">
        <v>332592447</v>
      </c>
      <c r="G23" s="38">
        <f>SUM(C23-E23)</f>
        <v>18502026</v>
      </c>
      <c r="I23" s="37">
        <f>SUM(G23/E23)*100</f>
        <v>5.562972390650832</v>
      </c>
    </row>
    <row r="24" spans="1:9" ht="12.75">
      <c r="A24" t="s">
        <v>114</v>
      </c>
      <c r="C24" s="38">
        <v>26901176</v>
      </c>
      <c r="E24" s="38">
        <v>24832055</v>
      </c>
      <c r="G24" s="38">
        <f>SUM(C24-E24)</f>
        <v>2069121</v>
      </c>
      <c r="I24" s="37">
        <f>SUM(G24/E24)*100</f>
        <v>8.33245979843392</v>
      </c>
    </row>
    <row r="26" spans="1:9" ht="12.75">
      <c r="A26" s="31" t="s">
        <v>122</v>
      </c>
      <c r="B26" s="31"/>
      <c r="C26" s="39">
        <f>SUM(C20:C25)</f>
        <v>850122810</v>
      </c>
      <c r="D26" s="39"/>
      <c r="E26" s="39">
        <f>SUM(E20:E25)</f>
        <v>814618033</v>
      </c>
      <c r="G26" s="39">
        <f>SUM(C26-E26)</f>
        <v>35504777</v>
      </c>
      <c r="I26" s="40">
        <f>SUM(G26/E26)*100</f>
        <v>4.358457038969084</v>
      </c>
    </row>
    <row r="30" spans="1:2" ht="12.75">
      <c r="A30" s="35" t="s">
        <v>123</v>
      </c>
      <c r="B30" s="35"/>
    </row>
    <row r="32" spans="1:9" ht="12.75">
      <c r="A32" t="s">
        <v>110</v>
      </c>
      <c r="C32" s="36">
        <v>3325735</v>
      </c>
      <c r="D32" s="36"/>
      <c r="E32" s="36">
        <v>5262344</v>
      </c>
      <c r="G32" s="36">
        <f>SUM(C32-E32)</f>
        <v>-1936609</v>
      </c>
      <c r="I32" s="37">
        <f>SUM(G32/E32)*100</f>
        <v>-36.80126194714751</v>
      </c>
    </row>
    <row r="33" spans="1:9" ht="12.75">
      <c r="A33" t="s">
        <v>111</v>
      </c>
      <c r="C33" s="38">
        <v>40240428</v>
      </c>
      <c r="E33" s="38">
        <v>54482824</v>
      </c>
      <c r="G33" s="38">
        <f>SUM(C21-E21)</f>
        <v>10910028</v>
      </c>
      <c r="I33" s="37">
        <f>SUM(G33/E33)*100</f>
        <v>20.024710907055773</v>
      </c>
    </row>
    <row r="34" spans="1:9" ht="12.75">
      <c r="A34" t="s">
        <v>112</v>
      </c>
      <c r="C34" s="38">
        <v>748228</v>
      </c>
      <c r="E34" s="38">
        <v>1218638</v>
      </c>
      <c r="G34" s="38">
        <f>SUM(C22-E22)</f>
        <v>-789799</v>
      </c>
      <c r="I34" s="37">
        <f>SUM(G34/E34)*100</f>
        <v>-64.80997638347073</v>
      </c>
    </row>
    <row r="35" spans="1:9" ht="12.75">
      <c r="A35" t="s">
        <v>113</v>
      </c>
      <c r="C35" s="38">
        <v>49488408</v>
      </c>
      <c r="E35" s="38">
        <v>66288555</v>
      </c>
      <c r="G35" s="38">
        <f>SUM(C23-E23)</f>
        <v>18502026</v>
      </c>
      <c r="I35" s="37">
        <f>SUM(G35/E35)*100</f>
        <v>27.911343066687756</v>
      </c>
    </row>
    <row r="36" spans="1:9" ht="12.75">
      <c r="A36" t="s">
        <v>114</v>
      </c>
      <c r="C36" s="38">
        <v>5966247</v>
      </c>
      <c r="E36" s="38">
        <v>7656093</v>
      </c>
      <c r="G36" s="38">
        <f>SUM(C24-E24)</f>
        <v>2069121</v>
      </c>
      <c r="I36" s="37">
        <f>SUM(G36/E36)*100</f>
        <v>27.025808072080633</v>
      </c>
    </row>
    <row r="38" spans="1:9" ht="12.75">
      <c r="A38" s="31" t="s">
        <v>122</v>
      </c>
      <c r="B38" s="31"/>
      <c r="C38" s="39">
        <f>SUM(C32:C37)</f>
        <v>99769046</v>
      </c>
      <c r="D38" s="39"/>
      <c r="E38" s="39">
        <f>SUM(E32:E37)</f>
        <v>134908454</v>
      </c>
      <c r="G38" s="39">
        <f>SUM(C38-E38)</f>
        <v>-35139408</v>
      </c>
      <c r="I38" s="40">
        <f>SUM(G38/E38)*100</f>
        <v>-26.046853965134016</v>
      </c>
    </row>
  </sheetData>
  <mergeCells count="2">
    <mergeCell ref="A1:I1"/>
    <mergeCell ref="A2:I2"/>
  </mergeCells>
  <printOptions/>
  <pageMargins left="1.17" right="0.65" top="1" bottom="1" header="0.5" footer="0.5"/>
  <pageSetup horizontalDpi="300" verticalDpi="3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G1"/>
    </sheetView>
  </sheetViews>
  <sheetFormatPr defaultColWidth="9.140625" defaultRowHeight="12.75"/>
  <cols>
    <col min="1" max="1" width="18.140625" style="0" customWidth="1"/>
    <col min="2" max="2" width="5.421875" style="0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  <col min="7" max="7" width="14.7109375" style="0" customWidth="1"/>
  </cols>
  <sheetData>
    <row r="1" spans="1:7" ht="18">
      <c r="A1" s="30" t="s">
        <v>124</v>
      </c>
      <c r="B1" s="30"/>
      <c r="C1" s="30"/>
      <c r="D1" s="30"/>
      <c r="E1" s="30"/>
      <c r="F1" s="30"/>
      <c r="G1" s="30"/>
    </row>
    <row r="2" spans="1:7" ht="18">
      <c r="A2" s="30" t="s">
        <v>125</v>
      </c>
      <c r="B2" s="30"/>
      <c r="C2" s="30"/>
      <c r="D2" s="30"/>
      <c r="E2" s="30"/>
      <c r="F2" s="30"/>
      <c r="G2" s="30"/>
    </row>
    <row r="5" spans="3:7" ht="12.75">
      <c r="C5" s="31"/>
      <c r="D5" s="31"/>
      <c r="E5" s="31"/>
      <c r="F5" s="31"/>
      <c r="G5" s="31" t="s">
        <v>126</v>
      </c>
    </row>
    <row r="6" spans="3:7" ht="12.75">
      <c r="C6" s="31" t="s">
        <v>107</v>
      </c>
      <c r="D6" s="31"/>
      <c r="E6" s="31" t="s">
        <v>108</v>
      </c>
      <c r="F6" s="31"/>
      <c r="G6" s="31" t="s">
        <v>127</v>
      </c>
    </row>
    <row r="8" spans="1:7" ht="12.75">
      <c r="A8" t="s">
        <v>128</v>
      </c>
      <c r="C8" s="36">
        <v>9464558</v>
      </c>
      <c r="D8" s="36"/>
      <c r="E8" s="36">
        <v>14148542</v>
      </c>
      <c r="F8" s="36"/>
      <c r="G8" s="36">
        <v>722373</v>
      </c>
    </row>
    <row r="9" spans="1:7" ht="12.75">
      <c r="A9" t="s">
        <v>129</v>
      </c>
      <c r="C9" s="38">
        <v>704259</v>
      </c>
      <c r="D9" s="38"/>
      <c r="E9" s="38">
        <v>825130</v>
      </c>
      <c r="F9" s="38"/>
      <c r="G9" s="38">
        <v>27557</v>
      </c>
    </row>
    <row r="10" spans="1:7" ht="12.75">
      <c r="A10" t="s">
        <v>130</v>
      </c>
      <c r="C10" s="38">
        <v>10712577</v>
      </c>
      <c r="D10" s="38"/>
      <c r="E10" s="38">
        <v>11511468</v>
      </c>
      <c r="F10" s="38"/>
      <c r="G10" s="38">
        <v>1883981</v>
      </c>
    </row>
    <row r="11" spans="1:7" ht="12.75">
      <c r="A11" t="s">
        <v>131</v>
      </c>
      <c r="C11" s="38">
        <v>3995390</v>
      </c>
      <c r="D11" s="38"/>
      <c r="E11" s="38">
        <v>6976320</v>
      </c>
      <c r="F11" s="38"/>
      <c r="G11" s="38">
        <v>717164</v>
      </c>
    </row>
    <row r="12" spans="1:7" ht="12.75">
      <c r="A12" t="s">
        <v>132</v>
      </c>
      <c r="C12" s="38">
        <v>64501445</v>
      </c>
      <c r="D12" s="38"/>
      <c r="E12" s="38">
        <v>86586872</v>
      </c>
      <c r="F12" s="38"/>
      <c r="G12" s="38">
        <v>10164295</v>
      </c>
    </row>
    <row r="13" spans="1:7" ht="12.75">
      <c r="A13" t="s">
        <v>133</v>
      </c>
      <c r="C13" s="38">
        <v>7642477</v>
      </c>
      <c r="D13" s="38"/>
      <c r="E13" s="38">
        <v>11147594</v>
      </c>
      <c r="F13" s="38"/>
      <c r="G13" s="38">
        <v>1640123</v>
      </c>
    </row>
    <row r="14" spans="1:7" ht="12.75">
      <c r="A14" t="s">
        <v>134</v>
      </c>
      <c r="C14" s="38">
        <v>7596512</v>
      </c>
      <c r="D14" s="38"/>
      <c r="E14" s="38">
        <v>10132871</v>
      </c>
      <c r="F14" s="38"/>
      <c r="G14" s="38">
        <v>1160430</v>
      </c>
    </row>
    <row r="15" spans="1:7" ht="12.75">
      <c r="A15" t="s">
        <v>135</v>
      </c>
      <c r="C15" s="38">
        <v>1428180</v>
      </c>
      <c r="D15" s="38"/>
      <c r="E15" s="38">
        <v>1579373</v>
      </c>
      <c r="F15" s="38"/>
      <c r="G15" s="38">
        <v>162671</v>
      </c>
    </row>
    <row r="16" spans="1:7" ht="12.75">
      <c r="A16" t="s">
        <v>136</v>
      </c>
      <c r="C16" s="38">
        <v>4076998</v>
      </c>
      <c r="D16" s="38"/>
      <c r="E16" s="38">
        <v>9872468</v>
      </c>
      <c r="F16" s="38"/>
      <c r="G16" s="38">
        <v>929040</v>
      </c>
    </row>
    <row r="17" spans="1:7" ht="12.75">
      <c r="A17" t="s">
        <v>137</v>
      </c>
      <c r="C17" s="38">
        <v>23966500</v>
      </c>
      <c r="D17" s="38"/>
      <c r="E17" s="38">
        <v>29360724</v>
      </c>
      <c r="F17" s="38"/>
      <c r="G17" s="38">
        <v>1614280</v>
      </c>
    </row>
    <row r="18" spans="1:7" ht="12.75">
      <c r="A18" t="s">
        <v>138</v>
      </c>
      <c r="C18" s="38">
        <v>12277206</v>
      </c>
      <c r="D18" s="38"/>
      <c r="E18" s="38">
        <v>18432008</v>
      </c>
      <c r="F18" s="38"/>
      <c r="G18" s="38">
        <v>1177405</v>
      </c>
    </row>
    <row r="19" spans="1:7" ht="12.75">
      <c r="A19" t="s">
        <v>139</v>
      </c>
      <c r="C19" s="38">
        <v>1524715</v>
      </c>
      <c r="D19" s="38"/>
      <c r="E19" s="38">
        <v>2065751</v>
      </c>
      <c r="F19" s="38"/>
      <c r="G19" s="38">
        <v>186033</v>
      </c>
    </row>
    <row r="20" spans="1:7" ht="12.75">
      <c r="A20" t="s">
        <v>140</v>
      </c>
      <c r="C20" s="38">
        <v>1776731</v>
      </c>
      <c r="D20" s="38"/>
      <c r="E20" s="38">
        <v>2505082</v>
      </c>
      <c r="F20" s="38"/>
      <c r="G20" s="38">
        <v>454127</v>
      </c>
    </row>
    <row r="21" spans="1:7" ht="12.75">
      <c r="A21" t="s">
        <v>141</v>
      </c>
      <c r="C21" s="38">
        <v>24530242</v>
      </c>
      <c r="D21" s="38"/>
      <c r="E21" s="38">
        <v>35602890</v>
      </c>
      <c r="F21" s="38"/>
      <c r="G21" s="38">
        <v>3679458</v>
      </c>
    </row>
    <row r="22" spans="1:7" ht="12.75">
      <c r="A22" t="s">
        <v>142</v>
      </c>
      <c r="C22" s="38">
        <v>12357892</v>
      </c>
      <c r="D22" s="38"/>
      <c r="E22" s="38">
        <v>16817168</v>
      </c>
      <c r="F22" s="38"/>
      <c r="G22" s="38">
        <v>2414458</v>
      </c>
    </row>
    <row r="23" spans="1:7" ht="12.75">
      <c r="A23" t="s">
        <v>143</v>
      </c>
      <c r="C23" s="38">
        <v>8142844</v>
      </c>
      <c r="D23" s="38"/>
      <c r="E23" s="38">
        <v>11345392</v>
      </c>
      <c r="F23" s="38"/>
      <c r="G23" s="38">
        <v>1885102</v>
      </c>
    </row>
    <row r="24" spans="1:7" ht="12.75">
      <c r="A24" t="s">
        <v>144</v>
      </c>
      <c r="C24" s="38">
        <v>5032884</v>
      </c>
      <c r="D24" s="38"/>
      <c r="E24" s="38">
        <v>7236188</v>
      </c>
      <c r="F24" s="38"/>
      <c r="G24" s="38">
        <v>1150561</v>
      </c>
    </row>
    <row r="25" spans="1:7" ht="12.75">
      <c r="A25" t="s">
        <v>145</v>
      </c>
      <c r="C25" s="38">
        <v>6682964</v>
      </c>
      <c r="D25" s="38"/>
      <c r="E25" s="38">
        <v>11504760</v>
      </c>
      <c r="F25" s="38"/>
      <c r="G25" s="38">
        <v>1276000</v>
      </c>
    </row>
    <row r="26" spans="1:7" ht="12.75">
      <c r="A26" t="s">
        <v>146</v>
      </c>
      <c r="C26" s="38">
        <v>7903394</v>
      </c>
      <c r="D26" s="38"/>
      <c r="E26" s="38">
        <v>14467712</v>
      </c>
      <c r="F26" s="38"/>
      <c r="G26" s="38">
        <v>1480500</v>
      </c>
    </row>
    <row r="27" spans="1:7" ht="12.75">
      <c r="A27" t="s">
        <v>147</v>
      </c>
      <c r="C27" s="38">
        <v>6700025</v>
      </c>
      <c r="D27" s="38"/>
      <c r="E27" s="38">
        <v>7633401</v>
      </c>
      <c r="F27" s="38"/>
      <c r="G27" s="38">
        <v>1000846</v>
      </c>
    </row>
    <row r="28" spans="1:7" ht="12.75">
      <c r="A28" t="s">
        <v>148</v>
      </c>
      <c r="C28" s="38">
        <v>9320629</v>
      </c>
      <c r="D28" s="38"/>
      <c r="E28" s="38">
        <v>12952629</v>
      </c>
      <c r="F28" s="38"/>
      <c r="G28" s="38">
        <v>1699311</v>
      </c>
    </row>
    <row r="29" spans="1:7" ht="12.75">
      <c r="A29" t="s">
        <v>149</v>
      </c>
      <c r="C29" s="38">
        <v>28899467</v>
      </c>
      <c r="D29" s="38"/>
      <c r="E29" s="38">
        <v>43570009</v>
      </c>
      <c r="F29" s="38"/>
      <c r="G29" s="38">
        <v>4765068</v>
      </c>
    </row>
    <row r="30" spans="1:7" ht="12.75">
      <c r="A30" t="s">
        <v>150</v>
      </c>
      <c r="C30" s="38">
        <v>20828705</v>
      </c>
      <c r="D30" s="38"/>
      <c r="E30" s="38">
        <v>25519168</v>
      </c>
      <c r="F30" s="38"/>
      <c r="G30" s="38">
        <v>3947569</v>
      </c>
    </row>
    <row r="31" spans="1:7" ht="12.75">
      <c r="A31" t="s">
        <v>151</v>
      </c>
      <c r="C31" s="38">
        <v>14279443</v>
      </c>
      <c r="D31" s="38"/>
      <c r="E31" s="38">
        <v>17627449</v>
      </c>
      <c r="F31" s="38"/>
      <c r="G31" s="38">
        <v>2279958</v>
      </c>
    </row>
    <row r="32" spans="1:7" ht="12.75">
      <c r="A32" t="s">
        <v>152</v>
      </c>
      <c r="C32" s="38">
        <v>7454213</v>
      </c>
      <c r="D32" s="38"/>
      <c r="E32" s="38">
        <v>11395719</v>
      </c>
      <c r="F32" s="38"/>
      <c r="G32" s="38">
        <v>1369365</v>
      </c>
    </row>
    <row r="33" spans="1:7" ht="12.75">
      <c r="A33" t="s">
        <v>153</v>
      </c>
      <c r="C33" s="38">
        <v>11720114</v>
      </c>
      <c r="D33" s="38"/>
      <c r="E33" s="38">
        <v>17929179</v>
      </c>
      <c r="F33" s="38"/>
      <c r="G33" s="38">
        <v>3115810</v>
      </c>
    </row>
    <row r="34" spans="1:7" ht="12.75">
      <c r="A34" t="s">
        <v>154</v>
      </c>
      <c r="C34" s="38">
        <v>1940665</v>
      </c>
      <c r="D34" s="38"/>
      <c r="E34" s="38">
        <v>3207461</v>
      </c>
      <c r="F34" s="38"/>
      <c r="G34" s="38">
        <v>550573</v>
      </c>
    </row>
    <row r="35" spans="1:7" ht="12.75">
      <c r="A35" t="s">
        <v>155</v>
      </c>
      <c r="C35" s="38">
        <v>3790295</v>
      </c>
      <c r="D35" s="38"/>
      <c r="E35" s="38">
        <v>5331947</v>
      </c>
      <c r="F35" s="38"/>
      <c r="G35" s="38">
        <v>1056694</v>
      </c>
    </row>
    <row r="36" spans="1:7" ht="12.75">
      <c r="A36" t="s">
        <v>156</v>
      </c>
      <c r="C36" s="38">
        <v>946104</v>
      </c>
      <c r="D36" s="38"/>
      <c r="E36" s="38">
        <v>1384531</v>
      </c>
      <c r="F36" s="38"/>
      <c r="G36" s="38">
        <v>135343</v>
      </c>
    </row>
    <row r="37" spans="1:7" ht="12.75">
      <c r="A37" t="s">
        <v>157</v>
      </c>
      <c r="C37" s="38">
        <v>4811836</v>
      </c>
      <c r="D37" s="38"/>
      <c r="E37" s="38">
        <v>6361344</v>
      </c>
      <c r="F37" s="38"/>
      <c r="G37" s="38">
        <v>854784</v>
      </c>
    </row>
    <row r="38" spans="1:7" ht="12.75">
      <c r="A38" t="s">
        <v>158</v>
      </c>
      <c r="C38" s="38">
        <v>12590679</v>
      </c>
      <c r="D38" s="38"/>
      <c r="E38" s="38">
        <v>16141740</v>
      </c>
      <c r="F38" s="38"/>
      <c r="G38" s="38">
        <v>1723034</v>
      </c>
    </row>
    <row r="39" spans="1:7" ht="12.75">
      <c r="A39" t="s">
        <v>159</v>
      </c>
      <c r="C39" s="38">
        <v>3494651</v>
      </c>
      <c r="D39" s="38"/>
      <c r="E39" s="38">
        <v>6370503</v>
      </c>
      <c r="F39" s="38"/>
      <c r="G39" s="38">
        <v>526016</v>
      </c>
    </row>
    <row r="40" spans="1:7" ht="12.75">
      <c r="A40" t="s">
        <v>160</v>
      </c>
      <c r="C40" s="38">
        <v>59171550</v>
      </c>
      <c r="D40" s="38"/>
      <c r="E40" s="38">
        <v>83489098</v>
      </c>
      <c r="F40" s="38"/>
      <c r="G40" s="38">
        <v>9082838</v>
      </c>
    </row>
    <row r="41" spans="1:7" ht="12.75">
      <c r="A41" t="s">
        <v>161</v>
      </c>
      <c r="C41" s="38">
        <v>13302344</v>
      </c>
      <c r="D41" s="38"/>
      <c r="E41" s="38">
        <v>20150069</v>
      </c>
      <c r="F41" s="38"/>
      <c r="G41" s="38">
        <v>2527015</v>
      </c>
    </row>
    <row r="42" spans="1:7" ht="12.75">
      <c r="A42" t="s">
        <v>162</v>
      </c>
      <c r="C42" s="38">
        <v>2709200</v>
      </c>
      <c r="D42" s="38"/>
      <c r="E42" s="38">
        <v>3026946</v>
      </c>
      <c r="F42" s="38"/>
      <c r="G42" s="38">
        <v>452530</v>
      </c>
    </row>
    <row r="43" spans="1:7" ht="12.75">
      <c r="A43" t="s">
        <v>163</v>
      </c>
      <c r="C43" s="38">
        <v>24567364</v>
      </c>
      <c r="D43" s="38"/>
      <c r="E43" s="38">
        <v>34192207</v>
      </c>
      <c r="F43" s="38"/>
      <c r="G43" s="38">
        <v>3819738</v>
      </c>
    </row>
    <row r="44" spans="1:7" ht="12.75">
      <c r="A44" t="s">
        <v>164</v>
      </c>
      <c r="C44" s="38">
        <v>6291272</v>
      </c>
      <c r="D44" s="38"/>
      <c r="E44" s="38">
        <v>9629328</v>
      </c>
      <c r="F44" s="38"/>
      <c r="G44" s="38">
        <v>1407880</v>
      </c>
    </row>
    <row r="45" spans="1:7" ht="12.75">
      <c r="A45" t="s">
        <v>165</v>
      </c>
      <c r="C45" s="38">
        <v>9373947</v>
      </c>
      <c r="D45" s="38"/>
      <c r="E45" s="38">
        <v>11965190</v>
      </c>
      <c r="F45" s="38"/>
      <c r="G45" s="38">
        <v>1853239</v>
      </c>
    </row>
    <row r="46" spans="1:7" ht="12.75">
      <c r="A46" t="s">
        <v>166</v>
      </c>
      <c r="C46" s="38">
        <v>38052878</v>
      </c>
      <c r="D46" s="38"/>
      <c r="E46" s="38">
        <v>47352008</v>
      </c>
      <c r="F46" s="38"/>
      <c r="G46" s="38">
        <v>5510073</v>
      </c>
    </row>
    <row r="47" spans="1:7" ht="12.75">
      <c r="A47" t="s">
        <v>167</v>
      </c>
      <c r="C47" s="38">
        <v>12123031</v>
      </c>
      <c r="D47" s="38"/>
      <c r="E47" s="38">
        <v>16227348</v>
      </c>
      <c r="F47" s="38"/>
      <c r="G47" s="38">
        <v>1104814</v>
      </c>
    </row>
    <row r="48" spans="1:7" ht="12.75">
      <c r="A48" t="s">
        <v>168</v>
      </c>
      <c r="C48" s="38">
        <v>5843625</v>
      </c>
      <c r="D48" s="38"/>
      <c r="E48" s="38">
        <v>6854941</v>
      </c>
      <c r="F48" s="38"/>
      <c r="G48" s="38">
        <v>742477</v>
      </c>
    </row>
    <row r="49" spans="1:7" ht="12.75">
      <c r="A49" t="s">
        <v>169</v>
      </c>
      <c r="C49" s="38">
        <v>7472856</v>
      </c>
      <c r="D49" s="38"/>
      <c r="E49" s="38">
        <v>11112491</v>
      </c>
      <c r="F49" s="38"/>
      <c r="G49" s="38">
        <v>1021008</v>
      </c>
    </row>
    <row r="50" spans="1:7" ht="12.75">
      <c r="A50" t="s">
        <v>170</v>
      </c>
      <c r="C50" s="38">
        <v>2684511</v>
      </c>
      <c r="D50" s="38"/>
      <c r="E50" s="38">
        <v>3984539</v>
      </c>
      <c r="F50" s="38"/>
      <c r="G50" s="38">
        <v>543467</v>
      </c>
    </row>
    <row r="51" spans="1:7" ht="12.75">
      <c r="A51" t="s">
        <v>171</v>
      </c>
      <c r="C51" s="38">
        <v>9937790</v>
      </c>
      <c r="D51" s="38"/>
      <c r="E51" s="38">
        <v>14779038</v>
      </c>
      <c r="F51" s="38"/>
      <c r="G51" s="38">
        <v>1867837</v>
      </c>
    </row>
    <row r="52" spans="1:7" ht="12.75">
      <c r="A52" t="s">
        <v>172</v>
      </c>
      <c r="C52" s="38">
        <v>31872713</v>
      </c>
      <c r="D52" s="38"/>
      <c r="E52" s="38">
        <v>43013156</v>
      </c>
      <c r="F52" s="38"/>
      <c r="G52" s="38">
        <v>4255295</v>
      </c>
    </row>
    <row r="53" spans="1:7" ht="12.75">
      <c r="A53" t="s">
        <v>173</v>
      </c>
      <c r="C53" s="38">
        <v>3035839</v>
      </c>
      <c r="D53" s="38"/>
      <c r="E53" s="38">
        <v>4006751</v>
      </c>
      <c r="F53" s="38"/>
      <c r="G53" s="38">
        <v>1178031</v>
      </c>
    </row>
    <row r="54" spans="1:7" ht="12.75">
      <c r="A54" t="s">
        <v>174</v>
      </c>
      <c r="C54" s="38">
        <v>5418150</v>
      </c>
      <c r="D54" s="38"/>
      <c r="E54" s="38">
        <v>5644795</v>
      </c>
      <c r="F54" s="38"/>
      <c r="G54" s="38">
        <v>670812</v>
      </c>
    </row>
    <row r="55" spans="1:7" ht="12.75">
      <c r="A55" t="s">
        <v>175</v>
      </c>
      <c r="C55" s="38">
        <v>12613600</v>
      </c>
      <c r="D55" s="38"/>
      <c r="E55" s="38">
        <v>17526991</v>
      </c>
      <c r="F55" s="38"/>
      <c r="G55" s="38">
        <v>1932914</v>
      </c>
    </row>
    <row r="56" spans="1:7" ht="12.75">
      <c r="A56" t="s">
        <v>176</v>
      </c>
      <c r="C56" s="38">
        <v>11926737</v>
      </c>
      <c r="D56" s="38"/>
      <c r="E56" s="38">
        <v>15185792</v>
      </c>
      <c r="F56" s="38"/>
      <c r="G56" s="38">
        <v>1921820</v>
      </c>
    </row>
    <row r="57" spans="1:7" ht="12.75">
      <c r="A57" t="s">
        <v>177</v>
      </c>
      <c r="C57" s="38">
        <v>4455331</v>
      </c>
      <c r="D57" s="38"/>
      <c r="E57" s="38">
        <v>6252997</v>
      </c>
      <c r="F57" s="38"/>
      <c r="G57" s="38">
        <v>808737</v>
      </c>
    </row>
    <row r="58" spans="1:7" ht="12.75">
      <c r="A58" t="s">
        <v>178</v>
      </c>
      <c r="C58" s="38">
        <v>15888453</v>
      </c>
      <c r="D58" s="38"/>
      <c r="E58" s="38">
        <v>16200640</v>
      </c>
      <c r="F58" s="38"/>
      <c r="G58" s="38">
        <v>3116410</v>
      </c>
    </row>
    <row r="59" spans="1:7" ht="12.75">
      <c r="A59" t="s">
        <v>179</v>
      </c>
      <c r="C59" s="38">
        <v>764612</v>
      </c>
      <c r="D59" s="38"/>
      <c r="E59" s="38">
        <v>993639</v>
      </c>
      <c r="F59" s="38"/>
      <c r="G59" s="38">
        <v>202182</v>
      </c>
    </row>
    <row r="60" spans="1:7" ht="12.75">
      <c r="A60" t="s">
        <v>180</v>
      </c>
      <c r="C60" s="38">
        <v>70419</v>
      </c>
      <c r="D60" s="38"/>
      <c r="E60" s="38">
        <v>523838</v>
      </c>
      <c r="F60" s="38"/>
      <c r="G60" s="38">
        <v>0</v>
      </c>
    </row>
    <row r="61" spans="1:7" ht="12.75">
      <c r="A61" t="s">
        <v>181</v>
      </c>
      <c r="C61" s="38">
        <v>70583</v>
      </c>
      <c r="D61" s="38"/>
      <c r="E61" s="38">
        <v>88854</v>
      </c>
      <c r="F61" s="38"/>
      <c r="G61" s="38">
        <v>0</v>
      </c>
    </row>
    <row r="62" spans="1:7" ht="12.75">
      <c r="A62" t="s">
        <v>182</v>
      </c>
      <c r="C62" s="38">
        <v>158337</v>
      </c>
      <c r="D62" s="38"/>
      <c r="E62" s="38">
        <v>378761</v>
      </c>
      <c r="F62" s="38"/>
      <c r="G62" s="38"/>
    </row>
    <row r="64" spans="1:7" ht="12.75">
      <c r="A64" s="31" t="s">
        <v>122</v>
      </c>
      <c r="C64" s="39">
        <f>SUM(C8:C63)</f>
        <v>618899736</v>
      </c>
      <c r="D64" s="39"/>
      <c r="E64" s="39">
        <f>SUM(E8:E63)</f>
        <v>850122810</v>
      </c>
      <c r="F64" s="39"/>
      <c r="G64" s="39">
        <f>SUM(G8:G63)</f>
        <v>99769046</v>
      </c>
    </row>
  </sheetData>
  <mergeCells count="2">
    <mergeCell ref="A1:G1"/>
    <mergeCell ref="A2:G2"/>
  </mergeCells>
  <printOptions/>
  <pageMargins left="2.11" right="0.75" top="0.63" bottom="1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C11" sqref="C11"/>
    </sheetView>
  </sheetViews>
  <sheetFormatPr defaultColWidth="9.140625" defaultRowHeight="12.75"/>
  <cols>
    <col min="1" max="1" width="18.28125" style="0" customWidth="1"/>
    <col min="2" max="2" width="14.7109375" style="33" customWidth="1"/>
    <col min="3" max="3" width="16.140625" style="33" customWidth="1"/>
    <col min="4" max="6" width="14.7109375" style="33" customWidth="1"/>
    <col min="7" max="7" width="18.28125" style="0" customWidth="1"/>
  </cols>
  <sheetData>
    <row r="1" spans="1:6" ht="18">
      <c r="A1" s="30" t="s">
        <v>183</v>
      </c>
      <c r="B1" s="30"/>
      <c r="C1" s="30"/>
      <c r="D1" s="30"/>
      <c r="E1" s="30"/>
      <c r="F1" s="30"/>
    </row>
    <row r="2" spans="1:6" ht="18">
      <c r="A2" s="30" t="s">
        <v>184</v>
      </c>
      <c r="B2" s="30"/>
      <c r="C2" s="30"/>
      <c r="D2" s="30"/>
      <c r="E2" s="30"/>
      <c r="F2" s="30"/>
    </row>
    <row r="3" spans="1:6" ht="18">
      <c r="A3" s="30" t="s">
        <v>185</v>
      </c>
      <c r="B3" s="30"/>
      <c r="C3" s="30"/>
      <c r="D3" s="30"/>
      <c r="E3" s="30"/>
      <c r="F3" s="30"/>
    </row>
    <row r="6" spans="2:6" ht="12.75">
      <c r="B6" s="41" t="s">
        <v>186</v>
      </c>
      <c r="C6" s="41" t="s">
        <v>187</v>
      </c>
      <c r="D6" s="41" t="s">
        <v>188</v>
      </c>
      <c r="E6" s="41" t="s">
        <v>189</v>
      </c>
      <c r="F6" s="41" t="s">
        <v>114</v>
      </c>
    </row>
    <row r="8" spans="1:6" ht="12.75">
      <c r="A8" t="s">
        <v>128</v>
      </c>
      <c r="B8" s="33">
        <v>2053757</v>
      </c>
      <c r="C8" s="33">
        <v>3644512</v>
      </c>
      <c r="D8" s="33">
        <v>45891</v>
      </c>
      <c r="E8" s="33">
        <v>3266210</v>
      </c>
      <c r="F8" s="33">
        <v>454188</v>
      </c>
    </row>
    <row r="9" spans="1:6" ht="12.75">
      <c r="A9" t="s">
        <v>129</v>
      </c>
      <c r="B9" s="33" t="s">
        <v>190</v>
      </c>
      <c r="C9" s="33">
        <v>605419</v>
      </c>
      <c r="D9" s="33">
        <v>25723</v>
      </c>
      <c r="E9" s="33">
        <v>27117</v>
      </c>
      <c r="F9" s="33">
        <v>46000</v>
      </c>
    </row>
    <row r="10" spans="1:6" ht="12.75">
      <c r="A10" t="s">
        <v>130</v>
      </c>
      <c r="B10" s="33">
        <v>2718950</v>
      </c>
      <c r="C10" s="33">
        <v>3103937</v>
      </c>
      <c r="D10" s="33">
        <v>114046</v>
      </c>
      <c r="E10" s="33">
        <v>268365</v>
      </c>
      <c r="F10" s="33">
        <v>4507279</v>
      </c>
    </row>
    <row r="11" spans="1:6" ht="12.75">
      <c r="A11" t="s">
        <v>131</v>
      </c>
      <c r="B11" s="33">
        <v>659000</v>
      </c>
      <c r="C11" s="33">
        <v>2394484</v>
      </c>
      <c r="D11" s="33">
        <v>94093</v>
      </c>
      <c r="E11" s="33">
        <v>847813</v>
      </c>
      <c r="F11" s="33" t="s">
        <v>190</v>
      </c>
    </row>
    <row r="12" spans="1:6" ht="12.75">
      <c r="A12" t="s">
        <v>132</v>
      </c>
      <c r="B12" s="33">
        <v>21417072</v>
      </c>
      <c r="C12" s="33">
        <v>18541873</v>
      </c>
      <c r="D12" s="33">
        <v>1696717</v>
      </c>
      <c r="E12" s="33">
        <v>15603968</v>
      </c>
      <c r="F12" s="33">
        <v>7241815</v>
      </c>
    </row>
    <row r="13" spans="1:6" ht="12.75">
      <c r="A13" t="s">
        <v>133</v>
      </c>
      <c r="B13" s="33">
        <v>1063902</v>
      </c>
      <c r="C13" s="33">
        <v>3809539</v>
      </c>
      <c r="D13" s="33" t="s">
        <v>190</v>
      </c>
      <c r="E13" s="33">
        <v>1186635</v>
      </c>
      <c r="F13" s="33">
        <v>1582401</v>
      </c>
    </row>
    <row r="14" spans="1:6" ht="12.75">
      <c r="A14" t="s">
        <v>134</v>
      </c>
      <c r="B14" s="33">
        <v>727926</v>
      </c>
      <c r="C14" s="33">
        <v>1482693</v>
      </c>
      <c r="D14" s="33">
        <v>22742</v>
      </c>
      <c r="E14" s="33">
        <v>4489915</v>
      </c>
      <c r="F14" s="33">
        <v>873236</v>
      </c>
    </row>
    <row r="15" spans="1:6" ht="12.75">
      <c r="A15" t="s">
        <v>135</v>
      </c>
      <c r="B15" s="33">
        <v>318380</v>
      </c>
      <c r="C15" s="33">
        <v>862337</v>
      </c>
      <c r="D15" s="33" t="s">
        <v>190</v>
      </c>
      <c r="E15" s="33">
        <v>239545</v>
      </c>
      <c r="F15" s="33">
        <v>7918</v>
      </c>
    </row>
    <row r="16" spans="1:6" ht="12.75">
      <c r="A16" t="s">
        <v>136</v>
      </c>
      <c r="B16" s="33" t="s">
        <v>190</v>
      </c>
      <c r="C16" s="33">
        <v>620470</v>
      </c>
      <c r="D16" s="33">
        <v>4103</v>
      </c>
      <c r="E16" s="33">
        <v>3084699</v>
      </c>
      <c r="F16" s="33">
        <v>367726</v>
      </c>
    </row>
    <row r="17" spans="1:6" ht="12.75">
      <c r="A17" t="s">
        <v>137</v>
      </c>
      <c r="B17" s="33">
        <v>8065771</v>
      </c>
      <c r="C17" s="33">
        <v>5981460</v>
      </c>
      <c r="D17" s="33">
        <v>378375</v>
      </c>
      <c r="E17" s="33">
        <v>6449929</v>
      </c>
      <c r="F17" s="33">
        <v>3090965</v>
      </c>
    </row>
    <row r="18" spans="1:6" ht="12.75">
      <c r="A18" t="s">
        <v>138</v>
      </c>
      <c r="B18" s="33">
        <v>2549470</v>
      </c>
      <c r="C18" s="33">
        <v>3755278</v>
      </c>
      <c r="D18" s="33">
        <v>139644</v>
      </c>
      <c r="E18" s="33">
        <v>4560811</v>
      </c>
      <c r="F18" s="33">
        <v>1272003</v>
      </c>
    </row>
    <row r="19" spans="1:6" ht="12.75">
      <c r="A19" t="s">
        <v>139</v>
      </c>
      <c r="B19" s="33">
        <v>361616</v>
      </c>
      <c r="C19" s="33">
        <v>648006</v>
      </c>
      <c r="D19" s="33" t="s">
        <v>190</v>
      </c>
      <c r="E19" s="33">
        <v>449356</v>
      </c>
      <c r="F19" s="33">
        <v>65737</v>
      </c>
    </row>
    <row r="20" spans="1:6" ht="12.75">
      <c r="A20" t="s">
        <v>140</v>
      </c>
      <c r="B20" s="33">
        <v>287808</v>
      </c>
      <c r="C20" s="33">
        <v>1160394</v>
      </c>
      <c r="D20" s="33" t="s">
        <v>190</v>
      </c>
      <c r="E20" s="33">
        <v>318417</v>
      </c>
      <c r="F20" s="33">
        <v>10112</v>
      </c>
    </row>
    <row r="21" spans="1:6" ht="12.75">
      <c r="A21" t="s">
        <v>141</v>
      </c>
      <c r="B21" s="33">
        <v>3865577</v>
      </c>
      <c r="C21" s="33">
        <v>5714964</v>
      </c>
      <c r="D21" s="33">
        <v>253928</v>
      </c>
      <c r="E21" s="33">
        <v>13232440</v>
      </c>
      <c r="F21" s="33">
        <v>1463333</v>
      </c>
    </row>
    <row r="22" spans="1:6" ht="12.75">
      <c r="A22" t="s">
        <v>142</v>
      </c>
      <c r="B22" s="33">
        <v>895811</v>
      </c>
      <c r="C22" s="33">
        <v>5398050</v>
      </c>
      <c r="D22" s="33">
        <v>46556</v>
      </c>
      <c r="E22" s="33">
        <v>5441676</v>
      </c>
      <c r="F22" s="33">
        <v>575799</v>
      </c>
    </row>
    <row r="23" spans="1:6" ht="12.75">
      <c r="A23" t="s">
        <v>143</v>
      </c>
      <c r="B23" s="33">
        <v>1269961</v>
      </c>
      <c r="C23" s="33">
        <v>1612111</v>
      </c>
      <c r="D23" s="33">
        <v>119346</v>
      </c>
      <c r="E23" s="33">
        <v>4852577</v>
      </c>
      <c r="F23" s="33">
        <v>288849</v>
      </c>
    </row>
    <row r="24" spans="1:6" ht="12.75">
      <c r="A24" t="s">
        <v>144</v>
      </c>
      <c r="B24" s="33">
        <v>790336</v>
      </c>
      <c r="C24" s="33">
        <v>2179569</v>
      </c>
      <c r="D24" s="33">
        <v>213409</v>
      </c>
      <c r="E24" s="33">
        <v>1660922</v>
      </c>
      <c r="F24" s="33">
        <v>188648</v>
      </c>
    </row>
    <row r="25" spans="1:6" ht="12.75">
      <c r="A25" t="s">
        <v>145</v>
      </c>
      <c r="B25" s="33">
        <v>225000</v>
      </c>
      <c r="C25" s="33">
        <v>3658591</v>
      </c>
      <c r="D25" s="33">
        <v>18663</v>
      </c>
      <c r="E25" s="33">
        <v>2106353</v>
      </c>
      <c r="F25" s="33">
        <v>674357</v>
      </c>
    </row>
    <row r="26" spans="1:6" ht="12.75">
      <c r="A26" t="s">
        <v>146</v>
      </c>
      <c r="B26" s="33">
        <v>753567</v>
      </c>
      <c r="C26" s="33">
        <v>4454039</v>
      </c>
      <c r="D26" s="33">
        <v>269151</v>
      </c>
      <c r="E26" s="33">
        <v>1789138</v>
      </c>
      <c r="F26" s="33">
        <v>637499</v>
      </c>
    </row>
    <row r="27" spans="1:6" ht="12.75">
      <c r="A27" t="s">
        <v>147</v>
      </c>
      <c r="B27" s="33">
        <v>184369</v>
      </c>
      <c r="C27" s="33">
        <v>4257609</v>
      </c>
      <c r="D27" s="33">
        <v>23834</v>
      </c>
      <c r="E27" s="33">
        <v>2063571</v>
      </c>
      <c r="F27" s="33">
        <v>170642</v>
      </c>
    </row>
    <row r="28" spans="1:6" ht="12.75">
      <c r="A28" t="s">
        <v>148</v>
      </c>
      <c r="B28" s="33">
        <v>2704063</v>
      </c>
      <c r="C28" s="33">
        <v>3948273</v>
      </c>
      <c r="D28" s="33">
        <v>86360</v>
      </c>
      <c r="E28" s="33">
        <v>2109725</v>
      </c>
      <c r="F28" s="33">
        <v>472208</v>
      </c>
    </row>
    <row r="29" spans="1:6" ht="12.75">
      <c r="A29" t="s">
        <v>149</v>
      </c>
      <c r="B29" s="33">
        <v>1835289</v>
      </c>
      <c r="C29" s="33">
        <v>4831230</v>
      </c>
      <c r="D29" s="33">
        <v>679665</v>
      </c>
      <c r="E29" s="33">
        <v>20811831</v>
      </c>
      <c r="F29" s="33">
        <v>741452</v>
      </c>
    </row>
    <row r="30" spans="1:6" ht="12.75">
      <c r="A30" t="s">
        <v>150</v>
      </c>
      <c r="B30" s="33">
        <v>3529677</v>
      </c>
      <c r="C30" s="33">
        <v>9119987</v>
      </c>
      <c r="D30" s="33">
        <v>276587</v>
      </c>
      <c r="E30" s="33">
        <v>7051029</v>
      </c>
      <c r="F30" s="33">
        <v>851425</v>
      </c>
    </row>
    <row r="31" spans="1:6" ht="12.75">
      <c r="A31" t="s">
        <v>151</v>
      </c>
      <c r="B31" s="33">
        <v>2662560</v>
      </c>
      <c r="C31" s="33">
        <v>4751273</v>
      </c>
      <c r="D31" s="33">
        <v>170721</v>
      </c>
      <c r="E31" s="33">
        <v>5967096</v>
      </c>
      <c r="F31" s="33">
        <v>727793</v>
      </c>
    </row>
    <row r="32" spans="1:6" ht="12.75">
      <c r="A32" t="s">
        <v>152</v>
      </c>
      <c r="B32" s="33">
        <v>1690673</v>
      </c>
      <c r="C32" s="33">
        <v>4102963</v>
      </c>
      <c r="D32" s="33">
        <v>207039</v>
      </c>
      <c r="E32" s="33">
        <v>1437128</v>
      </c>
      <c r="F32" s="33">
        <v>16410</v>
      </c>
    </row>
    <row r="33" spans="1:6" ht="12.75">
      <c r="A33" t="s">
        <v>153</v>
      </c>
      <c r="B33" s="33">
        <v>1164434</v>
      </c>
      <c r="C33" s="33">
        <v>3340108</v>
      </c>
      <c r="D33" s="33">
        <v>134916</v>
      </c>
      <c r="E33" s="33">
        <v>5195004</v>
      </c>
      <c r="F33" s="33">
        <v>1885652</v>
      </c>
    </row>
    <row r="34" spans="1:6" ht="12.75">
      <c r="A34" t="s">
        <v>154</v>
      </c>
      <c r="B34" s="33">
        <v>240612</v>
      </c>
      <c r="C34" s="33">
        <v>1325179</v>
      </c>
      <c r="D34" s="33" t="s">
        <v>190</v>
      </c>
      <c r="E34" s="33">
        <v>337651</v>
      </c>
      <c r="F34" s="33">
        <v>37223</v>
      </c>
    </row>
    <row r="35" spans="1:6" ht="12.75">
      <c r="A35" t="s">
        <v>155</v>
      </c>
      <c r="B35" s="33">
        <v>512492</v>
      </c>
      <c r="C35" s="33">
        <v>1253310</v>
      </c>
      <c r="D35" s="33">
        <v>28945</v>
      </c>
      <c r="E35" s="33">
        <v>1824576</v>
      </c>
      <c r="F35" s="33">
        <v>170972</v>
      </c>
    </row>
    <row r="36" spans="1:6" ht="12.75">
      <c r="A36" t="s">
        <v>156</v>
      </c>
      <c r="B36" s="33">
        <v>267495</v>
      </c>
      <c r="C36" s="33">
        <v>551955</v>
      </c>
      <c r="D36" s="33" t="s">
        <v>190</v>
      </c>
      <c r="E36" s="33">
        <v>13562</v>
      </c>
      <c r="F36" s="33">
        <v>113092</v>
      </c>
    </row>
    <row r="37" spans="1:6" ht="12.75">
      <c r="A37" t="s">
        <v>157</v>
      </c>
      <c r="B37" s="33">
        <v>171752</v>
      </c>
      <c r="C37" s="33">
        <v>2260344</v>
      </c>
      <c r="D37" s="33">
        <v>9032</v>
      </c>
      <c r="E37" s="33">
        <v>2116870</v>
      </c>
      <c r="F37" s="33">
        <v>253838</v>
      </c>
    </row>
    <row r="38" spans="1:6" ht="12.75">
      <c r="A38" t="s">
        <v>158</v>
      </c>
      <c r="B38" s="33">
        <v>2229360</v>
      </c>
      <c r="C38" s="33">
        <v>4209035</v>
      </c>
      <c r="D38" s="33">
        <v>13421</v>
      </c>
      <c r="E38" s="33">
        <v>4743855</v>
      </c>
      <c r="F38" s="33">
        <v>1395008</v>
      </c>
    </row>
    <row r="39" spans="1:6" ht="12.75">
      <c r="A39" t="s">
        <v>159</v>
      </c>
      <c r="B39" s="33">
        <v>645138</v>
      </c>
      <c r="C39" s="33">
        <v>2382191</v>
      </c>
      <c r="D39" s="33">
        <v>34422</v>
      </c>
      <c r="E39" s="33">
        <v>365669</v>
      </c>
      <c r="F39" s="33">
        <v>67231</v>
      </c>
    </row>
    <row r="40" spans="1:6" ht="12.75">
      <c r="A40" t="s">
        <v>160</v>
      </c>
      <c r="B40" s="33">
        <v>4317917</v>
      </c>
      <c r="C40" s="33">
        <v>16025526</v>
      </c>
      <c r="D40" s="33">
        <v>1813010</v>
      </c>
      <c r="E40" s="33">
        <v>32654271</v>
      </c>
      <c r="F40" s="33">
        <v>4360826</v>
      </c>
    </row>
    <row r="41" spans="1:6" ht="12.75">
      <c r="A41" t="s">
        <v>161</v>
      </c>
      <c r="B41" s="33">
        <v>1504151</v>
      </c>
      <c r="C41" s="33">
        <v>5531432</v>
      </c>
      <c r="D41" s="33">
        <v>5711</v>
      </c>
      <c r="E41" s="33">
        <v>6117906</v>
      </c>
      <c r="F41" s="33">
        <v>143144</v>
      </c>
    </row>
    <row r="42" spans="1:6" ht="12.75">
      <c r="A42" t="s">
        <v>162</v>
      </c>
      <c r="B42" s="33">
        <v>345480</v>
      </c>
      <c r="C42" s="33">
        <v>1771286</v>
      </c>
      <c r="D42" s="33">
        <v>93140</v>
      </c>
      <c r="E42" s="33">
        <v>480757</v>
      </c>
      <c r="F42" s="33">
        <v>18537</v>
      </c>
    </row>
    <row r="43" spans="1:6" ht="12.75">
      <c r="A43" t="s">
        <v>163</v>
      </c>
      <c r="B43" s="33">
        <v>2298831</v>
      </c>
      <c r="C43" s="33">
        <v>9237747</v>
      </c>
      <c r="D43" s="33">
        <v>360053</v>
      </c>
      <c r="E43" s="33">
        <v>11108988</v>
      </c>
      <c r="F43" s="33">
        <v>1561745</v>
      </c>
    </row>
    <row r="44" spans="1:6" ht="12.75">
      <c r="A44" t="s">
        <v>164</v>
      </c>
      <c r="B44" s="33">
        <v>1756854</v>
      </c>
      <c r="C44" s="33">
        <v>2464093</v>
      </c>
      <c r="D44" s="33">
        <v>60000</v>
      </c>
      <c r="E44" s="33">
        <v>1699886</v>
      </c>
      <c r="F44" s="33">
        <v>310439</v>
      </c>
    </row>
    <row r="45" spans="1:6" ht="12.75">
      <c r="A45" t="s">
        <v>165</v>
      </c>
      <c r="B45" s="33">
        <v>2780679</v>
      </c>
      <c r="C45" s="33">
        <v>3939267</v>
      </c>
      <c r="D45" s="33" t="s">
        <v>190</v>
      </c>
      <c r="E45" s="33">
        <v>2372501</v>
      </c>
      <c r="F45" s="33">
        <v>281500</v>
      </c>
    </row>
    <row r="46" spans="1:6" ht="12.75">
      <c r="A46" t="s">
        <v>166</v>
      </c>
      <c r="B46" s="33">
        <v>2538288</v>
      </c>
      <c r="C46" s="33">
        <v>12317614</v>
      </c>
      <c r="D46" s="33">
        <v>829148</v>
      </c>
      <c r="E46" s="33">
        <v>19185271</v>
      </c>
      <c r="F46" s="33">
        <v>3182557</v>
      </c>
    </row>
    <row r="47" spans="1:6" ht="12.75">
      <c r="A47" t="s">
        <v>167</v>
      </c>
      <c r="B47" s="33">
        <v>156339</v>
      </c>
      <c r="C47" s="33">
        <v>2932336</v>
      </c>
      <c r="D47" s="33">
        <v>351321</v>
      </c>
      <c r="E47" s="33">
        <v>6864475</v>
      </c>
      <c r="F47" s="33">
        <v>1818560</v>
      </c>
    </row>
    <row r="48" spans="1:6" ht="12.75">
      <c r="A48" t="s">
        <v>168</v>
      </c>
      <c r="B48" s="33">
        <v>258886</v>
      </c>
      <c r="C48" s="33">
        <v>1344008</v>
      </c>
      <c r="D48" s="33" t="s">
        <v>190</v>
      </c>
      <c r="E48" s="33">
        <v>4063727</v>
      </c>
      <c r="F48" s="33">
        <v>177004</v>
      </c>
    </row>
    <row r="49" spans="1:6" ht="12.75">
      <c r="A49" t="s">
        <v>169</v>
      </c>
      <c r="B49" s="33">
        <v>1525516</v>
      </c>
      <c r="C49" s="33">
        <v>2964774</v>
      </c>
      <c r="D49" s="33">
        <v>60426</v>
      </c>
      <c r="E49" s="33">
        <v>2654084</v>
      </c>
      <c r="F49" s="33">
        <v>268056</v>
      </c>
    </row>
    <row r="50" spans="1:6" ht="12.75">
      <c r="A50" t="s">
        <v>170</v>
      </c>
      <c r="B50" s="33">
        <v>194287</v>
      </c>
      <c r="C50" s="33">
        <v>1419501</v>
      </c>
      <c r="D50" s="33">
        <v>45396</v>
      </c>
      <c r="E50" s="33">
        <v>802708</v>
      </c>
      <c r="F50" s="33">
        <v>222619</v>
      </c>
    </row>
    <row r="51" spans="1:6" ht="12.75">
      <c r="A51" t="s">
        <v>171</v>
      </c>
      <c r="B51" s="33">
        <v>1302846</v>
      </c>
      <c r="C51" s="33">
        <v>3630274</v>
      </c>
      <c r="D51" s="33">
        <v>117729</v>
      </c>
      <c r="E51" s="33">
        <v>4378227</v>
      </c>
      <c r="F51" s="33">
        <v>508714</v>
      </c>
    </row>
    <row r="52" spans="1:6" ht="12.75">
      <c r="A52" t="s">
        <v>172</v>
      </c>
      <c r="B52" s="33">
        <v>9184203</v>
      </c>
      <c r="C52" s="33">
        <v>12431825</v>
      </c>
      <c r="D52" s="33">
        <v>92835</v>
      </c>
      <c r="E52" s="33">
        <v>7311050</v>
      </c>
      <c r="F52" s="33">
        <v>2852800</v>
      </c>
    </row>
    <row r="53" spans="1:6" ht="12.75">
      <c r="A53" t="s">
        <v>173</v>
      </c>
      <c r="B53" s="33">
        <v>605900</v>
      </c>
      <c r="C53" s="33">
        <v>2053599</v>
      </c>
      <c r="D53" s="33" t="s">
        <v>190</v>
      </c>
      <c r="E53" s="33">
        <v>169147</v>
      </c>
      <c r="F53" s="33">
        <v>207193</v>
      </c>
    </row>
    <row r="54" spans="1:6" ht="12.75">
      <c r="A54" t="s">
        <v>174</v>
      </c>
      <c r="B54" s="33">
        <v>125418</v>
      </c>
      <c r="C54" s="33">
        <v>2487998</v>
      </c>
      <c r="D54" s="33">
        <v>75712</v>
      </c>
      <c r="E54" s="33">
        <v>2623519</v>
      </c>
      <c r="F54" s="33">
        <v>105503</v>
      </c>
    </row>
    <row r="55" spans="1:6" ht="12.75">
      <c r="A55" t="s">
        <v>175</v>
      </c>
      <c r="B55" s="33">
        <v>2135600</v>
      </c>
      <c r="C55" s="33">
        <v>4284747</v>
      </c>
      <c r="D55" s="33" t="s">
        <v>190</v>
      </c>
      <c r="E55" s="33">
        <v>3624726</v>
      </c>
      <c r="F55" s="33">
        <v>2568527</v>
      </c>
    </row>
    <row r="56" spans="1:6" ht="12.75">
      <c r="A56" t="s">
        <v>176</v>
      </c>
      <c r="B56" s="33">
        <v>3226830</v>
      </c>
      <c r="C56" s="33">
        <v>3962693</v>
      </c>
      <c r="D56" s="33">
        <v>41276</v>
      </c>
      <c r="E56" s="33">
        <v>4275659</v>
      </c>
      <c r="F56" s="33">
        <v>420279</v>
      </c>
    </row>
    <row r="57" spans="1:6" ht="12.75">
      <c r="A57" t="s">
        <v>177</v>
      </c>
      <c r="B57" s="33">
        <v>587734</v>
      </c>
      <c r="C57" s="33">
        <v>1854328</v>
      </c>
      <c r="D57" s="33" t="s">
        <v>190</v>
      </c>
      <c r="E57" s="33">
        <v>1609611</v>
      </c>
      <c r="F57" s="33">
        <v>403658</v>
      </c>
    </row>
    <row r="58" spans="1:6" ht="12.75">
      <c r="A58" t="s">
        <v>178</v>
      </c>
      <c r="B58" s="33">
        <v>2134840</v>
      </c>
      <c r="C58" s="33">
        <v>9528731</v>
      </c>
      <c r="D58" s="33">
        <v>8073</v>
      </c>
      <c r="E58" s="33">
        <v>4046244</v>
      </c>
      <c r="F58" s="33">
        <v>170565</v>
      </c>
    </row>
    <row r="59" spans="1:6" ht="12.75">
      <c r="A59" t="s">
        <v>179</v>
      </c>
      <c r="B59" s="33">
        <v>205719</v>
      </c>
      <c r="C59" s="33">
        <v>380929</v>
      </c>
      <c r="D59" s="33" t="s">
        <v>190</v>
      </c>
      <c r="E59" s="33" t="s">
        <v>190</v>
      </c>
      <c r="F59" s="33">
        <v>177964</v>
      </c>
    </row>
    <row r="60" spans="1:6" ht="12.75">
      <c r="A60" t="s">
        <v>180</v>
      </c>
      <c r="B60" s="33">
        <v>21990</v>
      </c>
      <c r="C60" s="33">
        <v>48429</v>
      </c>
      <c r="D60" s="33" t="s">
        <v>190</v>
      </c>
      <c r="E60" s="33" t="s">
        <v>190</v>
      </c>
      <c r="F60" s="33" t="s">
        <v>190</v>
      </c>
    </row>
    <row r="61" spans="1:6" ht="12.75">
      <c r="A61" t="s">
        <v>181</v>
      </c>
      <c r="B61" s="33" t="s">
        <v>190</v>
      </c>
      <c r="C61" s="33">
        <v>70583</v>
      </c>
      <c r="D61" s="33" t="s">
        <v>190</v>
      </c>
      <c r="E61" s="33" t="s">
        <v>190</v>
      </c>
      <c r="F61" s="33" t="s">
        <v>190</v>
      </c>
    </row>
    <row r="62" spans="1:2" ht="12.75">
      <c r="A62" t="s">
        <v>182</v>
      </c>
      <c r="B62" s="33">
        <v>158337</v>
      </c>
    </row>
    <row r="63" spans="3:6" ht="12.75">
      <c r="C63" s="33" t="s">
        <v>190</v>
      </c>
      <c r="D63" s="33" t="s">
        <v>190</v>
      </c>
      <c r="E63" s="33" t="s">
        <v>190</v>
      </c>
      <c r="F63" s="33" t="s">
        <v>190</v>
      </c>
    </row>
    <row r="64" spans="1:7" ht="12.75">
      <c r="A64" s="31" t="s">
        <v>115</v>
      </c>
      <c r="B64" s="42">
        <f>SUM(B8:B62)</f>
        <v>103228463</v>
      </c>
      <c r="C64" s="42">
        <f>SUM(C8:C62)</f>
        <v>216642903</v>
      </c>
      <c r="D64" s="42">
        <f>SUM(D8:D62)</f>
        <v>9061159</v>
      </c>
      <c r="E64" s="42">
        <f>SUM(E8:E62)</f>
        <v>239956210</v>
      </c>
      <c r="F64" s="42">
        <f>SUM(F8:F62)</f>
        <v>50011001</v>
      </c>
      <c r="G64" s="36"/>
    </row>
    <row r="65" spans="3:6" ht="12.75">
      <c r="C65" s="33" t="s">
        <v>190</v>
      </c>
      <c r="D65" s="33" t="s">
        <v>190</v>
      </c>
      <c r="E65" s="33" t="s">
        <v>190</v>
      </c>
      <c r="F65" s="33" t="s">
        <v>190</v>
      </c>
    </row>
    <row r="66" spans="3:6" ht="12.75">
      <c r="C66" s="33" t="s">
        <v>190</v>
      </c>
      <c r="D66" s="33" t="s">
        <v>190</v>
      </c>
      <c r="E66" s="33" t="s">
        <v>190</v>
      </c>
      <c r="F66" s="33" t="s">
        <v>190</v>
      </c>
    </row>
    <row r="67" spans="3:6" ht="12.75">
      <c r="C67" s="33" t="s">
        <v>190</v>
      </c>
      <c r="D67" s="33" t="s">
        <v>190</v>
      </c>
      <c r="E67" s="33" t="s">
        <v>190</v>
      </c>
      <c r="F67" s="33" t="s">
        <v>190</v>
      </c>
    </row>
  </sheetData>
  <mergeCells count="3">
    <mergeCell ref="A1:F1"/>
    <mergeCell ref="A2:F2"/>
    <mergeCell ref="A3:F3"/>
  </mergeCells>
  <printOptions/>
  <pageMargins left="1.6" right="0.75" top="0.52" bottom="1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A1" sqref="A1:F1"/>
    </sheetView>
  </sheetViews>
  <sheetFormatPr defaultColWidth="9.140625" defaultRowHeight="12.75"/>
  <cols>
    <col min="1" max="1" width="18.28125" style="0" customWidth="1"/>
    <col min="2" max="6" width="14.7109375" style="0" customWidth="1"/>
  </cols>
  <sheetData>
    <row r="1" spans="1:6" ht="18">
      <c r="A1" s="30" t="s">
        <v>191</v>
      </c>
      <c r="B1" s="30"/>
      <c r="C1" s="30"/>
      <c r="D1" s="30"/>
      <c r="E1" s="30"/>
      <c r="F1" s="30"/>
    </row>
    <row r="2" spans="1:6" ht="18">
      <c r="A2" s="30" t="s">
        <v>184</v>
      </c>
      <c r="B2" s="30"/>
      <c r="C2" s="30"/>
      <c r="D2" s="30"/>
      <c r="E2" s="30"/>
      <c r="F2" s="30"/>
    </row>
    <row r="3" spans="1:6" ht="18">
      <c r="A3" s="30" t="s">
        <v>185</v>
      </c>
      <c r="B3" s="30"/>
      <c r="C3" s="30"/>
      <c r="D3" s="30"/>
      <c r="E3" s="30"/>
      <c r="F3" s="30"/>
    </row>
    <row r="6" spans="2:6" ht="12.75">
      <c r="B6" s="31" t="s">
        <v>186</v>
      </c>
      <c r="C6" s="31" t="s">
        <v>187</v>
      </c>
      <c r="D6" s="31" t="s">
        <v>188</v>
      </c>
      <c r="E6" s="31" t="s">
        <v>189</v>
      </c>
      <c r="F6" s="31" t="s">
        <v>114</v>
      </c>
    </row>
    <row r="8" spans="1:6" ht="12.75">
      <c r="A8" t="s">
        <v>128</v>
      </c>
      <c r="B8" s="43">
        <v>2946670</v>
      </c>
      <c r="C8" s="43">
        <v>7641275</v>
      </c>
      <c r="D8" s="43">
        <v>48329</v>
      </c>
      <c r="E8" s="43">
        <v>3225106</v>
      </c>
      <c r="F8" s="43">
        <v>287162</v>
      </c>
    </row>
    <row r="9" spans="1:6" ht="12.75">
      <c r="A9" t="s">
        <v>129</v>
      </c>
      <c r="B9" s="33" t="s">
        <v>190</v>
      </c>
      <c r="C9" s="33">
        <v>678476</v>
      </c>
      <c r="D9" s="33">
        <v>110849</v>
      </c>
      <c r="E9" s="33">
        <v>35805</v>
      </c>
      <c r="F9" s="33" t="s">
        <v>190</v>
      </c>
    </row>
    <row r="10" spans="1:6" ht="12.75">
      <c r="A10" t="s">
        <v>130</v>
      </c>
      <c r="B10" s="33">
        <v>3897628</v>
      </c>
      <c r="C10" s="33">
        <v>4275973</v>
      </c>
      <c r="D10" s="33">
        <v>342805</v>
      </c>
      <c r="E10" s="33">
        <v>319959</v>
      </c>
      <c r="F10" s="33">
        <v>2675103</v>
      </c>
    </row>
    <row r="11" spans="1:6" ht="12.75">
      <c r="A11" t="s">
        <v>131</v>
      </c>
      <c r="B11" s="33">
        <v>987886</v>
      </c>
      <c r="C11" s="33">
        <v>4280029</v>
      </c>
      <c r="D11" s="33">
        <v>112872</v>
      </c>
      <c r="E11" s="33">
        <v>1595533</v>
      </c>
      <c r="F11" s="33" t="s">
        <v>190</v>
      </c>
    </row>
    <row r="12" spans="1:6" ht="12.75">
      <c r="A12" t="s">
        <v>132</v>
      </c>
      <c r="B12" s="33">
        <v>22600112</v>
      </c>
      <c r="C12" s="33">
        <v>28716408</v>
      </c>
      <c r="D12" s="33">
        <v>1614602</v>
      </c>
      <c r="E12" s="33">
        <v>29959019</v>
      </c>
      <c r="F12" s="33">
        <v>3696731</v>
      </c>
    </row>
    <row r="13" spans="1:6" ht="12.75">
      <c r="A13" t="s">
        <v>133</v>
      </c>
      <c r="B13" s="33">
        <v>1528588</v>
      </c>
      <c r="C13" s="33">
        <v>6606495</v>
      </c>
      <c r="D13" s="33" t="s">
        <v>190</v>
      </c>
      <c r="E13" s="33">
        <v>2163650</v>
      </c>
      <c r="F13" s="33">
        <v>848861</v>
      </c>
    </row>
    <row r="14" spans="1:6" ht="12.75">
      <c r="A14" t="s">
        <v>134</v>
      </c>
      <c r="B14" s="33">
        <v>944561</v>
      </c>
      <c r="C14" s="33">
        <v>2392642</v>
      </c>
      <c r="D14" s="33">
        <v>10000</v>
      </c>
      <c r="E14" s="33">
        <v>6475514</v>
      </c>
      <c r="F14" s="33">
        <v>310154</v>
      </c>
    </row>
    <row r="15" spans="1:6" ht="12.75">
      <c r="A15" t="s">
        <v>135</v>
      </c>
      <c r="B15" s="33">
        <v>394603</v>
      </c>
      <c r="C15" s="33">
        <v>991089</v>
      </c>
      <c r="D15" s="33" t="s">
        <v>190</v>
      </c>
      <c r="E15" s="33">
        <v>193681</v>
      </c>
      <c r="F15" s="33" t="s">
        <v>190</v>
      </c>
    </row>
    <row r="16" spans="1:6" ht="12.75">
      <c r="A16" t="s">
        <v>136</v>
      </c>
      <c r="B16" s="33" t="s">
        <v>190</v>
      </c>
      <c r="C16" s="33">
        <v>203637</v>
      </c>
      <c r="D16" s="33">
        <v>5649</v>
      </c>
      <c r="E16" s="33">
        <v>9326383</v>
      </c>
      <c r="F16" s="33">
        <v>336799</v>
      </c>
    </row>
    <row r="17" spans="1:6" ht="12.75">
      <c r="A17" t="s">
        <v>137</v>
      </c>
      <c r="B17" s="33">
        <v>9673772</v>
      </c>
      <c r="C17" s="33">
        <v>8163166</v>
      </c>
      <c r="D17" s="33">
        <v>89020</v>
      </c>
      <c r="E17" s="33">
        <v>9748690</v>
      </c>
      <c r="F17" s="33">
        <v>1686076</v>
      </c>
    </row>
    <row r="18" spans="1:6" ht="12.75">
      <c r="A18" t="s">
        <v>138</v>
      </c>
      <c r="B18" s="33">
        <v>3139801</v>
      </c>
      <c r="C18" s="33">
        <v>6325033</v>
      </c>
      <c r="D18" s="33">
        <v>197408</v>
      </c>
      <c r="E18" s="33">
        <v>7819872</v>
      </c>
      <c r="F18" s="33">
        <v>949894</v>
      </c>
    </row>
    <row r="19" spans="1:6" ht="12.75">
      <c r="A19" t="s">
        <v>139</v>
      </c>
      <c r="B19" s="33">
        <v>379950</v>
      </c>
      <c r="C19" s="33">
        <v>1185561</v>
      </c>
      <c r="D19" s="33" t="s">
        <v>190</v>
      </c>
      <c r="E19" s="33">
        <v>466488</v>
      </c>
      <c r="F19" s="33">
        <v>33752</v>
      </c>
    </row>
    <row r="20" spans="1:6" ht="12.75">
      <c r="A20" t="s">
        <v>140</v>
      </c>
      <c r="B20" s="33">
        <v>368238</v>
      </c>
      <c r="C20" s="33">
        <v>1831994</v>
      </c>
      <c r="D20" s="33" t="s">
        <v>190</v>
      </c>
      <c r="E20" s="33">
        <v>251258</v>
      </c>
      <c r="F20" s="33">
        <v>53592</v>
      </c>
    </row>
    <row r="21" spans="1:6" ht="12.75">
      <c r="A21" t="s">
        <v>141</v>
      </c>
      <c r="B21" s="33">
        <v>5788542</v>
      </c>
      <c r="C21" s="33">
        <v>9701021</v>
      </c>
      <c r="D21" s="33">
        <v>181493</v>
      </c>
      <c r="E21" s="33">
        <v>18811626</v>
      </c>
      <c r="F21" s="33">
        <v>1120208</v>
      </c>
    </row>
    <row r="22" spans="1:6" ht="12.75">
      <c r="A22" t="s">
        <v>142</v>
      </c>
      <c r="B22" s="33">
        <v>1508683</v>
      </c>
      <c r="C22" s="33">
        <v>7991677</v>
      </c>
      <c r="D22" s="33">
        <v>44005</v>
      </c>
      <c r="E22" s="33">
        <v>6677498</v>
      </c>
      <c r="F22" s="33">
        <v>595305</v>
      </c>
    </row>
    <row r="23" spans="1:6" ht="12.75">
      <c r="A23" t="s">
        <v>143</v>
      </c>
      <c r="B23" s="33">
        <v>1778151</v>
      </c>
      <c r="C23" s="33">
        <v>3167660</v>
      </c>
      <c r="D23" s="33">
        <v>885767</v>
      </c>
      <c r="E23" s="33">
        <v>5364811</v>
      </c>
      <c r="F23" s="33">
        <v>149003</v>
      </c>
    </row>
    <row r="24" spans="1:6" ht="12.75">
      <c r="A24" t="s">
        <v>144</v>
      </c>
      <c r="B24" s="33">
        <v>1390065</v>
      </c>
      <c r="C24" s="33">
        <v>3825182</v>
      </c>
      <c r="D24" s="33">
        <v>215269</v>
      </c>
      <c r="E24" s="33">
        <v>1686321</v>
      </c>
      <c r="F24" s="33">
        <v>119351</v>
      </c>
    </row>
    <row r="25" spans="1:6" ht="12.75">
      <c r="A25" t="s">
        <v>145</v>
      </c>
      <c r="B25" s="33">
        <v>204989</v>
      </c>
      <c r="C25" s="33">
        <v>7089847</v>
      </c>
      <c r="D25" s="33">
        <v>41262</v>
      </c>
      <c r="E25" s="33">
        <v>3912053</v>
      </c>
      <c r="F25" s="33">
        <v>256609</v>
      </c>
    </row>
    <row r="26" spans="1:6" ht="12.75">
      <c r="A26" t="s">
        <v>146</v>
      </c>
      <c r="B26" s="33">
        <v>1088045</v>
      </c>
      <c r="C26" s="33">
        <v>8780319</v>
      </c>
      <c r="D26" s="33">
        <v>351886</v>
      </c>
      <c r="E26" s="33">
        <v>4019086</v>
      </c>
      <c r="F26" s="33">
        <v>228376</v>
      </c>
    </row>
    <row r="27" spans="1:6" ht="12.75">
      <c r="A27" t="s">
        <v>147</v>
      </c>
      <c r="B27" s="33">
        <v>346413</v>
      </c>
      <c r="C27" s="33">
        <v>5069706</v>
      </c>
      <c r="D27" s="33" t="s">
        <v>190</v>
      </c>
      <c r="E27" s="33">
        <v>2144407</v>
      </c>
      <c r="F27" s="33">
        <v>72875</v>
      </c>
    </row>
    <row r="28" spans="1:6" ht="12.75">
      <c r="A28" t="s">
        <v>148</v>
      </c>
      <c r="B28" s="33">
        <v>3873239</v>
      </c>
      <c r="C28" s="33">
        <v>5305839</v>
      </c>
      <c r="D28" s="33">
        <v>67651</v>
      </c>
      <c r="E28" s="33">
        <v>3576792</v>
      </c>
      <c r="F28" s="33">
        <v>129108</v>
      </c>
    </row>
    <row r="29" spans="1:6" ht="12.75">
      <c r="A29" t="s">
        <v>149</v>
      </c>
      <c r="B29" s="33">
        <v>2269514</v>
      </c>
      <c r="C29" s="33">
        <v>7637339</v>
      </c>
      <c r="D29" s="33">
        <v>531177</v>
      </c>
      <c r="E29" s="33">
        <v>32946387</v>
      </c>
      <c r="F29" s="33">
        <v>185592</v>
      </c>
    </row>
    <row r="30" spans="1:6" ht="12.75">
      <c r="A30" t="s">
        <v>150</v>
      </c>
      <c r="B30" s="33">
        <v>4354821</v>
      </c>
      <c r="C30" s="33">
        <v>13896562</v>
      </c>
      <c r="D30" s="33">
        <v>224896</v>
      </c>
      <c r="E30" s="33">
        <v>6795140</v>
      </c>
      <c r="F30" s="33">
        <v>247749</v>
      </c>
    </row>
    <row r="31" spans="1:6" ht="12.75">
      <c r="A31" t="s">
        <v>151</v>
      </c>
      <c r="B31" s="33">
        <v>4534245</v>
      </c>
      <c r="C31" s="33">
        <v>6059471</v>
      </c>
      <c r="D31" s="33">
        <v>146695</v>
      </c>
      <c r="E31" s="33">
        <v>6627598</v>
      </c>
      <c r="F31" s="33">
        <v>259440</v>
      </c>
    </row>
    <row r="32" spans="1:6" ht="12.75">
      <c r="A32" t="s">
        <v>152</v>
      </c>
      <c r="B32" s="33">
        <v>2669407</v>
      </c>
      <c r="C32" s="33">
        <v>6579335</v>
      </c>
      <c r="D32" s="33">
        <v>267646</v>
      </c>
      <c r="E32" s="33">
        <v>1879122</v>
      </c>
      <c r="F32" s="33">
        <v>209</v>
      </c>
    </row>
    <row r="33" spans="1:6" ht="12.75">
      <c r="A33" t="s">
        <v>153</v>
      </c>
      <c r="B33" s="33">
        <v>2046951</v>
      </c>
      <c r="C33" s="33">
        <v>5908771</v>
      </c>
      <c r="D33" s="33">
        <v>104709</v>
      </c>
      <c r="E33" s="33">
        <v>8437760</v>
      </c>
      <c r="F33" s="33">
        <v>1430988</v>
      </c>
    </row>
    <row r="34" spans="1:6" ht="12.75">
      <c r="A34" t="s">
        <v>154</v>
      </c>
      <c r="B34" s="33">
        <v>290082</v>
      </c>
      <c r="C34" s="33">
        <v>2472700</v>
      </c>
      <c r="D34" s="33" t="s">
        <v>190</v>
      </c>
      <c r="E34" s="33">
        <v>444679</v>
      </c>
      <c r="F34" s="33" t="s">
        <v>190</v>
      </c>
    </row>
    <row r="35" spans="1:6" ht="12.75">
      <c r="A35" t="s">
        <v>155</v>
      </c>
      <c r="B35" s="33">
        <v>728845</v>
      </c>
      <c r="C35" s="33">
        <v>2414773</v>
      </c>
      <c r="D35" s="33">
        <v>16000</v>
      </c>
      <c r="E35" s="33">
        <v>2117329</v>
      </c>
      <c r="F35" s="33">
        <v>55000</v>
      </c>
    </row>
    <row r="36" spans="1:6" ht="12.75">
      <c r="A36" t="s">
        <v>156</v>
      </c>
      <c r="B36" s="33">
        <v>367463</v>
      </c>
      <c r="C36" s="33">
        <v>926479</v>
      </c>
      <c r="D36" s="33" t="s">
        <v>190</v>
      </c>
      <c r="E36" s="33">
        <v>37943</v>
      </c>
      <c r="F36" s="33">
        <v>52646</v>
      </c>
    </row>
    <row r="37" spans="1:6" ht="12.75">
      <c r="A37" t="s">
        <v>157</v>
      </c>
      <c r="B37" s="33">
        <v>237008</v>
      </c>
      <c r="C37" s="33">
        <v>3003529</v>
      </c>
      <c r="D37" s="33">
        <v>8648</v>
      </c>
      <c r="E37" s="33">
        <v>2902802</v>
      </c>
      <c r="F37" s="33">
        <v>209357</v>
      </c>
    </row>
    <row r="38" spans="1:6" ht="12.75">
      <c r="A38" t="s">
        <v>158</v>
      </c>
      <c r="B38" s="33">
        <v>2786052</v>
      </c>
      <c r="C38" s="33">
        <v>6651045</v>
      </c>
      <c r="D38" s="33">
        <v>6000</v>
      </c>
      <c r="E38" s="33">
        <v>6210039</v>
      </c>
      <c r="F38" s="33">
        <v>488604</v>
      </c>
    </row>
    <row r="39" spans="1:6" ht="12.75">
      <c r="A39" t="s">
        <v>159</v>
      </c>
      <c r="B39" s="33">
        <v>700009</v>
      </c>
      <c r="C39" s="33">
        <v>5255487</v>
      </c>
      <c r="D39" s="33">
        <v>22097</v>
      </c>
      <c r="E39" s="33">
        <v>375091</v>
      </c>
      <c r="F39" s="33">
        <v>17819</v>
      </c>
    </row>
    <row r="40" spans="1:6" ht="12.75">
      <c r="A40" t="s">
        <v>160</v>
      </c>
      <c r="B40" s="33">
        <v>4867955</v>
      </c>
      <c r="C40" s="33">
        <v>22051315</v>
      </c>
      <c r="D40" s="33">
        <v>1700450</v>
      </c>
      <c r="E40" s="33">
        <v>52445004</v>
      </c>
      <c r="F40" s="33">
        <v>2424374</v>
      </c>
    </row>
    <row r="41" spans="1:6" ht="12.75">
      <c r="A41" t="s">
        <v>161</v>
      </c>
      <c r="B41" s="33">
        <v>2441550</v>
      </c>
      <c r="C41" s="33">
        <v>8254317</v>
      </c>
      <c r="D41" s="33">
        <v>10399</v>
      </c>
      <c r="E41" s="33">
        <v>9388252</v>
      </c>
      <c r="F41" s="33">
        <v>55551</v>
      </c>
    </row>
    <row r="42" spans="1:6" ht="12.75">
      <c r="A42" t="s">
        <v>162</v>
      </c>
      <c r="B42" s="33">
        <v>411490</v>
      </c>
      <c r="C42" s="33">
        <v>2043800</v>
      </c>
      <c r="D42" s="33">
        <v>76108</v>
      </c>
      <c r="E42" s="33">
        <v>489899</v>
      </c>
      <c r="F42" s="33">
        <v>5649</v>
      </c>
    </row>
    <row r="43" spans="1:6" ht="12.75">
      <c r="A43" t="s">
        <v>163</v>
      </c>
      <c r="B43" s="33">
        <v>3430195</v>
      </c>
      <c r="C43" s="33">
        <v>15051988</v>
      </c>
      <c r="D43" s="33">
        <v>576518</v>
      </c>
      <c r="E43" s="33">
        <v>14519864</v>
      </c>
      <c r="F43" s="33">
        <v>613642</v>
      </c>
    </row>
    <row r="44" spans="1:6" ht="12.75">
      <c r="A44" t="s">
        <v>164</v>
      </c>
      <c r="B44" s="33">
        <v>2291985</v>
      </c>
      <c r="C44" s="33">
        <v>4825939</v>
      </c>
      <c r="D44" s="33">
        <v>83824</v>
      </c>
      <c r="E44" s="33">
        <v>2308953</v>
      </c>
      <c r="F44" s="33">
        <v>118627</v>
      </c>
    </row>
    <row r="45" spans="1:6" ht="12.75">
      <c r="A45" t="s">
        <v>165</v>
      </c>
      <c r="B45" s="33">
        <v>3379291</v>
      </c>
      <c r="C45" s="33">
        <v>4880262</v>
      </c>
      <c r="D45" s="33" t="s">
        <v>190</v>
      </c>
      <c r="E45" s="33">
        <v>3549687</v>
      </c>
      <c r="F45" s="33">
        <v>155950</v>
      </c>
    </row>
    <row r="46" spans="1:6" ht="12.75">
      <c r="A46" t="s">
        <v>166</v>
      </c>
      <c r="B46" s="33">
        <v>3049774</v>
      </c>
      <c r="C46" s="33">
        <v>15940738</v>
      </c>
      <c r="D46" s="33">
        <v>421259</v>
      </c>
      <c r="E46" s="33">
        <v>26297235</v>
      </c>
      <c r="F46" s="33">
        <v>1643002</v>
      </c>
    </row>
    <row r="47" spans="1:6" ht="12.75">
      <c r="A47" t="s">
        <v>167</v>
      </c>
      <c r="B47" s="33">
        <v>417198</v>
      </c>
      <c r="C47" s="33">
        <v>4403920</v>
      </c>
      <c r="D47" s="33">
        <v>357922</v>
      </c>
      <c r="E47" s="33">
        <v>9798947</v>
      </c>
      <c r="F47" s="33">
        <v>1249361</v>
      </c>
    </row>
    <row r="48" spans="1:6" ht="12.75">
      <c r="A48" t="s">
        <v>168</v>
      </c>
      <c r="B48" s="33">
        <v>497719</v>
      </c>
      <c r="C48" s="33">
        <v>1680837</v>
      </c>
      <c r="D48" s="33" t="s">
        <v>190</v>
      </c>
      <c r="E48" s="33">
        <v>4637147</v>
      </c>
      <c r="F48" s="33">
        <v>39238</v>
      </c>
    </row>
    <row r="49" spans="1:6" ht="12.75">
      <c r="A49" t="s">
        <v>169</v>
      </c>
      <c r="B49" s="33">
        <v>2337810</v>
      </c>
      <c r="C49" s="33">
        <v>4732358</v>
      </c>
      <c r="D49" s="33">
        <v>178878</v>
      </c>
      <c r="E49" s="33">
        <v>3751483</v>
      </c>
      <c r="F49" s="33">
        <v>111962</v>
      </c>
    </row>
    <row r="50" spans="1:6" ht="12.75">
      <c r="A50" t="s">
        <v>170</v>
      </c>
      <c r="B50" s="33">
        <v>263430</v>
      </c>
      <c r="C50" s="33">
        <v>2494192</v>
      </c>
      <c r="D50" s="33">
        <v>30336</v>
      </c>
      <c r="E50" s="33">
        <v>935503</v>
      </c>
      <c r="F50" s="33">
        <v>261078</v>
      </c>
    </row>
    <row r="51" spans="1:6" ht="12.75">
      <c r="A51" t="s">
        <v>171</v>
      </c>
      <c r="B51" s="33">
        <v>1868770</v>
      </c>
      <c r="C51" s="33">
        <v>5899546</v>
      </c>
      <c r="D51" s="33">
        <v>91663</v>
      </c>
      <c r="E51" s="33">
        <v>6583007</v>
      </c>
      <c r="F51" s="33">
        <v>336052</v>
      </c>
    </row>
    <row r="52" spans="1:6" ht="12.75">
      <c r="A52" t="s">
        <v>172</v>
      </c>
      <c r="B52" s="33">
        <v>9811416</v>
      </c>
      <c r="C52" s="33">
        <v>20202261</v>
      </c>
      <c r="D52" s="33">
        <v>208248</v>
      </c>
      <c r="E52" s="33">
        <v>11576228</v>
      </c>
      <c r="F52" s="33">
        <v>1215003</v>
      </c>
    </row>
    <row r="53" spans="1:6" ht="12.75">
      <c r="A53" t="s">
        <v>173</v>
      </c>
      <c r="B53" s="33">
        <v>676854</v>
      </c>
      <c r="C53" s="33">
        <v>3096095</v>
      </c>
      <c r="D53" s="33" t="s">
        <v>190</v>
      </c>
      <c r="E53" s="33">
        <v>146926</v>
      </c>
      <c r="F53" s="33">
        <v>86876</v>
      </c>
    </row>
    <row r="54" spans="1:6" ht="12.75">
      <c r="A54" t="s">
        <v>174</v>
      </c>
      <c r="B54" s="33">
        <v>161756</v>
      </c>
      <c r="C54" s="33">
        <v>2916372</v>
      </c>
      <c r="D54" s="33">
        <v>150209</v>
      </c>
      <c r="E54" s="33">
        <v>2374611</v>
      </c>
      <c r="F54" s="33">
        <v>41847</v>
      </c>
    </row>
    <row r="55" spans="1:6" ht="12.75">
      <c r="A55" t="s">
        <v>175</v>
      </c>
      <c r="B55" s="33">
        <v>3279181</v>
      </c>
      <c r="C55" s="33">
        <v>7760990</v>
      </c>
      <c r="D55" s="33" t="s">
        <v>190</v>
      </c>
      <c r="E55" s="33">
        <v>5211615</v>
      </c>
      <c r="F55" s="33">
        <v>1275205</v>
      </c>
    </row>
    <row r="56" spans="1:6" ht="12.75">
      <c r="A56" t="s">
        <v>176</v>
      </c>
      <c r="B56" s="33">
        <v>4321424</v>
      </c>
      <c r="C56" s="33">
        <v>5756802</v>
      </c>
      <c r="D56" s="33">
        <v>24714</v>
      </c>
      <c r="E56" s="33">
        <v>4736685</v>
      </c>
      <c r="F56" s="33">
        <v>346167</v>
      </c>
    </row>
    <row r="57" spans="1:6" ht="12.75">
      <c r="A57" t="s">
        <v>177</v>
      </c>
      <c r="B57" s="33">
        <v>693001</v>
      </c>
      <c r="C57" s="33">
        <v>3670026</v>
      </c>
      <c r="D57" s="33" t="s">
        <v>190</v>
      </c>
      <c r="E57" s="33">
        <v>1690255</v>
      </c>
      <c r="F57" s="33">
        <v>199715</v>
      </c>
    </row>
    <row r="58" spans="1:6" ht="12.75">
      <c r="A58" t="s">
        <v>178</v>
      </c>
      <c r="B58" s="33">
        <v>2335056</v>
      </c>
      <c r="C58" s="33">
        <v>9656833</v>
      </c>
      <c r="D58" s="33">
        <v>11547</v>
      </c>
      <c r="E58" s="33">
        <v>4105730</v>
      </c>
      <c r="F58" s="33">
        <v>91474</v>
      </c>
    </row>
    <row r="59" spans="1:6" ht="12.75">
      <c r="A59" t="s">
        <v>179</v>
      </c>
      <c r="B59" s="33">
        <v>351282</v>
      </c>
      <c r="C59" s="33">
        <v>508317</v>
      </c>
      <c r="D59" s="33" t="s">
        <v>190</v>
      </c>
      <c r="E59" s="33" t="s">
        <v>190</v>
      </c>
      <c r="F59" s="33">
        <v>134040</v>
      </c>
    </row>
    <row r="60" spans="1:6" ht="12.75">
      <c r="A60" t="s">
        <v>180</v>
      </c>
      <c r="B60" s="33">
        <v>79649</v>
      </c>
      <c r="C60" s="33">
        <v>444189</v>
      </c>
      <c r="D60" s="33" t="s">
        <v>190</v>
      </c>
      <c r="E60" s="33" t="s">
        <v>190</v>
      </c>
      <c r="F60" s="33" t="s">
        <v>190</v>
      </c>
    </row>
    <row r="61" spans="1:6" ht="12.75">
      <c r="A61" t="s">
        <v>181</v>
      </c>
      <c r="B61" s="33" t="s">
        <v>190</v>
      </c>
      <c r="C61" s="33">
        <v>88854</v>
      </c>
      <c r="D61" s="33" t="s">
        <v>190</v>
      </c>
      <c r="E61" s="33" t="s">
        <v>190</v>
      </c>
      <c r="F61" s="33" t="s">
        <v>190</v>
      </c>
    </row>
    <row r="62" spans="1:6" ht="12.75">
      <c r="A62" t="s">
        <v>182</v>
      </c>
      <c r="B62" s="33">
        <v>378761</v>
      </c>
      <c r="C62" s="33"/>
      <c r="D62" s="33"/>
      <c r="E62" s="33"/>
      <c r="F62" s="33"/>
    </row>
    <row r="63" spans="2:6" ht="12.75">
      <c r="B63" s="33"/>
      <c r="C63" s="33" t="s">
        <v>190</v>
      </c>
      <c r="D63" s="33" t="s">
        <v>190</v>
      </c>
      <c r="E63" s="33" t="s">
        <v>190</v>
      </c>
      <c r="F63" s="33" t="s">
        <v>190</v>
      </c>
    </row>
    <row r="64" spans="1:6" ht="12.75">
      <c r="A64" s="31" t="s">
        <v>115</v>
      </c>
      <c r="B64" s="42">
        <f>SUM(B8:B62)</f>
        <v>131169880</v>
      </c>
      <c r="C64" s="42">
        <f>SUM(C8:C62)</f>
        <v>331388471</v>
      </c>
      <c r="D64" s="42">
        <f>SUM(D8:D62)</f>
        <v>9568810</v>
      </c>
      <c r="E64" s="42">
        <f>SUM(E8:E62)</f>
        <v>351094473</v>
      </c>
      <c r="F64" s="42">
        <f>SUM(F8:F62)</f>
        <v>26901176</v>
      </c>
    </row>
    <row r="65" spans="3:6" ht="12.75">
      <c r="C65" t="s">
        <v>190</v>
      </c>
      <c r="D65" t="s">
        <v>190</v>
      </c>
      <c r="E65" t="s">
        <v>190</v>
      </c>
      <c r="F65" t="s">
        <v>190</v>
      </c>
    </row>
    <row r="66" spans="3:6" ht="12.75">
      <c r="C66" t="s">
        <v>190</v>
      </c>
      <c r="D66" t="s">
        <v>190</v>
      </c>
      <c r="E66" t="s">
        <v>190</v>
      </c>
      <c r="F66" t="s">
        <v>190</v>
      </c>
    </row>
    <row r="67" spans="3:6" ht="12.75">
      <c r="C67" t="s">
        <v>190</v>
      </c>
      <c r="D67" t="s">
        <v>190</v>
      </c>
      <c r="E67" t="s">
        <v>190</v>
      </c>
      <c r="F67" t="s">
        <v>190</v>
      </c>
    </row>
  </sheetData>
  <mergeCells count="3">
    <mergeCell ref="A1:F1"/>
    <mergeCell ref="A2:F2"/>
    <mergeCell ref="A3:F3"/>
  </mergeCells>
  <printOptions/>
  <pageMargins left="1.36" right="1.35" top="0.47" bottom="1" header="0.5" footer="0.5"/>
  <pageSetup horizontalDpi="300" verticalDpi="3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F1"/>
    </sheetView>
  </sheetViews>
  <sheetFormatPr defaultColWidth="9.140625" defaultRowHeight="12.75"/>
  <cols>
    <col min="1" max="1" width="18.140625" style="0" customWidth="1"/>
    <col min="2" max="6" width="14.7109375" style="0" customWidth="1"/>
    <col min="7" max="7" width="11.7109375" style="0" bestFit="1" customWidth="1"/>
  </cols>
  <sheetData>
    <row r="1" spans="1:6" ht="18">
      <c r="A1" s="30" t="s">
        <v>192</v>
      </c>
      <c r="B1" s="30"/>
      <c r="C1" s="30"/>
      <c r="D1" s="30"/>
      <c r="E1" s="30"/>
      <c r="F1" s="30"/>
    </row>
    <row r="2" spans="1:6" ht="18">
      <c r="A2" s="30" t="s">
        <v>184</v>
      </c>
      <c r="B2" s="30"/>
      <c r="C2" s="30"/>
      <c r="D2" s="30"/>
      <c r="E2" s="30"/>
      <c r="F2" s="30"/>
    </row>
    <row r="3" spans="1:6" ht="18">
      <c r="A3" s="30" t="s">
        <v>185</v>
      </c>
      <c r="B3" s="30"/>
      <c r="C3" s="30"/>
      <c r="D3" s="30"/>
      <c r="E3" s="30"/>
      <c r="F3" s="30"/>
    </row>
    <row r="6" spans="2:6" ht="12.75">
      <c r="B6" s="31" t="s">
        <v>186</v>
      </c>
      <c r="C6" s="31" t="s">
        <v>187</v>
      </c>
      <c r="D6" s="31" t="s">
        <v>188</v>
      </c>
      <c r="E6" s="31" t="s">
        <v>189</v>
      </c>
      <c r="F6" s="31" t="s">
        <v>114</v>
      </c>
    </row>
    <row r="8" spans="1:6" ht="12.75">
      <c r="A8" t="s">
        <v>128</v>
      </c>
      <c r="B8" s="43" t="s">
        <v>190</v>
      </c>
      <c r="C8" s="43">
        <v>490796</v>
      </c>
      <c r="D8" s="43" t="s">
        <v>190</v>
      </c>
      <c r="E8" s="43">
        <v>211398</v>
      </c>
      <c r="F8" s="43">
        <v>20179</v>
      </c>
    </row>
    <row r="9" spans="1:6" ht="12.75">
      <c r="A9" t="s">
        <v>129</v>
      </c>
      <c r="B9" s="33" t="s">
        <v>190</v>
      </c>
      <c r="C9" s="33" t="s">
        <v>190</v>
      </c>
      <c r="D9" s="33">
        <v>27557</v>
      </c>
      <c r="E9" s="33" t="s">
        <v>190</v>
      </c>
      <c r="F9" s="33" t="s">
        <v>190</v>
      </c>
    </row>
    <row r="10" spans="1:6" ht="12.75">
      <c r="A10" t="s">
        <v>130</v>
      </c>
      <c r="B10" s="33">
        <v>114794</v>
      </c>
      <c r="C10" s="33">
        <v>585</v>
      </c>
      <c r="D10" s="33">
        <v>56340</v>
      </c>
      <c r="E10" s="33">
        <v>130750</v>
      </c>
      <c r="F10" s="33">
        <v>1581512</v>
      </c>
    </row>
    <row r="11" spans="1:6" ht="12.75">
      <c r="A11" t="s">
        <v>131</v>
      </c>
      <c r="B11" s="33" t="s">
        <v>190</v>
      </c>
      <c r="C11" s="33">
        <v>643824</v>
      </c>
      <c r="D11" s="33" t="s">
        <v>190</v>
      </c>
      <c r="E11" s="33">
        <v>73340</v>
      </c>
      <c r="F11" s="33" t="s">
        <v>190</v>
      </c>
    </row>
    <row r="12" spans="1:6" ht="12.75">
      <c r="A12" t="s">
        <v>132</v>
      </c>
      <c r="B12" s="33">
        <v>455414</v>
      </c>
      <c r="C12" s="33">
        <v>3092400</v>
      </c>
      <c r="D12" s="33">
        <v>72470</v>
      </c>
      <c r="E12" s="33">
        <v>5934460</v>
      </c>
      <c r="F12" s="33">
        <v>609551</v>
      </c>
    </row>
    <row r="13" spans="1:6" ht="12.75">
      <c r="A13" t="s">
        <v>133</v>
      </c>
      <c r="B13" s="33">
        <v>27940</v>
      </c>
      <c r="C13" s="33">
        <v>855454</v>
      </c>
      <c r="D13" s="33" t="s">
        <v>190</v>
      </c>
      <c r="E13" s="33">
        <v>559819</v>
      </c>
      <c r="F13" s="33">
        <v>196910</v>
      </c>
    </row>
    <row r="14" spans="1:6" ht="12.75">
      <c r="A14" t="s">
        <v>134</v>
      </c>
      <c r="B14" s="33" t="s">
        <v>190</v>
      </c>
      <c r="C14" s="33">
        <v>59490</v>
      </c>
      <c r="D14" s="33" t="s">
        <v>190</v>
      </c>
      <c r="E14" s="33">
        <v>1065744</v>
      </c>
      <c r="F14" s="33">
        <v>35196</v>
      </c>
    </row>
    <row r="15" spans="1:6" ht="12.75">
      <c r="A15" t="s">
        <v>135</v>
      </c>
      <c r="B15" s="33" t="s">
        <v>190</v>
      </c>
      <c r="C15" s="33">
        <v>152965</v>
      </c>
      <c r="D15" s="33" t="s">
        <v>190</v>
      </c>
      <c r="E15" s="33">
        <v>9706</v>
      </c>
      <c r="F15" s="33" t="s">
        <v>190</v>
      </c>
    </row>
    <row r="16" spans="1:6" ht="12.75">
      <c r="A16" t="s">
        <v>136</v>
      </c>
      <c r="B16" s="33" t="s">
        <v>190</v>
      </c>
      <c r="C16" s="33" t="s">
        <v>190</v>
      </c>
      <c r="D16" s="33" t="s">
        <v>190</v>
      </c>
      <c r="E16" s="33">
        <v>929040</v>
      </c>
      <c r="F16" s="33" t="s">
        <v>190</v>
      </c>
    </row>
    <row r="17" spans="1:6" ht="12.75">
      <c r="A17" t="s">
        <v>137</v>
      </c>
      <c r="B17" s="33" t="s">
        <v>190</v>
      </c>
      <c r="C17" s="33">
        <v>779774</v>
      </c>
      <c r="D17" s="33" t="s">
        <v>190</v>
      </c>
      <c r="E17" s="33">
        <v>636557</v>
      </c>
      <c r="F17" s="33">
        <v>197949</v>
      </c>
    </row>
    <row r="18" spans="1:6" ht="12.75">
      <c r="A18" t="s">
        <v>138</v>
      </c>
      <c r="B18" s="33" t="s">
        <v>190</v>
      </c>
      <c r="C18" s="33">
        <v>419450</v>
      </c>
      <c r="D18" s="33" t="s">
        <v>190</v>
      </c>
      <c r="E18" s="33">
        <v>703927</v>
      </c>
      <c r="F18" s="33">
        <v>54028</v>
      </c>
    </row>
    <row r="19" spans="1:6" ht="12.75">
      <c r="A19" t="s">
        <v>139</v>
      </c>
      <c r="B19" s="33" t="s">
        <v>190</v>
      </c>
      <c r="C19" s="33">
        <v>91759</v>
      </c>
      <c r="D19" s="33" t="s">
        <v>190</v>
      </c>
      <c r="E19" s="33">
        <v>94274</v>
      </c>
      <c r="F19" s="33" t="s">
        <v>190</v>
      </c>
    </row>
    <row r="20" spans="1:6" ht="12.75">
      <c r="A20" t="s">
        <v>140</v>
      </c>
      <c r="B20" s="33">
        <v>68827</v>
      </c>
      <c r="C20" s="33">
        <v>341167</v>
      </c>
      <c r="D20" s="33" t="s">
        <v>190</v>
      </c>
      <c r="E20" s="33">
        <v>44133</v>
      </c>
      <c r="F20" s="33" t="s">
        <v>190</v>
      </c>
    </row>
    <row r="21" spans="1:6" ht="12.75">
      <c r="A21" t="s">
        <v>141</v>
      </c>
      <c r="B21" s="33" t="s">
        <v>190</v>
      </c>
      <c r="C21" s="33">
        <v>1654677</v>
      </c>
      <c r="D21" s="33">
        <v>9559</v>
      </c>
      <c r="E21" s="33">
        <v>1721749</v>
      </c>
      <c r="F21" s="33">
        <v>293473</v>
      </c>
    </row>
    <row r="22" spans="1:6" ht="12.75">
      <c r="A22" t="s">
        <v>142</v>
      </c>
      <c r="B22" s="33">
        <v>7085</v>
      </c>
      <c r="C22" s="33">
        <v>653912</v>
      </c>
      <c r="D22" s="33">
        <v>10107</v>
      </c>
      <c r="E22" s="33">
        <v>1707850</v>
      </c>
      <c r="F22" s="33">
        <v>35504</v>
      </c>
    </row>
    <row r="23" spans="1:6" ht="12.75">
      <c r="A23" t="s">
        <v>143</v>
      </c>
      <c r="B23" s="33">
        <v>56197</v>
      </c>
      <c r="C23" s="33">
        <v>471390</v>
      </c>
      <c r="D23" s="33">
        <v>239249</v>
      </c>
      <c r="E23" s="33">
        <v>1116193</v>
      </c>
      <c r="F23" s="33">
        <v>2073</v>
      </c>
    </row>
    <row r="24" spans="1:6" ht="12.75">
      <c r="A24" t="s">
        <v>144</v>
      </c>
      <c r="B24" s="33">
        <v>72156</v>
      </c>
      <c r="C24" s="33">
        <v>451563</v>
      </c>
      <c r="D24" s="33">
        <v>34387</v>
      </c>
      <c r="E24" s="33">
        <v>592455</v>
      </c>
      <c r="F24" s="33" t="s">
        <v>190</v>
      </c>
    </row>
    <row r="25" spans="1:6" ht="12.75">
      <c r="A25" t="s">
        <v>145</v>
      </c>
      <c r="B25" s="33" t="s">
        <v>190</v>
      </c>
      <c r="C25" s="33">
        <v>663444</v>
      </c>
      <c r="D25" s="33">
        <v>8551</v>
      </c>
      <c r="E25" s="33">
        <v>361802</v>
      </c>
      <c r="F25" s="33">
        <v>242203</v>
      </c>
    </row>
    <row r="26" spans="1:6" ht="12.75">
      <c r="A26" t="s">
        <v>146</v>
      </c>
      <c r="B26" s="33">
        <v>17217</v>
      </c>
      <c r="C26" s="33">
        <v>794022</v>
      </c>
      <c r="D26" s="33">
        <v>26499</v>
      </c>
      <c r="E26" s="33">
        <v>566375</v>
      </c>
      <c r="F26" s="33">
        <v>76387</v>
      </c>
    </row>
    <row r="27" spans="1:6" ht="12.75">
      <c r="A27" t="s">
        <v>147</v>
      </c>
      <c r="B27" s="33" t="s">
        <v>190</v>
      </c>
      <c r="C27" s="33">
        <v>246683</v>
      </c>
      <c r="D27" s="33" t="s">
        <v>190</v>
      </c>
      <c r="E27" s="33">
        <v>754163</v>
      </c>
      <c r="F27" s="33" t="s">
        <v>190</v>
      </c>
    </row>
    <row r="28" spans="1:6" ht="12.75">
      <c r="A28" t="s">
        <v>148</v>
      </c>
      <c r="B28" s="33">
        <v>166925</v>
      </c>
      <c r="C28" s="33">
        <v>907373</v>
      </c>
      <c r="D28" s="33" t="s">
        <v>190</v>
      </c>
      <c r="E28" s="33">
        <v>620758</v>
      </c>
      <c r="F28" s="33">
        <v>4255</v>
      </c>
    </row>
    <row r="29" spans="1:6" ht="12.75">
      <c r="A29" t="s">
        <v>149</v>
      </c>
      <c r="B29" s="33">
        <v>67670</v>
      </c>
      <c r="C29" s="33">
        <v>791749</v>
      </c>
      <c r="D29" s="33">
        <v>47977</v>
      </c>
      <c r="E29" s="33">
        <v>3857672</v>
      </c>
      <c r="F29" s="33" t="s">
        <v>190</v>
      </c>
    </row>
    <row r="30" spans="1:6" ht="12.75">
      <c r="A30" t="s">
        <v>150</v>
      </c>
      <c r="B30" s="33">
        <v>85181</v>
      </c>
      <c r="C30" s="33">
        <v>2872170</v>
      </c>
      <c r="D30" s="33" t="s">
        <v>190</v>
      </c>
      <c r="E30" s="33">
        <v>990218</v>
      </c>
      <c r="F30" s="33" t="s">
        <v>190</v>
      </c>
    </row>
    <row r="31" spans="1:6" ht="12.75">
      <c r="A31" t="s">
        <v>151</v>
      </c>
      <c r="B31" s="33">
        <v>160351</v>
      </c>
      <c r="C31" s="33">
        <v>339343</v>
      </c>
      <c r="D31" s="33">
        <v>17080</v>
      </c>
      <c r="E31" s="33">
        <v>1748278</v>
      </c>
      <c r="F31" s="33">
        <v>14906</v>
      </c>
    </row>
    <row r="32" spans="1:6" ht="12.75">
      <c r="A32" t="s">
        <v>152</v>
      </c>
      <c r="B32" s="33" t="s">
        <v>190</v>
      </c>
      <c r="C32" s="33">
        <v>1320124</v>
      </c>
      <c r="D32" s="33" t="s">
        <v>190</v>
      </c>
      <c r="E32" s="33">
        <v>49241</v>
      </c>
      <c r="F32" s="33" t="s">
        <v>190</v>
      </c>
    </row>
    <row r="33" spans="1:6" ht="12.75">
      <c r="A33" t="s">
        <v>153</v>
      </c>
      <c r="B33" s="33">
        <v>5904</v>
      </c>
      <c r="C33" s="33">
        <v>641808</v>
      </c>
      <c r="D33" s="33">
        <v>1312</v>
      </c>
      <c r="E33" s="33">
        <v>1509228</v>
      </c>
      <c r="F33" s="33">
        <v>957558</v>
      </c>
    </row>
    <row r="34" spans="1:6" ht="12.75">
      <c r="A34" t="s">
        <v>154</v>
      </c>
      <c r="B34" s="33">
        <v>5904</v>
      </c>
      <c r="C34" s="33">
        <v>544669</v>
      </c>
      <c r="D34" s="33" t="s">
        <v>190</v>
      </c>
      <c r="E34" s="33" t="s">
        <v>190</v>
      </c>
      <c r="F34" s="33" t="s">
        <v>190</v>
      </c>
    </row>
    <row r="35" spans="1:6" ht="12.75">
      <c r="A35" t="s">
        <v>155</v>
      </c>
      <c r="B35" s="33" t="s">
        <v>190</v>
      </c>
      <c r="C35" s="33">
        <v>511689</v>
      </c>
      <c r="D35" s="33" t="s">
        <v>190</v>
      </c>
      <c r="E35" s="33">
        <v>527597</v>
      </c>
      <c r="F35" s="33">
        <v>17408</v>
      </c>
    </row>
    <row r="36" spans="1:6" ht="12.75">
      <c r="A36" t="s">
        <v>156</v>
      </c>
      <c r="B36" s="33" t="s">
        <v>190</v>
      </c>
      <c r="C36" s="33">
        <v>135343</v>
      </c>
      <c r="D36" s="33" t="s">
        <v>190</v>
      </c>
      <c r="E36" s="33" t="s">
        <v>190</v>
      </c>
      <c r="F36" s="33" t="s">
        <v>190</v>
      </c>
    </row>
    <row r="37" spans="1:6" ht="12.75">
      <c r="A37" t="s">
        <v>157</v>
      </c>
      <c r="B37" s="33">
        <v>10190</v>
      </c>
      <c r="C37" s="33">
        <v>194327</v>
      </c>
      <c r="D37" s="33">
        <v>727</v>
      </c>
      <c r="E37" s="33">
        <v>542001</v>
      </c>
      <c r="F37" s="33">
        <v>107539</v>
      </c>
    </row>
    <row r="38" spans="1:6" ht="12.75">
      <c r="A38" t="s">
        <v>158</v>
      </c>
      <c r="B38" s="33" t="s">
        <v>190</v>
      </c>
      <c r="C38" s="33">
        <v>747202</v>
      </c>
      <c r="D38" s="33" t="s">
        <v>190</v>
      </c>
      <c r="E38" s="33">
        <v>971725</v>
      </c>
      <c r="F38" s="33">
        <v>4107</v>
      </c>
    </row>
    <row r="39" spans="1:6" ht="12.75">
      <c r="A39" t="s">
        <v>159</v>
      </c>
      <c r="B39" s="33">
        <v>37445</v>
      </c>
      <c r="C39" s="33">
        <v>465613</v>
      </c>
      <c r="D39" s="33" t="s">
        <v>190</v>
      </c>
      <c r="E39" s="33">
        <v>22958</v>
      </c>
      <c r="F39" s="33" t="s">
        <v>190</v>
      </c>
    </row>
    <row r="40" spans="1:6" ht="12.75">
      <c r="A40" t="s">
        <v>160</v>
      </c>
      <c r="B40" s="33">
        <v>227820</v>
      </c>
      <c r="C40" s="33">
        <v>2212037</v>
      </c>
      <c r="D40" s="33">
        <v>127117</v>
      </c>
      <c r="E40" s="33">
        <v>6434186</v>
      </c>
      <c r="F40" s="33">
        <v>81678</v>
      </c>
    </row>
    <row r="41" spans="1:6" ht="12.75">
      <c r="A41" t="s">
        <v>161</v>
      </c>
      <c r="B41" s="33" t="s">
        <v>190</v>
      </c>
      <c r="C41" s="33">
        <v>1128774</v>
      </c>
      <c r="D41" s="33" t="s">
        <v>190</v>
      </c>
      <c r="E41" s="33">
        <v>1370282</v>
      </c>
      <c r="F41" s="33">
        <v>27959</v>
      </c>
    </row>
    <row r="42" spans="1:6" ht="12.75">
      <c r="A42" t="s">
        <v>162</v>
      </c>
      <c r="B42" s="33">
        <v>52987</v>
      </c>
      <c r="C42" s="33">
        <v>335401</v>
      </c>
      <c r="D42" s="33" t="s">
        <v>190</v>
      </c>
      <c r="E42" s="33">
        <v>64142</v>
      </c>
      <c r="F42" s="33" t="s">
        <v>190</v>
      </c>
    </row>
    <row r="43" spans="1:6" ht="12.75">
      <c r="A43" t="s">
        <v>163</v>
      </c>
      <c r="B43" s="33">
        <v>90265</v>
      </c>
      <c r="C43" s="33">
        <v>2490940</v>
      </c>
      <c r="D43" s="33">
        <v>6860</v>
      </c>
      <c r="E43" s="33">
        <v>1147399</v>
      </c>
      <c r="F43" s="33">
        <v>84274</v>
      </c>
    </row>
    <row r="44" spans="1:6" ht="12.75">
      <c r="A44" t="s">
        <v>164</v>
      </c>
      <c r="B44" s="33">
        <v>130548</v>
      </c>
      <c r="C44" s="33">
        <v>402338</v>
      </c>
      <c r="D44" s="33" t="s">
        <v>190</v>
      </c>
      <c r="E44" s="33">
        <v>874994</v>
      </c>
      <c r="F44" s="33" t="s">
        <v>190</v>
      </c>
    </row>
    <row r="45" spans="1:6" ht="12.75">
      <c r="A45" t="s">
        <v>165</v>
      </c>
      <c r="B45" s="33">
        <v>780350</v>
      </c>
      <c r="C45" s="33">
        <v>389793</v>
      </c>
      <c r="D45" s="33" t="s">
        <v>190</v>
      </c>
      <c r="E45" s="33">
        <v>683096</v>
      </c>
      <c r="F45" s="33" t="s">
        <v>190</v>
      </c>
    </row>
    <row r="46" spans="1:6" ht="12.75">
      <c r="A46" t="s">
        <v>166</v>
      </c>
      <c r="B46" s="33">
        <v>16399</v>
      </c>
      <c r="C46" s="33">
        <v>2254516</v>
      </c>
      <c r="D46" s="33">
        <v>26192</v>
      </c>
      <c r="E46" s="33">
        <v>3015401</v>
      </c>
      <c r="F46" s="33">
        <v>197565</v>
      </c>
    </row>
    <row r="47" spans="1:6" ht="12.75">
      <c r="A47" t="s">
        <v>167</v>
      </c>
      <c r="B47" s="33" t="s">
        <v>190</v>
      </c>
      <c r="C47" s="33" t="s">
        <v>190</v>
      </c>
      <c r="D47" s="33" t="s">
        <v>190</v>
      </c>
      <c r="E47" s="33">
        <v>1104814</v>
      </c>
      <c r="F47" s="33" t="s">
        <v>190</v>
      </c>
    </row>
    <row r="48" spans="1:6" ht="12.75">
      <c r="A48" t="s">
        <v>168</v>
      </c>
      <c r="B48" s="33" t="s">
        <v>190</v>
      </c>
      <c r="C48" s="33">
        <v>114233</v>
      </c>
      <c r="D48" s="33" t="s">
        <v>190</v>
      </c>
      <c r="E48" s="33">
        <v>628244</v>
      </c>
      <c r="F48" s="33" t="s">
        <v>190</v>
      </c>
    </row>
    <row r="49" spans="1:6" ht="12.75">
      <c r="A49" t="s">
        <v>169</v>
      </c>
      <c r="B49" s="33" t="s">
        <v>190</v>
      </c>
      <c r="C49" s="33">
        <v>667059</v>
      </c>
      <c r="D49" s="33">
        <v>29683</v>
      </c>
      <c r="E49" s="33">
        <v>324266</v>
      </c>
      <c r="F49" s="33" t="s">
        <v>190</v>
      </c>
    </row>
    <row r="50" spans="1:6" ht="12.75">
      <c r="A50" t="s">
        <v>170</v>
      </c>
      <c r="B50" s="33" t="s">
        <v>190</v>
      </c>
      <c r="C50" s="33">
        <v>522588</v>
      </c>
      <c r="D50" s="33" t="s">
        <v>190</v>
      </c>
      <c r="E50" s="33">
        <v>20879</v>
      </c>
      <c r="F50" s="33" t="s">
        <v>190</v>
      </c>
    </row>
    <row r="51" spans="1:6" ht="12.75">
      <c r="A51" t="s">
        <v>171</v>
      </c>
      <c r="B51" s="33">
        <v>6560</v>
      </c>
      <c r="C51" s="33">
        <v>650295</v>
      </c>
      <c r="D51" s="33" t="s">
        <v>190</v>
      </c>
      <c r="E51" s="33">
        <v>1174051</v>
      </c>
      <c r="F51" s="33">
        <v>36931</v>
      </c>
    </row>
    <row r="52" spans="1:6" ht="12.75">
      <c r="A52" t="s">
        <v>172</v>
      </c>
      <c r="B52" s="33" t="s">
        <v>190</v>
      </c>
      <c r="C52" s="33">
        <v>2895267</v>
      </c>
      <c r="D52" s="33" t="s">
        <v>190</v>
      </c>
      <c r="E52" s="33">
        <v>1086857</v>
      </c>
      <c r="F52" s="33">
        <v>273171</v>
      </c>
    </row>
    <row r="53" spans="1:6" ht="12.75">
      <c r="A53" t="s">
        <v>173</v>
      </c>
      <c r="B53" s="33">
        <v>316503</v>
      </c>
      <c r="C53" s="33">
        <v>820275</v>
      </c>
      <c r="D53" s="33" t="s">
        <v>190</v>
      </c>
      <c r="E53" s="33">
        <v>41253</v>
      </c>
      <c r="F53" s="33" t="s">
        <v>190</v>
      </c>
    </row>
    <row r="54" spans="1:6" ht="12.75">
      <c r="A54" t="s">
        <v>174</v>
      </c>
      <c r="B54" s="33" t="s">
        <v>190</v>
      </c>
      <c r="C54" s="33">
        <v>25724</v>
      </c>
      <c r="D54" s="33" t="s">
        <v>190</v>
      </c>
      <c r="E54" s="33">
        <v>642136</v>
      </c>
      <c r="F54" s="33">
        <v>2952</v>
      </c>
    </row>
    <row r="55" spans="1:6" ht="12.75">
      <c r="A55" t="s">
        <v>175</v>
      </c>
      <c r="B55" s="33">
        <v>190005</v>
      </c>
      <c r="C55" s="33">
        <v>753184</v>
      </c>
      <c r="D55" s="33" t="s">
        <v>190</v>
      </c>
      <c r="E55" s="33">
        <v>589113</v>
      </c>
      <c r="F55" s="33">
        <v>400612</v>
      </c>
    </row>
    <row r="56" spans="1:6" ht="12.75">
      <c r="A56" t="s">
        <v>176</v>
      </c>
      <c r="B56" s="33">
        <v>125513</v>
      </c>
      <c r="C56" s="33">
        <v>901492</v>
      </c>
      <c r="D56" s="33">
        <v>6561</v>
      </c>
      <c r="E56" s="33">
        <v>833574</v>
      </c>
      <c r="F56" s="33">
        <v>54680</v>
      </c>
    </row>
    <row r="57" spans="1:6" ht="12.75">
      <c r="A57" t="s">
        <v>177</v>
      </c>
      <c r="B57" s="33">
        <v>14432</v>
      </c>
      <c r="C57" s="33">
        <v>626107</v>
      </c>
      <c r="D57" s="33" t="s">
        <v>190</v>
      </c>
      <c r="E57" s="33">
        <v>35804</v>
      </c>
      <c r="F57" s="33">
        <v>132394</v>
      </c>
    </row>
    <row r="58" spans="1:6" ht="12.75">
      <c r="A58" t="s">
        <v>178</v>
      </c>
      <c r="B58" s="33">
        <v>15153</v>
      </c>
      <c r="C58" s="33">
        <v>1715640</v>
      </c>
      <c r="D58" s="33" t="s">
        <v>190</v>
      </c>
      <c r="E58" s="33">
        <v>1364506</v>
      </c>
      <c r="F58" s="33">
        <v>21111</v>
      </c>
    </row>
    <row r="59" spans="1:6" ht="12.75">
      <c r="A59" t="s">
        <v>179</v>
      </c>
      <c r="B59" s="33" t="s">
        <v>190</v>
      </c>
      <c r="C59" s="33" t="s">
        <v>190</v>
      </c>
      <c r="D59" s="33" t="s">
        <v>190</v>
      </c>
      <c r="E59" s="33" t="s">
        <v>190</v>
      </c>
      <c r="F59" s="33">
        <v>202182</v>
      </c>
    </row>
    <row r="60" ht="12.75">
      <c r="A60" t="s">
        <v>180</v>
      </c>
    </row>
    <row r="61" ht="12.75">
      <c r="A61" t="s">
        <v>181</v>
      </c>
    </row>
    <row r="62" ht="12.75">
      <c r="A62" t="s">
        <v>182</v>
      </c>
    </row>
    <row r="64" spans="1:7" ht="12.75">
      <c r="A64" s="31" t="s">
        <v>115</v>
      </c>
      <c r="B64" s="44">
        <f>SUM(B8:B62)</f>
        <v>3325735</v>
      </c>
      <c r="C64" s="44">
        <f>SUM(C8:C62)</f>
        <v>40240428</v>
      </c>
      <c r="D64" s="44">
        <f>SUM(D8:D62)</f>
        <v>748228</v>
      </c>
      <c r="E64" s="44">
        <f>SUM(E8:E62)</f>
        <v>49488408</v>
      </c>
      <c r="F64" s="44">
        <f>SUM(F8:F62)</f>
        <v>5966247</v>
      </c>
      <c r="G64" s="36"/>
    </row>
  </sheetData>
  <mergeCells count="3">
    <mergeCell ref="A1:F1"/>
    <mergeCell ref="A2:F2"/>
    <mergeCell ref="A3:F3"/>
  </mergeCells>
  <printOptions/>
  <pageMargins left="1.64" right="0.75" top="0.56" bottom="1" header="0.5" footer="0.5"/>
  <pageSetup horizontalDpi="300" verticalDpi="3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A8" sqref="A8"/>
    </sheetView>
  </sheetViews>
  <sheetFormatPr defaultColWidth="9.140625" defaultRowHeight="12.75"/>
  <cols>
    <col min="1" max="1" width="18.28125" style="0" customWidth="1"/>
    <col min="2" max="2" width="4.57421875" style="0" customWidth="1"/>
    <col min="3" max="3" width="9.7109375" style="0" customWidth="1"/>
    <col min="4" max="4" width="13.00390625" style="0" customWidth="1"/>
    <col min="5" max="5" width="4.7109375" style="0" customWidth="1"/>
    <col min="6" max="6" width="9.7109375" style="0" customWidth="1"/>
    <col min="7" max="7" width="13.00390625" style="0" customWidth="1"/>
    <col min="8" max="8" width="4.7109375" style="0" customWidth="1"/>
    <col min="9" max="9" width="9.7109375" style="0" customWidth="1"/>
    <col min="10" max="10" width="13.00390625" style="0" customWidth="1"/>
    <col min="11" max="11" width="9.00390625" style="0" customWidth="1"/>
  </cols>
  <sheetData>
    <row r="1" spans="1:10" ht="18">
      <c r="A1" s="30" t="s">
        <v>194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">
      <c r="A2" s="30" t="s">
        <v>195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8">
      <c r="A3" s="30" t="s">
        <v>125</v>
      </c>
      <c r="B3" s="30"/>
      <c r="C3" s="30"/>
      <c r="D3" s="30"/>
      <c r="E3" s="30"/>
      <c r="F3" s="30"/>
      <c r="G3" s="30"/>
      <c r="H3" s="30"/>
      <c r="I3" s="30"/>
      <c r="J3" s="30"/>
    </row>
    <row r="4" ht="12.75" customHeight="1">
      <c r="A4" s="45"/>
    </row>
    <row r="6" spans="3:10" ht="12.75">
      <c r="C6" s="46" t="s">
        <v>107</v>
      </c>
      <c r="D6" s="46"/>
      <c r="F6" s="46" t="s">
        <v>108</v>
      </c>
      <c r="G6" s="46"/>
      <c r="I6" s="46" t="s">
        <v>17</v>
      </c>
      <c r="J6" s="46"/>
    </row>
    <row r="7" spans="3:10" ht="12.75">
      <c r="C7" s="31" t="s">
        <v>196</v>
      </c>
      <c r="D7" s="31" t="s">
        <v>197</v>
      </c>
      <c r="F7" s="31" t="s">
        <v>196</v>
      </c>
      <c r="G7" s="31" t="s">
        <v>197</v>
      </c>
      <c r="I7" s="31" t="s">
        <v>196</v>
      </c>
      <c r="J7" s="31" t="s">
        <v>197</v>
      </c>
    </row>
    <row r="9" spans="1:10" ht="12.75">
      <c r="A9" t="s">
        <v>128</v>
      </c>
      <c r="C9" s="47">
        <v>1</v>
      </c>
      <c r="D9" s="36">
        <v>27456</v>
      </c>
      <c r="F9" s="47">
        <v>5</v>
      </c>
      <c r="G9" s="36">
        <v>362295</v>
      </c>
      <c r="I9" s="47"/>
      <c r="J9" s="38"/>
    </row>
    <row r="10" spans="1:10" ht="12.75">
      <c r="A10" t="s">
        <v>129</v>
      </c>
      <c r="C10" s="47">
        <v>1</v>
      </c>
      <c r="D10" s="38">
        <v>8061</v>
      </c>
      <c r="F10" s="47"/>
      <c r="G10" s="38"/>
      <c r="I10" s="47">
        <v>1</v>
      </c>
      <c r="J10" s="36">
        <v>20964</v>
      </c>
    </row>
    <row r="11" spans="1:10" ht="12.75">
      <c r="A11" t="s">
        <v>130</v>
      </c>
      <c r="C11" s="47">
        <v>7</v>
      </c>
      <c r="D11" s="38">
        <v>73016</v>
      </c>
      <c r="F11" s="47">
        <v>4</v>
      </c>
      <c r="G11" s="38">
        <v>19984</v>
      </c>
      <c r="I11" s="47"/>
      <c r="J11" s="38"/>
    </row>
    <row r="12" spans="1:10" ht="12.75">
      <c r="A12" t="s">
        <v>131</v>
      </c>
      <c r="C12" s="47"/>
      <c r="D12" s="38"/>
      <c r="F12" s="47">
        <v>3</v>
      </c>
      <c r="G12" s="38">
        <v>97401</v>
      </c>
      <c r="I12" s="47">
        <v>3</v>
      </c>
      <c r="J12" s="38">
        <v>91867</v>
      </c>
    </row>
    <row r="13" spans="1:10" ht="12.75">
      <c r="A13" t="s">
        <v>132</v>
      </c>
      <c r="C13" s="47">
        <v>13</v>
      </c>
      <c r="D13" s="38">
        <v>82623</v>
      </c>
      <c r="F13" s="47">
        <v>38</v>
      </c>
      <c r="G13" s="38">
        <v>771439</v>
      </c>
      <c r="I13" s="47">
        <v>6</v>
      </c>
      <c r="J13" s="38">
        <v>170167</v>
      </c>
    </row>
    <row r="14" spans="1:10" ht="12.75">
      <c r="A14" t="s">
        <v>133</v>
      </c>
      <c r="C14" s="47"/>
      <c r="D14" s="38"/>
      <c r="F14" s="47">
        <v>4</v>
      </c>
      <c r="G14" s="38">
        <v>80558</v>
      </c>
      <c r="I14" s="47">
        <v>2</v>
      </c>
      <c r="J14" s="38">
        <v>875</v>
      </c>
    </row>
    <row r="15" spans="1:10" ht="12.75">
      <c r="A15" t="s">
        <v>134</v>
      </c>
      <c r="C15" s="47"/>
      <c r="D15" s="38"/>
      <c r="F15" s="47">
        <v>4</v>
      </c>
      <c r="G15" s="38">
        <v>144476</v>
      </c>
      <c r="I15" s="47">
        <v>1</v>
      </c>
      <c r="J15" s="38">
        <v>12547</v>
      </c>
    </row>
    <row r="16" spans="1:10" ht="12.75">
      <c r="A16" t="s">
        <v>135</v>
      </c>
      <c r="C16" s="47"/>
      <c r="D16" s="38"/>
      <c r="F16" s="47"/>
      <c r="G16" s="38"/>
      <c r="I16" s="47">
        <v>1</v>
      </c>
      <c r="J16" s="38">
        <v>38817</v>
      </c>
    </row>
    <row r="17" spans="1:10" ht="12.75">
      <c r="A17" t="s">
        <v>136</v>
      </c>
      <c r="C17" s="47">
        <v>1</v>
      </c>
      <c r="D17" s="38">
        <v>1603</v>
      </c>
      <c r="F17" s="47">
        <v>2</v>
      </c>
      <c r="G17" s="38">
        <v>99377</v>
      </c>
      <c r="I17" s="47"/>
      <c r="J17" s="38"/>
    </row>
    <row r="18" spans="1:10" ht="12.75">
      <c r="A18" t="s">
        <v>137</v>
      </c>
      <c r="C18" s="47">
        <v>2</v>
      </c>
      <c r="D18" s="38">
        <v>47825</v>
      </c>
      <c r="F18" s="47">
        <v>22</v>
      </c>
      <c r="G18" s="38">
        <v>667551</v>
      </c>
      <c r="I18" s="47">
        <v>2</v>
      </c>
      <c r="J18" s="38">
        <v>15811</v>
      </c>
    </row>
    <row r="19" spans="1:10" ht="12.75">
      <c r="A19" t="s">
        <v>138</v>
      </c>
      <c r="C19" s="47">
        <v>3</v>
      </c>
      <c r="D19" s="38">
        <v>38243</v>
      </c>
      <c r="F19" s="47">
        <v>15</v>
      </c>
      <c r="G19" s="38">
        <v>579713</v>
      </c>
      <c r="I19" s="47">
        <v>3</v>
      </c>
      <c r="J19" s="38">
        <v>50513</v>
      </c>
    </row>
    <row r="20" spans="1:10" ht="12.75">
      <c r="A20" t="s">
        <v>139</v>
      </c>
      <c r="C20" s="47">
        <v>1</v>
      </c>
      <c r="D20" s="38">
        <v>8978</v>
      </c>
      <c r="F20" s="47">
        <v>3</v>
      </c>
      <c r="G20" s="38">
        <v>181698</v>
      </c>
      <c r="I20" s="47">
        <v>1</v>
      </c>
      <c r="J20" s="38">
        <v>108479</v>
      </c>
    </row>
    <row r="21" spans="1:10" ht="12.75">
      <c r="A21" t="s">
        <v>140</v>
      </c>
      <c r="C21" s="47"/>
      <c r="D21" s="38"/>
      <c r="F21" s="47">
        <v>1</v>
      </c>
      <c r="G21" s="38">
        <v>7026</v>
      </c>
      <c r="I21" s="47">
        <v>1</v>
      </c>
      <c r="J21" s="38">
        <v>34230</v>
      </c>
    </row>
    <row r="22" spans="1:10" ht="12.75">
      <c r="A22" t="s">
        <v>141</v>
      </c>
      <c r="C22" s="47">
        <v>9</v>
      </c>
      <c r="D22" s="38">
        <v>90026</v>
      </c>
      <c r="F22" s="47">
        <v>15</v>
      </c>
      <c r="G22" s="38">
        <v>179196</v>
      </c>
      <c r="I22" s="47">
        <v>4</v>
      </c>
      <c r="J22" s="38">
        <v>134310</v>
      </c>
    </row>
    <row r="23" spans="1:10" ht="12.75">
      <c r="A23" t="s">
        <v>142</v>
      </c>
      <c r="C23" s="47">
        <v>3</v>
      </c>
      <c r="D23" s="38">
        <v>3018</v>
      </c>
      <c r="F23" s="47">
        <v>7</v>
      </c>
      <c r="G23" s="38">
        <v>201417</v>
      </c>
      <c r="I23" s="47">
        <v>2</v>
      </c>
      <c r="J23" s="38">
        <v>58435</v>
      </c>
    </row>
    <row r="24" spans="1:10" ht="12.75">
      <c r="A24" t="s">
        <v>143</v>
      </c>
      <c r="C24" s="47"/>
      <c r="D24" s="38"/>
      <c r="F24" s="47">
        <v>7</v>
      </c>
      <c r="G24" s="38">
        <v>93816</v>
      </c>
      <c r="I24" s="47">
        <v>3</v>
      </c>
      <c r="J24" s="38">
        <v>40858</v>
      </c>
    </row>
    <row r="25" spans="1:10" ht="12.75">
      <c r="A25" t="s">
        <v>144</v>
      </c>
      <c r="C25" s="47">
        <v>1</v>
      </c>
      <c r="D25" s="38">
        <v>5753</v>
      </c>
      <c r="F25" s="47">
        <v>4</v>
      </c>
      <c r="G25" s="38">
        <v>62038</v>
      </c>
      <c r="I25" s="47">
        <v>2</v>
      </c>
      <c r="J25" s="38">
        <v>195217</v>
      </c>
    </row>
    <row r="26" spans="1:10" ht="12.75">
      <c r="A26" t="s">
        <v>145</v>
      </c>
      <c r="C26" s="47">
        <v>0</v>
      </c>
      <c r="D26" s="38">
        <v>0</v>
      </c>
      <c r="F26" s="47">
        <v>6</v>
      </c>
      <c r="G26" s="38">
        <v>95722</v>
      </c>
      <c r="I26" s="47"/>
      <c r="J26" s="38"/>
    </row>
    <row r="27" spans="1:10" ht="12.75">
      <c r="A27" t="s">
        <v>146</v>
      </c>
      <c r="C27" s="47">
        <v>6</v>
      </c>
      <c r="D27" s="38">
        <v>102644</v>
      </c>
      <c r="F27" s="47">
        <v>3</v>
      </c>
      <c r="G27" s="38">
        <v>182336</v>
      </c>
      <c r="I27" s="47"/>
      <c r="J27" s="38"/>
    </row>
    <row r="28" spans="1:10" ht="12.75">
      <c r="A28" t="s">
        <v>147</v>
      </c>
      <c r="C28" s="47"/>
      <c r="D28" s="38"/>
      <c r="F28" s="47">
        <v>1</v>
      </c>
      <c r="G28" s="38">
        <v>2391</v>
      </c>
      <c r="I28" s="47">
        <v>1</v>
      </c>
      <c r="J28" s="38">
        <v>11633</v>
      </c>
    </row>
    <row r="29" spans="1:10" ht="12.75">
      <c r="A29" t="s">
        <v>148</v>
      </c>
      <c r="C29" s="47">
        <v>1</v>
      </c>
      <c r="D29" s="38">
        <v>10048</v>
      </c>
      <c r="F29" s="47">
        <v>5</v>
      </c>
      <c r="G29" s="38">
        <v>121795</v>
      </c>
      <c r="I29" s="47">
        <v>2</v>
      </c>
      <c r="J29" s="38">
        <v>38287</v>
      </c>
    </row>
    <row r="30" spans="1:10" ht="12.75">
      <c r="A30" t="s">
        <v>149</v>
      </c>
      <c r="C30" s="47">
        <v>3</v>
      </c>
      <c r="D30" s="38">
        <v>14170</v>
      </c>
      <c r="F30" s="47">
        <v>10</v>
      </c>
      <c r="G30" s="38">
        <v>507890</v>
      </c>
      <c r="I30" s="47">
        <v>2</v>
      </c>
      <c r="J30" s="38">
        <v>1199</v>
      </c>
    </row>
    <row r="31" spans="1:10" ht="12.75">
      <c r="A31" t="s">
        <v>150</v>
      </c>
      <c r="C31" s="47">
        <v>7</v>
      </c>
      <c r="D31" s="38">
        <v>136648</v>
      </c>
      <c r="F31" s="47">
        <v>10</v>
      </c>
      <c r="G31" s="38">
        <v>298989</v>
      </c>
      <c r="I31" s="47">
        <v>1</v>
      </c>
      <c r="J31" s="38">
        <v>6474</v>
      </c>
    </row>
    <row r="32" spans="1:10" ht="12.75">
      <c r="A32" t="s">
        <v>151</v>
      </c>
      <c r="C32" s="47"/>
      <c r="D32" s="38"/>
      <c r="F32" s="47"/>
      <c r="G32" s="38"/>
      <c r="I32" s="47"/>
      <c r="J32" s="38"/>
    </row>
    <row r="33" spans="1:10" ht="12.75">
      <c r="A33" t="s">
        <v>152</v>
      </c>
      <c r="C33" s="47">
        <v>1</v>
      </c>
      <c r="D33" s="38">
        <v>114167</v>
      </c>
      <c r="F33" s="47">
        <v>3</v>
      </c>
      <c r="G33" s="38">
        <v>126147</v>
      </c>
      <c r="I33" s="47"/>
      <c r="J33" s="38"/>
    </row>
    <row r="34" spans="1:10" ht="12.75">
      <c r="A34" t="s">
        <v>153</v>
      </c>
      <c r="C34" s="47">
        <v>1</v>
      </c>
      <c r="D34" s="38">
        <v>2889</v>
      </c>
      <c r="F34" s="47">
        <v>8</v>
      </c>
      <c r="G34" s="38">
        <v>58525</v>
      </c>
      <c r="I34" s="47">
        <v>1</v>
      </c>
      <c r="J34" s="38">
        <v>12409</v>
      </c>
    </row>
    <row r="35" spans="1:10" ht="12.75">
      <c r="A35" t="s">
        <v>154</v>
      </c>
      <c r="C35" s="47">
        <v>1</v>
      </c>
      <c r="D35" s="38">
        <v>2030</v>
      </c>
      <c r="F35" s="47"/>
      <c r="G35" s="38"/>
      <c r="I35" s="47"/>
      <c r="J35" s="38"/>
    </row>
    <row r="36" spans="1:10" ht="12.75">
      <c r="A36" t="s">
        <v>155</v>
      </c>
      <c r="C36" s="47"/>
      <c r="D36" s="38"/>
      <c r="F36" s="47">
        <v>2</v>
      </c>
      <c r="G36" s="38">
        <v>46913</v>
      </c>
      <c r="I36" s="47">
        <v>1</v>
      </c>
      <c r="J36" s="38">
        <v>6470</v>
      </c>
    </row>
    <row r="37" spans="1:10" ht="12.75">
      <c r="A37" t="s">
        <v>156</v>
      </c>
      <c r="C37" s="47"/>
      <c r="D37" s="38"/>
      <c r="F37" s="47">
        <v>1</v>
      </c>
      <c r="G37" s="38">
        <v>5000</v>
      </c>
      <c r="I37" s="47"/>
      <c r="J37" s="38"/>
    </row>
    <row r="38" spans="1:10" ht="12.75">
      <c r="A38" t="s">
        <v>157</v>
      </c>
      <c r="C38" s="47"/>
      <c r="D38" s="38"/>
      <c r="F38" s="47"/>
      <c r="G38" s="38"/>
      <c r="I38" s="47"/>
      <c r="J38" s="38"/>
    </row>
    <row r="39" spans="1:10" ht="12.75">
      <c r="A39" t="s">
        <v>158</v>
      </c>
      <c r="C39" s="47">
        <v>3</v>
      </c>
      <c r="D39" s="38">
        <v>14490</v>
      </c>
      <c r="F39" s="47">
        <v>11</v>
      </c>
      <c r="G39" s="38">
        <v>243863</v>
      </c>
      <c r="I39" s="47">
        <v>1</v>
      </c>
      <c r="J39" s="38">
        <v>6470</v>
      </c>
    </row>
    <row r="40" spans="1:10" ht="12.75">
      <c r="A40" t="s">
        <v>159</v>
      </c>
      <c r="C40" s="47">
        <v>1</v>
      </c>
      <c r="D40" s="38">
        <v>7500</v>
      </c>
      <c r="F40" s="47">
        <v>3</v>
      </c>
      <c r="G40" s="38">
        <v>18432</v>
      </c>
      <c r="I40" s="47"/>
      <c r="J40" s="38"/>
    </row>
    <row r="41" spans="1:10" ht="12.75">
      <c r="A41" t="s">
        <v>160</v>
      </c>
      <c r="C41" s="47">
        <v>3</v>
      </c>
      <c r="D41" s="38">
        <v>31230</v>
      </c>
      <c r="F41" s="47">
        <v>26</v>
      </c>
      <c r="G41" s="38">
        <v>1252797</v>
      </c>
      <c r="I41" s="47">
        <v>2</v>
      </c>
      <c r="J41" s="38">
        <v>6101</v>
      </c>
    </row>
    <row r="42" spans="1:10" ht="12.75">
      <c r="A42" t="s">
        <v>161</v>
      </c>
      <c r="C42" s="47">
        <v>4</v>
      </c>
      <c r="D42" s="38">
        <v>38070</v>
      </c>
      <c r="F42" s="47">
        <v>7</v>
      </c>
      <c r="G42" s="38">
        <v>45523</v>
      </c>
      <c r="I42" s="47">
        <v>4</v>
      </c>
      <c r="J42" s="38">
        <v>26813</v>
      </c>
    </row>
    <row r="43" spans="1:10" ht="12.75">
      <c r="A43" t="s">
        <v>162</v>
      </c>
      <c r="C43" s="47"/>
      <c r="D43" s="38"/>
      <c r="F43" s="47"/>
      <c r="G43" s="38"/>
      <c r="I43" s="47"/>
      <c r="J43" s="38"/>
    </row>
    <row r="44" spans="1:10" ht="12.75">
      <c r="A44" t="s">
        <v>163</v>
      </c>
      <c r="C44" s="47">
        <v>4</v>
      </c>
      <c r="D44" s="38">
        <v>56612</v>
      </c>
      <c r="F44" s="47">
        <v>16</v>
      </c>
      <c r="G44" s="38">
        <v>521741</v>
      </c>
      <c r="I44" s="47">
        <v>4</v>
      </c>
      <c r="J44" s="38">
        <v>184913</v>
      </c>
    </row>
    <row r="45" spans="1:10" ht="12.75">
      <c r="A45" t="s">
        <v>164</v>
      </c>
      <c r="C45" s="47">
        <v>4</v>
      </c>
      <c r="D45" s="38">
        <v>34223</v>
      </c>
      <c r="F45" s="47">
        <v>5</v>
      </c>
      <c r="G45" s="38">
        <v>52615</v>
      </c>
      <c r="I45" s="47">
        <v>1</v>
      </c>
      <c r="J45" s="38">
        <v>16174</v>
      </c>
    </row>
    <row r="46" spans="1:10" ht="12.75">
      <c r="A46" t="s">
        <v>165</v>
      </c>
      <c r="C46" s="47"/>
      <c r="D46" s="38"/>
      <c r="F46" s="47">
        <v>1</v>
      </c>
      <c r="G46" s="38">
        <v>7500</v>
      </c>
      <c r="I46" s="47"/>
      <c r="J46" s="38"/>
    </row>
    <row r="47" spans="1:10" ht="12.75">
      <c r="A47" t="s">
        <v>166</v>
      </c>
      <c r="C47" s="47">
        <v>3</v>
      </c>
      <c r="D47" s="38">
        <v>99954</v>
      </c>
      <c r="F47" s="47">
        <v>13</v>
      </c>
      <c r="G47" s="38">
        <v>617143</v>
      </c>
      <c r="I47" s="47">
        <v>2</v>
      </c>
      <c r="J47" s="38">
        <v>35583</v>
      </c>
    </row>
    <row r="48" spans="1:10" ht="12.75">
      <c r="A48" t="s">
        <v>167</v>
      </c>
      <c r="C48" s="47">
        <v>2</v>
      </c>
      <c r="D48" s="38">
        <v>26021</v>
      </c>
      <c r="F48" s="47">
        <v>6</v>
      </c>
      <c r="G48" s="38">
        <v>235826</v>
      </c>
      <c r="I48" s="47"/>
      <c r="J48" s="38"/>
    </row>
    <row r="49" spans="1:10" ht="12.75">
      <c r="A49" t="s">
        <v>168</v>
      </c>
      <c r="C49" s="47">
        <v>3</v>
      </c>
      <c r="D49" s="38">
        <v>10119</v>
      </c>
      <c r="F49" s="47">
        <v>1</v>
      </c>
      <c r="G49" s="38">
        <v>27185</v>
      </c>
      <c r="I49" s="47"/>
      <c r="J49" s="38"/>
    </row>
    <row r="50" spans="1:10" ht="12.75">
      <c r="A50" t="s">
        <v>169</v>
      </c>
      <c r="C50" s="47"/>
      <c r="D50" s="38"/>
      <c r="F50" s="47">
        <v>3</v>
      </c>
      <c r="G50" s="38">
        <v>111140</v>
      </c>
      <c r="I50" s="47">
        <v>1</v>
      </c>
      <c r="J50" s="38">
        <v>17575</v>
      </c>
    </row>
    <row r="51" spans="1:10" ht="12.75">
      <c r="A51" t="s">
        <v>170</v>
      </c>
      <c r="C51" s="47"/>
      <c r="D51" s="38"/>
      <c r="F51" s="47"/>
      <c r="G51" s="38"/>
      <c r="I51" s="47"/>
      <c r="J51" s="38"/>
    </row>
    <row r="52" spans="1:10" ht="12.75">
      <c r="A52" t="s">
        <v>171</v>
      </c>
      <c r="C52" s="47">
        <v>2</v>
      </c>
      <c r="D52" s="38">
        <v>25253</v>
      </c>
      <c r="F52" s="47">
        <v>12</v>
      </c>
      <c r="G52" s="38">
        <v>132373</v>
      </c>
      <c r="I52" s="47">
        <v>1</v>
      </c>
      <c r="J52" s="38">
        <v>7172</v>
      </c>
    </row>
    <row r="53" spans="1:10" ht="12.75">
      <c r="A53" t="s">
        <v>172</v>
      </c>
      <c r="C53" s="47">
        <v>11</v>
      </c>
      <c r="D53" s="38">
        <v>133117</v>
      </c>
      <c r="F53" s="47">
        <v>26</v>
      </c>
      <c r="G53" s="38">
        <v>1075176</v>
      </c>
      <c r="I53" s="47">
        <v>3</v>
      </c>
      <c r="J53" s="38">
        <v>59009</v>
      </c>
    </row>
    <row r="54" spans="1:10" ht="12.75">
      <c r="A54" t="s">
        <v>173</v>
      </c>
      <c r="C54" s="47">
        <v>1</v>
      </c>
      <c r="D54" s="38">
        <v>15009</v>
      </c>
      <c r="F54" s="47"/>
      <c r="G54" s="38"/>
      <c r="I54" s="47"/>
      <c r="J54" s="38"/>
    </row>
    <row r="55" spans="1:10" ht="12.75">
      <c r="A55" t="s">
        <v>174</v>
      </c>
      <c r="C55" s="47"/>
      <c r="D55" s="38"/>
      <c r="F55" s="47">
        <v>2</v>
      </c>
      <c r="G55" s="38">
        <v>11153</v>
      </c>
      <c r="I55" s="47"/>
      <c r="J55" s="38"/>
    </row>
    <row r="56" spans="1:10" ht="12.75">
      <c r="A56" t="s">
        <v>175</v>
      </c>
      <c r="C56" s="47">
        <v>2</v>
      </c>
      <c r="D56" s="38">
        <v>15867</v>
      </c>
      <c r="F56" s="47">
        <v>7</v>
      </c>
      <c r="G56" s="38">
        <v>76324</v>
      </c>
      <c r="I56" s="47">
        <v>3</v>
      </c>
      <c r="J56" s="38">
        <v>90491</v>
      </c>
    </row>
    <row r="57" spans="1:10" ht="12.75">
      <c r="A57" t="s">
        <v>176</v>
      </c>
      <c r="C57" s="47">
        <v>3</v>
      </c>
      <c r="D57" s="38">
        <v>19911</v>
      </c>
      <c r="F57" s="47">
        <v>6</v>
      </c>
      <c r="G57" s="38">
        <v>97887</v>
      </c>
      <c r="I57" s="47">
        <v>1</v>
      </c>
      <c r="J57" s="38">
        <v>5679</v>
      </c>
    </row>
    <row r="58" spans="1:10" ht="12.75">
      <c r="A58" t="s">
        <v>177</v>
      </c>
      <c r="C58" s="47">
        <v>1</v>
      </c>
      <c r="D58" s="38">
        <v>26210</v>
      </c>
      <c r="F58" s="47">
        <v>2</v>
      </c>
      <c r="G58" s="38">
        <v>44600</v>
      </c>
      <c r="I58" s="47">
        <v>2</v>
      </c>
      <c r="J58" s="38">
        <v>81233</v>
      </c>
    </row>
    <row r="59" spans="1:10" ht="12.75">
      <c r="A59" t="s">
        <v>178</v>
      </c>
      <c r="C59" s="47">
        <v>2</v>
      </c>
      <c r="D59" s="38">
        <v>38353</v>
      </c>
      <c r="F59" s="47">
        <v>3</v>
      </c>
      <c r="G59" s="38">
        <v>192829</v>
      </c>
      <c r="I59" s="47"/>
      <c r="J59" s="38"/>
    </row>
    <row r="60" spans="1:10" ht="12.75">
      <c r="A60" t="s">
        <v>179</v>
      </c>
      <c r="C60" s="47"/>
      <c r="D60" s="38"/>
      <c r="F60" s="47"/>
      <c r="G60" s="38"/>
      <c r="I60" s="47"/>
      <c r="J60" s="38"/>
    </row>
    <row r="61" spans="1:10" ht="12.75">
      <c r="A61" t="s">
        <v>180</v>
      </c>
      <c r="C61" s="47"/>
      <c r="D61" s="38"/>
      <c r="F61" s="47"/>
      <c r="G61" s="38"/>
      <c r="I61" s="47"/>
      <c r="J61" s="38"/>
    </row>
    <row r="62" spans="1:10" ht="12.75">
      <c r="A62" t="s">
        <v>181</v>
      </c>
      <c r="C62" s="47"/>
      <c r="D62" s="38"/>
      <c r="F62" s="47"/>
      <c r="G62" s="38"/>
      <c r="I62" s="47"/>
      <c r="J62" s="38"/>
    </row>
    <row r="63" spans="1:10" ht="12.75">
      <c r="A63" t="s">
        <v>182</v>
      </c>
      <c r="C63" s="47">
        <v>1</v>
      </c>
      <c r="D63" s="38">
        <v>4800</v>
      </c>
      <c r="F63" s="47">
        <v>1</v>
      </c>
      <c r="G63" s="38">
        <v>61816</v>
      </c>
      <c r="I63" s="47"/>
      <c r="J63" s="38"/>
    </row>
    <row r="64" spans="3:9" ht="12.75">
      <c r="C64" s="48"/>
      <c r="F64" s="48"/>
      <c r="I64" s="48"/>
    </row>
    <row r="65" spans="1:10" ht="12.75">
      <c r="A65" s="31" t="s">
        <v>115</v>
      </c>
      <c r="C65" s="49">
        <f>SUM(C9:C64)</f>
        <v>112</v>
      </c>
      <c r="D65" s="39">
        <f>SUM(D9:D64)</f>
        <v>1365937</v>
      </c>
      <c r="F65" s="49">
        <f>SUM(F9:F64)</f>
        <v>334</v>
      </c>
      <c r="G65" s="39">
        <f>SUM(G9:G64)</f>
        <v>9819616</v>
      </c>
      <c r="I65" s="49">
        <f>SUM(I9:I64)</f>
        <v>65</v>
      </c>
      <c r="J65" s="39">
        <f>SUM(J9:J64)</f>
        <v>1586775</v>
      </c>
    </row>
  </sheetData>
  <mergeCells count="6">
    <mergeCell ref="C6:D6"/>
    <mergeCell ref="F6:G6"/>
    <mergeCell ref="I6:J6"/>
    <mergeCell ref="A1:J1"/>
    <mergeCell ref="A2:J2"/>
    <mergeCell ref="A3:J3"/>
  </mergeCells>
  <printOptions/>
  <pageMargins left="1.43" right="0.75" top="0.65" bottom="0.82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jadams</dc:creator>
  <cp:keywords/>
  <dc:description/>
  <cp:lastModifiedBy>jadams</cp:lastModifiedBy>
  <dcterms:created xsi:type="dcterms:W3CDTF">2001-10-30T18:08:30Z</dcterms:created>
  <dcterms:modified xsi:type="dcterms:W3CDTF">2001-10-30T18:22:03Z</dcterms:modified>
  <cp:category/>
  <cp:version/>
  <cp:contentType/>
  <cp:contentStatus/>
</cp:coreProperties>
</file>