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00" windowWidth="17595" windowHeight="9660" activeTab="0"/>
  </bookViews>
  <sheets>
    <sheet name="BeforeAfterTunnelRoll" sheetId="1" r:id="rId1"/>
    <sheet name="beforeShim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Michael Tartaglia</author>
  </authors>
  <commentList>
    <comment ref="D1" authorId="0">
      <text>
        <r>
          <rPr>
            <b/>
            <sz val="8"/>
            <rFont val="Tahoma"/>
            <family val="0"/>
          </rPr>
          <t>Michael Tartaglia:</t>
        </r>
        <r>
          <rPr>
            <sz val="8"/>
            <rFont val="Tahoma"/>
            <family val="0"/>
          </rPr>
          <t xml:space="preserve">
Based upon the plot of Amplitude vs Index (mode #)
which is automatically displayed by Phil's Labview analysis program,
I am estimating by eye the approximate signal to noise ratio
of the Mode 16 amplitude relative to the other modes (looking
at a semi-log plot of these things).</t>
        </r>
      </text>
    </comment>
  </commentList>
</comments>
</file>

<file path=xl/sharedStrings.xml><?xml version="1.0" encoding="utf-8"?>
<sst xmlns="http://schemas.openxmlformats.org/spreadsheetml/2006/main" count="124" uniqueCount="100">
  <si>
    <t>Magnet Sector</t>
  </si>
  <si>
    <t>Magnet Name</t>
  </si>
  <si>
    <t>Before Move</t>
  </si>
  <si>
    <t>Phil Angle</t>
  </si>
  <si>
    <t>Approx S/N</t>
  </si>
  <si>
    <t>After Move</t>
  </si>
  <si>
    <t>[rad]</t>
  </si>
  <si>
    <t>mode 16 amplitude</t>
  </si>
  <si>
    <t>TB0417</t>
  </si>
  <si>
    <t>TB0862</t>
  </si>
  <si>
    <t>TC1218</t>
  </si>
  <si>
    <t>TC0476</t>
  </si>
  <si>
    <t>TC0798</t>
  </si>
  <si>
    <t>TC0898</t>
  </si>
  <si>
    <t>A21-2</t>
  </si>
  <si>
    <t>A21-3</t>
  </si>
  <si>
    <t>A21-4</t>
  </si>
  <si>
    <t>A21-5</t>
  </si>
  <si>
    <t>A22-2</t>
  </si>
  <si>
    <t>A22-3</t>
  </si>
  <si>
    <t>A22-4</t>
  </si>
  <si>
    <t>A22-5</t>
  </si>
  <si>
    <t>A22-5(run 2)</t>
  </si>
  <si>
    <t>A22-3(run 2)</t>
  </si>
  <si>
    <t>TB1192</t>
  </si>
  <si>
    <t>TB0333</t>
  </si>
  <si>
    <t>A23-2</t>
  </si>
  <si>
    <t>A23-3</t>
  </si>
  <si>
    <t>A23-4</t>
  </si>
  <si>
    <t>A23-5</t>
  </si>
  <si>
    <t>A24-2</t>
  </si>
  <si>
    <t>A24-3</t>
  </si>
  <si>
    <t>A24-4</t>
  </si>
  <si>
    <t>A24-5</t>
  </si>
  <si>
    <t>TB0264</t>
  </si>
  <si>
    <t>TB0409</t>
  </si>
  <si>
    <t>TC0402</t>
  </si>
  <si>
    <t>TC0394</t>
  </si>
  <si>
    <t>TC0395</t>
  </si>
  <si>
    <t>TC0472</t>
  </si>
  <si>
    <t>TB0336</t>
  </si>
  <si>
    <t>TB0350</t>
  </si>
  <si>
    <t>obviously bad</t>
  </si>
  <si>
    <t>Change in Field Angle</t>
  </si>
  <si>
    <t>After - Before</t>
  </si>
  <si>
    <t>Corrected Sign Error</t>
  </si>
  <si>
    <t>*</t>
  </si>
  <si>
    <t xml:space="preserve">* Obviously there is a sign change for sectors A23 and A24 (but not A21 and A22) between "before" and "after" </t>
  </si>
  <si>
    <t>Legacy Yoke Coil</t>
  </si>
  <si>
    <t>corrected BEFORE sign</t>
  </si>
  <si>
    <t>Before Shim</t>
  </si>
  <si>
    <t>tb0315</t>
  </si>
  <si>
    <t>tb0621</t>
  </si>
  <si>
    <t>tb1093</t>
  </si>
  <si>
    <t>tb1102</t>
  </si>
  <si>
    <t>tc0555</t>
  </si>
  <si>
    <t>tc0601</t>
  </si>
  <si>
    <t>from "before Shim" folder</t>
  </si>
  <si>
    <t>tc0951</t>
  </si>
  <si>
    <t>tc1081</t>
  </si>
  <si>
    <t>from "Sept30 before Shim" folder</t>
  </si>
  <si>
    <t>tb1103</t>
  </si>
  <si>
    <t>tb1113</t>
  </si>
  <si>
    <t>tb1123</t>
  </si>
  <si>
    <t>tb1160</t>
  </si>
  <si>
    <t>tc1114</t>
  </si>
  <si>
    <t>tc1119</t>
  </si>
  <si>
    <t>tc1132</t>
  </si>
  <si>
    <t>tc1140</t>
  </si>
  <si>
    <t>from "after fix" folder</t>
  </si>
  <si>
    <t>and magnet #</t>
  </si>
  <si>
    <t>sign changed</t>
  </si>
  <si>
    <t>changed sign</t>
  </si>
  <si>
    <t>AfterMove</t>
  </si>
  <si>
    <t>data from MTF book</t>
  </si>
  <si>
    <t>Signal (COLD, 2kA)</t>
  </si>
  <si>
    <t>Legacy Field Angle</t>
  </si>
  <si>
    <t>B12-2</t>
  </si>
  <si>
    <t>B12-3</t>
  </si>
  <si>
    <t>B12-4</t>
  </si>
  <si>
    <t>B12-5</t>
  </si>
  <si>
    <t>B11-5</t>
  </si>
  <si>
    <t>B11-4</t>
  </si>
  <si>
    <t>B11-2</t>
  </si>
  <si>
    <t>B11-3</t>
  </si>
  <si>
    <t>A43-2</t>
  </si>
  <si>
    <t>A43-4</t>
  </si>
  <si>
    <t>A42-5</t>
  </si>
  <si>
    <t>A42-4</t>
  </si>
  <si>
    <t>A43-5</t>
  </si>
  <si>
    <t>A42-2</t>
  </si>
  <si>
    <t>A42-3</t>
  </si>
  <si>
    <t>Signal (2kA cold)</t>
  </si>
  <si>
    <t>(~hanft/tev/wire/hertz_data.dat)</t>
  </si>
  <si>
    <t>2kA Cold</t>
  </si>
  <si>
    <t>(~hanft/tev/wire/yoke_list.txt)</t>
  </si>
  <si>
    <t>Norm'd Signal (11Hz warm)</t>
  </si>
  <si>
    <t>Wilson Coil ?</t>
  </si>
  <si>
    <t>[from MTF book #TT004098; not in Cyber data file]</t>
  </si>
  <si>
    <t>[from MTF book #TT000009; not in Cyber data file]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</si>
</sst>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"/>
  </numFmts>
  <fonts count="1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9.25"/>
      <name val="Arial"/>
      <family val="2"/>
    </font>
    <font>
      <sz val="9.25"/>
      <name val="Arial"/>
      <family val="0"/>
    </font>
    <font>
      <b/>
      <sz val="11.75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3.25"/>
      <name val="Arial"/>
      <family val="2"/>
    </font>
    <font>
      <b/>
      <sz val="10.25"/>
      <name val="Arial"/>
      <family val="2"/>
    </font>
    <font>
      <sz val="10.2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Tunnel Kaiser Data (2003 Shutdown) 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
Legacy Kaiser Signal vs Tunnel Angle AFTER MOVE</a:t>
            </a:r>
          </a:p>
        </c:rich>
      </c:tx>
      <c:layout>
        <c:manualLayout>
          <c:xMode val="factor"/>
          <c:yMode val="factor"/>
          <c:x val="0.02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925"/>
          <c:w val="0.85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A21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BeforeAfterTunnelRoll!$C$5:$C$8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BeforeAfterTunnelRoll!$L$5:$L$8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A22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(BeforeAfterTunnelRoll!$E$10,BeforeAfterTunnelRoll!$E$11,BeforeAfterTunnelRoll!$E$13,BeforeAfterTunnelRoll!$E$14)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(BeforeAfterTunnelRoll!$L$10,BeforeAfterTunnelRoll!$L$11,BeforeAfterTunnelRoll!$L$13,BeforeAfterTunnelRoll!$L$14)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A23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BeforeAfterTunnelRoll!$E$17:$E$20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BeforeAfterTunnelRoll!$L$17:$L$20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A24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BeforeAfterTunnelRoll!$E$22:$E$25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BeforeAfterTunnelRoll!$L$22:$L$25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9424101"/>
        <c:axId val="17708046"/>
      </c:scatterChart>
      <c:valAx>
        <c:axId val="9424101"/>
        <c:scaling>
          <c:orientation val="minMax"/>
          <c:max val="0.01"/>
          <c:min val="-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Tunnel "Field Angle" (Phil System, 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/>
          </a:ln>
        </c:spPr>
        <c:crossAx val="17708046"/>
        <c:crossesAt val="-1.5"/>
        <c:crossBetween val="midCat"/>
        <c:dispUnits/>
        <c:majorUnit val="0.005"/>
        <c:minorUnit val="0.001"/>
      </c:valAx>
      <c:valAx>
        <c:axId val="17708046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Legacy Yoke Coil Signal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424101"/>
        <c:crossesAt val="-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75"/>
          <c:y val="0.6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Tunnel Kaiser Data (2003 Shutdown)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2kA Cold Legacy Kaiser Signal vs Tunnel Angle AFTER MOVE</a:t>
            </a:r>
          </a:p>
        </c:rich>
      </c:tx>
      <c:layout>
        <c:manualLayout>
          <c:xMode val="factor"/>
          <c:yMode val="factor"/>
          <c:x val="0.02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9775"/>
          <c:w val="0.8675"/>
          <c:h val="0.81375"/>
        </c:manualLayout>
      </c:layout>
      <c:scatterChart>
        <c:scatterStyle val="lineMarker"/>
        <c:varyColors val="0"/>
        <c:ser>
          <c:idx val="0"/>
          <c:order val="0"/>
          <c:tx>
            <c:v>A21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BeforeAfterTunnelRoll!$E$5:$E$8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BeforeAfterTunnelRoll!$L$5:$L$8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A22 Data sign chgd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(BeforeAfterTunnelRoll!$G$10,BeforeAfterTunnelRoll!$G$11,BeforeAfterTunnelRoll!$G$13,BeforeAfterTunnelRoll!$G$14)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(BeforeAfterTunnelRoll!$L$10,BeforeAfterTunnelRoll!$L$11,BeforeAfterTunnelRoll!$L$13,BeforeAfterTunnelRoll!$L$14)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A23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BeforeAfterTunnelRoll!$E$17:$E$20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BeforeAfterTunnelRoll!$L$17:$L$20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A24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BeforeAfterTunnelRoll!$E$22:$E$25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BeforeAfterTunnelRoll!$L$22:$L$25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5154687"/>
        <c:axId val="25065592"/>
      </c:scatterChart>
      <c:valAx>
        <c:axId val="25154687"/>
        <c:scaling>
          <c:orientation val="minMax"/>
          <c:max val="0.01"/>
          <c:min val="-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Tunnel "Field Angle" (Phil System, 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  <a:prstDash val="sysDot"/>
            </a:ln>
          </c:spPr>
        </c:minorGridlines>
        <c:delete val="0"/>
        <c:numFmt formatCode="0.0000" sourceLinked="0"/>
        <c:majorTickMark val="out"/>
        <c:minorTickMark val="none"/>
        <c:tickLblPos val="nextTo"/>
        <c:spPr>
          <a:ln w="3175">
            <a:solidFill/>
          </a:ln>
        </c:spPr>
        <c:crossAx val="25065592"/>
        <c:crossesAt val="-2"/>
        <c:crossBetween val="midCat"/>
        <c:dispUnits/>
        <c:majorUnit val="0.005"/>
        <c:minorUnit val="0.001"/>
      </c:valAx>
      <c:valAx>
        <c:axId val="25065592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Legacy Yoke Coil Signal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crossAx val="25154687"/>
        <c:crossesAt val="-0.01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6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Tunnel Kaiser Data (2003 Shutdown) 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
Legacy Field Angle vs Tunnel Angle AFTER MOVE</a:t>
            </a:r>
          </a:p>
        </c:rich>
      </c:tx>
      <c:layout>
        <c:manualLayout>
          <c:xMode val="factor"/>
          <c:yMode val="factor"/>
          <c:x val="0.02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9"/>
          <c:w val="0.8637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A21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(BeforeAfterTunnelRoll!$E$5,BeforeAfterTunnelRoll!$E$6,BeforeAfterTunnelRoll!$E$8)</c:f>
              <c:numCache>
                <c:ptCount val="3"/>
                <c:pt idx="0">
                  <c:v>0.004561</c:v>
                </c:pt>
                <c:pt idx="1">
                  <c:v>-0.002579</c:v>
                </c:pt>
                <c:pt idx="2">
                  <c:v>0.003482</c:v>
                </c:pt>
              </c:numCache>
            </c:numRef>
          </c:xVal>
          <c:yVal>
            <c:numRef>
              <c:f>(BeforeAfterTunnelRoll!$O$5,BeforeAfterTunnelRoll!$O$6,BeforeAfterTunnelRoll!$O$8)</c:f>
              <c:numCache>
                <c:ptCount val="3"/>
                <c:pt idx="0">
                  <c:v>1.78</c:v>
                </c:pt>
                <c:pt idx="1">
                  <c:v>-1.08</c:v>
                </c:pt>
                <c:pt idx="2">
                  <c:v>1.92</c:v>
                </c:pt>
              </c:numCache>
            </c:numRef>
          </c:yVal>
          <c:smooth val="0"/>
        </c:ser>
        <c:ser>
          <c:idx val="1"/>
          <c:order val="1"/>
          <c:tx>
            <c:v>A22 Data sign chgd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(BeforeAfterTunnelRoll!$E$10:$E$11,BeforeAfterTunnelRoll!$E$13:$E$14)</c:f>
              <c:numCache>
                <c:ptCount val="4"/>
                <c:pt idx="0">
                  <c:v>0.000648</c:v>
                </c:pt>
                <c:pt idx="1">
                  <c:v>0.000538</c:v>
                </c:pt>
                <c:pt idx="2">
                  <c:v>-0.0002935</c:v>
                </c:pt>
                <c:pt idx="3">
                  <c:v>-0.002349</c:v>
                </c:pt>
              </c:numCache>
            </c:numRef>
          </c:xVal>
          <c:yVal>
            <c:numRef>
              <c:f>(BeforeAfterTunnelRoll!$O$10:$O$11,BeforeAfterTunnelRoll!$O$13:$O$14)</c:f>
              <c:numCache>
                <c:ptCount val="4"/>
                <c:pt idx="0">
                  <c:v>0.44</c:v>
                </c:pt>
                <c:pt idx="1">
                  <c:v>0.49</c:v>
                </c:pt>
                <c:pt idx="2">
                  <c:v>-0.25</c:v>
                </c:pt>
                <c:pt idx="3">
                  <c:v>0.36</c:v>
                </c:pt>
              </c:numCache>
            </c:numRef>
          </c:yVal>
          <c:smooth val="0"/>
        </c:ser>
        <c:ser>
          <c:idx val="2"/>
          <c:order val="2"/>
          <c:tx>
            <c:v>A23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BeforeAfterTunnelRoll!$E$17:$E$20</c:f>
              <c:numCache>
                <c:ptCount val="4"/>
                <c:pt idx="0">
                  <c:v>-0.001471</c:v>
                </c:pt>
                <c:pt idx="1">
                  <c:v>-0.001163</c:v>
                </c:pt>
                <c:pt idx="2">
                  <c:v>0.006511</c:v>
                </c:pt>
                <c:pt idx="3">
                  <c:v>0.00239</c:v>
                </c:pt>
              </c:numCache>
            </c:numRef>
          </c:xVal>
          <c:yVal>
            <c:numRef>
              <c:f>BeforeAfterTunnelRoll!$O$17:$O$20</c:f>
              <c:numCache>
                <c:ptCount val="4"/>
                <c:pt idx="0">
                  <c:v>-2.26</c:v>
                </c:pt>
                <c:pt idx="1">
                  <c:v>-2.66</c:v>
                </c:pt>
                <c:pt idx="2">
                  <c:v>4.64</c:v>
                </c:pt>
                <c:pt idx="3">
                  <c:v>-0.18</c:v>
                </c:pt>
              </c:numCache>
            </c:numRef>
          </c:yVal>
          <c:smooth val="0"/>
        </c:ser>
        <c:ser>
          <c:idx val="3"/>
          <c:order val="3"/>
          <c:tx>
            <c:v>A24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BeforeAfterTunnelRoll!$E$22:$E$25</c:f>
              <c:numCache>
                <c:ptCount val="4"/>
                <c:pt idx="0">
                  <c:v>-0.0009835</c:v>
                </c:pt>
                <c:pt idx="1">
                  <c:v>-0.002939</c:v>
                </c:pt>
                <c:pt idx="2">
                  <c:v>0.002908</c:v>
                </c:pt>
                <c:pt idx="3">
                  <c:v>0.001022</c:v>
                </c:pt>
              </c:numCache>
            </c:numRef>
          </c:xVal>
          <c:yVal>
            <c:numRef>
              <c:f>BeforeAfterTunnelRoll!$O$22:$O$25</c:f>
              <c:numCache>
                <c:ptCount val="4"/>
                <c:pt idx="0">
                  <c:v>-0.39</c:v>
                </c:pt>
                <c:pt idx="1">
                  <c:v>-3.16</c:v>
                </c:pt>
                <c:pt idx="2">
                  <c:v>1.44</c:v>
                </c:pt>
                <c:pt idx="3">
                  <c:v>-1.89</c:v>
                </c:pt>
              </c:numCache>
            </c:numRef>
          </c:yVal>
          <c:smooth val="0"/>
        </c:ser>
        <c:axId val="24263737"/>
        <c:axId val="17047042"/>
      </c:scatterChart>
      <c:valAx>
        <c:axId val="24263737"/>
        <c:scaling>
          <c:orientation val="minMax"/>
          <c:max val="0.01"/>
          <c:min val="-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Tunnel "Field Angle" (Phil System, 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/>
          </a:ln>
        </c:spPr>
        <c:crossAx val="17047042"/>
        <c:crossesAt val="-10"/>
        <c:crossBetween val="midCat"/>
        <c:dispUnits/>
        <c:majorUnit val="0.005"/>
        <c:minorUnit val="0.001"/>
      </c:valAx>
      <c:valAx>
        <c:axId val="17047042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Legacy Field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263737"/>
        <c:crossesAt val="-0.01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"/>
          <c:y val="0.68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Tunnel Kaiser Data (2003 Shutdown)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11Hz Warm Legacy Kaiser Signal vs Tunnel Angle AFTER MOVE</a:t>
            </a:r>
          </a:p>
        </c:rich>
      </c:tx>
      <c:layout>
        <c:manualLayout>
          <c:xMode val="factor"/>
          <c:yMode val="factor"/>
          <c:x val="0.02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98"/>
          <c:w val="0.8675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v>A21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BeforeAfterTunnelRoll!$E$5:$E$8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BeforeAfterTunnelRoll!$R$5:$R$8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A22 Data sign chgd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(BeforeAfterTunnelRoll!$G$10,BeforeAfterTunnelRoll!$G$11,BeforeAfterTunnelRoll!$G$13,BeforeAfterTunnelRoll!$G$14)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(BeforeAfterTunnelRoll!$R$10,BeforeAfterTunnelRoll!$R$11,BeforeAfterTunnelRoll!$R$13,BeforeAfterTunnelRoll!$R$14)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A23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BeforeAfterTunnelRoll!$E$17:$E$20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BeforeAfterTunnelRoll!$R$17:$R$20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A24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BeforeAfterTunnelRoll!$E$22:$E$25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BeforeAfterTunnelRoll!$R$22:$R$25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9205651"/>
        <c:axId val="38633132"/>
      </c:scatterChart>
      <c:valAx>
        <c:axId val="19205651"/>
        <c:scaling>
          <c:orientation val="minMax"/>
          <c:max val="0.01"/>
          <c:min val="-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Tunnel "Field Angle" (Phil System, 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  <a:prstDash val="sysDot"/>
            </a:ln>
          </c:spPr>
        </c:minorGridlines>
        <c:delete val="0"/>
        <c:numFmt formatCode="0.0000" sourceLinked="0"/>
        <c:majorTickMark val="out"/>
        <c:minorTickMark val="none"/>
        <c:tickLblPos val="nextTo"/>
        <c:spPr>
          <a:ln w="3175">
            <a:solidFill/>
          </a:ln>
        </c:spPr>
        <c:crossAx val="38633132"/>
        <c:crossesAt val="-10"/>
        <c:crossBetween val="midCat"/>
        <c:dispUnits/>
        <c:majorUnit val="0.005"/>
        <c:minorUnit val="0.001"/>
      </c:valAx>
      <c:valAx>
        <c:axId val="38633132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Normalized Legacy Yoke Coil Signal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crossAx val="19205651"/>
        <c:crossesAt val="-0.01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"/>
          <c:y val="0.6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Tunned Kaiser Data (2003 Shutdown) 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
2kA Cold Legacy Kaiser Signal vs Tunnel Angle AFTER MOVE</a:t>
            </a:r>
          </a:p>
        </c:rich>
      </c:tx>
      <c:layout>
        <c:manualLayout>
          <c:xMode val="factor"/>
          <c:yMode val="factor"/>
          <c:x val="0.02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94"/>
          <c:w val="0.78325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v>A21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BeforeAfterTunnelRoll!$E$5:$E$8</c:f>
              <c:numCache>
                <c:ptCount val="4"/>
                <c:pt idx="0">
                  <c:v>0.004561</c:v>
                </c:pt>
                <c:pt idx="1">
                  <c:v>-0.002579</c:v>
                </c:pt>
                <c:pt idx="2">
                  <c:v>-0.000605</c:v>
                </c:pt>
                <c:pt idx="3">
                  <c:v>0.003482</c:v>
                </c:pt>
              </c:numCache>
            </c:numRef>
          </c:xVal>
          <c:yVal>
            <c:numRef>
              <c:f>BeforeAfterTunnelRoll!$L$5:$L$8</c:f>
              <c:numCache>
                <c:ptCount val="4"/>
                <c:pt idx="0">
                  <c:v>-0.7655</c:v>
                </c:pt>
                <c:pt idx="1">
                  <c:v>0.3163</c:v>
                </c:pt>
                <c:pt idx="2">
                  <c:v>0.0809</c:v>
                </c:pt>
                <c:pt idx="3">
                  <c:v>-0.5548</c:v>
                </c:pt>
              </c:numCache>
            </c:numRef>
          </c:yVal>
          <c:smooth val="0"/>
        </c:ser>
        <c:ser>
          <c:idx val="1"/>
          <c:order val="1"/>
          <c:tx>
            <c:v>A22 Data sign chgd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(BeforeAfterTunnelRoll!$G$10,BeforeAfterTunnelRoll!$G$11,BeforeAfterTunnelRoll!$G$13,BeforeAfterTunnelRoll!$G$14)</c:f>
              <c:numCache>
                <c:ptCount val="4"/>
                <c:pt idx="0">
                  <c:v>-0.000648</c:v>
                </c:pt>
                <c:pt idx="1">
                  <c:v>-0.000538</c:v>
                </c:pt>
                <c:pt idx="2">
                  <c:v>0.0002935</c:v>
                </c:pt>
                <c:pt idx="3">
                  <c:v>0.002349</c:v>
                </c:pt>
              </c:numCache>
            </c:numRef>
          </c:xVal>
          <c:yVal>
            <c:numRef>
              <c:f>(BeforeAfterTunnelRoll!$L$10,BeforeAfterTunnelRoll!$L$11,BeforeAfterTunnelRoll!$L$13,BeforeAfterTunnelRoll!$L$14)</c:f>
              <c:numCache>
                <c:ptCount val="4"/>
                <c:pt idx="0">
                  <c:v>0.0957</c:v>
                </c:pt>
                <c:pt idx="1">
                  <c:v>-0.0256</c:v>
                </c:pt>
                <c:pt idx="2">
                  <c:v>0.0394</c:v>
                </c:pt>
                <c:pt idx="3">
                  <c:v>-0.2125</c:v>
                </c:pt>
              </c:numCache>
            </c:numRef>
          </c:yVal>
          <c:smooth val="0"/>
        </c:ser>
        <c:ser>
          <c:idx val="2"/>
          <c:order val="2"/>
          <c:tx>
            <c:v>A23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BeforeAfterTunnelRoll!$E$17:$E$20</c:f>
              <c:numCache>
                <c:ptCount val="4"/>
                <c:pt idx="0">
                  <c:v>-0.001471</c:v>
                </c:pt>
                <c:pt idx="1">
                  <c:v>-0.001163</c:v>
                </c:pt>
                <c:pt idx="2">
                  <c:v>0.006511</c:v>
                </c:pt>
                <c:pt idx="3">
                  <c:v>0.00239</c:v>
                </c:pt>
              </c:numCache>
            </c:numRef>
          </c:xVal>
          <c:yVal>
            <c:numRef>
              <c:f>BeforeAfterTunnelRoll!$L$17:$L$20</c:f>
              <c:numCache>
                <c:ptCount val="4"/>
                <c:pt idx="0">
                  <c:v>0.4965</c:v>
                </c:pt>
                <c:pt idx="1">
                  <c:v>0.4141</c:v>
                </c:pt>
                <c:pt idx="2">
                  <c:v>-1.3363</c:v>
                </c:pt>
                <c:pt idx="3">
                  <c:v>-0.2383</c:v>
                </c:pt>
              </c:numCache>
            </c:numRef>
          </c:yVal>
          <c:smooth val="0"/>
        </c:ser>
        <c:ser>
          <c:idx val="3"/>
          <c:order val="3"/>
          <c:tx>
            <c:v>A24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BeforeAfterTunnelRoll!$E$22:$E$25</c:f>
              <c:numCache>
                <c:ptCount val="4"/>
                <c:pt idx="0">
                  <c:v>-0.0009835</c:v>
                </c:pt>
                <c:pt idx="1">
                  <c:v>-0.002939</c:v>
                </c:pt>
                <c:pt idx="2">
                  <c:v>0.002908</c:v>
                </c:pt>
                <c:pt idx="3">
                  <c:v>0.001022</c:v>
                </c:pt>
              </c:numCache>
            </c:numRef>
          </c:xVal>
          <c:yVal>
            <c:numRef>
              <c:f>BeforeAfterTunnelRoll!$L$22:$L$25</c:f>
              <c:numCache>
                <c:ptCount val="4"/>
                <c:pt idx="0">
                  <c:v>-0.0458</c:v>
                </c:pt>
                <c:pt idx="1">
                  <c:v>0.5824</c:v>
                </c:pt>
                <c:pt idx="2">
                  <c:v>-0.4506</c:v>
                </c:pt>
                <c:pt idx="3">
                  <c:v>0.3889</c:v>
                </c:pt>
              </c:numCache>
            </c:numRef>
          </c:yVal>
          <c:smooth val="0"/>
        </c:ser>
        <c:ser>
          <c:idx val="4"/>
          <c:order val="4"/>
          <c:tx>
            <c:v>A42 Data sign chgd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beforeShim!$D$17:$D$20</c:f>
              <c:numCache>
                <c:ptCount val="4"/>
                <c:pt idx="0">
                  <c:v>0.00409</c:v>
                </c:pt>
                <c:pt idx="1">
                  <c:v>0.00209</c:v>
                </c:pt>
                <c:pt idx="2">
                  <c:v>0.00068</c:v>
                </c:pt>
                <c:pt idx="3">
                  <c:v>-0.00423</c:v>
                </c:pt>
              </c:numCache>
            </c:numRef>
          </c:xVal>
          <c:yVal>
            <c:numRef>
              <c:f>beforeShim!$F$17:$F$20</c:f>
              <c:numCache>
                <c:ptCount val="4"/>
                <c:pt idx="0">
                  <c:v>-0.6621</c:v>
                </c:pt>
                <c:pt idx="1">
                  <c:v>-0.0153</c:v>
                </c:pt>
                <c:pt idx="2">
                  <c:v>0.0317</c:v>
                </c:pt>
                <c:pt idx="3">
                  <c:v>0.5923</c:v>
                </c:pt>
              </c:numCache>
            </c:numRef>
          </c:yVal>
          <c:smooth val="0"/>
        </c:ser>
        <c:ser>
          <c:idx val="5"/>
          <c:order val="5"/>
          <c:tx>
            <c:v>A43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beforeShim!$C$22:$C$25</c:f>
              <c:numCache>
                <c:ptCount val="4"/>
                <c:pt idx="0">
                  <c:v>-0.00469</c:v>
                </c:pt>
                <c:pt idx="1">
                  <c:v>0.00087</c:v>
                </c:pt>
                <c:pt idx="2">
                  <c:v>-0.00059</c:v>
                </c:pt>
                <c:pt idx="3">
                  <c:v>0.00199</c:v>
                </c:pt>
              </c:numCache>
            </c:numRef>
          </c:xVal>
          <c:yVal>
            <c:numRef>
              <c:f>beforeShim!$F$22:$F$25</c:f>
              <c:numCache>
                <c:ptCount val="4"/>
                <c:pt idx="0">
                  <c:v>0.6156</c:v>
                </c:pt>
                <c:pt idx="1">
                  <c:v>-0.2314</c:v>
                </c:pt>
                <c:pt idx="2">
                  <c:v>0.0566</c:v>
                </c:pt>
                <c:pt idx="3">
                  <c:v>-0.2939</c:v>
                </c:pt>
              </c:numCache>
            </c:numRef>
          </c:yVal>
          <c:smooth val="0"/>
        </c:ser>
        <c:ser>
          <c:idx val="6"/>
          <c:order val="6"/>
          <c:tx>
            <c:v>B11 Data sign chgd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beforeShim!$D$5:$D$8</c:f>
              <c:numCache>
                <c:ptCount val="4"/>
                <c:pt idx="0">
                  <c:v>0.00375</c:v>
                </c:pt>
                <c:pt idx="1">
                  <c:v>0.00024</c:v>
                </c:pt>
                <c:pt idx="2">
                  <c:v>0.00085</c:v>
                </c:pt>
                <c:pt idx="3">
                  <c:v>0.00316</c:v>
                </c:pt>
              </c:numCache>
            </c:numRef>
          </c:xVal>
          <c:yVal>
            <c:numRef>
              <c:f>beforeShim!$F$5:$F$8</c:f>
              <c:numCache>
                <c:ptCount val="4"/>
                <c:pt idx="0">
                  <c:v>-0.5714</c:v>
                </c:pt>
                <c:pt idx="1">
                  <c:v>0.0632</c:v>
                </c:pt>
                <c:pt idx="2">
                  <c:v>-0.0244</c:v>
                </c:pt>
                <c:pt idx="3">
                  <c:v>-0.1318</c:v>
                </c:pt>
              </c:numCache>
            </c:numRef>
          </c:yVal>
          <c:smooth val="0"/>
        </c:ser>
        <c:ser>
          <c:idx val="7"/>
          <c:order val="7"/>
          <c:tx>
            <c:v>B12 Data sign chgd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beforeShim!$D$11:$D$13</c:f>
              <c:numCache>
                <c:ptCount val="3"/>
                <c:pt idx="0">
                  <c:v>-0.00109</c:v>
                </c:pt>
                <c:pt idx="1">
                  <c:v>0.00115</c:v>
                </c:pt>
                <c:pt idx="2">
                  <c:v>-0.00082</c:v>
                </c:pt>
              </c:numCache>
            </c:numRef>
          </c:xVal>
          <c:yVal>
            <c:numRef>
              <c:f>beforeShim!$F$11:$F$13</c:f>
              <c:numCache>
                <c:ptCount val="3"/>
                <c:pt idx="0">
                  <c:v>0.0967</c:v>
                </c:pt>
                <c:pt idx="1">
                  <c:v>-0.3079</c:v>
                </c:pt>
                <c:pt idx="2">
                  <c:v>0.0799</c:v>
                </c:pt>
              </c:numCache>
            </c:numRef>
          </c:yVal>
          <c:smooth val="0"/>
        </c:ser>
        <c:axId val="12153869"/>
        <c:axId val="42275958"/>
      </c:scatterChart>
      <c:valAx>
        <c:axId val="12153869"/>
        <c:scaling>
          <c:orientation val="minMax"/>
          <c:max val="0.01"/>
          <c:min val="-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Tunnel "Field Angle" (Phil System, 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/>
          </a:ln>
        </c:spPr>
        <c:crossAx val="42275958"/>
        <c:crossesAt val="-1.5"/>
        <c:crossBetween val="midCat"/>
        <c:dispUnits/>
        <c:majorUnit val="0.005"/>
        <c:minorUnit val="0.001"/>
      </c:valAx>
      <c:valAx>
        <c:axId val="42275958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Legacy Yoke Coil Signal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2153869"/>
        <c:crossesAt val="-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1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Tunnel Kaiser Data (2003 Shutdown)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11Hz Warm Legacy Kaiser Signal vs Tunnel Angle AFTER MOVE</a:t>
            </a:r>
          </a:p>
        </c:rich>
      </c:tx>
      <c:layout>
        <c:manualLayout>
          <c:xMode val="factor"/>
          <c:yMode val="factor"/>
          <c:x val="0.02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9775"/>
          <c:w val="0.86775"/>
          <c:h val="0.81375"/>
        </c:manualLayout>
      </c:layout>
      <c:scatterChart>
        <c:scatterStyle val="lineMarker"/>
        <c:varyColors val="0"/>
        <c:ser>
          <c:idx val="0"/>
          <c:order val="0"/>
          <c:tx>
            <c:v>A21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BeforeAfterTunnelRoll!$E$5:$E$8</c:f>
              <c:numCache>
                <c:ptCount val="4"/>
                <c:pt idx="0">
                  <c:v>0.004561</c:v>
                </c:pt>
                <c:pt idx="1">
                  <c:v>-0.002579</c:v>
                </c:pt>
                <c:pt idx="2">
                  <c:v>-0.000605</c:v>
                </c:pt>
                <c:pt idx="3">
                  <c:v>0.003482</c:v>
                </c:pt>
              </c:numCache>
            </c:numRef>
          </c:xVal>
          <c:yVal>
            <c:numRef>
              <c:f>BeforeAfterTunnelRoll!$R$5:$R$8</c:f>
              <c:numCache>
                <c:ptCount val="4"/>
                <c:pt idx="0">
                  <c:v>-5.0018</c:v>
                </c:pt>
                <c:pt idx="1">
                  <c:v>2.2388</c:v>
                </c:pt>
                <c:pt idx="2">
                  <c:v>0.5651</c:v>
                </c:pt>
                <c:pt idx="3">
                  <c:v>-4.332</c:v>
                </c:pt>
              </c:numCache>
            </c:numRef>
          </c:yVal>
          <c:smooth val="0"/>
        </c:ser>
        <c:ser>
          <c:idx val="1"/>
          <c:order val="1"/>
          <c:tx>
            <c:v>A22 Data sign chgd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(BeforeAfterTunnelRoll!$G$10,BeforeAfterTunnelRoll!$G$11,BeforeAfterTunnelRoll!$G$13,BeforeAfterTunnelRoll!$G$14)</c:f>
              <c:numCache>
                <c:ptCount val="4"/>
                <c:pt idx="0">
                  <c:v>-0.000648</c:v>
                </c:pt>
                <c:pt idx="1">
                  <c:v>-0.000538</c:v>
                </c:pt>
                <c:pt idx="2">
                  <c:v>0.0002935</c:v>
                </c:pt>
                <c:pt idx="3">
                  <c:v>0.002349</c:v>
                </c:pt>
              </c:numCache>
            </c:numRef>
          </c:xVal>
          <c:yVal>
            <c:numRef>
              <c:f>(BeforeAfterTunnelRoll!$R$10,BeforeAfterTunnelRoll!$R$11,BeforeAfterTunnelRoll!$R$13,BeforeAfterTunnelRoll!$R$14)</c:f>
              <c:numCache>
                <c:ptCount val="4"/>
                <c:pt idx="0">
                  <c:v>0.5806</c:v>
                </c:pt>
                <c:pt idx="1">
                  <c:v>0.6015</c:v>
                </c:pt>
                <c:pt idx="2">
                  <c:v>-0.3795</c:v>
                </c:pt>
                <c:pt idx="3">
                  <c:v>-1.7118</c:v>
                </c:pt>
              </c:numCache>
            </c:numRef>
          </c:yVal>
          <c:smooth val="0"/>
        </c:ser>
        <c:ser>
          <c:idx val="2"/>
          <c:order val="2"/>
          <c:tx>
            <c:v>A23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BeforeAfterTunnelRoll!$E$17:$E$20</c:f>
              <c:numCache>
                <c:ptCount val="4"/>
                <c:pt idx="0">
                  <c:v>-0.001471</c:v>
                </c:pt>
                <c:pt idx="1">
                  <c:v>-0.001163</c:v>
                </c:pt>
                <c:pt idx="2">
                  <c:v>0.006511</c:v>
                </c:pt>
                <c:pt idx="3">
                  <c:v>0.00239</c:v>
                </c:pt>
              </c:numCache>
            </c:numRef>
          </c:xVal>
          <c:yVal>
            <c:numRef>
              <c:f>BeforeAfterTunnelRoll!$R$17:$R$20</c:f>
              <c:numCache>
                <c:ptCount val="4"/>
                <c:pt idx="0">
                  <c:v>1.2227</c:v>
                </c:pt>
                <c:pt idx="1">
                  <c:v>1.6388</c:v>
                </c:pt>
                <c:pt idx="2">
                  <c:v>-8.4287</c:v>
                </c:pt>
                <c:pt idx="3">
                  <c:v>-2.1127</c:v>
                </c:pt>
              </c:numCache>
            </c:numRef>
          </c:yVal>
          <c:smooth val="0"/>
        </c:ser>
        <c:ser>
          <c:idx val="3"/>
          <c:order val="3"/>
          <c:tx>
            <c:v>A24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BeforeAfterTunnelRoll!$E$22:$E$25</c:f>
              <c:numCache>
                <c:ptCount val="4"/>
                <c:pt idx="0">
                  <c:v>-0.0009835</c:v>
                </c:pt>
                <c:pt idx="1">
                  <c:v>-0.002939</c:v>
                </c:pt>
                <c:pt idx="2">
                  <c:v>0.002908</c:v>
                </c:pt>
                <c:pt idx="3">
                  <c:v>0.001022</c:v>
                </c:pt>
              </c:numCache>
            </c:numRef>
          </c:xVal>
          <c:yVal>
            <c:numRef>
              <c:f>BeforeAfterTunnelRoll!$R$22:$R$25</c:f>
              <c:numCache>
                <c:ptCount val="4"/>
                <c:pt idx="0">
                  <c:v>1.9557</c:v>
                </c:pt>
                <c:pt idx="1">
                  <c:v>3.4088</c:v>
                </c:pt>
                <c:pt idx="2">
                  <c:v>-3.4356</c:v>
                </c:pt>
                <c:pt idx="3">
                  <c:v>1.9499</c:v>
                </c:pt>
              </c:numCache>
            </c:numRef>
          </c:yVal>
          <c:smooth val="0"/>
        </c:ser>
        <c:ser>
          <c:idx val="4"/>
          <c:order val="4"/>
          <c:tx>
            <c:v>A42 Data sign chgd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beforeShim!$D$17:$D$20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beforeShim!$I$17:$I$20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A43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beforeShim!$C$22:$C$25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beforeShim!$I$22:$I$25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4939303"/>
        <c:axId val="1800544"/>
      </c:scatterChart>
      <c:valAx>
        <c:axId val="44939303"/>
        <c:scaling>
          <c:orientation val="minMax"/>
          <c:max val="0.01"/>
          <c:min val="-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Tunnel "Field Angle" (Phil System, 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  <a:prstDash val="sysDot"/>
            </a:ln>
          </c:spPr>
        </c:minorGridlines>
        <c:delete val="0"/>
        <c:numFmt formatCode="0.0000" sourceLinked="0"/>
        <c:majorTickMark val="out"/>
        <c:minorTickMark val="none"/>
        <c:tickLblPos val="nextTo"/>
        <c:spPr>
          <a:ln w="3175">
            <a:solidFill/>
          </a:ln>
        </c:spPr>
        <c:crossAx val="1800544"/>
        <c:crossesAt val="-10"/>
        <c:crossBetween val="midCat"/>
        <c:dispUnits/>
        <c:majorUnit val="0.005"/>
        <c:minorUnit val="0.001"/>
      </c:valAx>
      <c:valAx>
        <c:axId val="1800544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Normalized Legacy Yoke Coil Signal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crossAx val="44939303"/>
        <c:crossesAt val="-0.01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75"/>
          <c:y val="0.6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Tunnel Kaiser Data (2003 Shutdown)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11Hz Warm Legacy Kaiser Signal vs Tunnel Angle AFTER MOVE</a:t>
            </a:r>
          </a:p>
        </c:rich>
      </c:tx>
      <c:layout>
        <c:manualLayout>
          <c:xMode val="factor"/>
          <c:yMode val="factor"/>
          <c:x val="0.02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975"/>
          <c:w val="0.86775"/>
          <c:h val="0.814"/>
        </c:manualLayout>
      </c:layout>
      <c:scatterChart>
        <c:scatterStyle val="lineMarker"/>
        <c:varyColors val="0"/>
        <c:ser>
          <c:idx val="0"/>
          <c:order val="0"/>
          <c:tx>
            <c:v>A21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BeforeAfterTunnelRoll!$E$5:$E$8</c:f>
              <c:numCache>
                <c:ptCount val="4"/>
                <c:pt idx="0">
                  <c:v>0.004561</c:v>
                </c:pt>
                <c:pt idx="1">
                  <c:v>-0.002579</c:v>
                </c:pt>
                <c:pt idx="2">
                  <c:v>-0.000605</c:v>
                </c:pt>
                <c:pt idx="3">
                  <c:v>0.003482</c:v>
                </c:pt>
              </c:numCache>
            </c:numRef>
          </c:xVal>
          <c:yVal>
            <c:numRef>
              <c:f>BeforeAfterTunnelRoll!$R$5:$R$8</c:f>
              <c:numCache>
                <c:ptCount val="4"/>
                <c:pt idx="0">
                  <c:v>-5.0018</c:v>
                </c:pt>
                <c:pt idx="1">
                  <c:v>2.2388</c:v>
                </c:pt>
                <c:pt idx="2">
                  <c:v>0.5651</c:v>
                </c:pt>
                <c:pt idx="3">
                  <c:v>-4.332</c:v>
                </c:pt>
              </c:numCache>
            </c:numRef>
          </c:yVal>
          <c:smooth val="0"/>
        </c:ser>
        <c:ser>
          <c:idx val="1"/>
          <c:order val="1"/>
          <c:tx>
            <c:v>A22 Data sign chgd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(BeforeAfterTunnelRoll!$G$10,BeforeAfterTunnelRoll!$G$11,BeforeAfterTunnelRoll!$G$13,BeforeAfterTunnelRoll!$G$14)</c:f>
              <c:numCache>
                <c:ptCount val="4"/>
                <c:pt idx="0">
                  <c:v>-0.000648</c:v>
                </c:pt>
                <c:pt idx="1">
                  <c:v>-0.000538</c:v>
                </c:pt>
                <c:pt idx="2">
                  <c:v>0.0002935</c:v>
                </c:pt>
                <c:pt idx="3">
                  <c:v>0.002349</c:v>
                </c:pt>
              </c:numCache>
            </c:numRef>
          </c:xVal>
          <c:yVal>
            <c:numRef>
              <c:f>(BeforeAfterTunnelRoll!$R$10,BeforeAfterTunnelRoll!$R$11,BeforeAfterTunnelRoll!$R$13,BeforeAfterTunnelRoll!$R$14)</c:f>
              <c:numCache>
                <c:ptCount val="4"/>
                <c:pt idx="0">
                  <c:v>0.5806</c:v>
                </c:pt>
                <c:pt idx="1">
                  <c:v>0.6015</c:v>
                </c:pt>
                <c:pt idx="2">
                  <c:v>-0.3795</c:v>
                </c:pt>
                <c:pt idx="3">
                  <c:v>-1.7118</c:v>
                </c:pt>
              </c:numCache>
            </c:numRef>
          </c:yVal>
          <c:smooth val="0"/>
        </c:ser>
        <c:ser>
          <c:idx val="2"/>
          <c:order val="2"/>
          <c:tx>
            <c:v>A23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BeforeAfterTunnelRoll!$E$17:$E$20</c:f>
              <c:numCache>
                <c:ptCount val="4"/>
                <c:pt idx="0">
                  <c:v>-0.001471</c:v>
                </c:pt>
                <c:pt idx="1">
                  <c:v>-0.001163</c:v>
                </c:pt>
                <c:pt idx="2">
                  <c:v>0.006511</c:v>
                </c:pt>
                <c:pt idx="3">
                  <c:v>0.00239</c:v>
                </c:pt>
              </c:numCache>
            </c:numRef>
          </c:xVal>
          <c:yVal>
            <c:numRef>
              <c:f>BeforeAfterTunnelRoll!$R$17:$R$20</c:f>
              <c:numCache>
                <c:ptCount val="4"/>
                <c:pt idx="0">
                  <c:v>1.2227</c:v>
                </c:pt>
                <c:pt idx="1">
                  <c:v>1.6388</c:v>
                </c:pt>
                <c:pt idx="2">
                  <c:v>-8.4287</c:v>
                </c:pt>
                <c:pt idx="3">
                  <c:v>-2.1127</c:v>
                </c:pt>
              </c:numCache>
            </c:numRef>
          </c:yVal>
          <c:smooth val="0"/>
        </c:ser>
        <c:ser>
          <c:idx val="3"/>
          <c:order val="3"/>
          <c:tx>
            <c:v>A24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BeforeAfterTunnelRoll!$E$22:$E$25</c:f>
              <c:numCache>
                <c:ptCount val="4"/>
                <c:pt idx="0">
                  <c:v>-0.0009835</c:v>
                </c:pt>
                <c:pt idx="1">
                  <c:v>-0.002939</c:v>
                </c:pt>
                <c:pt idx="2">
                  <c:v>0.002908</c:v>
                </c:pt>
                <c:pt idx="3">
                  <c:v>0.001022</c:v>
                </c:pt>
              </c:numCache>
            </c:numRef>
          </c:xVal>
          <c:yVal>
            <c:numRef>
              <c:f>BeforeAfterTunnelRoll!$R$22:$R$25</c:f>
              <c:numCache>
                <c:ptCount val="4"/>
                <c:pt idx="0">
                  <c:v>1.9557</c:v>
                </c:pt>
                <c:pt idx="1">
                  <c:v>3.4088</c:v>
                </c:pt>
                <c:pt idx="2">
                  <c:v>-3.4356</c:v>
                </c:pt>
                <c:pt idx="3">
                  <c:v>1.9499</c:v>
                </c:pt>
              </c:numCache>
            </c:numRef>
          </c:yVal>
          <c:smooth val="0"/>
        </c:ser>
        <c:ser>
          <c:idx val="4"/>
          <c:order val="4"/>
          <c:tx>
            <c:v>A42 Data sign chgd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beforeShim!$D$17:$D$20</c:f>
              <c:numCache>
                <c:ptCount val="4"/>
                <c:pt idx="0">
                  <c:v>0.00409</c:v>
                </c:pt>
                <c:pt idx="1">
                  <c:v>0.00209</c:v>
                </c:pt>
                <c:pt idx="2">
                  <c:v>0.00068</c:v>
                </c:pt>
                <c:pt idx="3">
                  <c:v>-0.00423</c:v>
                </c:pt>
              </c:numCache>
            </c:numRef>
          </c:xVal>
          <c:yVal>
            <c:numRef>
              <c:f>beforeShim!$I$17:$I$20</c:f>
              <c:numCache>
                <c:ptCount val="4"/>
                <c:pt idx="0">
                  <c:v>-4.8344</c:v>
                </c:pt>
                <c:pt idx="1">
                  <c:v>-1.3554</c:v>
                </c:pt>
                <c:pt idx="2">
                  <c:v>-0.8125</c:v>
                </c:pt>
                <c:pt idx="3">
                  <c:v>2.597</c:v>
                </c:pt>
              </c:numCache>
            </c:numRef>
          </c:yVal>
          <c:smooth val="0"/>
        </c:ser>
        <c:ser>
          <c:idx val="5"/>
          <c:order val="5"/>
          <c:tx>
            <c:v>A43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beforeShim!$C$22:$C$25</c:f>
              <c:numCache>
                <c:ptCount val="4"/>
                <c:pt idx="0">
                  <c:v>-0.00469</c:v>
                </c:pt>
                <c:pt idx="1">
                  <c:v>0.00087</c:v>
                </c:pt>
                <c:pt idx="2">
                  <c:v>-0.00059</c:v>
                </c:pt>
                <c:pt idx="3">
                  <c:v>0.00199</c:v>
                </c:pt>
              </c:numCache>
            </c:numRef>
          </c:xVal>
          <c:yVal>
            <c:numRef>
              <c:f>beforeShim!$I$22:$I$25</c:f>
              <c:numCache>
                <c:ptCount val="4"/>
                <c:pt idx="0">
                  <c:v>4.1749</c:v>
                </c:pt>
                <c:pt idx="1">
                  <c:v>-1.1264</c:v>
                </c:pt>
                <c:pt idx="2">
                  <c:v>-0.0141</c:v>
                </c:pt>
                <c:pt idx="3">
                  <c:v>-2.2234</c:v>
                </c:pt>
              </c:numCache>
            </c:numRef>
          </c:yVal>
          <c:smooth val="0"/>
        </c:ser>
        <c:ser>
          <c:idx val="6"/>
          <c:order val="6"/>
          <c:tx>
            <c:v>B11 Data sign chgd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beforeShim!$D$5:$D$8</c:f>
              <c:numCache>
                <c:ptCount val="4"/>
                <c:pt idx="0">
                  <c:v>0.00375</c:v>
                </c:pt>
                <c:pt idx="1">
                  <c:v>0.00024</c:v>
                </c:pt>
                <c:pt idx="2">
                  <c:v>0.00085</c:v>
                </c:pt>
                <c:pt idx="3">
                  <c:v>0.00316</c:v>
                </c:pt>
              </c:numCache>
            </c:numRef>
          </c:xVal>
          <c:yVal>
            <c:numRef>
              <c:f>beforeShim!$I$5:$I$8</c:f>
              <c:numCache>
                <c:ptCount val="4"/>
                <c:pt idx="0">
                  <c:v>-3.772</c:v>
                </c:pt>
                <c:pt idx="1">
                  <c:v>0.1694</c:v>
                </c:pt>
                <c:pt idx="2">
                  <c:v>-1.1324</c:v>
                </c:pt>
                <c:pt idx="3">
                  <c:v>-2.1083</c:v>
                </c:pt>
              </c:numCache>
            </c:numRef>
          </c:yVal>
          <c:smooth val="0"/>
        </c:ser>
        <c:ser>
          <c:idx val="7"/>
          <c:order val="7"/>
          <c:tx>
            <c:v>B12 Data sign chgd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beforeShim!$D$11:$D$13</c:f>
              <c:numCache>
                <c:ptCount val="3"/>
                <c:pt idx="0">
                  <c:v>-0.00109</c:v>
                </c:pt>
                <c:pt idx="1">
                  <c:v>0.00115</c:v>
                </c:pt>
                <c:pt idx="2">
                  <c:v>-0.00082</c:v>
                </c:pt>
              </c:numCache>
            </c:numRef>
          </c:xVal>
          <c:yVal>
            <c:numRef>
              <c:f>beforeShim!$I$11:$I$13</c:f>
              <c:numCache>
                <c:ptCount val="3"/>
                <c:pt idx="0">
                  <c:v>0.8489</c:v>
                </c:pt>
                <c:pt idx="1">
                  <c:v>-1.4101</c:v>
                </c:pt>
                <c:pt idx="2">
                  <c:v>0.7216</c:v>
                </c:pt>
              </c:numCache>
            </c:numRef>
          </c:yVal>
          <c:smooth val="0"/>
        </c:ser>
        <c:axId val="16204897"/>
        <c:axId val="11626346"/>
      </c:scatterChart>
      <c:valAx>
        <c:axId val="16204897"/>
        <c:scaling>
          <c:orientation val="minMax"/>
          <c:max val="0.01"/>
          <c:min val="-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Tunnel "Field Angle" (Phil System, 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  <a:prstDash val="sysDot"/>
            </a:ln>
          </c:spPr>
        </c:minorGridlines>
        <c:delete val="0"/>
        <c:numFmt formatCode="0.0000" sourceLinked="0"/>
        <c:majorTickMark val="out"/>
        <c:minorTickMark val="none"/>
        <c:tickLblPos val="nextTo"/>
        <c:spPr>
          <a:ln w="3175">
            <a:solidFill/>
          </a:ln>
        </c:spPr>
        <c:crossAx val="11626346"/>
        <c:crossesAt val="-10"/>
        <c:crossBetween val="midCat"/>
        <c:dispUnits/>
        <c:majorUnit val="0.005"/>
        <c:minorUnit val="0.001"/>
      </c:valAx>
      <c:valAx>
        <c:axId val="11626346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Normalized Legacy Yoke Coil Signal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crossAx val="16204897"/>
        <c:crossesAt val="-0.01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50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59</xdr:row>
      <xdr:rowOff>47625</xdr:rowOff>
    </xdr:from>
    <xdr:to>
      <xdr:col>5</xdr:col>
      <xdr:colOff>28575</xdr:colOff>
      <xdr:row>90</xdr:row>
      <xdr:rowOff>28575</xdr:rowOff>
    </xdr:to>
    <xdr:graphicFrame>
      <xdr:nvGraphicFramePr>
        <xdr:cNvPr id="1" name="Chart 2"/>
        <xdr:cNvGraphicFramePr/>
      </xdr:nvGraphicFramePr>
      <xdr:xfrm>
        <a:off x="9525" y="9601200"/>
        <a:ext cx="50482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51</xdr:row>
      <xdr:rowOff>28575</xdr:rowOff>
    </xdr:from>
    <xdr:to>
      <xdr:col>15</xdr:col>
      <xdr:colOff>590550</xdr:colOff>
      <xdr:row>86</xdr:row>
      <xdr:rowOff>28575</xdr:rowOff>
    </xdr:to>
    <xdr:graphicFrame>
      <xdr:nvGraphicFramePr>
        <xdr:cNvPr id="2" name="Chart 4"/>
        <xdr:cNvGraphicFramePr/>
      </xdr:nvGraphicFramePr>
      <xdr:xfrm>
        <a:off x="6086475" y="8286750"/>
        <a:ext cx="6038850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5</xdr:col>
      <xdr:colOff>0</xdr:colOff>
      <xdr:row>59</xdr:row>
      <xdr:rowOff>9525</xdr:rowOff>
    </xdr:to>
    <xdr:graphicFrame>
      <xdr:nvGraphicFramePr>
        <xdr:cNvPr id="3" name="Chart 5"/>
        <xdr:cNvGraphicFramePr/>
      </xdr:nvGraphicFramePr>
      <xdr:xfrm>
        <a:off x="0" y="4543425"/>
        <a:ext cx="5029200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51</xdr:row>
      <xdr:rowOff>28575</xdr:rowOff>
    </xdr:from>
    <xdr:to>
      <xdr:col>25</xdr:col>
      <xdr:colOff>590550</xdr:colOff>
      <xdr:row>86</xdr:row>
      <xdr:rowOff>19050</xdr:rowOff>
    </xdr:to>
    <xdr:graphicFrame>
      <xdr:nvGraphicFramePr>
        <xdr:cNvPr id="4" name="Chart 6"/>
        <xdr:cNvGraphicFramePr/>
      </xdr:nvGraphicFramePr>
      <xdr:xfrm>
        <a:off x="12172950" y="8286750"/>
        <a:ext cx="6048375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0.11775</cdr:y>
    </cdr:from>
    <cdr:to>
      <cdr:x>0.87675</cdr:x>
      <cdr:y>0.85325</cdr:y>
    </cdr:to>
    <cdr:sp>
      <cdr:nvSpPr>
        <cdr:cNvPr id="1" name="Line 1"/>
        <cdr:cNvSpPr>
          <a:spLocks/>
        </cdr:cNvSpPr>
      </cdr:nvSpPr>
      <cdr:spPr>
        <a:xfrm>
          <a:off x="752475" y="666750"/>
          <a:ext cx="455295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0.1175</cdr:y>
    </cdr:from>
    <cdr:to>
      <cdr:x>0.877</cdr:x>
      <cdr:y>0.8535</cdr:y>
    </cdr:to>
    <cdr:sp>
      <cdr:nvSpPr>
        <cdr:cNvPr id="1" name="Line 1"/>
        <cdr:cNvSpPr>
          <a:spLocks/>
        </cdr:cNvSpPr>
      </cdr:nvSpPr>
      <cdr:spPr>
        <a:xfrm>
          <a:off x="752475" y="666750"/>
          <a:ext cx="4572000" cy="418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51</xdr:row>
      <xdr:rowOff>9525</xdr:rowOff>
    </xdr:from>
    <xdr:to>
      <xdr:col>12</xdr:col>
      <xdr:colOff>0</xdr:colOff>
      <xdr:row>86</xdr:row>
      <xdr:rowOff>0</xdr:rowOff>
    </xdr:to>
    <xdr:graphicFrame>
      <xdr:nvGraphicFramePr>
        <xdr:cNvPr id="1" name="Chart 4"/>
        <xdr:cNvGraphicFramePr/>
      </xdr:nvGraphicFramePr>
      <xdr:xfrm>
        <a:off x="6134100" y="8267700"/>
        <a:ext cx="56959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1</xdr:row>
      <xdr:rowOff>19050</xdr:rowOff>
    </xdr:from>
    <xdr:to>
      <xdr:col>21</xdr:col>
      <xdr:colOff>590550</xdr:colOff>
      <xdr:row>36</xdr:row>
      <xdr:rowOff>19050</xdr:rowOff>
    </xdr:to>
    <xdr:graphicFrame>
      <xdr:nvGraphicFramePr>
        <xdr:cNvPr id="2" name="Chart 5"/>
        <xdr:cNvGraphicFramePr/>
      </xdr:nvGraphicFramePr>
      <xdr:xfrm>
        <a:off x="11849100" y="180975"/>
        <a:ext cx="6057900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51</xdr:row>
      <xdr:rowOff>0</xdr:rowOff>
    </xdr:from>
    <xdr:to>
      <xdr:col>21</xdr:col>
      <xdr:colOff>581025</xdr:colOff>
      <xdr:row>86</xdr:row>
      <xdr:rowOff>9525</xdr:rowOff>
    </xdr:to>
    <xdr:graphicFrame>
      <xdr:nvGraphicFramePr>
        <xdr:cNvPr id="3" name="Chart 6"/>
        <xdr:cNvGraphicFramePr/>
      </xdr:nvGraphicFramePr>
      <xdr:xfrm>
        <a:off x="11830050" y="8258175"/>
        <a:ext cx="6067425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G1">
      <selection activeCell="R8" sqref="R8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14.57421875" style="0" customWidth="1"/>
    <col min="4" max="4" width="17.00390625" style="0" customWidth="1"/>
    <col min="5" max="5" width="13.421875" style="0" customWidth="1"/>
    <col min="6" max="6" width="15.28125" style="0" customWidth="1"/>
  </cols>
  <sheetData>
    <row r="1" spans="1:18" ht="12.75">
      <c r="A1" t="s">
        <v>0</v>
      </c>
      <c r="B1" t="s">
        <v>1</v>
      </c>
      <c r="C1" s="1" t="s">
        <v>2</v>
      </c>
      <c r="D1" t="s">
        <v>4</v>
      </c>
      <c r="E1" s="2" t="s">
        <v>5</v>
      </c>
      <c r="F1" t="s">
        <v>4</v>
      </c>
      <c r="H1" t="s">
        <v>43</v>
      </c>
      <c r="L1" t="s">
        <v>48</v>
      </c>
      <c r="O1" t="s">
        <v>76</v>
      </c>
      <c r="R1" t="s">
        <v>48</v>
      </c>
    </row>
    <row r="2" spans="1:18" ht="12.75">
      <c r="A2" t="s">
        <v>70</v>
      </c>
      <c r="C2" t="s">
        <v>3</v>
      </c>
      <c r="D2" t="s">
        <v>7</v>
      </c>
      <c r="E2" t="s">
        <v>3</v>
      </c>
      <c r="F2" t="s">
        <v>7</v>
      </c>
      <c r="H2" t="s">
        <v>44</v>
      </c>
      <c r="L2" t="s">
        <v>75</v>
      </c>
      <c r="O2" t="s">
        <v>94</v>
      </c>
      <c r="R2" t="s">
        <v>96</v>
      </c>
    </row>
    <row r="3" spans="3:18" ht="12.75">
      <c r="C3" t="s">
        <v>6</v>
      </c>
      <c r="E3" t="s">
        <v>6</v>
      </c>
      <c r="G3" s="5" t="s">
        <v>73</v>
      </c>
      <c r="I3" s="5" t="s">
        <v>45</v>
      </c>
      <c r="L3" t="s">
        <v>95</v>
      </c>
      <c r="R3" t="s">
        <v>93</v>
      </c>
    </row>
    <row r="4" spans="7:10" ht="12.75">
      <c r="G4" s="5" t="s">
        <v>72</v>
      </c>
      <c r="J4" s="5" t="s">
        <v>49</v>
      </c>
    </row>
    <row r="5" spans="1:18" ht="12.75">
      <c r="A5" t="s">
        <v>14</v>
      </c>
      <c r="B5" t="s">
        <v>8</v>
      </c>
      <c r="C5" s="3">
        <v>0.004813</v>
      </c>
      <c r="D5" s="7">
        <v>100</v>
      </c>
      <c r="E5" s="3">
        <v>0.004561</v>
      </c>
      <c r="F5" s="7">
        <v>100</v>
      </c>
      <c r="H5" s="3">
        <f>E5-C5</f>
        <v>-0.0002519999999999996</v>
      </c>
      <c r="L5">
        <v>-0.7655</v>
      </c>
      <c r="O5">
        <v>1.78</v>
      </c>
      <c r="R5" s="10">
        <v>-5.0018</v>
      </c>
    </row>
    <row r="6" spans="1:18" ht="12.75">
      <c r="A6" t="s">
        <v>15</v>
      </c>
      <c r="B6" s="2" t="s">
        <v>9</v>
      </c>
      <c r="C6" s="3">
        <v>-0.002326</v>
      </c>
      <c r="D6" s="7">
        <v>20</v>
      </c>
      <c r="E6" s="3">
        <v>-0.002579</v>
      </c>
      <c r="F6" s="7">
        <v>10</v>
      </c>
      <c r="H6" s="3">
        <f aca="true" t="shared" si="0" ref="H6:H24">E6-C6</f>
        <v>-0.0002530000000000002</v>
      </c>
      <c r="L6" s="2">
        <v>0.3163</v>
      </c>
      <c r="O6">
        <v>-1.08</v>
      </c>
      <c r="R6" s="10">
        <v>2.2388</v>
      </c>
    </row>
    <row r="7" spans="1:19" ht="12.75">
      <c r="A7" t="s">
        <v>16</v>
      </c>
      <c r="B7" t="s">
        <v>10</v>
      </c>
      <c r="C7" s="3">
        <v>-0.00053</v>
      </c>
      <c r="D7" s="7">
        <v>2</v>
      </c>
      <c r="E7" s="3">
        <v>-0.000605</v>
      </c>
      <c r="F7" s="7">
        <v>1</v>
      </c>
      <c r="H7" s="3">
        <f t="shared" si="0"/>
        <v>-7.499999999999998E-05</v>
      </c>
      <c r="L7">
        <v>0.0809</v>
      </c>
      <c r="M7" t="s">
        <v>74</v>
      </c>
      <c r="R7" s="10">
        <v>0.5651</v>
      </c>
      <c r="S7" t="s">
        <v>99</v>
      </c>
    </row>
    <row r="8" spans="1:18" ht="12.75">
      <c r="A8" t="s">
        <v>17</v>
      </c>
      <c r="B8" t="s">
        <v>11</v>
      </c>
      <c r="C8" s="3">
        <v>0.003587</v>
      </c>
      <c r="D8" s="7">
        <v>20</v>
      </c>
      <c r="E8" s="3">
        <v>0.003482</v>
      </c>
      <c r="F8" s="7">
        <v>10</v>
      </c>
      <c r="H8" s="3">
        <f t="shared" si="0"/>
        <v>-0.00010500000000000006</v>
      </c>
      <c r="L8">
        <v>-0.5548</v>
      </c>
      <c r="O8">
        <v>1.92</v>
      </c>
      <c r="R8" s="10">
        <v>-4.332</v>
      </c>
    </row>
    <row r="9" spans="3:18" ht="12.75">
      <c r="C9" s="3"/>
      <c r="D9" s="7"/>
      <c r="E9" s="3"/>
      <c r="F9" s="7"/>
      <c r="H9" s="3"/>
      <c r="R9" s="10"/>
    </row>
    <row r="10" spans="1:18" ht="12.75">
      <c r="A10" t="s">
        <v>18</v>
      </c>
      <c r="B10" t="s">
        <v>12</v>
      </c>
      <c r="C10" s="3">
        <v>0.0005</v>
      </c>
      <c r="D10" s="7">
        <v>2</v>
      </c>
      <c r="E10" s="3">
        <v>0.000648</v>
      </c>
      <c r="F10" s="7">
        <v>1</v>
      </c>
      <c r="G10" s="4">
        <f>-E10</f>
        <v>-0.000648</v>
      </c>
      <c r="H10" s="3">
        <f t="shared" si="0"/>
        <v>0.00014800000000000002</v>
      </c>
      <c r="L10">
        <v>0.0957</v>
      </c>
      <c r="O10">
        <v>0.44</v>
      </c>
      <c r="R10" s="10">
        <v>0.5806</v>
      </c>
    </row>
    <row r="11" spans="1:18" ht="12.75">
      <c r="A11" t="s">
        <v>19</v>
      </c>
      <c r="B11" t="s">
        <v>13</v>
      </c>
      <c r="C11" s="3">
        <v>0.00087</v>
      </c>
      <c r="D11" s="7">
        <v>10</v>
      </c>
      <c r="E11" s="3">
        <v>0.000538</v>
      </c>
      <c r="F11" s="7">
        <v>10</v>
      </c>
      <c r="G11" s="4">
        <f>-E11</f>
        <v>-0.000538</v>
      </c>
      <c r="H11" s="3">
        <f t="shared" si="0"/>
        <v>-0.00033200000000000005</v>
      </c>
      <c r="L11">
        <v>-0.0256</v>
      </c>
      <c r="O11">
        <v>0.49</v>
      </c>
      <c r="R11" s="10">
        <v>0.6015</v>
      </c>
    </row>
    <row r="12" spans="1:18" ht="12.75">
      <c r="A12" t="s">
        <v>23</v>
      </c>
      <c r="B12" t="s">
        <v>13</v>
      </c>
      <c r="C12" s="3">
        <v>0.000879</v>
      </c>
      <c r="D12" s="7">
        <v>10</v>
      </c>
      <c r="E12" s="3"/>
      <c r="F12" s="7"/>
      <c r="G12" s="4"/>
      <c r="H12" s="3"/>
      <c r="R12" s="10"/>
    </row>
    <row r="13" spans="1:18" ht="12.75">
      <c r="A13" t="s">
        <v>20</v>
      </c>
      <c r="B13" t="s">
        <v>24</v>
      </c>
      <c r="C13" s="4">
        <v>-0.2008</v>
      </c>
      <c r="D13" s="6" t="s">
        <v>42</v>
      </c>
      <c r="E13" s="3">
        <v>-0.0002935</v>
      </c>
      <c r="F13" s="7">
        <v>1</v>
      </c>
      <c r="G13" s="4">
        <f>-E13</f>
        <v>0.0002935</v>
      </c>
      <c r="H13" s="3"/>
      <c r="L13">
        <v>0.0394</v>
      </c>
      <c r="O13">
        <v>-0.25</v>
      </c>
      <c r="R13" s="10">
        <v>-0.3795</v>
      </c>
    </row>
    <row r="14" spans="1:19" ht="12.75">
      <c r="A14" t="s">
        <v>21</v>
      </c>
      <c r="B14" s="9" t="s">
        <v>25</v>
      </c>
      <c r="C14" s="3">
        <v>-0.002481</v>
      </c>
      <c r="D14" s="7">
        <v>100</v>
      </c>
      <c r="E14" s="3">
        <v>-0.002349</v>
      </c>
      <c r="F14" s="7">
        <v>20</v>
      </c>
      <c r="G14" s="4">
        <f>-E14</f>
        <v>0.002349</v>
      </c>
      <c r="H14" s="3">
        <f t="shared" si="0"/>
        <v>0.00013200000000000017</v>
      </c>
      <c r="L14">
        <v>-0.2125</v>
      </c>
      <c r="M14" s="9"/>
      <c r="O14">
        <v>0.36</v>
      </c>
      <c r="R14" s="10">
        <v>-1.7118</v>
      </c>
      <c r="S14" t="s">
        <v>98</v>
      </c>
    </row>
    <row r="15" spans="1:18" ht="12.75">
      <c r="A15" t="s">
        <v>22</v>
      </c>
      <c r="B15" t="s">
        <v>25</v>
      </c>
      <c r="C15" s="3">
        <v>-0.002548</v>
      </c>
      <c r="D15" s="7">
        <v>20</v>
      </c>
      <c r="E15" s="3"/>
      <c r="F15" s="7"/>
      <c r="H15" s="3"/>
      <c r="R15" s="10"/>
    </row>
    <row r="16" spans="3:18" ht="12.75">
      <c r="C16" s="3"/>
      <c r="D16" s="7"/>
      <c r="E16" s="8" t="s">
        <v>46</v>
      </c>
      <c r="F16" s="7"/>
      <c r="H16" s="8" t="s">
        <v>46</v>
      </c>
      <c r="R16" s="10"/>
    </row>
    <row r="17" spans="1:18" ht="12.75">
      <c r="A17" t="s">
        <v>26</v>
      </c>
      <c r="B17" t="s">
        <v>34</v>
      </c>
      <c r="C17" s="3">
        <v>0.001399</v>
      </c>
      <c r="D17" s="7">
        <v>100</v>
      </c>
      <c r="E17" s="3">
        <v>-0.001471</v>
      </c>
      <c r="F17" s="7">
        <v>10</v>
      </c>
      <c r="H17" s="4">
        <f t="shared" si="0"/>
        <v>-0.00287</v>
      </c>
      <c r="I17" s="3">
        <f>E17+C17</f>
        <v>-7.200000000000002E-05</v>
      </c>
      <c r="J17" s="3">
        <f>-C17</f>
        <v>-0.001399</v>
      </c>
      <c r="L17">
        <v>0.4965</v>
      </c>
      <c r="O17">
        <v>-2.26</v>
      </c>
      <c r="R17" s="10">
        <v>1.2227</v>
      </c>
    </row>
    <row r="18" spans="1:18" ht="12.75">
      <c r="A18" t="s">
        <v>27</v>
      </c>
      <c r="B18" t="s">
        <v>35</v>
      </c>
      <c r="C18" s="3">
        <v>0.000983</v>
      </c>
      <c r="D18" s="7">
        <v>10</v>
      </c>
      <c r="E18" s="3">
        <v>-0.001163</v>
      </c>
      <c r="F18" s="7">
        <v>20</v>
      </c>
      <c r="H18" s="4">
        <f t="shared" si="0"/>
        <v>-0.002146</v>
      </c>
      <c r="I18" s="3">
        <f aca="true" t="shared" si="1" ref="I18:I24">E18+C18</f>
        <v>-0.00018000000000000004</v>
      </c>
      <c r="J18" s="3">
        <f aca="true" t="shared" si="2" ref="J18:J24">-C18</f>
        <v>-0.000983</v>
      </c>
      <c r="L18">
        <v>0.4141</v>
      </c>
      <c r="O18">
        <v>-2.66</v>
      </c>
      <c r="R18" s="10">
        <v>1.6388</v>
      </c>
    </row>
    <row r="19" spans="1:18" ht="12.75">
      <c r="A19" t="s">
        <v>28</v>
      </c>
      <c r="B19" t="s">
        <v>36</v>
      </c>
      <c r="C19" s="3">
        <v>-0.006922</v>
      </c>
      <c r="D19" s="7">
        <v>100</v>
      </c>
      <c r="E19" s="3">
        <v>0.006511</v>
      </c>
      <c r="F19" s="7">
        <v>100</v>
      </c>
      <c r="H19" s="4">
        <f t="shared" si="0"/>
        <v>0.013433</v>
      </c>
      <c r="I19" s="3">
        <f t="shared" si="1"/>
        <v>-0.0004109999999999999</v>
      </c>
      <c r="J19" s="3">
        <f t="shared" si="2"/>
        <v>0.006922</v>
      </c>
      <c r="L19">
        <v>-1.3363</v>
      </c>
      <c r="O19">
        <v>4.64</v>
      </c>
      <c r="R19" s="10">
        <v>-8.4287</v>
      </c>
    </row>
    <row r="20" spans="1:18" ht="12.75">
      <c r="A20" t="s">
        <v>29</v>
      </c>
      <c r="B20" t="s">
        <v>37</v>
      </c>
      <c r="C20" s="3">
        <v>-0.002635</v>
      </c>
      <c r="D20" s="7">
        <v>20</v>
      </c>
      <c r="E20" s="3">
        <v>0.00239</v>
      </c>
      <c r="F20" s="7">
        <v>20</v>
      </c>
      <c r="H20" s="4">
        <f t="shared" si="0"/>
        <v>0.005025</v>
      </c>
      <c r="I20" s="3">
        <f t="shared" si="1"/>
        <v>-0.000245</v>
      </c>
      <c r="J20" s="3">
        <f t="shared" si="2"/>
        <v>0.002635</v>
      </c>
      <c r="L20">
        <v>-0.2383</v>
      </c>
      <c r="O20">
        <v>-0.18</v>
      </c>
      <c r="R20" s="10">
        <v>-2.1127</v>
      </c>
    </row>
    <row r="21" spans="3:18" ht="12.75">
      <c r="C21" s="3"/>
      <c r="D21" s="7"/>
      <c r="E21" s="3"/>
      <c r="F21" s="7"/>
      <c r="H21" s="4"/>
      <c r="I21" s="3"/>
      <c r="J21" s="3"/>
      <c r="R21" s="10"/>
    </row>
    <row r="22" spans="1:18" ht="12.75">
      <c r="A22" t="s">
        <v>30</v>
      </c>
      <c r="B22" s="2" t="s">
        <v>38</v>
      </c>
      <c r="C22" s="3">
        <v>0.000923</v>
      </c>
      <c r="D22" s="7">
        <v>10</v>
      </c>
      <c r="E22" s="3">
        <v>-0.0009835</v>
      </c>
      <c r="F22" s="7">
        <v>10</v>
      </c>
      <c r="H22" s="4">
        <f t="shared" si="0"/>
        <v>-0.0019065</v>
      </c>
      <c r="I22" s="3">
        <f t="shared" si="1"/>
        <v>-6.050000000000001E-05</v>
      </c>
      <c r="J22" s="3">
        <f t="shared" si="2"/>
        <v>-0.000923</v>
      </c>
      <c r="L22" s="2">
        <v>-0.0458</v>
      </c>
      <c r="O22">
        <v>-0.39</v>
      </c>
      <c r="R22" s="10">
        <v>1.9557</v>
      </c>
    </row>
    <row r="23" spans="1:18" ht="12.75">
      <c r="A23" t="s">
        <v>31</v>
      </c>
      <c r="B23" s="2" t="s">
        <v>39</v>
      </c>
      <c r="C23" s="3">
        <v>0.003192</v>
      </c>
      <c r="D23" s="7">
        <v>20</v>
      </c>
      <c r="E23" s="3">
        <v>-0.002939</v>
      </c>
      <c r="F23" s="7">
        <v>100</v>
      </c>
      <c r="H23" s="4">
        <f t="shared" si="0"/>
        <v>-0.006131</v>
      </c>
      <c r="I23" s="3">
        <f t="shared" si="1"/>
        <v>0.00025299999999999975</v>
      </c>
      <c r="J23" s="3">
        <f t="shared" si="2"/>
        <v>-0.003192</v>
      </c>
      <c r="L23" s="2">
        <v>0.5824</v>
      </c>
      <c r="O23">
        <v>-3.16</v>
      </c>
      <c r="R23" s="10">
        <v>3.4088</v>
      </c>
    </row>
    <row r="24" spans="1:18" ht="12.75">
      <c r="A24" t="s">
        <v>32</v>
      </c>
      <c r="B24" t="s">
        <v>40</v>
      </c>
      <c r="C24" s="3">
        <v>-0.002779</v>
      </c>
      <c r="D24" s="7">
        <v>10</v>
      </c>
      <c r="E24" s="3">
        <v>0.002908</v>
      </c>
      <c r="F24" s="7">
        <v>20</v>
      </c>
      <c r="H24" s="4">
        <f t="shared" si="0"/>
        <v>0.005686999999999999</v>
      </c>
      <c r="I24" s="3">
        <f t="shared" si="1"/>
        <v>0.0001290000000000002</v>
      </c>
      <c r="J24" s="3">
        <f t="shared" si="2"/>
        <v>0.002779</v>
      </c>
      <c r="L24">
        <v>-0.4506</v>
      </c>
      <c r="O24">
        <v>1.44</v>
      </c>
      <c r="R24" s="10">
        <v>-3.4356</v>
      </c>
    </row>
    <row r="25" spans="1:18" ht="12.75">
      <c r="A25" t="s">
        <v>33</v>
      </c>
      <c r="B25" t="s">
        <v>41</v>
      </c>
      <c r="C25" s="4">
        <v>-0.065</v>
      </c>
      <c r="D25" s="6" t="s">
        <v>42</v>
      </c>
      <c r="E25" s="3">
        <v>0.001022</v>
      </c>
      <c r="F25" s="7">
        <v>10</v>
      </c>
      <c r="H25" s="3"/>
      <c r="L25">
        <v>0.3889</v>
      </c>
      <c r="O25">
        <v>-1.89</v>
      </c>
      <c r="R25" s="10">
        <v>1.9499</v>
      </c>
    </row>
    <row r="27" spans="5:13" ht="12.75">
      <c r="E27" s="5" t="s">
        <v>47</v>
      </c>
      <c r="F27" s="5"/>
      <c r="G27" s="5"/>
      <c r="H27" s="5"/>
      <c r="I27" s="5"/>
      <c r="J27" s="5"/>
      <c r="K27" s="5"/>
      <c r="L27" s="5"/>
      <c r="M27" s="5"/>
    </row>
  </sheetData>
  <printOptions/>
  <pageMargins left="0.75" right="0.75" top="1" bottom="1" header="0.5" footer="0.5"/>
  <pageSetup horizontalDpi="355" verticalDpi="355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I52">
      <selection activeCell="X62" sqref="X62"/>
    </sheetView>
  </sheetViews>
  <sheetFormatPr defaultColWidth="9.140625" defaultRowHeight="12.75"/>
  <cols>
    <col min="1" max="1" width="13.28125" style="0" bestFit="1" customWidth="1"/>
    <col min="2" max="2" width="12.57421875" style="0" bestFit="1" customWidth="1"/>
    <col min="3" max="3" width="12.421875" style="0" bestFit="1" customWidth="1"/>
    <col min="4" max="4" width="16.8515625" style="0" bestFit="1" customWidth="1"/>
    <col min="5" max="5" width="10.7109375" style="0" bestFit="1" customWidth="1"/>
    <col min="6" max="6" width="16.8515625" style="0" bestFit="1" customWidth="1"/>
    <col min="8" max="8" width="19.421875" style="0" bestFit="1" customWidth="1"/>
    <col min="9" max="9" width="18.140625" style="0" bestFit="1" customWidth="1"/>
    <col min="12" max="12" width="29.7109375" style="0" customWidth="1"/>
  </cols>
  <sheetData>
    <row r="1" spans="1:9" ht="12.75">
      <c r="A1" t="s">
        <v>0</v>
      </c>
      <c r="B1" t="s">
        <v>1</v>
      </c>
      <c r="C1" s="1" t="s">
        <v>50</v>
      </c>
      <c r="E1" s="2"/>
      <c r="F1" t="s">
        <v>48</v>
      </c>
      <c r="I1" t="s">
        <v>48</v>
      </c>
    </row>
    <row r="2" spans="1:9" ht="12.75">
      <c r="A2" t="s">
        <v>70</v>
      </c>
      <c r="C2" t="s">
        <v>3</v>
      </c>
      <c r="D2" s="5" t="s">
        <v>71</v>
      </c>
      <c r="F2" t="s">
        <v>92</v>
      </c>
      <c r="I2" t="s">
        <v>96</v>
      </c>
    </row>
    <row r="3" spans="3:6" ht="12.75">
      <c r="C3" t="s">
        <v>6</v>
      </c>
      <c r="D3" s="5"/>
      <c r="F3" t="s">
        <v>95</v>
      </c>
    </row>
    <row r="4" spans="1:4" ht="12.75">
      <c r="A4" t="s">
        <v>57</v>
      </c>
      <c r="D4" s="5"/>
    </row>
    <row r="5" spans="1:9" ht="12.75">
      <c r="A5" t="s">
        <v>83</v>
      </c>
      <c r="B5" t="s">
        <v>55</v>
      </c>
      <c r="C5">
        <v>-0.00375</v>
      </c>
      <c r="D5" s="5">
        <f aca="true" t="shared" si="0" ref="D5:D32">-C5</f>
        <v>0.00375</v>
      </c>
      <c r="F5">
        <v>-0.5714</v>
      </c>
      <c r="I5">
        <v>-3.772</v>
      </c>
    </row>
    <row r="6" spans="1:9" ht="12.75">
      <c r="A6" t="s">
        <v>84</v>
      </c>
      <c r="B6" t="s">
        <v>56</v>
      </c>
      <c r="C6">
        <v>-0.00024</v>
      </c>
      <c r="D6" s="5">
        <f t="shared" si="0"/>
        <v>0.00024</v>
      </c>
      <c r="F6">
        <v>0.0632</v>
      </c>
      <c r="I6">
        <v>0.1694</v>
      </c>
    </row>
    <row r="7" spans="1:9" ht="12.75">
      <c r="A7" t="s">
        <v>82</v>
      </c>
      <c r="B7" t="s">
        <v>54</v>
      </c>
      <c r="C7">
        <v>-0.00085</v>
      </c>
      <c r="D7" s="5">
        <f t="shared" si="0"/>
        <v>0.00085</v>
      </c>
      <c r="F7">
        <v>-0.0244</v>
      </c>
      <c r="I7">
        <v>-1.1324</v>
      </c>
    </row>
    <row r="8" spans="1:9" ht="12.75">
      <c r="A8" t="s">
        <v>81</v>
      </c>
      <c r="B8" t="s">
        <v>53</v>
      </c>
      <c r="C8">
        <v>-0.00316</v>
      </c>
      <c r="D8" s="5">
        <f t="shared" si="0"/>
        <v>0.00316</v>
      </c>
      <c r="F8">
        <v>-0.1318</v>
      </c>
      <c r="I8">
        <v>-2.1083</v>
      </c>
    </row>
    <row r="9" ht="12.75">
      <c r="D9" s="5"/>
    </row>
    <row r="10" spans="1:9" ht="12.75">
      <c r="A10" t="s">
        <v>77</v>
      </c>
      <c r="B10" t="s">
        <v>51</v>
      </c>
      <c r="D10" s="5"/>
      <c r="F10">
        <v>0.1496</v>
      </c>
      <c r="I10">
        <v>0.7629</v>
      </c>
    </row>
    <row r="11" spans="1:9" ht="12.75">
      <c r="A11" t="s">
        <v>78</v>
      </c>
      <c r="B11" t="s">
        <v>52</v>
      </c>
      <c r="C11">
        <v>0.00109</v>
      </c>
      <c r="D11" s="5">
        <f>-C11</f>
        <v>-0.00109</v>
      </c>
      <c r="F11">
        <v>0.0967</v>
      </c>
      <c r="I11">
        <v>0.8489</v>
      </c>
    </row>
    <row r="12" spans="1:9" ht="12.75">
      <c r="A12" t="s">
        <v>79</v>
      </c>
      <c r="B12" t="s">
        <v>59</v>
      </c>
      <c r="C12">
        <v>-0.00115</v>
      </c>
      <c r="D12" s="5">
        <f t="shared" si="0"/>
        <v>0.00115</v>
      </c>
      <c r="F12">
        <v>-0.3079</v>
      </c>
      <c r="I12">
        <v>-1.4101</v>
      </c>
    </row>
    <row r="13" spans="1:9" ht="12.75">
      <c r="A13" t="s">
        <v>80</v>
      </c>
      <c r="B13" t="s">
        <v>58</v>
      </c>
      <c r="C13">
        <v>0.00082</v>
      </c>
      <c r="D13" s="5">
        <f t="shared" si="0"/>
        <v>-0.00082</v>
      </c>
      <c r="F13">
        <v>0.0799</v>
      </c>
      <c r="I13">
        <v>0.7216</v>
      </c>
    </row>
    <row r="14" ht="12.75">
      <c r="D14" s="5"/>
    </row>
    <row r="15" ht="12.75">
      <c r="D15" s="5"/>
    </row>
    <row r="16" spans="1:4" ht="12.75">
      <c r="A16" t="s">
        <v>60</v>
      </c>
      <c r="D16" s="5"/>
    </row>
    <row r="17" spans="1:9" ht="12.75">
      <c r="A17" t="s">
        <v>90</v>
      </c>
      <c r="B17" t="s">
        <v>66</v>
      </c>
      <c r="C17">
        <v>-0.00409</v>
      </c>
      <c r="D17" s="5">
        <f t="shared" si="0"/>
        <v>0.00409</v>
      </c>
      <c r="F17">
        <v>-0.6621</v>
      </c>
      <c r="I17">
        <v>-4.8344</v>
      </c>
    </row>
    <row r="18" spans="1:9" ht="12.75">
      <c r="A18" t="s">
        <v>91</v>
      </c>
      <c r="B18" t="s">
        <v>68</v>
      </c>
      <c r="C18">
        <v>-0.00209</v>
      </c>
      <c r="D18" s="5">
        <f t="shared" si="0"/>
        <v>0.00209</v>
      </c>
      <c r="F18">
        <v>-0.0153</v>
      </c>
      <c r="I18">
        <v>-1.3554</v>
      </c>
    </row>
    <row r="19" spans="1:9" ht="12.75">
      <c r="A19" t="s">
        <v>88</v>
      </c>
      <c r="B19" t="s">
        <v>64</v>
      </c>
      <c r="C19">
        <v>-0.00068</v>
      </c>
      <c r="D19" s="5">
        <f t="shared" si="0"/>
        <v>0.00068</v>
      </c>
      <c r="F19">
        <v>0.0317</v>
      </c>
      <c r="I19">
        <v>-0.8125</v>
      </c>
    </row>
    <row r="20" spans="1:9" ht="12.75">
      <c r="A20" t="s">
        <v>87</v>
      </c>
      <c r="B20" t="s">
        <v>63</v>
      </c>
      <c r="C20">
        <v>0.00423</v>
      </c>
      <c r="D20" s="5">
        <f t="shared" si="0"/>
        <v>-0.00423</v>
      </c>
      <c r="F20">
        <v>0.5923</v>
      </c>
      <c r="I20">
        <v>2.597</v>
      </c>
    </row>
    <row r="21" ht="12.75">
      <c r="D21" s="5"/>
    </row>
    <row r="22" spans="1:9" ht="12.75">
      <c r="A22" t="s">
        <v>85</v>
      </c>
      <c r="B22" t="s">
        <v>61</v>
      </c>
      <c r="C22">
        <v>-0.00469</v>
      </c>
      <c r="D22" s="5">
        <f t="shared" si="0"/>
        <v>0.00469</v>
      </c>
      <c r="F22">
        <v>0.6156</v>
      </c>
      <c r="I22">
        <v>4.1749</v>
      </c>
    </row>
    <row r="23" spans="1:10" ht="12.75">
      <c r="A23" t="s">
        <v>86</v>
      </c>
      <c r="B23" t="s">
        <v>62</v>
      </c>
      <c r="C23">
        <v>0.00087</v>
      </c>
      <c r="D23" s="5">
        <f t="shared" si="0"/>
        <v>-0.00087</v>
      </c>
      <c r="F23">
        <v>-0.2314</v>
      </c>
      <c r="I23">
        <v>-1.1264</v>
      </c>
      <c r="J23" t="s">
        <v>97</v>
      </c>
    </row>
    <row r="24" spans="1:10" ht="12.75">
      <c r="A24" t="s">
        <v>86</v>
      </c>
      <c r="B24" t="s">
        <v>67</v>
      </c>
      <c r="C24">
        <v>-0.00059</v>
      </c>
      <c r="D24" s="5">
        <f t="shared" si="0"/>
        <v>0.00059</v>
      </c>
      <c r="F24">
        <v>0.0566</v>
      </c>
      <c r="I24">
        <v>-0.0141</v>
      </c>
      <c r="J24" t="s">
        <v>97</v>
      </c>
    </row>
    <row r="25" spans="1:9" ht="12.75">
      <c r="A25" t="s">
        <v>89</v>
      </c>
      <c r="B25" t="s">
        <v>65</v>
      </c>
      <c r="C25">
        <v>0.00199</v>
      </c>
      <c r="D25" s="5">
        <f t="shared" si="0"/>
        <v>-0.00199</v>
      </c>
      <c r="F25">
        <v>-0.2939</v>
      </c>
      <c r="I25">
        <v>-2.2234</v>
      </c>
    </row>
    <row r="26" ht="12.75">
      <c r="D26" s="5"/>
    </row>
    <row r="27" ht="12.75">
      <c r="D27" s="5"/>
    </row>
    <row r="28" spans="1:4" ht="12.75">
      <c r="A28" t="s">
        <v>69</v>
      </c>
      <c r="D28" s="5"/>
    </row>
    <row r="29" spans="2:6" ht="12.75">
      <c r="B29" t="s">
        <v>53</v>
      </c>
      <c r="C29">
        <v>-0.00342</v>
      </c>
      <c r="D29" s="5">
        <f t="shared" si="0"/>
        <v>0.00342</v>
      </c>
      <c r="F29">
        <v>-0.1318</v>
      </c>
    </row>
    <row r="30" spans="2:6" ht="12.75">
      <c r="B30" t="s">
        <v>54</v>
      </c>
      <c r="C30">
        <v>-0.00078</v>
      </c>
      <c r="D30" s="5">
        <f t="shared" si="0"/>
        <v>0.00078</v>
      </c>
      <c r="F30">
        <v>-0.0244</v>
      </c>
    </row>
    <row r="31" spans="2:6" ht="12.75">
      <c r="B31" t="s">
        <v>55</v>
      </c>
      <c r="C31">
        <v>-0.00413</v>
      </c>
      <c r="D31" s="5">
        <f t="shared" si="0"/>
        <v>0.00413</v>
      </c>
      <c r="F31">
        <v>-0.5714</v>
      </c>
    </row>
    <row r="32" spans="2:6" ht="12.75">
      <c r="B32" t="s">
        <v>56</v>
      </c>
      <c r="C32">
        <v>-0.00043</v>
      </c>
      <c r="D32" s="5">
        <f t="shared" si="0"/>
        <v>0.00043</v>
      </c>
      <c r="F32">
        <v>0.0632</v>
      </c>
    </row>
  </sheetData>
  <printOptions/>
  <pageMargins left="0.75" right="0.75" top="1" bottom="1" header="0.5" footer="0.5"/>
  <pageSetup horizontalDpi="355" verticalDpi="355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Tartaglia</dc:creator>
  <cp:keywords/>
  <dc:description/>
  <cp:lastModifiedBy>tartaglia</cp:lastModifiedBy>
  <cp:lastPrinted>2004-08-09T23:22:55Z</cp:lastPrinted>
  <dcterms:created xsi:type="dcterms:W3CDTF">2004-06-28T21:50:06Z</dcterms:created>
  <dcterms:modified xsi:type="dcterms:W3CDTF">2005-02-28T17:20:44Z</dcterms:modified>
  <cp:category/>
  <cp:version/>
  <cp:contentType/>
  <cp:contentStatus/>
</cp:coreProperties>
</file>