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Californi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<sst xmlns="http://schemas.openxmlformats.org/spreadsheetml/2006/main" count="260" uniqueCount="125">
  <si>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</si>
  <si>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</si>
  <si>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</si>
  <si>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</si>
  <si>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</si>
  <si>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</si>
  <si>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</si>
  <si>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</si>
  <si>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</si>
  <si>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</si>
  <si>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</si>
  <si>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</si>
  <si>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</si>
  <si>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</si>
  <si>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</si>
  <si>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</si>
  <si>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</si>
  <si>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</si>
  <si>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</si>
  <si>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</si>
  <si>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</si>
  <si>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</si>
  <si>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</si>
  <si>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</si>
  <si>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</si>
  <si>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</si>
  <si>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</si>
  <si>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</si>
  <si>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</si>
  <si>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</si>
  <si>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</si>
  <si>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</si>
  <si>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</si>
  <si>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</si>
  <si>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</si>
  <si>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</si>
  <si>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</si>
  <si>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</si>
  <si>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</si>
  <si>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</si>
  <si>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</si>
  <si>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</si>
  <si>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</si>
  <si>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</si>
  <si>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</si>
  <si>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</si>
  <si>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</si>
  <si>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</si>
  <si>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</si>
  <si>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</si>
  <si>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</si>
  <si>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</si>
  <si>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</si>
  <si>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</si>
  <si>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</si>
  <si>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</si>
  <si>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</si>
  <si>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</si>
  <si>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</si>
  <si>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</si>
  <si>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</si>
  <si>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</si>
  <si>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</si>
  <si>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</si>
  <si>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</si>
  <si>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</si>
  <si>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</si>
  <si>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</si>
  <si>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</si>
  <si>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</si>
  <si>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</si>
  <si>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</si>
  <si>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</si>
  <si>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</si>
  <si>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</si>
  <si>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</si>
  <si>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</si>
  <si>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</si>
  <si>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</si>
  <si>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</si>
  <si>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</si>
  <si>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</si>
  <si>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</si>
  <si>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</si>
  <si>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</si>
  <si>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</si>
  <si>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</si>
  <si>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</si>
  <si>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</si>
  <si>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</si>
  <si>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</si>
  <si>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</si>
  <si>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</si>
  <si>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</si>
  <si>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</si>
  <si>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</si>
  <si>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</si>
  <si>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</si>
  <si>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</si>
  <si>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</si>
  <si>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</si>
  <si>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</si>
  <si>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</si>
  <si>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</si>
  <si>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</si>
  <si>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</si>
  <si>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</si>
  <si>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</si>
  <si>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</si>
  <si>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</si>
  <si>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</si>
  <si>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</si>
  <si>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</si>
  <si>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</si>
  <si>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</si>
  <si>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</si>
  <si>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</si>
  <si>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</si>
  <si>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</si>
  <si>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</si>
  <si>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California</t>
  </si>
  <si>
    <t>California Values</t>
  </si>
  <si>
    <t>California Shares</t>
  </si>
  <si>
    <t>California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</si>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</sst>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f>Z3+1</f>
        <v>2005</v>
      </c>
    </row>
    <row r="4" spans="1:27" ht="12.75">
      <c r="A4" s="67" t="s">
        <v>6</v>
      </c>
      <c r="B4" s="69">
        <f>(California!F82/10^6)</f>
        <v>6.081568637620596</v>
      </c>
      <c r="C4" s="69">
        <f>(California!G82/10^6)</f>
        <v>7.2366970100111425</v>
      </c>
      <c r="D4" s="69">
        <f>(California!H82/10^6)</f>
        <v>6.428786213147927</v>
      </c>
      <c r="E4" s="69">
        <f>(California!I82/10^6)</f>
        <v>2.9392551481834537</v>
      </c>
      <c r="F4" s="69">
        <f>(California!J82/10^6)</f>
        <v>3.42127748658578</v>
      </c>
      <c r="G4" s="69">
        <f>(California!K82/10^6)</f>
        <v>4.1940395172334215</v>
      </c>
      <c r="H4" s="69">
        <f>(California!L82/10^6)</f>
        <v>3.9519777524284136</v>
      </c>
      <c r="I4" s="69">
        <f>(California!M82/10^6)</f>
        <v>4.174191579150498</v>
      </c>
      <c r="J4" s="69">
        <f>(California!N82/10^6)</f>
        <v>4.728787329246129</v>
      </c>
      <c r="K4" s="69">
        <f>(California!O82/10^6)</f>
        <v>6.202038764398547</v>
      </c>
      <c r="L4" s="69">
        <f>(California!P82/10^6)</f>
        <v>7.874558187073066</v>
      </c>
      <c r="M4" s="69">
        <f>(California!Q82/10^6)</f>
        <v>8.386473009268848</v>
      </c>
      <c r="N4" s="69">
        <f>(California!R82/10^6)</f>
        <v>8.55204790284594</v>
      </c>
      <c r="O4" s="69">
        <f>(California!S82/10^6)</f>
        <v>7.922034997131537</v>
      </c>
      <c r="P4" s="69">
        <f>(California!T82/10^6)</f>
        <v>7.923369791298801</v>
      </c>
      <c r="Q4" s="69">
        <f>(California!U82/10^6)</f>
        <v>7.895442732416536</v>
      </c>
      <c r="R4" s="69">
        <f>(California!V82/10^6)</f>
        <v>7.514099522905583</v>
      </c>
      <c r="S4" s="69">
        <f>(California!W82/10^6)</f>
        <v>7.73978025455455</v>
      </c>
      <c r="T4" s="69">
        <f>(California!X82/10^6)</f>
        <v>6.1938774239428245</v>
      </c>
      <c r="U4" s="69">
        <f>(California!Y82/10^6)</f>
        <v>6.513713282500189</v>
      </c>
      <c r="V4" s="69">
        <f>(California!Z82/10^6)</f>
        <v>6.5572385151638795</v>
      </c>
      <c r="W4" s="69">
        <f>(California!AA82/10^6)</f>
        <v>6.358781402707474</v>
      </c>
      <c r="X4" s="69">
        <f>(California!AB82/10^6)</f>
        <v>6.567564867174772</v>
      </c>
      <c r="Y4" s="69">
        <f>(California!AC82/10^6)</f>
        <v>6.51556481851711</v>
      </c>
      <c r="Z4" s="69">
        <f>(California!AD82/10^6)</f>
        <v>6.46489616930621</v>
      </c>
      <c r="AA4" s="69">
        <f>(California!AE82/10^6)</f>
        <v>6.324075837845834</v>
      </c>
    </row>
    <row r="5" spans="1:27" ht="12.75">
      <c r="A5" s="68" t="s">
        <v>118</v>
      </c>
      <c r="B5" s="69">
        <f>((California!F83+California!F84)/10^6)</f>
        <v>242.48208716823788</v>
      </c>
      <c r="C5" s="69">
        <f>((California!G83+California!G84)/10^6)</f>
        <v>227.1803459585449</v>
      </c>
      <c r="D5" s="69">
        <f>((California!H83+California!H84)/10^6)</f>
        <v>200.52331943899378</v>
      </c>
      <c r="E5" s="69">
        <f>((California!I83+California!I84)/10^6)</f>
        <v>205.73137008454103</v>
      </c>
      <c r="F5" s="69">
        <f>((California!J83+California!J84)/10^6)</f>
        <v>224.70902796218675</v>
      </c>
      <c r="G5" s="69">
        <f>((California!K83+California!K84)/10^6)</f>
        <v>218.55510657779502</v>
      </c>
      <c r="H5" s="69">
        <f>((California!L83+California!L84)/10^6)</f>
        <v>222.19458978054826</v>
      </c>
      <c r="I5" s="69">
        <f>((California!M83+California!M84)/10^6)</f>
        <v>231.1345315110263</v>
      </c>
      <c r="J5" s="69">
        <f>((California!N83+California!N84)/10^6)</f>
        <v>245.86656412796546</v>
      </c>
      <c r="K5" s="69">
        <f>((California!O83+California!O84)/10^6)</f>
        <v>249.67383923441318</v>
      </c>
      <c r="L5" s="69">
        <f>((California!P83+California!P84)/10^6)</f>
        <v>245.5614695828711</v>
      </c>
      <c r="M5" s="69">
        <f>((California!Q83+California!Q84)/10^6)</f>
        <v>226.38171708768812</v>
      </c>
      <c r="N5" s="69">
        <f>((California!R83+California!R84)/10^6)</f>
        <v>225.59983000002933</v>
      </c>
      <c r="O5" s="69">
        <f>((California!S83+California!S84)/10^6)</f>
        <v>220.87326323406936</v>
      </c>
      <c r="P5" s="69">
        <f>((California!T83+California!T84)/10^6)</f>
        <v>231.52769635458142</v>
      </c>
      <c r="Q5" s="69">
        <f>((California!U83+California!U84)/10^6)</f>
        <v>232.3911384095302</v>
      </c>
      <c r="R5" s="69">
        <f>((California!V83+California!V84)/10^6)</f>
        <v>235.87442521321745</v>
      </c>
      <c r="S5" s="69">
        <f>((California!W83+California!W84)/10^6)</f>
        <v>229.12700549340465</v>
      </c>
      <c r="T5" s="69">
        <f>((California!X83+California!X84)/10^6)</f>
        <v>228.18624909154713</v>
      </c>
      <c r="U5" s="69">
        <f>((California!Y83+California!Y84)/10^6)</f>
        <v>233.86887288855306</v>
      </c>
      <c r="V5" s="69">
        <f>((California!Z83+California!Z84)/10^6)</f>
        <v>245.31567631188852</v>
      </c>
      <c r="W5" s="69">
        <f>((California!AA83+California!AA84)/10^6)</f>
        <v>248.50314820983314</v>
      </c>
      <c r="X5" s="69">
        <f>((California!AB83+California!AB84)/10^6)</f>
        <v>257.7810168681923</v>
      </c>
      <c r="Y5" s="69">
        <f>((California!AC83+California!AC84)/10^6)</f>
        <v>265.4494143848589</v>
      </c>
      <c r="Z5" s="69">
        <f>((California!AD83+California!AD84)/10^6)</f>
        <v>261.32166297313023</v>
      </c>
      <c r="AA5" s="69">
        <f>((California!AE83+California!AE84)/10^6)</f>
        <v>267.661532411727</v>
      </c>
    </row>
    <row r="6" spans="1:27" ht="12.75">
      <c r="A6" s="67" t="s">
        <v>69</v>
      </c>
      <c r="B6" s="69">
        <f>(California!F85/10^6)</f>
        <v>100.14043045315877</v>
      </c>
      <c r="C6" s="69">
        <f>(California!G85/10^6)</f>
        <v>103.12215403393355</v>
      </c>
      <c r="D6" s="69">
        <f>(California!H85/10^6)</f>
        <v>93.4754795409156</v>
      </c>
      <c r="E6" s="69">
        <f>(California!I85/10^6)</f>
        <v>84.73539703470026</v>
      </c>
      <c r="F6" s="69">
        <f>(California!J85/10^6)</f>
        <v>92.08734423631488</v>
      </c>
      <c r="G6" s="69">
        <f>(California!K85/10^6)</f>
        <v>101.93945473006464</v>
      </c>
      <c r="H6" s="69">
        <f>(California!L85/10^6)</f>
        <v>84.17976701192359</v>
      </c>
      <c r="I6" s="69">
        <f>(California!M85/10^6)</f>
        <v>105.4751736843171</v>
      </c>
      <c r="J6" s="69">
        <f>(California!N85/10^6)</f>
        <v>98.42384172421318</v>
      </c>
      <c r="K6" s="69">
        <f>(California!O85/10^6)</f>
        <v>108.352839551406</v>
      </c>
      <c r="L6" s="69">
        <f>(California!P85/10^6)</f>
        <v>111.23974534488299</v>
      </c>
      <c r="M6" s="69">
        <f>(California!Q85/10^6)</f>
        <v>116.89992756085564</v>
      </c>
      <c r="N6" s="69">
        <f>(California!R85/10^6)</f>
        <v>121.48436371515344</v>
      </c>
      <c r="O6" s="69">
        <f>(California!S85/10^6)</f>
        <v>117.14575551169915</v>
      </c>
      <c r="P6" s="69">
        <f>(California!T85/10^6)</f>
        <v>123.5358453267046</v>
      </c>
      <c r="Q6" s="69">
        <f>(California!U85/10^6)</f>
        <v>111.60566437509569</v>
      </c>
      <c r="R6" s="69">
        <f>(California!V85/10^6)</f>
        <v>106.70807328614079</v>
      </c>
      <c r="S6" s="69">
        <f>(California!W85/10^6)</f>
        <v>115.56229596169895</v>
      </c>
      <c r="T6" s="69">
        <f>(California!X85/10^6)</f>
        <v>127.92161485715665</v>
      </c>
      <c r="U6" s="69">
        <f>(California!Y85/10^6)</f>
        <v>125.8347900818904</v>
      </c>
      <c r="V6" s="69">
        <f>(California!Z85/10^6)</f>
        <v>129.91152777114604</v>
      </c>
      <c r="W6" s="69">
        <f>(California!AA85/10^6)</f>
        <v>132.98503198148072</v>
      </c>
      <c r="X6" s="69">
        <f>(California!AB85/10^6)</f>
        <v>120.03928461643392</v>
      </c>
      <c r="Y6" s="69">
        <f>(California!AC85/10^6)</f>
        <v>122.72514191916872</v>
      </c>
      <c r="Z6" s="69">
        <f>(California!AD85/10^6)</f>
        <v>130.0341290792268</v>
      </c>
      <c r="AA6" s="69">
        <f>(California!AE85/10^6)</f>
        <v>121.5568735612874</v>
      </c>
    </row>
    <row r="7" spans="1:27" ht="12.75">
      <c r="A7" s="66" t="s">
        <v>79</v>
      </c>
      <c r="B7" s="70">
        <f>(California!F86/10^6)</f>
        <v>348.70408625901723</v>
      </c>
      <c r="C7" s="70">
        <f>(California!G86/10^6)</f>
        <v>337.5391970024896</v>
      </c>
      <c r="D7" s="70">
        <f>(California!H86/10^6)</f>
        <v>300.4275851930573</v>
      </c>
      <c r="E7" s="70">
        <f>(California!I86/10^6)</f>
        <v>293.40602226742476</v>
      </c>
      <c r="F7" s="70">
        <f>(California!J86/10^6)</f>
        <v>320.2176496850874</v>
      </c>
      <c r="G7" s="70">
        <f>(California!K86/10^6)</f>
        <v>324.6886008250931</v>
      </c>
      <c r="H7" s="70">
        <f>(California!L86/10^6)</f>
        <v>310.32633454490025</v>
      </c>
      <c r="I7" s="70">
        <f>(California!M86/10^6)</f>
        <v>340.7838967744939</v>
      </c>
      <c r="J7" s="70">
        <f>(California!N86/10^6)</f>
        <v>349.0191931814247</v>
      </c>
      <c r="K7" s="70">
        <f>(California!O86/10^6)</f>
        <v>364.22871755021777</v>
      </c>
      <c r="L7" s="70">
        <f>(California!P86/10^6)</f>
        <v>364.67577311482717</v>
      </c>
      <c r="M7" s="70">
        <f>(California!Q86/10^6)</f>
        <v>351.6681176578126</v>
      </c>
      <c r="N7" s="70">
        <f>(California!R86/10^6)</f>
        <v>355.6362416180287</v>
      </c>
      <c r="O7" s="70">
        <f>(California!S86/10^6)</f>
        <v>345.9410537429</v>
      </c>
      <c r="P7" s="70">
        <f>(California!T86/10^6)</f>
        <v>362.98691147258484</v>
      </c>
      <c r="Q7" s="70">
        <f>(California!U86/10^6)</f>
        <v>351.8922455170424</v>
      </c>
      <c r="R7" s="70">
        <f>(California!V86/10^6)</f>
        <v>350.09659802226383</v>
      </c>
      <c r="S7" s="70">
        <f>(California!W86/10^6)</f>
        <v>352.42908170965813</v>
      </c>
      <c r="T7" s="70">
        <f>(California!X86/10^6)</f>
        <v>362.30174137264663</v>
      </c>
      <c r="U7" s="70">
        <f>(California!Y86/10^6)</f>
        <v>366.2173762529436</v>
      </c>
      <c r="V7" s="70">
        <f>(California!Z86/10^6)</f>
        <v>381.78444259819844</v>
      </c>
      <c r="W7" s="70">
        <f>(California!AA86/10^6)</f>
        <v>387.8469615940213</v>
      </c>
      <c r="X7" s="70">
        <f>(California!AB86/10^6)</f>
        <v>384.387866351801</v>
      </c>
      <c r="Y7" s="70">
        <f>(California!AC86/10^6)</f>
        <v>394.6901211225448</v>
      </c>
      <c r="Z7" s="70">
        <f>(California!AD86/10^6)</f>
        <v>397.82068822166326</v>
      </c>
      <c r="AA7" s="70">
        <f>(California!AE86/10^6)</f>
        <v>395.5424818108603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v>1991</v>
      </c>
      <c r="N10" s="1">
        <v>1992</v>
      </c>
      <c r="O10" s="1">
        <v>1993</v>
      </c>
      <c r="P10" s="1">
        <v>1994</v>
      </c>
      <c r="Q10" s="1">
        <v>1995</v>
      </c>
      <c r="R10" s="1">
        <v>1996</v>
      </c>
      <c r="S10" s="1">
        <v>1997</v>
      </c>
      <c r="T10" s="1">
        <v>1998</v>
      </c>
      <c r="U10" s="1">
        <v>1999</v>
      </c>
      <c r="V10" s="1">
        <v>2000</v>
      </c>
      <c r="W10" s="1">
        <v>2001</v>
      </c>
      <c r="X10" s="1">
        <v>2002</v>
      </c>
      <c r="Y10" s="1">
        <v>2003</v>
      </c>
      <c r="Z10" s="1">
        <v>2004</v>
      </c>
      <c r="AA10" s="1">
        <f>Z10+1</f>
        <v>2005</v>
      </c>
    </row>
    <row r="11" spans="1:27" ht="12.75">
      <c r="A11" s="68" t="s">
        <v>81</v>
      </c>
      <c r="B11" s="69">
        <f>(California!F90/10^6)</f>
        <v>30.486464200573774</v>
      </c>
      <c r="C11" s="69">
        <f>(California!G90/10^6)</f>
        <v>28.114353972925574</v>
      </c>
      <c r="D11" s="69">
        <f>(California!H90/10^6)</f>
        <v>30.883487670645305</v>
      </c>
      <c r="E11" s="69">
        <f>(California!I90/10^6)</f>
        <v>28.79198019952382</v>
      </c>
      <c r="F11" s="69">
        <f>(California!J90/10^6)</f>
        <v>27.106383052713714</v>
      </c>
      <c r="G11" s="69">
        <f>(California!K90/10^6)</f>
        <v>30.380430835317558</v>
      </c>
      <c r="H11" s="69">
        <f>(California!L90/10^6)</f>
        <v>26.648353756485346</v>
      </c>
      <c r="I11" s="69">
        <f>(California!M90/10^6)</f>
        <v>28.745091595154104</v>
      </c>
      <c r="J11" s="69">
        <f>(California!N90/10^6)</f>
        <v>28.593177818531302</v>
      </c>
      <c r="K11" s="69">
        <f>(California!O90/10^6)</f>
        <v>29.962324952859866</v>
      </c>
      <c r="L11" s="69">
        <f>(California!P90/10^6)</f>
        <v>29.602547811302482</v>
      </c>
      <c r="M11" s="69">
        <f>(California!Q90/10^6)</f>
        <v>29.40002555217806</v>
      </c>
      <c r="N11" s="69">
        <f>(California!R90/10^6)</f>
        <v>27.31378057840515</v>
      </c>
      <c r="O11" s="69">
        <f>(California!S90/10^6)</f>
        <v>28.903979633470627</v>
      </c>
      <c r="P11" s="69">
        <f>(California!T90/10^6)</f>
        <v>29.475333503257914</v>
      </c>
      <c r="Q11" s="69">
        <f>(California!U90/10^6)</f>
        <v>26.860850063519813</v>
      </c>
      <c r="R11" s="69">
        <f>(California!V90/10^6)</f>
        <v>27.043050234564674</v>
      </c>
      <c r="S11" s="69">
        <f>(California!W90/10^6)</f>
        <v>26.82343649367444</v>
      </c>
      <c r="T11" s="69">
        <f>(California!X90/10^6)</f>
        <v>32.39134850170308</v>
      </c>
      <c r="U11" s="69">
        <f>(California!Y90/10^6)</f>
        <v>32.04972504825642</v>
      </c>
      <c r="V11" s="69">
        <f>(California!Z90/10^6)</f>
        <v>27.639277110367537</v>
      </c>
      <c r="W11" s="69">
        <f>(California!AA90/10^6)</f>
        <v>28.71500282567261</v>
      </c>
      <c r="X11" s="69">
        <f>(California!AB90/10^6)</f>
        <v>27.866056329504012</v>
      </c>
      <c r="Y11" s="69">
        <f>(California!AC90/10^6)</f>
        <v>28.55796350249232</v>
      </c>
      <c r="Z11" s="69">
        <f>(California!AD90/10^6)</f>
        <v>29.64121953170555</v>
      </c>
      <c r="AA11" s="69">
        <f>(California!AE90/10^6)</f>
        <v>28.214882209900892</v>
      </c>
    </row>
    <row r="12" spans="1:27" ht="12.75">
      <c r="A12" s="68" t="s">
        <v>82</v>
      </c>
      <c r="B12" s="69">
        <f>(California!F91/10^6)</f>
        <v>20.009768638499818</v>
      </c>
      <c r="C12" s="69">
        <f>(California!G91/10^6)</f>
        <v>21.360085317134796</v>
      </c>
      <c r="D12" s="69">
        <f>(California!H91/10^6)</f>
        <v>18.571166629634888</v>
      </c>
      <c r="E12" s="69">
        <f>(California!I91/10^6)</f>
        <v>16.014630579470456</v>
      </c>
      <c r="F12" s="69">
        <f>(California!J91/10^6)</f>
        <v>15.561986509995414</v>
      </c>
      <c r="G12" s="69">
        <f>(California!K91/10^6)</f>
        <v>13.873928727291693</v>
      </c>
      <c r="H12" s="69">
        <f>(California!L91/10^6)</f>
        <v>13.839781453041176</v>
      </c>
      <c r="I12" s="69">
        <f>(California!M91/10^6)</f>
        <v>15.767072048179168</v>
      </c>
      <c r="J12" s="69">
        <f>(California!N91/10^6)</f>
        <v>17.412423273504615</v>
      </c>
      <c r="K12" s="69">
        <f>(California!O91/10^6)</f>
        <v>17.60671612638731</v>
      </c>
      <c r="L12" s="69">
        <f>(California!P91/10^6)</f>
        <v>18.79202358656534</v>
      </c>
      <c r="M12" s="69">
        <f>(California!Q91/10^6)</f>
        <v>18.90448945489552</v>
      </c>
      <c r="N12" s="69">
        <f>(California!R91/10^6)</f>
        <v>17.26875514514601</v>
      </c>
      <c r="O12" s="69">
        <f>(California!S91/10^6)</f>
        <v>15.357234756826387</v>
      </c>
      <c r="P12" s="69">
        <f>(California!T91/10^6)</f>
        <v>15.75824887641088</v>
      </c>
      <c r="Q12" s="69">
        <f>(California!U91/10^6)</f>
        <v>16.84742847793647</v>
      </c>
      <c r="R12" s="69">
        <f>(California!V91/10^6)</f>
        <v>14.611414090722285</v>
      </c>
      <c r="S12" s="69">
        <f>(California!W91/10^6)</f>
        <v>15.222346667369369</v>
      </c>
      <c r="T12" s="69">
        <f>(California!X91/10^6)</f>
        <v>17.563020281081158</v>
      </c>
      <c r="U12" s="69">
        <f>(California!Y91/10^6)</f>
        <v>14.72351252340178</v>
      </c>
      <c r="V12" s="69">
        <f>(California!Z91/10^6)</f>
        <v>14.194447542401678</v>
      </c>
      <c r="W12" s="69">
        <f>(California!AA91/10^6)</f>
        <v>14.727813071148388</v>
      </c>
      <c r="X12" s="69">
        <f>(California!AB91/10^6)</f>
        <v>13.685554642061389</v>
      </c>
      <c r="Y12" s="69">
        <f>(California!AC91/10^6)</f>
        <v>13.735540011922367</v>
      </c>
      <c r="Z12" s="69">
        <f>(California!AD91/10^6)</f>
        <v>13.676257700060823</v>
      </c>
      <c r="AA12" s="69">
        <f>(California!AE91/10^6)</f>
        <v>13.93199258328692</v>
      </c>
    </row>
    <row r="13" spans="1:27" ht="12.75">
      <c r="A13" s="68" t="s">
        <v>83</v>
      </c>
      <c r="B13" s="69">
        <f>(California!F92/10^6)</f>
        <v>66.2331956776662</v>
      </c>
      <c r="C13" s="69">
        <f>(California!G92/10^6)</f>
        <v>59.2734674578888</v>
      </c>
      <c r="D13" s="69">
        <f>(California!H92/10^6)</f>
        <v>52.66000738265723</v>
      </c>
      <c r="E13" s="69">
        <f>(California!I92/10^6)</f>
        <v>55.20428420048748</v>
      </c>
      <c r="F13" s="69">
        <f>(California!J92/10^6)</f>
        <v>72.92118268649736</v>
      </c>
      <c r="G13" s="69">
        <f>(California!K92/10^6)</f>
        <v>71.28598237517639</v>
      </c>
      <c r="H13" s="69">
        <f>(California!L92/10^6)</f>
        <v>67.11137605375832</v>
      </c>
      <c r="I13" s="69">
        <f>(California!M92/10^6)</f>
        <v>74.19957712890876</v>
      </c>
      <c r="J13" s="69">
        <f>(California!N92/10^6)</f>
        <v>70.7109839419711</v>
      </c>
      <c r="K13" s="69">
        <f>(California!O92/10^6)</f>
        <v>70.37001116753518</v>
      </c>
      <c r="L13" s="69">
        <f>(California!P92/10^6)</f>
        <v>72.4988117807344</v>
      </c>
      <c r="M13" s="69">
        <f>(California!Q92/10^6)</f>
        <v>72.7207285049885</v>
      </c>
      <c r="N13" s="69">
        <f>(California!R92/10^6)</f>
        <v>73.69543726860996</v>
      </c>
      <c r="O13" s="69">
        <f>(California!S92/10^6)</f>
        <v>70.60095756440222</v>
      </c>
      <c r="P13" s="69">
        <f>(California!T92/10^6)</f>
        <v>70.64500719629784</v>
      </c>
      <c r="Q13" s="69">
        <f>(California!U92/10^6)</f>
        <v>69.14695827654886</v>
      </c>
      <c r="R13" s="69">
        <f>(California!V92/10^6)</f>
        <v>70.72748963375584</v>
      </c>
      <c r="S13" s="69">
        <f>(California!W92/10^6)</f>
        <v>75.36247067704142</v>
      </c>
      <c r="T13" s="69">
        <f>(California!X92/10^6)</f>
        <v>73.33709645793108</v>
      </c>
      <c r="U13" s="69">
        <f>(California!Y92/10^6)</f>
        <v>71.7626675629961</v>
      </c>
      <c r="V13" s="69">
        <f>(California!Z92/10^6)</f>
        <v>71.5209910633073</v>
      </c>
      <c r="W13" s="69">
        <f>(California!AA92/10^6)</f>
        <v>75.09617741787676</v>
      </c>
      <c r="X13" s="69">
        <f>(California!AB92/10^6)</f>
        <v>75.59474624814784</v>
      </c>
      <c r="Y13" s="69">
        <f>(California!AC92/10^6)</f>
        <v>76.37087257063357</v>
      </c>
      <c r="Z13" s="69">
        <f>(California!AD92/10^6)</f>
        <v>80.25094055620704</v>
      </c>
      <c r="AA13" s="69">
        <f>(California!AE92/10^6)</f>
        <v>76.87671589625077</v>
      </c>
    </row>
    <row r="14" spans="1:27" ht="12.75">
      <c r="A14" s="68" t="s">
        <v>84</v>
      </c>
      <c r="B14" s="69">
        <f>(California!F93/10^6)</f>
        <v>170.90470147122372</v>
      </c>
      <c r="C14" s="69">
        <f>(California!G93/10^6)</f>
        <v>169.37599377058294</v>
      </c>
      <c r="D14" s="69">
        <f>(California!H93/10^6)</f>
        <v>160.51420484490023</v>
      </c>
      <c r="E14" s="69">
        <f>(California!I93/10^6)</f>
        <v>162.01083895804513</v>
      </c>
      <c r="F14" s="69">
        <f>(California!J93/10^6)</f>
        <v>170.3775031556053</v>
      </c>
      <c r="G14" s="69">
        <f>(California!K93/10^6)</f>
        <v>169.57669552594302</v>
      </c>
      <c r="H14" s="69">
        <f>(California!L93/10^6)</f>
        <v>175.3076390242703</v>
      </c>
      <c r="I14" s="69">
        <f>(California!M93/10^6)</f>
        <v>184.84639123774159</v>
      </c>
      <c r="J14" s="69">
        <f>(California!N93/10^6)</f>
        <v>195.6634712059887</v>
      </c>
      <c r="K14" s="69">
        <f>(California!O93/10^6)</f>
        <v>202.03960072432295</v>
      </c>
      <c r="L14" s="69">
        <f>(California!P93/10^6)</f>
        <v>203.41048761941636</v>
      </c>
      <c r="M14" s="69">
        <f>(California!Q93/10^6)</f>
        <v>192.643265275968</v>
      </c>
      <c r="N14" s="69">
        <f>(California!R93/10^6)</f>
        <v>191.78861190438053</v>
      </c>
      <c r="O14" s="69">
        <f>(California!S93/10^6)</f>
        <v>189.0510401188722</v>
      </c>
      <c r="P14" s="69">
        <f>(California!T93/10^6)</f>
        <v>197.64313309562806</v>
      </c>
      <c r="Q14" s="69">
        <f>(California!U93/10^6)</f>
        <v>201.9247358511101</v>
      </c>
      <c r="R14" s="69">
        <f>(California!V93/10^6)</f>
        <v>204.91841767920968</v>
      </c>
      <c r="S14" s="69">
        <f>(California!W93/10^6)</f>
        <v>199.2441621357894</v>
      </c>
      <c r="T14" s="69">
        <f>(California!X93/10^6)</f>
        <v>199.652291104125</v>
      </c>
      <c r="U14" s="69">
        <f>(California!Y93/10^6)</f>
        <v>204.38788436472035</v>
      </c>
      <c r="V14" s="69">
        <f>(California!Z93/10^6)</f>
        <v>215.52909971331684</v>
      </c>
      <c r="W14" s="69">
        <f>(California!AA93/10^6)</f>
        <v>211.48156656898504</v>
      </c>
      <c r="X14" s="69">
        <f>(California!AB93/10^6)</f>
        <v>223.51294254198496</v>
      </c>
      <c r="Y14" s="69">
        <f>(California!AC93/10^6)</f>
        <v>233.32428239767108</v>
      </c>
      <c r="Z14" s="69">
        <f>(California!AD93/10^6)</f>
        <v>227.81493281439333</v>
      </c>
      <c r="AA14" s="69">
        <f>(California!AE93/10^6)</f>
        <v>234.44407418642575</v>
      </c>
    </row>
    <row r="15" spans="1:27" ht="12.75">
      <c r="A15" s="68" t="s">
        <v>85</v>
      </c>
      <c r="B15" s="69">
        <f>(California!F94/10^6)</f>
        <v>61.079756024054895</v>
      </c>
      <c r="C15" s="69">
        <f>(California!G94/10^6)</f>
        <v>59.41569230776924</v>
      </c>
      <c r="D15" s="69">
        <f>(California!H94/10^6)</f>
        <v>37.79863383185413</v>
      </c>
      <c r="E15" s="69">
        <f>(California!I94/10^6)</f>
        <v>31.38447431792053</v>
      </c>
      <c r="F15" s="69">
        <f>(California!J94/10^6)</f>
        <v>34.2505825452021</v>
      </c>
      <c r="G15" s="69">
        <f>(California!K94/10^6)</f>
        <v>39.571429358794305</v>
      </c>
      <c r="H15" s="69">
        <f>(California!L94/10^6)</f>
        <v>27.419288678170766</v>
      </c>
      <c r="I15" s="69">
        <f>(California!M94/10^6)</f>
        <v>37.2260945870341</v>
      </c>
      <c r="J15" s="69">
        <f>(California!N94/10^6)</f>
        <v>36.6390754445078</v>
      </c>
      <c r="K15" s="69">
        <f>(California!O94/10^6)</f>
        <v>44.249799468743845</v>
      </c>
      <c r="L15" s="69">
        <f>(California!P94/10^6)</f>
        <v>40.37207667427951</v>
      </c>
      <c r="M15" s="69">
        <f>(California!Q94/10^6)</f>
        <v>37.99982030325203</v>
      </c>
      <c r="N15" s="69">
        <f>(California!R94/10^6)</f>
        <v>45.5700180352648</v>
      </c>
      <c r="O15" s="69">
        <f>(California!S94/10^6)</f>
        <v>42.027604060883185</v>
      </c>
      <c r="P15" s="69">
        <f>(California!T94/10^6)</f>
        <v>49.465031726197935</v>
      </c>
      <c r="Q15" s="69">
        <f>(California!U94/10^6)</f>
        <v>37.11193663738072</v>
      </c>
      <c r="R15" s="69">
        <f>(California!V94/10^6)</f>
        <v>32.79610790051619</v>
      </c>
      <c r="S15" s="69">
        <f>(California!W94/10^6)</f>
        <v>35.776787692898665</v>
      </c>
      <c r="T15" s="69">
        <f>(California!X94/10^6)</f>
        <v>39.35772430044886</v>
      </c>
      <c r="U15" s="69">
        <f>(California!Y94/10^6)</f>
        <v>43.29352824161588</v>
      </c>
      <c r="V15" s="69">
        <f>(California!Z94/10^6)</f>
        <v>52.90059049550648</v>
      </c>
      <c r="W15" s="69">
        <f>(California!AA94/10^6)</f>
        <v>57.82613790038884</v>
      </c>
      <c r="X15" s="69">
        <f>(California!AB94/10^6)</f>
        <v>43.72845656914596</v>
      </c>
      <c r="Y15" s="69">
        <f>(California!AC94/10^6)</f>
        <v>42.70157520378829</v>
      </c>
      <c r="Z15" s="69">
        <f>(California!AD94/10^6)</f>
        <v>46.437482031584665</v>
      </c>
      <c r="AA15" s="69">
        <f>(California!AE94/10^6)</f>
        <v>42.07447816924046</v>
      </c>
    </row>
    <row r="16" spans="1:27" ht="12.75">
      <c r="A16" s="66" t="s">
        <v>79</v>
      </c>
      <c r="B16" s="70">
        <f>(California!F95/10^6)</f>
        <v>348.7138860120184</v>
      </c>
      <c r="C16" s="70">
        <f>(California!G95/10^6)</f>
        <v>337.5395928263013</v>
      </c>
      <c r="D16" s="70">
        <f>(California!H95/10^6)</f>
        <v>300.42750035969175</v>
      </c>
      <c r="E16" s="70">
        <f>(California!I95/10^6)</f>
        <v>293.4062082554474</v>
      </c>
      <c r="F16" s="70">
        <f>(California!J95/10^6)</f>
        <v>320.2176379500138</v>
      </c>
      <c r="G16" s="70">
        <f>(California!K95/10^6)</f>
        <v>324.688466822523</v>
      </c>
      <c r="H16" s="70">
        <f>(California!L95/10^6)</f>
        <v>310.3264389657259</v>
      </c>
      <c r="I16" s="70">
        <f>(California!M95/10^6)</f>
        <v>340.7842265970177</v>
      </c>
      <c r="J16" s="70">
        <f>(California!N95/10^6)</f>
        <v>349.0191316845035</v>
      </c>
      <c r="K16" s="70">
        <f>(California!O95/10^6)</f>
        <v>364.2284524398492</v>
      </c>
      <c r="L16" s="70">
        <f>(California!P95/10^6)</f>
        <v>364.6759474722981</v>
      </c>
      <c r="M16" s="70">
        <f>(California!Q95/10^6)</f>
        <v>351.66832909128215</v>
      </c>
      <c r="N16" s="70">
        <f>(California!R95/10^6)</f>
        <v>355.63660293180646</v>
      </c>
      <c r="O16" s="70">
        <f>(California!S95/10^6)</f>
        <v>345.9408161344546</v>
      </c>
      <c r="P16" s="70">
        <f>(California!T95/10^6)</f>
        <v>362.98675439779265</v>
      </c>
      <c r="Q16" s="70">
        <f>(California!U95/10^6)</f>
        <v>351.89190930649596</v>
      </c>
      <c r="R16" s="70">
        <f>(California!V95/10^6)</f>
        <v>350.09647953876873</v>
      </c>
      <c r="S16" s="70">
        <f>(California!W95/10^6)</f>
        <v>352.42920366677333</v>
      </c>
      <c r="T16" s="70">
        <f>(California!X95/10^6)</f>
        <v>362.30148064528913</v>
      </c>
      <c r="U16" s="70">
        <f>(California!Y95/10^6)</f>
        <v>366.2173177409905</v>
      </c>
      <c r="V16" s="70">
        <f>(California!Z95/10^6)</f>
        <v>381.78440592489983</v>
      </c>
      <c r="W16" s="70">
        <f>(California!AA95/10^6)</f>
        <v>387.84669778407164</v>
      </c>
      <c r="X16" s="70">
        <f>(California!AB95/10^6)</f>
        <v>384.3877563308442</v>
      </c>
      <c r="Y16" s="70">
        <f>(California!AC95/10^6)</f>
        <v>394.6902336865076</v>
      </c>
      <c r="Z16" s="70">
        <f>(California!AD95/10^6)</f>
        <v>397.8208326339514</v>
      </c>
      <c r="AA16" s="70">
        <f>(California!AE95/10^6)</f>
        <v>395.5421430451048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3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6816.141772983806</v>
      </c>
      <c r="G8" s="27">
        <v>3524.7809982874355</v>
      </c>
      <c r="H8" s="27">
        <v>3606.6740944017565</v>
      </c>
      <c r="I8" s="27">
        <v>3616.775578104163</v>
      </c>
      <c r="J8" s="27">
        <v>59437.59450608269</v>
      </c>
      <c r="K8" s="27">
        <v>90813.17083941905</v>
      </c>
      <c r="L8" s="27">
        <v>0</v>
      </c>
      <c r="M8" s="27">
        <v>998.3932831961971</v>
      </c>
      <c r="N8" s="27">
        <v>10552.018827734486</v>
      </c>
      <c r="O8" s="27">
        <v>18104.8261196941</v>
      </c>
      <c r="P8" s="27">
        <v>43526.24958496249</v>
      </c>
      <c r="Q8" s="27">
        <v>78674.1246364453</v>
      </c>
      <c r="R8" s="27">
        <v>341.6064936360915</v>
      </c>
      <c r="S8" s="27">
        <v>252549.95834474874</v>
      </c>
      <c r="T8" s="27">
        <v>307112.5353403308</v>
      </c>
      <c r="U8" s="27">
        <v>252087.43231940197</v>
      </c>
      <c r="V8" s="27">
        <v>339785.20310302917</v>
      </c>
      <c r="W8" s="27">
        <v>209199.53502100141</v>
      </c>
      <c r="X8" s="27">
        <v>227377.40370041097</v>
      </c>
      <c r="Y8" s="27">
        <v>53963.82778710164</v>
      </c>
      <c r="Z8" s="27">
        <v>46879.65902241657</v>
      </c>
      <c r="AA8" s="27">
        <v>47.153215520135</v>
      </c>
      <c r="AB8" s="27">
        <v>91.42384084331995</v>
      </c>
      <c r="AC8" s="27">
        <v>432.894575935989</v>
      </c>
      <c r="AD8" s="27">
        <v>15571.59293302247</v>
      </c>
      <c r="AE8" s="27">
        <v>38031.634628189895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800777.5551909173</v>
      </c>
      <c r="P9" s="27">
        <v>1774085.6123957871</v>
      </c>
      <c r="Q9" s="27">
        <v>2402292.6276160968</v>
      </c>
      <c r="R9" s="27">
        <v>2516381.944995963</v>
      </c>
      <c r="S9" s="27">
        <v>2615715.460592755</v>
      </c>
      <c r="T9" s="27">
        <v>2506640.378490171</v>
      </c>
      <c r="U9" s="27">
        <v>2201992.3711378835</v>
      </c>
      <c r="V9" s="27">
        <v>1887853.753258158</v>
      </c>
      <c r="W9" s="27">
        <v>1696579.8232339362</v>
      </c>
      <c r="X9" s="27">
        <v>1896504.98240876</v>
      </c>
      <c r="Y9" s="27">
        <v>2089063.7597971538</v>
      </c>
      <c r="Z9" s="27">
        <v>2085578.6420548484</v>
      </c>
      <c r="AA9" s="27">
        <v>1998143.5501772354</v>
      </c>
      <c r="AB9" s="27">
        <v>2167049.696991558</v>
      </c>
      <c r="AC9" s="27">
        <v>2055527.1046607492</v>
      </c>
      <c r="AD9" s="27">
        <v>2134129.101719339</v>
      </c>
      <c r="AE9" s="27">
        <v>1959615.7324759588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6171263.655251246</v>
      </c>
      <c r="G10" s="27">
        <v>7317900.904190745</v>
      </c>
      <c r="H10" s="27">
        <v>6481765.777512678</v>
      </c>
      <c r="I10" s="27">
        <v>2986352.2256706376</v>
      </c>
      <c r="J10" s="27">
        <v>3409751.5492030377</v>
      </c>
      <c r="K10" s="27">
        <v>4120842.2166686323</v>
      </c>
      <c r="L10" s="27">
        <v>3982602.047450355</v>
      </c>
      <c r="M10" s="27">
        <v>4207115.363547459</v>
      </c>
      <c r="N10" s="27">
        <v>4744649.074180585</v>
      </c>
      <c r="O10" s="27">
        <v>5404625.673764187</v>
      </c>
      <c r="P10" s="27">
        <v>6072618.956870573</v>
      </c>
      <c r="Q10" s="27">
        <v>5911914.645267212</v>
      </c>
      <c r="R10" s="27">
        <v>6087309.587574277</v>
      </c>
      <c r="S10" s="27">
        <v>5035087.313001788</v>
      </c>
      <c r="T10" s="27">
        <v>5091481.6340739</v>
      </c>
      <c r="U10" s="27">
        <v>5441714.548194247</v>
      </c>
      <c r="V10" s="27">
        <v>5277031.44944707</v>
      </c>
      <c r="W10" s="27">
        <v>5843745.640895938</v>
      </c>
      <c r="X10" s="27">
        <v>4074071.4529996095</v>
      </c>
      <c r="Y10" s="27">
        <v>4395826.945059014</v>
      </c>
      <c r="Z10" s="27">
        <v>4452947.1115892995</v>
      </c>
      <c r="AA10" s="27">
        <v>4391603.630641108</v>
      </c>
      <c r="AB10" s="27">
        <v>4427876.064783954</v>
      </c>
      <c r="AC10" s="27">
        <v>4487650.601264617</v>
      </c>
      <c r="AD10" s="27">
        <v>4340916.819130735</v>
      </c>
      <c r="AE10" s="27">
        <v>4349969.973800474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1854.3455044406749</v>
      </c>
      <c r="G11" s="27">
        <v>797.1198846059639</v>
      </c>
      <c r="H11" s="27">
        <v>755.6045758452705</v>
      </c>
      <c r="I11" s="27">
        <v>701.3175168509766</v>
      </c>
      <c r="J11" s="27">
        <v>14206.614813437236</v>
      </c>
      <c r="K11" s="27">
        <v>26074.925368090648</v>
      </c>
      <c r="L11" s="27">
        <v>0</v>
      </c>
      <c r="M11" s="27">
        <v>304.3253658226814</v>
      </c>
      <c r="N11" s="27">
        <v>3031.2984060745166</v>
      </c>
      <c r="O11" s="27">
        <v>4915.820497409985</v>
      </c>
      <c r="P11" s="27">
        <v>11055.709612087345</v>
      </c>
      <c r="Q11" s="27">
        <v>17604.942683092777</v>
      </c>
      <c r="R11" s="27">
        <v>76.80478994112364</v>
      </c>
      <c r="S11" s="27">
        <v>56432.55690413769</v>
      </c>
      <c r="T11" s="27">
        <v>55115.8023804556</v>
      </c>
      <c r="U11" s="27">
        <v>38361.7412234308</v>
      </c>
      <c r="V11" s="27">
        <v>47007.4792798759</v>
      </c>
      <c r="W11" s="27">
        <v>26306.654616215037</v>
      </c>
      <c r="X11" s="27">
        <v>28592.516450000454</v>
      </c>
      <c r="Y11" s="27">
        <v>7486.928851230598</v>
      </c>
      <c r="Z11" s="27">
        <v>5895.079222723191</v>
      </c>
      <c r="AA11" s="27">
        <v>5.926659469659171</v>
      </c>
      <c r="AB11" s="27">
        <v>12.68758969799784</v>
      </c>
      <c r="AC11" s="27">
        <v>65.82539303825602</v>
      </c>
      <c r="AD11" s="27">
        <v>1958.104026090664</v>
      </c>
      <c r="AE11" s="27">
        <v>3826.922011956709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6179934.142528671</v>
      </c>
      <c r="G12" s="27">
        <v>7322222.805073638</v>
      </c>
      <c r="H12" s="27">
        <v>6486128.056182926</v>
      </c>
      <c r="I12" s="27">
        <v>2990670.3187655928</v>
      </c>
      <c r="J12" s="27">
        <v>3483395.7585225576</v>
      </c>
      <c r="K12" s="27">
        <v>4237730.312876142</v>
      </c>
      <c r="L12" s="27">
        <v>3982602.047450355</v>
      </c>
      <c r="M12" s="27">
        <v>4208418.082196479</v>
      </c>
      <c r="N12" s="27">
        <v>4758232.391414395</v>
      </c>
      <c r="O12" s="27">
        <v>6228423.875572207</v>
      </c>
      <c r="P12" s="27">
        <v>7901286.528463409</v>
      </c>
      <c r="Q12" s="27">
        <v>8410486.340202847</v>
      </c>
      <c r="R12" s="27">
        <v>8604109.943853818</v>
      </c>
      <c r="S12" s="27">
        <v>7959785.288843428</v>
      </c>
      <c r="T12" s="27">
        <v>7960350.350284859</v>
      </c>
      <c r="U12" s="27">
        <v>7934156.092874964</v>
      </c>
      <c r="V12" s="27">
        <v>7551677.885088134</v>
      </c>
      <c r="W12" s="27">
        <v>7775831.653767088</v>
      </c>
      <c r="X12" s="27">
        <v>6226546.355558781</v>
      </c>
      <c r="Y12" s="27">
        <v>6546341.4614945</v>
      </c>
      <c r="Z12" s="27">
        <v>6591300.491889288</v>
      </c>
      <c r="AA12" s="27">
        <v>6389800.260693333</v>
      </c>
      <c r="AB12" s="27">
        <v>6595029.873206053</v>
      </c>
      <c r="AC12" s="27">
        <v>6543676.4258943405</v>
      </c>
      <c r="AD12" s="27">
        <v>6492575.617809187</v>
      </c>
      <c r="AE12" s="27">
        <v>6351444.262916581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9247354.353550866</v>
      </c>
      <c r="G13" s="27">
        <v>4932693.357218733</v>
      </c>
      <c r="H13" s="27">
        <v>4926056.7839626</v>
      </c>
      <c r="I13" s="27">
        <v>5577461.490509334</v>
      </c>
      <c r="J13" s="27">
        <v>7657405.029218267</v>
      </c>
      <c r="K13" s="27">
        <v>6947835.968840066</v>
      </c>
      <c r="L13" s="27">
        <v>7713131.477837866</v>
      </c>
      <c r="M13" s="27">
        <v>8257438.3279219335</v>
      </c>
      <c r="N13" s="27">
        <v>7697891.896433934</v>
      </c>
      <c r="O13" s="27">
        <v>7523895.9344076</v>
      </c>
      <c r="P13" s="27">
        <v>7456409.453227533</v>
      </c>
      <c r="Q13" s="27">
        <v>7150093.109354066</v>
      </c>
      <c r="R13" s="27">
        <v>6802414.397259067</v>
      </c>
      <c r="S13" s="27">
        <v>6237878.477699733</v>
      </c>
      <c r="T13" s="27">
        <v>6139835.603769999</v>
      </c>
      <c r="U13" s="27">
        <v>6126879.146366</v>
      </c>
      <c r="V13" s="27">
        <v>6220916.4410932</v>
      </c>
      <c r="W13" s="27">
        <v>5775634.336964067</v>
      </c>
      <c r="X13" s="27">
        <v>7812737.694252334</v>
      </c>
      <c r="Y13" s="27">
        <v>10218232.220553868</v>
      </c>
      <c r="Z13" s="27">
        <v>10214755.054832533</v>
      </c>
      <c r="AA13" s="27">
        <v>9492782.859903933</v>
      </c>
      <c r="AB13" s="27">
        <v>8958873.1838254</v>
      </c>
      <c r="AC13" s="27">
        <v>6845716.171745</v>
      </c>
      <c r="AD13" s="27">
        <v>6927807.073307267</v>
      </c>
      <c r="AE13" s="27">
        <v>6945526.590425133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9247354.353550866</v>
      </c>
      <c r="G14" s="27">
        <v>4932693.357218733</v>
      </c>
      <c r="H14" s="27">
        <v>4926056.7839626</v>
      </c>
      <c r="I14" s="27">
        <v>5577461.490509334</v>
      </c>
      <c r="J14" s="27">
        <v>7657405.029218267</v>
      </c>
      <c r="K14" s="27">
        <v>6947835.968840066</v>
      </c>
      <c r="L14" s="27">
        <v>7713131.477837866</v>
      </c>
      <c r="M14" s="27">
        <v>8257438.3279219335</v>
      </c>
      <c r="N14" s="27">
        <v>7697891.896433934</v>
      </c>
      <c r="O14" s="27">
        <v>7523895.9344076</v>
      </c>
      <c r="P14" s="27">
        <v>7456409.453227533</v>
      </c>
      <c r="Q14" s="27">
        <v>7150093.109354066</v>
      </c>
      <c r="R14" s="27">
        <v>6802414.397259067</v>
      </c>
      <c r="S14" s="27">
        <v>6237878.477699733</v>
      </c>
      <c r="T14" s="27">
        <v>6139835.603769999</v>
      </c>
      <c r="U14" s="27">
        <v>6126879.146366</v>
      </c>
      <c r="V14" s="27">
        <v>6220916.4410932</v>
      </c>
      <c r="W14" s="27">
        <v>5775634.336964067</v>
      </c>
      <c r="X14" s="27">
        <v>7812737.694252334</v>
      </c>
      <c r="Y14" s="27">
        <v>10218232.220553868</v>
      </c>
      <c r="Z14" s="27">
        <v>10214755.054832533</v>
      </c>
      <c r="AA14" s="27">
        <v>9492782.859903933</v>
      </c>
      <c r="AB14" s="27">
        <v>8958873.1838254</v>
      </c>
      <c r="AC14" s="27">
        <v>6845716.171745</v>
      </c>
      <c r="AD14" s="27">
        <v>6927807.073307267</v>
      </c>
      <c r="AE14" s="27">
        <v>6945526.590425133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99657.8746196</v>
      </c>
      <c r="G15" s="27">
        <v>46101.2174315</v>
      </c>
      <c r="H15" s="27">
        <v>399847.93547930004</v>
      </c>
      <c r="I15" s="27">
        <v>407624.0867996</v>
      </c>
      <c r="J15" s="27">
        <v>365771.94143159996</v>
      </c>
      <c r="K15" s="27">
        <v>473039.96257210005</v>
      </c>
      <c r="L15" s="27">
        <v>467334.6188269</v>
      </c>
      <c r="M15" s="27">
        <v>378491.0858553</v>
      </c>
      <c r="N15" s="27">
        <v>458141.488134</v>
      </c>
      <c r="O15" s="27">
        <v>454925.9548416</v>
      </c>
      <c r="P15" s="27">
        <v>386160.2728951</v>
      </c>
      <c r="Q15" s="27">
        <v>380987.1552355</v>
      </c>
      <c r="R15" s="27">
        <v>369788.0846682</v>
      </c>
      <c r="S15" s="27">
        <v>286032.7932913</v>
      </c>
      <c r="T15" s="27">
        <v>276983.7653033</v>
      </c>
      <c r="U15" s="27">
        <v>281835.7943137</v>
      </c>
      <c r="V15" s="27">
        <v>268520.99248809996</v>
      </c>
      <c r="W15" s="27">
        <v>292142.95250470005</v>
      </c>
      <c r="X15" s="27">
        <v>200592.4957036</v>
      </c>
      <c r="Y15" s="27">
        <v>288294.16604010004</v>
      </c>
      <c r="Z15" s="27">
        <v>252632.46726960002</v>
      </c>
      <c r="AA15" s="27">
        <v>187239.0782471</v>
      </c>
      <c r="AB15" s="27">
        <v>209283.32498590002</v>
      </c>
      <c r="AC15" s="27">
        <v>209855.68265529998</v>
      </c>
      <c r="AD15" s="27">
        <v>193318.1144147</v>
      </c>
      <c r="AE15" s="27">
        <v>185095.04966259998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99657.8746196</v>
      </c>
      <c r="G16" s="27">
        <v>46101.2174315</v>
      </c>
      <c r="H16" s="27">
        <v>399847.93547930004</v>
      </c>
      <c r="I16" s="27">
        <v>407624.0867996</v>
      </c>
      <c r="J16" s="27">
        <v>365771.94143159996</v>
      </c>
      <c r="K16" s="27">
        <v>473039.96257210005</v>
      </c>
      <c r="L16" s="27">
        <v>467334.6188269</v>
      </c>
      <c r="M16" s="27">
        <v>378491.0858553</v>
      </c>
      <c r="N16" s="27">
        <v>458141.488134</v>
      </c>
      <c r="O16" s="27">
        <v>454925.9548416</v>
      </c>
      <c r="P16" s="27">
        <v>386160.2728951</v>
      </c>
      <c r="Q16" s="27">
        <v>380987.1552355</v>
      </c>
      <c r="R16" s="27">
        <v>369788.0846682</v>
      </c>
      <c r="S16" s="27">
        <v>286032.7932913</v>
      </c>
      <c r="T16" s="27">
        <v>276983.7653033</v>
      </c>
      <c r="U16" s="27">
        <v>281835.7943137</v>
      </c>
      <c r="V16" s="27">
        <v>268520.99248809996</v>
      </c>
      <c r="W16" s="27">
        <v>292142.95250470005</v>
      </c>
      <c r="X16" s="27">
        <v>200592.4957036</v>
      </c>
      <c r="Y16" s="27">
        <v>288294.16604010004</v>
      </c>
      <c r="Z16" s="27">
        <v>252632.46726960002</v>
      </c>
      <c r="AA16" s="27">
        <v>187239.0782471</v>
      </c>
      <c r="AB16" s="27">
        <v>209283.32498590002</v>
      </c>
      <c r="AC16" s="27">
        <v>209855.68265529998</v>
      </c>
      <c r="AD16" s="27">
        <v>193318.1144147</v>
      </c>
      <c r="AE16" s="27">
        <v>185095.04966259998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17811150.9621045</v>
      </c>
      <c r="G17" s="27">
        <v>19145018.9467075</v>
      </c>
      <c r="H17" s="27">
        <v>17805091.943947</v>
      </c>
      <c r="I17" s="27">
        <v>18657039.549648497</v>
      </c>
      <c r="J17" s="27">
        <v>19995245.612342</v>
      </c>
      <c r="K17" s="27">
        <v>21258715.764747996</v>
      </c>
      <c r="L17" s="27">
        <v>22628178.842191998</v>
      </c>
      <c r="M17" s="27">
        <v>19804388.073970497</v>
      </c>
      <c r="N17" s="27">
        <v>25460882.053529996</v>
      </c>
      <c r="O17" s="27">
        <v>25055162.7889255</v>
      </c>
      <c r="P17" s="27">
        <v>23690084.476828</v>
      </c>
      <c r="Q17" s="27">
        <v>23788744.880978</v>
      </c>
      <c r="R17" s="27">
        <v>22960404.48394</v>
      </c>
      <c r="S17" s="27">
        <v>20985105.417699497</v>
      </c>
      <c r="T17" s="27">
        <v>23752544.771070503</v>
      </c>
      <c r="U17" s="27">
        <v>24688137.155335497</v>
      </c>
      <c r="V17" s="27">
        <v>25122763.206387</v>
      </c>
      <c r="W17" s="27">
        <v>26698825.640024997</v>
      </c>
      <c r="X17" s="27">
        <v>26654338.7104225</v>
      </c>
      <c r="Y17" s="27">
        <v>27605714.210074</v>
      </c>
      <c r="Z17" s="27">
        <v>30050732.816026997</v>
      </c>
      <c r="AA17" s="27">
        <v>30326318.582482997</v>
      </c>
      <c r="AB17" s="27">
        <v>30839016.931414995</v>
      </c>
      <c r="AC17" s="27">
        <v>46405294.568055496</v>
      </c>
      <c r="AD17" s="27">
        <v>33136235.3413245</v>
      </c>
      <c r="AE17" s="27">
        <v>34644659.7971705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1374105.8106544998</v>
      </c>
      <c r="G18" s="27">
        <v>1590671.4549494998</v>
      </c>
      <c r="H18" s="27">
        <v>1873594.1093485</v>
      </c>
      <c r="I18" s="27">
        <v>2918598.3194444994</v>
      </c>
      <c r="J18" s="27">
        <v>3421683.2280784994</v>
      </c>
      <c r="K18" s="27">
        <v>1455645.6233549998</v>
      </c>
      <c r="L18" s="27">
        <v>2444113.9686809997</v>
      </c>
      <c r="M18" s="27">
        <v>2484653.0593499998</v>
      </c>
      <c r="N18" s="27">
        <v>2504088.4115939997</v>
      </c>
      <c r="O18" s="27">
        <v>1989514.2186919998</v>
      </c>
      <c r="P18" s="27">
        <v>1744323.9340834997</v>
      </c>
      <c r="Q18" s="27">
        <v>1886744.8246954998</v>
      </c>
      <c r="R18" s="27">
        <v>969001.3169374998</v>
      </c>
      <c r="S18" s="27">
        <v>1005694.2230334999</v>
      </c>
      <c r="T18" s="27">
        <v>992046.999867</v>
      </c>
      <c r="U18" s="27">
        <v>1348039.1051435</v>
      </c>
      <c r="V18" s="27">
        <v>1090573.3200669999</v>
      </c>
      <c r="W18" s="27">
        <v>1059808.291003</v>
      </c>
      <c r="X18" s="27">
        <v>1132279.8401145</v>
      </c>
      <c r="Y18" s="27">
        <v>1169763.0310135</v>
      </c>
      <c r="Z18" s="27">
        <v>1322700.7849054998</v>
      </c>
      <c r="AA18" s="27">
        <v>1209346.9019169998</v>
      </c>
      <c r="AB18" s="27">
        <v>933201.7742354999</v>
      </c>
      <c r="AC18" s="27">
        <v>742832.4762705</v>
      </c>
      <c r="AD18" s="27">
        <v>708664.7257305</v>
      </c>
      <c r="AE18" s="27">
        <v>838663.3338159999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6636802.645742499</v>
      </c>
      <c r="G19" s="27">
        <v>7556752.117568499</v>
      </c>
      <c r="H19" s="27">
        <v>8818212.993089499</v>
      </c>
      <c r="I19" s="27">
        <v>7286577.111044</v>
      </c>
      <c r="J19" s="27">
        <v>8542577.449521499</v>
      </c>
      <c r="K19" s="27">
        <v>7575400.116861499</v>
      </c>
      <c r="L19" s="27">
        <v>6491750.952686999</v>
      </c>
      <c r="M19" s="27">
        <v>6600814.80982</v>
      </c>
      <c r="N19" s="27">
        <v>6794044.985266</v>
      </c>
      <c r="O19" s="27">
        <v>7013335.616287</v>
      </c>
      <c r="P19" s="27">
        <v>7276215.4332945</v>
      </c>
      <c r="Q19" s="27">
        <v>6076993.617887499</v>
      </c>
      <c r="R19" s="27">
        <v>5394262.109890499</v>
      </c>
      <c r="S19" s="27">
        <v>5548770.7878295</v>
      </c>
      <c r="T19" s="27">
        <v>5952209.2142205</v>
      </c>
      <c r="U19" s="27">
        <v>4970212.430375501</v>
      </c>
      <c r="V19" s="27">
        <v>5055754.647520499</v>
      </c>
      <c r="W19" s="27">
        <v>5980438.971815</v>
      </c>
      <c r="X19" s="27">
        <v>5474808.882081</v>
      </c>
      <c r="Y19" s="27">
        <v>6291782.549629499</v>
      </c>
      <c r="Z19" s="27">
        <v>7962002.601860998</v>
      </c>
      <c r="AA19" s="27">
        <v>9246511.784933498</v>
      </c>
      <c r="AB19" s="27">
        <v>6239599.982539</v>
      </c>
      <c r="AC19" s="27">
        <v>4445116.432179499</v>
      </c>
      <c r="AD19" s="27">
        <v>6058386.268780999</v>
      </c>
      <c r="AE19" s="27">
        <v>5637248.918994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1079285.3694699998</v>
      </c>
      <c r="G20" s="27">
        <v>454562.086517</v>
      </c>
      <c r="H20" s="27">
        <v>133481.39882</v>
      </c>
      <c r="I20" s="27">
        <v>97866.36089999999</v>
      </c>
      <c r="J20" s="27">
        <v>112017.526852</v>
      </c>
      <c r="K20" s="27">
        <v>131171.0913975</v>
      </c>
      <c r="L20" s="27">
        <v>148166.46613999997</v>
      </c>
      <c r="M20" s="27">
        <v>149311.393847</v>
      </c>
      <c r="N20" s="27">
        <v>71073.6979645</v>
      </c>
      <c r="O20" s="27">
        <v>143582.49578749997</v>
      </c>
      <c r="P20" s="27">
        <v>112528.41888749998</v>
      </c>
      <c r="Q20" s="27">
        <v>59347.0339</v>
      </c>
      <c r="R20" s="27">
        <v>60775.316909999994</v>
      </c>
      <c r="S20" s="27">
        <v>52815.792259999995</v>
      </c>
      <c r="T20" s="27">
        <v>48856.48267499999</v>
      </c>
      <c r="U20" s="27">
        <v>45579.78328749999</v>
      </c>
      <c r="V20" s="27">
        <v>61665.4375645</v>
      </c>
      <c r="W20" s="27">
        <v>120714.62807249998</v>
      </c>
      <c r="X20" s="27">
        <v>126460.14361749998</v>
      </c>
      <c r="Y20" s="27">
        <v>118675.31945499999</v>
      </c>
      <c r="Z20" s="27">
        <v>383147.996</v>
      </c>
      <c r="AA20" s="27">
        <v>584410.2016444999</v>
      </c>
      <c r="AB20" s="27">
        <v>95376.239805</v>
      </c>
      <c r="AC20" s="27">
        <v>108454.48910449998</v>
      </c>
      <c r="AD20" s="27">
        <v>99184.7104325</v>
      </c>
      <c r="AE20" s="27">
        <v>102812.51518999999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40238.613876999996</v>
      </c>
      <c r="G21" s="27">
        <v>30606.1831075</v>
      </c>
      <c r="H21" s="27">
        <v>30589.292772499997</v>
      </c>
      <c r="I21" s="27">
        <v>54151.501018999996</v>
      </c>
      <c r="J21" s="27">
        <v>63490.226492</v>
      </c>
      <c r="K21" s="27">
        <v>61353.2684765</v>
      </c>
      <c r="L21" s="27">
        <v>103614.69710899999</v>
      </c>
      <c r="M21" s="27">
        <v>103006.321726</v>
      </c>
      <c r="N21" s="27">
        <v>90444.5172785</v>
      </c>
      <c r="O21" s="27">
        <v>103787.928013</v>
      </c>
      <c r="P21" s="27">
        <v>85899.30472199999</v>
      </c>
      <c r="Q21" s="27">
        <v>84438.352922</v>
      </c>
      <c r="R21" s="27">
        <v>97436.5000455</v>
      </c>
      <c r="S21" s="27">
        <v>97784.20467199999</v>
      </c>
      <c r="T21" s="27">
        <v>97661.4714075</v>
      </c>
      <c r="U21" s="27">
        <v>74625.95486499999</v>
      </c>
      <c r="V21" s="27">
        <v>62961.313954</v>
      </c>
      <c r="W21" s="27">
        <v>67714.339077</v>
      </c>
      <c r="X21" s="27">
        <v>71935.252081</v>
      </c>
      <c r="Y21" s="27">
        <v>72956.6623555</v>
      </c>
      <c r="Z21" s="27">
        <v>102748.45115149999</v>
      </c>
      <c r="AA21" s="27">
        <v>125048.934549</v>
      </c>
      <c r="AB21" s="27">
        <v>62519.952456499996</v>
      </c>
      <c r="AC21" s="27">
        <v>49877.602543999994</v>
      </c>
      <c r="AD21" s="27">
        <v>60715.475820999985</v>
      </c>
      <c r="AE21" s="27">
        <v>66360.99824199999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26536362.393348496</v>
      </c>
      <c r="G22" s="27">
        <v>28771389.38135</v>
      </c>
      <c r="H22" s="27">
        <v>28660969.737977497</v>
      </c>
      <c r="I22" s="27">
        <v>29014232.842056</v>
      </c>
      <c r="J22" s="27">
        <v>32135014.043286</v>
      </c>
      <c r="K22" s="27">
        <v>30482285.864838496</v>
      </c>
      <c r="L22" s="27">
        <v>31815824.926808998</v>
      </c>
      <c r="M22" s="27">
        <v>29142173.658713497</v>
      </c>
      <c r="N22" s="27">
        <v>34920533.66563299</v>
      </c>
      <c r="O22" s="27">
        <v>34305383.047705</v>
      </c>
      <c r="P22" s="27">
        <v>32909051.567815498</v>
      </c>
      <c r="Q22" s="27">
        <v>31896268.710382994</v>
      </c>
      <c r="R22" s="27">
        <v>29481879.727723494</v>
      </c>
      <c r="S22" s="27">
        <v>27690170.425494496</v>
      </c>
      <c r="T22" s="27">
        <v>30843318.9392405</v>
      </c>
      <c r="U22" s="27">
        <v>31126594.429006997</v>
      </c>
      <c r="V22" s="27">
        <v>31393717.925493</v>
      </c>
      <c r="W22" s="27">
        <v>33927501.869992495</v>
      </c>
      <c r="X22" s="27">
        <v>33459822.82831649</v>
      </c>
      <c r="Y22" s="27">
        <v>35258891.77252749</v>
      </c>
      <c r="Z22" s="27">
        <v>39821332.649945</v>
      </c>
      <c r="AA22" s="27">
        <v>41491636.405526996</v>
      </c>
      <c r="AB22" s="27">
        <v>38169714.880451</v>
      </c>
      <c r="AC22" s="27">
        <v>51751575.56815399</v>
      </c>
      <c r="AD22" s="27">
        <v>40063186.522089496</v>
      </c>
      <c r="AE22" s="27">
        <v>41289745.563412495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24867411.055662088</v>
      </c>
      <c r="G23" s="27">
        <v>23620045.54262275</v>
      </c>
      <c r="H23" s="27">
        <v>22588799.994665947</v>
      </c>
      <c r="I23" s="27">
        <v>22922899.12736774</v>
      </c>
      <c r="J23" s="27">
        <v>26626001.141133286</v>
      </c>
      <c r="K23" s="27">
        <v>26780640.54170815</v>
      </c>
      <c r="L23" s="27">
        <v>30059029.781033285</v>
      </c>
      <c r="M23" s="27">
        <v>31950755.761012666</v>
      </c>
      <c r="N23" s="27">
        <v>33046879.488584794</v>
      </c>
      <c r="O23" s="27">
        <v>36139595.09054611</v>
      </c>
      <c r="P23" s="27">
        <v>38033450.911118284</v>
      </c>
      <c r="Q23" s="27">
        <v>36144255.29565388</v>
      </c>
      <c r="R23" s="27">
        <v>34802431.27637963</v>
      </c>
      <c r="S23" s="27">
        <v>35856300.8409224</v>
      </c>
      <c r="T23" s="27">
        <v>39737929.096865095</v>
      </c>
      <c r="U23" s="27">
        <v>38311466.82267333</v>
      </c>
      <c r="V23" s="27">
        <v>41705138.08907071</v>
      </c>
      <c r="W23" s="27">
        <v>41452917.98079773</v>
      </c>
      <c r="X23" s="27">
        <v>42353855.43602246</v>
      </c>
      <c r="Y23" s="27">
        <v>39656242.7464508</v>
      </c>
      <c r="Z23" s="27">
        <v>41395753.45852118</v>
      </c>
      <c r="AA23" s="27">
        <v>39070740.63827607</v>
      </c>
      <c r="AB23" s="27">
        <v>41296929.028156586</v>
      </c>
      <c r="AC23" s="27">
        <v>40077312.56598683</v>
      </c>
      <c r="AD23" s="27">
        <v>42363084.949368976</v>
      </c>
      <c r="AE23" s="27">
        <v>42042870.01769329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25262495.60930977</v>
      </c>
      <c r="G24" s="27">
        <v>23626109.952406924</v>
      </c>
      <c r="H24" s="27">
        <v>22588799.994665947</v>
      </c>
      <c r="I24" s="27">
        <v>22922899.12736774</v>
      </c>
      <c r="J24" s="27">
        <v>26626001.141133286</v>
      </c>
      <c r="K24" s="27">
        <v>26780640.54170815</v>
      </c>
      <c r="L24" s="27">
        <v>30059029.781033285</v>
      </c>
      <c r="M24" s="27">
        <v>31950755.761012666</v>
      </c>
      <c r="N24" s="27">
        <v>33046879.488584794</v>
      </c>
      <c r="O24" s="27">
        <v>36139595.09054611</v>
      </c>
      <c r="P24" s="27">
        <v>38033450.911118284</v>
      </c>
      <c r="Q24" s="27">
        <v>36144255.29565388</v>
      </c>
      <c r="R24" s="27">
        <v>34802431.27637963</v>
      </c>
      <c r="S24" s="27">
        <v>35856300.8409224</v>
      </c>
      <c r="T24" s="27">
        <v>39737929.096865095</v>
      </c>
      <c r="U24" s="27">
        <v>38311466.82267333</v>
      </c>
      <c r="V24" s="27">
        <v>41705138.08907071</v>
      </c>
      <c r="W24" s="27">
        <v>41452917.98079773</v>
      </c>
      <c r="X24" s="27">
        <v>42353855.43602246</v>
      </c>
      <c r="Y24" s="27">
        <v>39656242.7464508</v>
      </c>
      <c r="Z24" s="27">
        <v>41395753.45852118</v>
      </c>
      <c r="AA24" s="27">
        <v>39070740.63827607</v>
      </c>
      <c r="AB24" s="27">
        <v>41296929.028156586</v>
      </c>
      <c r="AC24" s="27">
        <v>40077312.56598683</v>
      </c>
      <c r="AD24" s="27">
        <v>42363084.949368976</v>
      </c>
      <c r="AE24" s="27">
        <v>42042870.01769329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91015.29359999999</v>
      </c>
      <c r="G25" s="27">
        <v>226308.2976</v>
      </c>
      <c r="H25" s="27">
        <v>132847.27583013332</v>
      </c>
      <c r="I25" s="27">
        <v>46581.18894146666</v>
      </c>
      <c r="J25" s="27">
        <v>109152.28427253333</v>
      </c>
      <c r="K25" s="27">
        <v>144641.19309199997</v>
      </c>
      <c r="L25" s="27">
        <v>46114.07919799999</v>
      </c>
      <c r="M25" s="27">
        <v>68917.86288933332</v>
      </c>
      <c r="N25" s="27">
        <v>35971.75755506666</v>
      </c>
      <c r="O25" s="27">
        <v>16955.06300693333</v>
      </c>
      <c r="P25" s="27">
        <v>7643.259352666665</v>
      </c>
      <c r="Q25" s="27">
        <v>9459.239839866666</v>
      </c>
      <c r="R25" s="27">
        <v>8152.748033466666</v>
      </c>
      <c r="S25" s="27">
        <v>7766.8516918666655</v>
      </c>
      <c r="T25" s="27">
        <v>5119.3561070666665</v>
      </c>
      <c r="U25" s="27">
        <v>10954.711627199998</v>
      </c>
      <c r="V25" s="27">
        <v>28203.56891293333</v>
      </c>
      <c r="W25" s="27">
        <v>16958.363083199998</v>
      </c>
      <c r="X25" s="27">
        <v>25990.47081253333</v>
      </c>
      <c r="Y25" s="27">
        <v>11757.216567066667</v>
      </c>
      <c r="Z25" s="27">
        <v>21420.839153999998</v>
      </c>
      <c r="AA25" s="27">
        <v>25841.86542813333</v>
      </c>
      <c r="AB25" s="27">
        <v>11194.151538533331</v>
      </c>
      <c r="AC25" s="27">
        <v>19392.620523466663</v>
      </c>
      <c r="AD25" s="27">
        <v>29444.525572</v>
      </c>
      <c r="AE25" s="27">
        <v>24055.911730399996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769530.2076</v>
      </c>
      <c r="G26" s="27">
        <v>189820.1844</v>
      </c>
      <c r="H26" s="27">
        <v>78724.30921959999</v>
      </c>
      <c r="I26" s="27">
        <v>48631.070649333335</v>
      </c>
      <c r="J26" s="27">
        <v>219241.66511426662</v>
      </c>
      <c r="K26" s="27">
        <v>201236.52781759997</v>
      </c>
      <c r="L26" s="27">
        <v>79977.27456986665</v>
      </c>
      <c r="M26" s="27">
        <v>178385.97834346665</v>
      </c>
      <c r="N26" s="27">
        <v>14984.163317199998</v>
      </c>
      <c r="O26" s="27">
        <v>17540.733991733334</v>
      </c>
      <c r="P26" s="27">
        <v>15676.978320666663</v>
      </c>
      <c r="Q26" s="27">
        <v>14939.098910266666</v>
      </c>
      <c r="R26" s="27">
        <v>9261.802148133333</v>
      </c>
      <c r="S26" s="27">
        <v>18118.09043293333</v>
      </c>
      <c r="T26" s="27">
        <v>16551.430563066664</v>
      </c>
      <c r="U26" s="27">
        <v>23012.163550933332</v>
      </c>
      <c r="V26" s="27">
        <v>50050.92918613333</v>
      </c>
      <c r="W26" s="27">
        <v>74532.01785479998</v>
      </c>
      <c r="X26" s="27">
        <v>71313.60690666665</v>
      </c>
      <c r="Y26" s="27">
        <v>29786.656857466663</v>
      </c>
      <c r="Z26" s="27">
        <v>15659.886470799998</v>
      </c>
      <c r="AA26" s="27">
        <v>17251.4241724</v>
      </c>
      <c r="AB26" s="27">
        <v>6065.480886666665</v>
      </c>
      <c r="AC26" s="27">
        <v>16778.898659599996</v>
      </c>
      <c r="AD26" s="27">
        <v>17462.284150666666</v>
      </c>
      <c r="AE26" s="27">
        <v>17176.89841413333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7379.618399999999</v>
      </c>
      <c r="G27" s="27">
        <v>29108.494799999997</v>
      </c>
      <c r="H27" s="27">
        <v>7380.4058196</v>
      </c>
      <c r="I27" s="27">
        <v>22226.607293733334</v>
      </c>
      <c r="J27" s="27">
        <v>42911.234429066666</v>
      </c>
      <c r="K27" s="27">
        <v>29810.65327093333</v>
      </c>
      <c r="L27" s="27">
        <v>75213.58338706665</v>
      </c>
      <c r="M27" s="27">
        <v>33570.610060533334</v>
      </c>
      <c r="N27" s="27">
        <v>41409.00702986666</v>
      </c>
      <c r="O27" s="27">
        <v>44295.96277186667</v>
      </c>
      <c r="P27" s="27">
        <v>36244.46720986666</v>
      </c>
      <c r="Q27" s="27">
        <v>32665.426038666665</v>
      </c>
      <c r="R27" s="27">
        <v>13348.5366256</v>
      </c>
      <c r="S27" s="27">
        <v>27654.554515866665</v>
      </c>
      <c r="T27" s="27">
        <v>27600.129287866665</v>
      </c>
      <c r="U27" s="27">
        <v>33159.151143066665</v>
      </c>
      <c r="V27" s="27">
        <v>42391.918549199996</v>
      </c>
      <c r="W27" s="27">
        <v>55224.160990533324</v>
      </c>
      <c r="X27" s="27">
        <v>97211.61050773333</v>
      </c>
      <c r="Y27" s="27">
        <v>76585.2741148</v>
      </c>
      <c r="Z27" s="27">
        <v>115070.58204693333</v>
      </c>
      <c r="AA27" s="27">
        <v>143499.6400229333</v>
      </c>
      <c r="AB27" s="27">
        <v>88698.74562853333</v>
      </c>
      <c r="AC27" s="27">
        <v>80211.03623866665</v>
      </c>
      <c r="AD27" s="27">
        <v>113276.83079826666</v>
      </c>
      <c r="AE27" s="27">
        <v>124437.72054706665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867925.1195999999</v>
      </c>
      <c r="G28" s="27">
        <v>445236.97679999995</v>
      </c>
      <c r="H28" s="27">
        <v>218951.99086933333</v>
      </c>
      <c r="I28" s="27">
        <v>117438.86688453333</v>
      </c>
      <c r="J28" s="27">
        <v>371305.1838158666</v>
      </c>
      <c r="K28" s="27">
        <v>375688.3741805333</v>
      </c>
      <c r="L28" s="27">
        <v>201304.93715493332</v>
      </c>
      <c r="M28" s="27">
        <v>280874.45129333326</v>
      </c>
      <c r="N28" s="27">
        <v>92364.92790213334</v>
      </c>
      <c r="O28" s="27">
        <v>78791.75977053333</v>
      </c>
      <c r="P28" s="27">
        <v>59564.70488319999</v>
      </c>
      <c r="Q28" s="27">
        <v>57063.76478879999</v>
      </c>
      <c r="R28" s="27">
        <v>30763.0868072</v>
      </c>
      <c r="S28" s="27">
        <v>53539.49664066666</v>
      </c>
      <c r="T28" s="27">
        <v>49270.91595799999</v>
      </c>
      <c r="U28" s="27">
        <v>67126.0263212</v>
      </c>
      <c r="V28" s="27">
        <v>120646.41664826666</v>
      </c>
      <c r="W28" s="27">
        <v>146714.54192853332</v>
      </c>
      <c r="X28" s="27">
        <v>194515.68822693333</v>
      </c>
      <c r="Y28" s="27">
        <v>118129.14753933332</v>
      </c>
      <c r="Z28" s="27">
        <v>152151.3076717333</v>
      </c>
      <c r="AA28" s="27">
        <v>186592.92962346665</v>
      </c>
      <c r="AB28" s="27">
        <v>105958.37805373334</v>
      </c>
      <c r="AC28" s="27">
        <v>116382.55542173331</v>
      </c>
      <c r="AD28" s="27">
        <v>160183.64052093332</v>
      </c>
      <c r="AE28" s="27">
        <v>165670.53069159997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119718.98913993333</v>
      </c>
      <c r="G29" s="27">
        <v>246083.29658713314</v>
      </c>
      <c r="H29" s="27">
        <v>221392.93926036565</v>
      </c>
      <c r="I29" s="27">
        <v>261078.40576934596</v>
      </c>
      <c r="J29" s="27">
        <v>384277.11400688224</v>
      </c>
      <c r="K29" s="27">
        <v>274549.8266087706</v>
      </c>
      <c r="L29" s="27">
        <v>211520.58461771454</v>
      </c>
      <c r="M29" s="27">
        <v>191778.0802931853</v>
      </c>
      <c r="N29" s="27">
        <v>205724.5536092565</v>
      </c>
      <c r="O29" s="27">
        <v>204353.16599731566</v>
      </c>
      <c r="P29" s="27">
        <v>208408.98456583373</v>
      </c>
      <c r="Q29" s="27">
        <v>170919.94494375688</v>
      </c>
      <c r="R29" s="27">
        <v>146737.29876150895</v>
      </c>
      <c r="S29" s="27">
        <v>147721.4701953971</v>
      </c>
      <c r="T29" s="27">
        <v>228126.79196474073</v>
      </c>
      <c r="U29" s="27">
        <v>127329.09708980651</v>
      </c>
      <c r="V29" s="27">
        <v>108194.6729033464</v>
      </c>
      <c r="W29" s="27">
        <v>78732.71943019165</v>
      </c>
      <c r="X29" s="27">
        <v>150842.6241654807</v>
      </c>
      <c r="Y29" s="27">
        <v>86495.51749465856</v>
      </c>
      <c r="Z29" s="27">
        <v>76671.08502890509</v>
      </c>
      <c r="AA29" s="27">
        <v>87812.27124527865</v>
      </c>
      <c r="AB29" s="27">
        <v>112689.15343100796</v>
      </c>
      <c r="AC29" s="27">
        <v>106745.20757375433</v>
      </c>
      <c r="AD29" s="27">
        <v>107777.62189477557</v>
      </c>
      <c r="AE29" s="27">
        <v>189934.9445230501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199044.69849953332</v>
      </c>
      <c r="G30" s="27">
        <v>176202.35950317583</v>
      </c>
      <c r="H30" s="27">
        <v>176376.732894551</v>
      </c>
      <c r="I30" s="27">
        <v>208353.97600261925</v>
      </c>
      <c r="J30" s="27">
        <v>174281.8382911663</v>
      </c>
      <c r="K30" s="27">
        <v>211609.5857999715</v>
      </c>
      <c r="L30" s="27">
        <v>164920.55088231014</v>
      </c>
      <c r="M30" s="27">
        <v>211861.6543981064</v>
      </c>
      <c r="N30" s="27">
        <v>233369.79439748105</v>
      </c>
      <c r="O30" s="27">
        <v>254849.5409206192</v>
      </c>
      <c r="P30" s="27">
        <v>229121.2058120128</v>
      </c>
      <c r="Q30" s="27">
        <v>276063.12319863884</v>
      </c>
      <c r="R30" s="27">
        <v>191345.95746446904</v>
      </c>
      <c r="S30" s="27">
        <v>199408.17972383605</v>
      </c>
      <c r="T30" s="27">
        <v>198191.94034501645</v>
      </c>
      <c r="U30" s="27">
        <v>194599.3480479062</v>
      </c>
      <c r="V30" s="27">
        <v>162014.7783230569</v>
      </c>
      <c r="W30" s="27">
        <v>146540.0244826672</v>
      </c>
      <c r="X30" s="27">
        <v>242061.84746304963</v>
      </c>
      <c r="Y30" s="27">
        <v>227082.58809687837</v>
      </c>
      <c r="Z30" s="27">
        <v>211206.12628896182</v>
      </c>
      <c r="AA30" s="27">
        <v>145318.26331773621</v>
      </c>
      <c r="AB30" s="27">
        <v>169015.84839624233</v>
      </c>
      <c r="AC30" s="27">
        <v>254716.71783559755</v>
      </c>
      <c r="AD30" s="27">
        <v>322890.96454233374</v>
      </c>
      <c r="AE30" s="27">
        <v>330768.123729364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2954860.4684169996</v>
      </c>
      <c r="G31" s="27">
        <v>2472238.1881921412</v>
      </c>
      <c r="H31" s="27">
        <v>2267767.6649760567</v>
      </c>
      <c r="I31" s="27">
        <v>2011749.4324606643</v>
      </c>
      <c r="J31" s="27">
        <v>3078679.649593383</v>
      </c>
      <c r="K31" s="27">
        <v>2908630.4022275335</v>
      </c>
      <c r="L31" s="27">
        <v>3258118.143130362</v>
      </c>
      <c r="M31" s="27">
        <v>3499615.3032740625</v>
      </c>
      <c r="N31" s="27">
        <v>3437323.895559902</v>
      </c>
      <c r="O31" s="27">
        <v>3785952.5859523127</v>
      </c>
      <c r="P31" s="27">
        <v>2778261.981703353</v>
      </c>
      <c r="Q31" s="27">
        <v>2173109.283764108</v>
      </c>
      <c r="R31" s="27">
        <v>3338922.4971475713</v>
      </c>
      <c r="S31" s="27">
        <v>2260691.6269475534</v>
      </c>
      <c r="T31" s="27">
        <v>2554491.637455008</v>
      </c>
      <c r="U31" s="27">
        <v>1916664.0839644799</v>
      </c>
      <c r="V31" s="27">
        <v>1267849.6814595058</v>
      </c>
      <c r="W31" s="27">
        <v>939234.6041197967</v>
      </c>
      <c r="X31" s="27">
        <v>697940.6894869482</v>
      </c>
      <c r="Y31" s="27">
        <v>1141896.5391831226</v>
      </c>
      <c r="Z31" s="27">
        <v>1336167.131998901</v>
      </c>
      <c r="AA31" s="27">
        <v>1433674.5727480885</v>
      </c>
      <c r="AB31" s="27">
        <v>2067604.5846255245</v>
      </c>
      <c r="AC31" s="27">
        <v>1515057.1715779065</v>
      </c>
      <c r="AD31" s="27">
        <v>1081464.657699241</v>
      </c>
      <c r="AE31" s="27">
        <v>395000.50485065085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1127919.9573319333</v>
      </c>
      <c r="G32" s="27">
        <v>998480.0430094979</v>
      </c>
      <c r="H32" s="27">
        <v>999468.1522382929</v>
      </c>
      <c r="I32" s="27">
        <v>1180672.5259038727</v>
      </c>
      <c r="J32" s="27">
        <v>987597.0776394072</v>
      </c>
      <c r="K32" s="27">
        <v>1199120.9816380367</v>
      </c>
      <c r="L32" s="27">
        <v>934549.7837577788</v>
      </c>
      <c r="M32" s="27">
        <v>1200549.371799014</v>
      </c>
      <c r="N32" s="27">
        <v>1322428.8349190592</v>
      </c>
      <c r="O32" s="27">
        <v>1444147.4010520554</v>
      </c>
      <c r="P32" s="27">
        <v>1298353.4977326938</v>
      </c>
      <c r="Q32" s="27">
        <v>1564357.703729241</v>
      </c>
      <c r="R32" s="27">
        <v>1084293.7560579444</v>
      </c>
      <c r="S32" s="27">
        <v>1129979.6826123237</v>
      </c>
      <c r="T32" s="27">
        <v>1123087.6588361575</v>
      </c>
      <c r="U32" s="27">
        <v>1102729.6329137501</v>
      </c>
      <c r="V32" s="27">
        <v>918083.7430001298</v>
      </c>
      <c r="W32" s="27">
        <v>830393.4652143912</v>
      </c>
      <c r="X32" s="27">
        <v>1371683.8022906147</v>
      </c>
      <c r="Y32" s="27">
        <v>1286801.3346258868</v>
      </c>
      <c r="Z32" s="27">
        <v>1196834.72061945</v>
      </c>
      <c r="AA32" s="27">
        <v>823470.1598388746</v>
      </c>
      <c r="AB32" s="27">
        <v>957756.4734149483</v>
      </c>
      <c r="AC32" s="27">
        <v>1443394.7397994825</v>
      </c>
      <c r="AD32" s="27">
        <v>1829715.4700996228</v>
      </c>
      <c r="AE32" s="27">
        <v>1874352.7046623693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4401544.1133884005</v>
      </c>
      <c r="G33" s="27">
        <v>3893003.887291949</v>
      </c>
      <c r="H33" s="27">
        <v>3665005.489369266</v>
      </c>
      <c r="I33" s="27">
        <v>3661854.3401365024</v>
      </c>
      <c r="J33" s="27">
        <v>4624835.6795308385</v>
      </c>
      <c r="K33" s="27">
        <v>4593910.796274312</v>
      </c>
      <c r="L33" s="27">
        <v>4569109.062388166</v>
      </c>
      <c r="M33" s="27">
        <v>5103804.409764368</v>
      </c>
      <c r="N33" s="27">
        <v>5198847.078485698</v>
      </c>
      <c r="O33" s="27">
        <v>5689302.693922303</v>
      </c>
      <c r="P33" s="27">
        <v>4514145.669813894</v>
      </c>
      <c r="Q33" s="27">
        <v>4184450.0556357447</v>
      </c>
      <c r="R33" s="27">
        <v>4761299.5094314935</v>
      </c>
      <c r="S33" s="27">
        <v>3737800.9594791103</v>
      </c>
      <c r="T33" s="27">
        <v>4103898.0286009233</v>
      </c>
      <c r="U33" s="27">
        <v>3341322.1620159433</v>
      </c>
      <c r="V33" s="27">
        <v>2456142.8756860388</v>
      </c>
      <c r="W33" s="27">
        <v>1994900.8132470467</v>
      </c>
      <c r="X33" s="27">
        <v>2462528.963406093</v>
      </c>
      <c r="Y33" s="27">
        <v>2742275.9794005463</v>
      </c>
      <c r="Z33" s="27">
        <v>2820879.063936218</v>
      </c>
      <c r="AA33" s="27">
        <v>2490275.267149978</v>
      </c>
      <c r="AB33" s="27">
        <v>3307066.059867723</v>
      </c>
      <c r="AC33" s="27">
        <v>3319913.836786741</v>
      </c>
      <c r="AD33" s="27">
        <v>3341848.7142359735</v>
      </c>
      <c r="AE33" s="27">
        <v>2790056.2777654347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1262092.5156341332</v>
      </c>
      <c r="G34" s="27">
        <v>1210395.7777706664</v>
      </c>
      <c r="H34" s="27">
        <v>1103779.3735671998</v>
      </c>
      <c r="I34" s="27">
        <v>1155627.5222154667</v>
      </c>
      <c r="J34" s="27">
        <v>1232329.0378871998</v>
      </c>
      <c r="K34" s="27">
        <v>1148489.4775023998</v>
      </c>
      <c r="L34" s="27">
        <v>1122965.5685218666</v>
      </c>
      <c r="M34" s="27">
        <v>1269576.6453215997</v>
      </c>
      <c r="N34" s="27">
        <v>1224304.1490357332</v>
      </c>
      <c r="O34" s="27">
        <v>1255754.7971554664</v>
      </c>
      <c r="P34" s="27">
        <v>1292266.9704941334</v>
      </c>
      <c r="Q34" s="27">
        <v>1156081.7619911998</v>
      </c>
      <c r="R34" s="27">
        <v>1178663.9368151997</v>
      </c>
      <c r="S34" s="27">
        <v>1200186.216108</v>
      </c>
      <c r="T34" s="27">
        <v>1254435.3397487998</v>
      </c>
      <c r="U34" s="27">
        <v>1232891.4287536</v>
      </c>
      <c r="V34" s="27">
        <v>1196509.0426607998</v>
      </c>
      <c r="W34" s="27">
        <v>1263974.3594543997</v>
      </c>
      <c r="X34" s="27">
        <v>1323198.4866994666</v>
      </c>
      <c r="Y34" s="27">
        <v>1337041.966568</v>
      </c>
      <c r="Z34" s="27">
        <v>1316990.554724533</v>
      </c>
      <c r="AA34" s="27">
        <v>1206653.7129269333</v>
      </c>
      <c r="AB34" s="27">
        <v>1192377.6294378664</v>
      </c>
      <c r="AC34" s="27">
        <v>1102351.7650698666</v>
      </c>
      <c r="AD34" s="27">
        <v>1116779.2645386665</v>
      </c>
      <c r="AE34" s="27">
        <v>1110960.6772322666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946569.3859834666</v>
      </c>
      <c r="G35" s="27">
        <v>907796.8355544</v>
      </c>
      <c r="H35" s="27">
        <v>827834.5337005333</v>
      </c>
      <c r="I35" s="27">
        <v>866720.6401773331</v>
      </c>
      <c r="J35" s="27">
        <v>924246.7819405332</v>
      </c>
      <c r="K35" s="27">
        <v>861367.1092399999</v>
      </c>
      <c r="L35" s="27">
        <v>842224.1784322666</v>
      </c>
      <c r="M35" s="27">
        <v>952182.4825069332</v>
      </c>
      <c r="N35" s="27">
        <v>918228.1095503998</v>
      </c>
      <c r="O35" s="27">
        <v>941816.0999074666</v>
      </c>
      <c r="P35" s="27">
        <v>969200.2254586666</v>
      </c>
      <c r="Q35" s="27">
        <v>867061.3194525333</v>
      </c>
      <c r="R35" s="27">
        <v>883997.9494573332</v>
      </c>
      <c r="S35" s="27">
        <v>900139.6596690667</v>
      </c>
      <c r="T35" s="27">
        <v>940826.5059247998</v>
      </c>
      <c r="U35" s="27">
        <v>924668.5741626665</v>
      </c>
      <c r="V35" s="27">
        <v>897381.7786559999</v>
      </c>
      <c r="W35" s="27">
        <v>947980.7721882665</v>
      </c>
      <c r="X35" s="27">
        <v>992398.8666944</v>
      </c>
      <c r="Y35" s="27">
        <v>1002781.4715864</v>
      </c>
      <c r="Z35" s="27">
        <v>987742.9158578666</v>
      </c>
      <c r="AA35" s="27">
        <v>904990.2846951998</v>
      </c>
      <c r="AB35" s="27">
        <v>894283.2183677332</v>
      </c>
      <c r="AC35" s="27">
        <v>826763.8260287999</v>
      </c>
      <c r="AD35" s="27">
        <v>837584.4491461333</v>
      </c>
      <c r="AE35" s="27">
        <v>833220.5077386665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2208661.9016175997</v>
      </c>
      <c r="G36" s="27">
        <v>2118192.6133250664</v>
      </c>
      <c r="H36" s="27">
        <v>1931613.907267733</v>
      </c>
      <c r="I36" s="27">
        <v>2022348.1623927997</v>
      </c>
      <c r="J36" s="27">
        <v>2156575.819827733</v>
      </c>
      <c r="K36" s="27">
        <v>2009856.5867423997</v>
      </c>
      <c r="L36" s="27">
        <v>1965189.7469541333</v>
      </c>
      <c r="M36" s="27">
        <v>2221759.127828533</v>
      </c>
      <c r="N36" s="27">
        <v>2142532.258586133</v>
      </c>
      <c r="O36" s="27">
        <v>2197570.897062933</v>
      </c>
      <c r="P36" s="27">
        <v>2261467.1959528</v>
      </c>
      <c r="Q36" s="27">
        <v>2023143.081443733</v>
      </c>
      <c r="R36" s="27">
        <v>2062661.886272533</v>
      </c>
      <c r="S36" s="27">
        <v>2100325.875777066</v>
      </c>
      <c r="T36" s="27">
        <v>2195261.8456735997</v>
      </c>
      <c r="U36" s="27">
        <v>2157560.0029162667</v>
      </c>
      <c r="V36" s="27">
        <v>2093890.8213167998</v>
      </c>
      <c r="W36" s="27">
        <v>2211955.131642666</v>
      </c>
      <c r="X36" s="27">
        <v>2315597.3533938667</v>
      </c>
      <c r="Y36" s="27">
        <v>2339823.4381544</v>
      </c>
      <c r="Z36" s="27">
        <v>2304733.4705823995</v>
      </c>
      <c r="AA36" s="27">
        <v>2111643.9976221328</v>
      </c>
      <c r="AB36" s="27">
        <v>2086660.8478056</v>
      </c>
      <c r="AC36" s="27">
        <v>1929115.5910986664</v>
      </c>
      <c r="AD36" s="27">
        <v>1954363.7136848</v>
      </c>
      <c r="AE36" s="27">
        <v>1944181.1849709332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93501433.7223934</v>
      </c>
      <c r="G37" s="27">
        <v>93445723.23634349</v>
      </c>
      <c r="H37" s="27">
        <v>92418278.67646879</v>
      </c>
      <c r="I37" s="27">
        <v>94707555.4096749</v>
      </c>
      <c r="J37" s="27">
        <v>97675285.53979386</v>
      </c>
      <c r="K37" s="27">
        <v>97951560.30996048</v>
      </c>
      <c r="L37" s="27">
        <v>102516104.5203372</v>
      </c>
      <c r="M37" s="27">
        <v>107179560.3767812</v>
      </c>
      <c r="N37" s="27">
        <v>111619197.96613996</v>
      </c>
      <c r="O37" s="27">
        <v>114363578.5610769</v>
      </c>
      <c r="P37" s="27">
        <v>112490584.6590658</v>
      </c>
      <c r="Q37" s="27">
        <v>109831307.4331792</v>
      </c>
      <c r="R37" s="27">
        <v>116277249.04764321</v>
      </c>
      <c r="S37" s="27">
        <v>114443106.70442063</v>
      </c>
      <c r="T37" s="27">
        <v>113637188.10362782</v>
      </c>
      <c r="U37" s="27">
        <v>115019540.50671479</v>
      </c>
      <c r="V37" s="27">
        <v>116739320.29674345</v>
      </c>
      <c r="W37" s="27">
        <v>118255149.22699499</v>
      </c>
      <c r="X37" s="27">
        <v>120586314.58195737</v>
      </c>
      <c r="Y37" s="27">
        <v>123962243.8348844</v>
      </c>
      <c r="Z37" s="27">
        <v>125867610.57503086</v>
      </c>
      <c r="AA37" s="27">
        <v>128276630.56780952</v>
      </c>
      <c r="AB37" s="27">
        <v>134682786.228309</v>
      </c>
      <c r="AC37" s="27">
        <v>133747303.13080287</v>
      </c>
      <c r="AD37" s="27">
        <v>136791021.39235976</v>
      </c>
      <c r="AE37" s="27">
        <v>138928913.97428963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670961.7475495001</v>
      </c>
      <c r="G38" s="27">
        <v>583258.6718695001</v>
      </c>
      <c r="H38" s="27">
        <v>541870.1647502</v>
      </c>
      <c r="I38" s="27">
        <v>647875.3468098999</v>
      </c>
      <c r="J38" s="27">
        <v>563604.2610865333</v>
      </c>
      <c r="K38" s="27">
        <v>656162.5452286667</v>
      </c>
      <c r="L38" s="27">
        <v>655206.9549211999</v>
      </c>
      <c r="M38" s="27">
        <v>941250.9423503999</v>
      </c>
      <c r="N38" s="27">
        <v>662095.3021682999</v>
      </c>
      <c r="O38" s="27">
        <v>666631.2316862</v>
      </c>
      <c r="P38" s="27">
        <v>720607.8258005</v>
      </c>
      <c r="Q38" s="27">
        <v>615773.3923759</v>
      </c>
      <c r="R38" s="27">
        <v>555629.8902638</v>
      </c>
      <c r="S38" s="27">
        <v>97874.59787343332</v>
      </c>
      <c r="T38" s="27">
        <v>84394.03592583332</v>
      </c>
      <c r="U38" s="27">
        <v>87549.6591772</v>
      </c>
      <c r="V38" s="27">
        <v>85546.60557226665</v>
      </c>
      <c r="W38" s="27">
        <v>86184.13354650002</v>
      </c>
      <c r="X38" s="27">
        <v>92246.18791776664</v>
      </c>
      <c r="Y38" s="27">
        <v>87069.30160939999</v>
      </c>
      <c r="Z38" s="27">
        <v>87726.25070146666</v>
      </c>
      <c r="AA38" s="27">
        <v>90703.9306426</v>
      </c>
      <c r="AB38" s="27">
        <v>93604.3342905</v>
      </c>
      <c r="AC38" s="27">
        <v>96532.34731066666</v>
      </c>
      <c r="AD38" s="27">
        <v>100209.88947566666</v>
      </c>
      <c r="AE38" s="27">
        <v>101450.06032956667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634955.6417765</v>
      </c>
      <c r="G39" s="27">
        <v>524258.1895903</v>
      </c>
      <c r="H39" s="27">
        <v>471093.8494339</v>
      </c>
      <c r="I39" s="27">
        <v>403822.33777600003</v>
      </c>
      <c r="J39" s="27">
        <v>698734.7984235667</v>
      </c>
      <c r="K39" s="27">
        <v>1143449.0741102</v>
      </c>
      <c r="L39" s="27">
        <v>1185524.5755936</v>
      </c>
      <c r="M39" s="27">
        <v>1215557.8586227999</v>
      </c>
      <c r="N39" s="27">
        <v>1112155.9503593</v>
      </c>
      <c r="O39" s="27">
        <v>1208465.987938</v>
      </c>
      <c r="P39" s="27">
        <v>1182322.6748541999</v>
      </c>
      <c r="Q39" s="27">
        <v>1222990.9671947001</v>
      </c>
      <c r="R39" s="27">
        <v>1233099.9804779333</v>
      </c>
      <c r="S39" s="27">
        <v>997152.3785494332</v>
      </c>
      <c r="T39" s="27">
        <v>1028668.1496996667</v>
      </c>
      <c r="U39" s="27">
        <v>1055648.713856</v>
      </c>
      <c r="V39" s="27">
        <v>1015057.4931903998</v>
      </c>
      <c r="W39" s="27">
        <v>1076324.093625</v>
      </c>
      <c r="X39" s="27">
        <v>1205428.082910333</v>
      </c>
      <c r="Y39" s="27">
        <v>709761.9437531333</v>
      </c>
      <c r="Z39" s="27">
        <v>728370.7711859334</v>
      </c>
      <c r="AA39" s="27">
        <v>1674862.8524386</v>
      </c>
      <c r="AB39" s="27">
        <v>1781375.8684755</v>
      </c>
      <c r="AC39" s="27">
        <v>1848474.400810033</v>
      </c>
      <c r="AD39" s="27">
        <v>2114367.4786926997</v>
      </c>
      <c r="AE39" s="27">
        <v>1987957.2951014333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94807351.1117194</v>
      </c>
      <c r="G40" s="27">
        <v>94553240.0978033</v>
      </c>
      <c r="H40" s="27">
        <v>93431242.69065289</v>
      </c>
      <c r="I40" s="27">
        <v>95759253.09426078</v>
      </c>
      <c r="J40" s="27">
        <v>98937624.59930396</v>
      </c>
      <c r="K40" s="27">
        <v>99751171.92929935</v>
      </c>
      <c r="L40" s="27">
        <v>104356836.05085199</v>
      </c>
      <c r="M40" s="27">
        <v>109336369.17775439</v>
      </c>
      <c r="N40" s="27">
        <v>113393449.21866757</v>
      </c>
      <c r="O40" s="27">
        <v>116238675.78070109</v>
      </c>
      <c r="P40" s="27">
        <v>114393515.1597205</v>
      </c>
      <c r="Q40" s="27">
        <v>111670071.79274979</v>
      </c>
      <c r="R40" s="27">
        <v>118065978.91838494</v>
      </c>
      <c r="S40" s="27">
        <v>115538133.68084349</v>
      </c>
      <c r="T40" s="27">
        <v>114750250.28925332</v>
      </c>
      <c r="U40" s="27">
        <v>116162738.87974799</v>
      </c>
      <c r="V40" s="27">
        <v>117839924.39550611</v>
      </c>
      <c r="W40" s="27">
        <v>119417657.4541665</v>
      </c>
      <c r="X40" s="27">
        <v>121883988.85278548</v>
      </c>
      <c r="Y40" s="27">
        <v>124759075.08024691</v>
      </c>
      <c r="Z40" s="27">
        <v>126683707.59691826</v>
      </c>
      <c r="AA40" s="27">
        <v>130042197.35089071</v>
      </c>
      <c r="AB40" s="27">
        <v>136557766.431075</v>
      </c>
      <c r="AC40" s="27">
        <v>135692309.8789236</v>
      </c>
      <c r="AD40" s="27">
        <v>139005598.76052812</v>
      </c>
      <c r="AE40" s="27">
        <v>141018321.3297206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503562.44487999997</v>
      </c>
      <c r="Q41" s="27">
        <v>775090.008</v>
      </c>
      <c r="R41" s="27">
        <v>912268.6364000001</v>
      </c>
      <c r="S41" s="27">
        <v>926663.16512</v>
      </c>
      <c r="T41" s="27">
        <v>1200343.7560400001</v>
      </c>
      <c r="U41" s="27">
        <v>1606896.91976</v>
      </c>
      <c r="V41" s="27">
        <v>1782953.0787199999</v>
      </c>
      <c r="W41" s="27">
        <v>1682745.0133999998</v>
      </c>
      <c r="X41" s="27">
        <v>2097971.8034</v>
      </c>
      <c r="Y41" s="27">
        <v>1866152.22442</v>
      </c>
      <c r="Z41" s="27">
        <v>2041808.5353599996</v>
      </c>
      <c r="AA41" s="27">
        <v>1968082.71198</v>
      </c>
      <c r="AB41" s="27">
        <v>2061967.027076</v>
      </c>
      <c r="AC41" s="27">
        <v>2233517.206426</v>
      </c>
      <c r="AD41" s="27">
        <v>2137135.379082</v>
      </c>
      <c r="AE41" s="27">
        <v>2376345.994924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17464679.431745704</v>
      </c>
      <c r="G42" s="27">
        <v>11614258.670327244</v>
      </c>
      <c r="H42" s="27">
        <v>11377410.967575436</v>
      </c>
      <c r="I42" s="27">
        <v>20005882.89513925</v>
      </c>
      <c r="J42" s="27">
        <v>23975512.793555554</v>
      </c>
      <c r="K42" s="27">
        <v>23386502.20951111</v>
      </c>
      <c r="L42" s="27">
        <v>22390550.58435185</v>
      </c>
      <c r="M42" s="27">
        <v>22364337.801133335</v>
      </c>
      <c r="N42" s="27">
        <v>25170109.154048145</v>
      </c>
      <c r="O42" s="27">
        <v>23985216.184503704</v>
      </c>
      <c r="P42" s="27">
        <v>23631325.110574074</v>
      </c>
      <c r="Q42" s="27">
        <v>19632375.278814815</v>
      </c>
      <c r="R42" s="27">
        <v>21028363.803266667</v>
      </c>
      <c r="S42" s="27">
        <v>19177166.809085183</v>
      </c>
      <c r="T42" s="27">
        <v>20674604.385359254</v>
      </c>
      <c r="U42" s="27">
        <v>19469667.440844443</v>
      </c>
      <c r="V42" s="27">
        <v>21327127.09702963</v>
      </c>
      <c r="W42" s="27">
        <v>20640235.840307407</v>
      </c>
      <c r="X42" s="27">
        <v>18125445.1111963</v>
      </c>
      <c r="Y42" s="27">
        <v>18522185.323877778</v>
      </c>
      <c r="Z42" s="27">
        <v>16425828.186866665</v>
      </c>
      <c r="AA42" s="27">
        <v>21429206.325303704</v>
      </c>
      <c r="AB42" s="27">
        <v>21801927.511425927</v>
      </c>
      <c r="AC42" s="27">
        <v>21842650.08182222</v>
      </c>
      <c r="AD42" s="27">
        <v>22111346.353774074</v>
      </c>
      <c r="AE42" s="27">
        <v>22724448.979137033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17464679.431745704</v>
      </c>
      <c r="G43" s="27">
        <v>11614258.670327244</v>
      </c>
      <c r="H43" s="27">
        <v>11377410.967575436</v>
      </c>
      <c r="I43" s="27">
        <v>20005882.89513925</v>
      </c>
      <c r="J43" s="27">
        <v>23975512.793555554</v>
      </c>
      <c r="K43" s="27">
        <v>23386502.20951111</v>
      </c>
      <c r="L43" s="27">
        <v>22390550.58435185</v>
      </c>
      <c r="M43" s="27">
        <v>22364337.801133335</v>
      </c>
      <c r="N43" s="27">
        <v>25170109.154048145</v>
      </c>
      <c r="O43" s="27">
        <v>23985216.184503704</v>
      </c>
      <c r="P43" s="27">
        <v>24134887.555454075</v>
      </c>
      <c r="Q43" s="27">
        <v>20407465.286814816</v>
      </c>
      <c r="R43" s="27">
        <v>21940632.439666666</v>
      </c>
      <c r="S43" s="27">
        <v>20103829.974205185</v>
      </c>
      <c r="T43" s="27">
        <v>21874948.141399253</v>
      </c>
      <c r="U43" s="27">
        <v>21076564.360604443</v>
      </c>
      <c r="V43" s="27">
        <v>23110080.17574963</v>
      </c>
      <c r="W43" s="27">
        <v>22322980.853707407</v>
      </c>
      <c r="X43" s="27">
        <v>20223416.914596297</v>
      </c>
      <c r="Y43" s="27">
        <v>20388337.548297778</v>
      </c>
      <c r="Z43" s="27">
        <v>18467636.722226664</v>
      </c>
      <c r="AA43" s="27">
        <v>23397289.0372837</v>
      </c>
      <c r="AB43" s="27">
        <v>23863894.538501926</v>
      </c>
      <c r="AC43" s="27">
        <v>24076167.288248222</v>
      </c>
      <c r="AD43" s="27">
        <v>24248481.732856072</v>
      </c>
      <c r="AE43" s="27">
        <v>25100794.974061035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33029519.665303696</v>
      </c>
      <c r="G44" s="27">
        <v>31432428.332484663</v>
      </c>
      <c r="H44" s="27">
        <v>25811764.128891766</v>
      </c>
      <c r="I44" s="27">
        <v>23912173.745678164</v>
      </c>
      <c r="J44" s="27">
        <v>24088687.910328064</v>
      </c>
      <c r="K44" s="27">
        <v>21470198.4561911</v>
      </c>
      <c r="L44" s="27">
        <v>18185228.645363264</v>
      </c>
      <c r="M44" s="27">
        <v>23675262.32449583</v>
      </c>
      <c r="N44" s="27">
        <v>23212805.058961462</v>
      </c>
      <c r="O44" s="27">
        <v>24134955.000312563</v>
      </c>
      <c r="P44" s="27">
        <v>26853131.261577126</v>
      </c>
      <c r="Q44" s="27">
        <v>20740608.928033862</v>
      </c>
      <c r="R44" s="27">
        <v>15814427.263740232</v>
      </c>
      <c r="S44" s="27">
        <v>16052175.981454432</v>
      </c>
      <c r="T44" s="27">
        <v>18695048.050766267</v>
      </c>
      <c r="U44" s="27">
        <v>21818783.3082912</v>
      </c>
      <c r="V44" s="27">
        <v>19311899.653892998</v>
      </c>
      <c r="W44" s="27">
        <v>10538020.244084666</v>
      </c>
      <c r="X44" s="27">
        <v>8468204.572443</v>
      </c>
      <c r="Y44" s="27">
        <v>11504333.70069573</v>
      </c>
      <c r="Z44" s="27">
        <v>16615644.447214633</v>
      </c>
      <c r="AA44" s="27">
        <v>12195339.278768798</v>
      </c>
      <c r="AB44" s="27">
        <v>15126288.718143163</v>
      </c>
      <c r="AC44" s="27">
        <v>11571461.627448797</v>
      </c>
      <c r="AD44" s="27">
        <v>13757942.6824378</v>
      </c>
      <c r="AE44" s="27">
        <v>16805994.815627966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3374294.1865170994</v>
      </c>
      <c r="G45" s="27">
        <v>5655011.802183333</v>
      </c>
      <c r="H45" s="27">
        <v>2720018.1333478997</v>
      </c>
      <c r="I45" s="27">
        <v>265971.6570639333</v>
      </c>
      <c r="J45" s="27">
        <v>670599.7518682</v>
      </c>
      <c r="K45" s="27">
        <v>17483.40833983333</v>
      </c>
      <c r="L45" s="27">
        <v>476507.5787523333</v>
      </c>
      <c r="M45" s="27">
        <v>469492.26581693324</v>
      </c>
      <c r="N45" s="27">
        <v>407802.38542633335</v>
      </c>
      <c r="O45" s="27">
        <v>368879.2629701666</v>
      </c>
      <c r="P45" s="27">
        <v>437149.5294268666</v>
      </c>
      <c r="Q45" s="27">
        <v>376139.73282269994</v>
      </c>
      <c r="R45" s="27">
        <v>20932.0437403</v>
      </c>
      <c r="S45" s="27">
        <v>8978.7848227</v>
      </c>
      <c r="T45" s="27">
        <v>3801.440383766667</v>
      </c>
      <c r="U45" s="27">
        <v>1976.401632333333</v>
      </c>
      <c r="V45" s="27">
        <v>6058.919181699999</v>
      </c>
      <c r="W45" s="27">
        <v>847.1445392666666</v>
      </c>
      <c r="X45" s="27">
        <v>29231.082814266665</v>
      </c>
      <c r="Y45" s="27">
        <v>0</v>
      </c>
      <c r="Z45" s="27">
        <v>254.7519872333333</v>
      </c>
      <c r="AA45" s="27">
        <v>13616.342940199998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31042887.783728328</v>
      </c>
      <c r="G46" s="27">
        <v>22278959.732603934</v>
      </c>
      <c r="H46" s="27">
        <v>7840654.119449433</v>
      </c>
      <c r="I46" s="27">
        <v>5427368.838129699</v>
      </c>
      <c r="J46" s="27">
        <v>2216981.6860575997</v>
      </c>
      <c r="K46" s="27">
        <v>2287141.457182633</v>
      </c>
      <c r="L46" s="27">
        <v>2641362.0029001334</v>
      </c>
      <c r="M46" s="27">
        <v>1646504.0401065666</v>
      </c>
      <c r="N46" s="27">
        <v>6174831.174357999</v>
      </c>
      <c r="O46" s="27">
        <v>7466433.005875432</v>
      </c>
      <c r="P46" s="27">
        <v>3551427.722909733</v>
      </c>
      <c r="Q46" s="27">
        <v>462008.0165829333</v>
      </c>
      <c r="R46" s="27">
        <v>238643.48932269998</v>
      </c>
      <c r="S46" s="27">
        <v>1598720.2545468</v>
      </c>
      <c r="T46" s="27">
        <v>1414059.4238770998</v>
      </c>
      <c r="U46" s="27">
        <v>363843.0914272</v>
      </c>
      <c r="V46" s="27">
        <v>487204.7794049332</v>
      </c>
      <c r="W46" s="27">
        <v>22043.079892166665</v>
      </c>
      <c r="X46" s="27">
        <v>4951.469854099999</v>
      </c>
      <c r="Y46" s="27">
        <v>1089.8682153333332</v>
      </c>
      <c r="Z46" s="27">
        <v>42482.56803303333</v>
      </c>
      <c r="AA46" s="27">
        <v>243822.34508169995</v>
      </c>
      <c r="AB46" s="27">
        <v>19690.45096736666</v>
      </c>
      <c r="AC46" s="27">
        <v>5213.533384033332</v>
      </c>
      <c r="AD46" s="27">
        <v>0</v>
      </c>
      <c r="AE46" s="27">
        <v>1882.9952756999999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6219083.747974532</v>
      </c>
      <c r="G47" s="27">
        <v>5362671.872855733</v>
      </c>
      <c r="H47" s="27">
        <v>4080265.9235851327</v>
      </c>
      <c r="I47" s="27">
        <v>4339491.3118402995</v>
      </c>
      <c r="J47" s="27">
        <v>10941208.380235465</v>
      </c>
      <c r="K47" s="27">
        <v>9279957.194892999</v>
      </c>
      <c r="L47" s="27">
        <v>7453246.412863532</v>
      </c>
      <c r="M47" s="27">
        <v>7221046.011931032</v>
      </c>
      <c r="N47" s="27">
        <v>4345551.9448494995</v>
      </c>
      <c r="O47" s="27">
        <v>1331581.332817633</v>
      </c>
      <c r="P47" s="27">
        <v>910465.6130929332</v>
      </c>
      <c r="Q47" s="27">
        <v>867615.2490107665</v>
      </c>
      <c r="R47" s="27">
        <v>925373.5634143</v>
      </c>
      <c r="S47" s="27">
        <v>752348.1660951667</v>
      </c>
      <c r="T47" s="27">
        <v>660027.9813255332</v>
      </c>
      <c r="U47" s="27">
        <v>726548.2904346333</v>
      </c>
      <c r="V47" s="27">
        <v>150681.8507656</v>
      </c>
      <c r="W47" s="27">
        <v>50430.84295736666</v>
      </c>
      <c r="X47" s="27">
        <v>15259.106090433332</v>
      </c>
      <c r="Y47" s="27">
        <v>282224.4505824333</v>
      </c>
      <c r="Z47" s="27">
        <v>53372.95210939999</v>
      </c>
      <c r="AA47" s="27">
        <v>164828.8207027</v>
      </c>
      <c r="AB47" s="27">
        <v>96113.93696263332</v>
      </c>
      <c r="AC47" s="27">
        <v>26069.186907866668</v>
      </c>
      <c r="AD47" s="27">
        <v>6907.208636533333</v>
      </c>
      <c r="AE47" s="27">
        <v>5512.0135814333335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73665785.38352366</v>
      </c>
      <c r="G48" s="27">
        <v>64729071.74012766</v>
      </c>
      <c r="H48" s="27">
        <v>40452702.30527423</v>
      </c>
      <c r="I48" s="27">
        <v>33945005.5527121</v>
      </c>
      <c r="J48" s="27">
        <v>37917477.728489324</v>
      </c>
      <c r="K48" s="27">
        <v>33054780.51660656</v>
      </c>
      <c r="L48" s="27">
        <v>28756344.63987926</v>
      </c>
      <c r="M48" s="27">
        <v>33012304.642350364</v>
      </c>
      <c r="N48" s="27">
        <v>34140990.563595295</v>
      </c>
      <c r="O48" s="27">
        <v>33301848.6019758</v>
      </c>
      <c r="P48" s="27">
        <v>31752174.127006665</v>
      </c>
      <c r="Q48" s="27">
        <v>22446371.926450264</v>
      </c>
      <c r="R48" s="27">
        <v>16999376.36021753</v>
      </c>
      <c r="S48" s="27">
        <v>18412223.186919097</v>
      </c>
      <c r="T48" s="27">
        <v>20772936.896352664</v>
      </c>
      <c r="U48" s="27">
        <v>22911151.091785364</v>
      </c>
      <c r="V48" s="27">
        <v>19955845.20324523</v>
      </c>
      <c r="W48" s="27">
        <v>10611341.311473466</v>
      </c>
      <c r="X48" s="27">
        <v>8517646.2312018</v>
      </c>
      <c r="Y48" s="27">
        <v>11787648.019493498</v>
      </c>
      <c r="Z48" s="27">
        <v>16711754.7193443</v>
      </c>
      <c r="AA48" s="27">
        <v>12617606.7874934</v>
      </c>
      <c r="AB48" s="27">
        <v>15242093.106073165</v>
      </c>
      <c r="AC48" s="27">
        <v>11602744.347740697</v>
      </c>
      <c r="AD48" s="27">
        <v>13764849.891074331</v>
      </c>
      <c r="AE48" s="27">
        <v>16813389.824485097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254561817.29242346</v>
      </c>
      <c r="G49" s="27">
        <v>234729297.89408237</v>
      </c>
      <c r="H49" s="27">
        <v>207652601.80309427</v>
      </c>
      <c r="I49" s="27">
        <v>213434000.45825863</v>
      </c>
      <c r="J49" s="27">
        <v>234767523.95959243</v>
      </c>
      <c r="K49" s="27">
        <v>227855712.75057307</v>
      </c>
      <c r="L49" s="27">
        <v>232294655.8260874</v>
      </c>
      <c r="M49" s="27">
        <v>242048308.4436277</v>
      </c>
      <c r="N49" s="27">
        <v>256261739.7400707</v>
      </c>
      <c r="O49" s="27">
        <v>259915205.9454367</v>
      </c>
      <c r="P49" s="27">
        <v>255900826.61788747</v>
      </c>
      <c r="Q49" s="27">
        <v>236360170.1785096</v>
      </c>
      <c r="R49" s="27">
        <v>235317225.68681073</v>
      </c>
      <c r="S49" s="27">
        <v>230016235.71127254</v>
      </c>
      <c r="T49" s="27">
        <v>240744633.52241665</v>
      </c>
      <c r="U49" s="27">
        <v>241563238.7157512</v>
      </c>
      <c r="V49" s="27">
        <v>245164823.33629707</v>
      </c>
      <c r="W49" s="27">
        <v>238153747.24642462</v>
      </c>
      <c r="X49" s="27">
        <v>239424702.45790538</v>
      </c>
      <c r="Y49" s="27">
        <v>247556950.11870474</v>
      </c>
      <c r="Z49" s="27">
        <v>258825336.51124787</v>
      </c>
      <c r="AA49" s="27">
        <v>261088004.3520175</v>
      </c>
      <c r="AB49" s="27">
        <v>269798239.778796</v>
      </c>
      <c r="AC49" s="27">
        <v>275621093.4867608</v>
      </c>
      <c r="AD49" s="27">
        <v>272022723.11208063</v>
      </c>
      <c r="AE49" s="27">
        <v>278295651.34288824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844762.9441834</v>
      </c>
      <c r="G50" s="27">
        <v>835395.3095205667</v>
      </c>
      <c r="H50" s="27">
        <v>717139.5394034667</v>
      </c>
      <c r="I50" s="27">
        <v>564654.8719991667</v>
      </c>
      <c r="J50" s="27">
        <v>626069.377626</v>
      </c>
      <c r="K50" s="27">
        <v>793745.9254032001</v>
      </c>
      <c r="L50" s="27">
        <v>678759.247639</v>
      </c>
      <c r="M50" s="27">
        <v>1031367.2126721333</v>
      </c>
      <c r="N50" s="27">
        <v>1047688.5225113999</v>
      </c>
      <c r="O50" s="27">
        <v>1059152.7640452</v>
      </c>
      <c r="P50" s="27">
        <v>1102533.5681191334</v>
      </c>
      <c r="Q50" s="27">
        <v>1008400.7569482</v>
      </c>
      <c r="R50" s="27">
        <v>828242.4808401334</v>
      </c>
      <c r="S50" s="27">
        <v>680503.8028345334</v>
      </c>
      <c r="T50" s="27">
        <v>688094.8461559333</v>
      </c>
      <c r="U50" s="27">
        <v>1061197.4523150001</v>
      </c>
      <c r="V50" s="27">
        <v>1064326.2463936668</v>
      </c>
      <c r="W50" s="27">
        <v>1296386.1922249333</v>
      </c>
      <c r="X50" s="27">
        <v>576543.4400608666</v>
      </c>
      <c r="Y50" s="27">
        <v>616039.2057966667</v>
      </c>
      <c r="Z50" s="27">
        <v>611559.5868623999</v>
      </c>
      <c r="AA50" s="27">
        <v>734159.2956918</v>
      </c>
      <c r="AB50" s="27">
        <v>649760.3428253666</v>
      </c>
      <c r="AC50" s="27">
        <v>655133.7326130667</v>
      </c>
      <c r="AD50" s="27">
        <v>907163.0803235</v>
      </c>
      <c r="AE50" s="27">
        <v>1091125.2488425667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14293530.7599062</v>
      </c>
      <c r="G51" s="27">
        <v>13125107.950031001</v>
      </c>
      <c r="H51" s="27">
        <v>13122853.539369201</v>
      </c>
      <c r="I51" s="27">
        <v>11923633.315629933</v>
      </c>
      <c r="J51" s="27">
        <v>10563227.5518924</v>
      </c>
      <c r="K51" s="27">
        <v>11297573.2006368</v>
      </c>
      <c r="L51" s="27">
        <v>10052918.320606334</v>
      </c>
      <c r="M51" s="27">
        <v>11589897.8700912</v>
      </c>
      <c r="N51" s="27">
        <v>13558543.6035357</v>
      </c>
      <c r="O51" s="27">
        <v>14291781.982991701</v>
      </c>
      <c r="P51" s="27">
        <v>15609651.582504831</v>
      </c>
      <c r="Q51" s="27">
        <v>15661635.017326467</v>
      </c>
      <c r="R51" s="27">
        <v>15523351.582212836</v>
      </c>
      <c r="S51" s="27">
        <v>13784962.1613363</v>
      </c>
      <c r="T51" s="27">
        <v>14167582.568441866</v>
      </c>
      <c r="U51" s="27">
        <v>14952221.819988932</v>
      </c>
      <c r="V51" s="27">
        <v>12899231.6955623</v>
      </c>
      <c r="W51" s="27">
        <v>13702809.175693734</v>
      </c>
      <c r="X51" s="27">
        <v>15813833.448258633</v>
      </c>
      <c r="Y51" s="27">
        <v>13173876.558327833</v>
      </c>
      <c r="Z51" s="27">
        <v>12504259.1303421</v>
      </c>
      <c r="AA51" s="27">
        <v>13242938.613687199</v>
      </c>
      <c r="AB51" s="27">
        <v>12478447.109759768</v>
      </c>
      <c r="AC51" s="27">
        <v>12621632.9554062</v>
      </c>
      <c r="AD51" s="27">
        <v>12499476.0018073</v>
      </c>
      <c r="AE51" s="27">
        <v>12599023.5190534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28957582.870856564</v>
      </c>
      <c r="G52" s="27">
        <v>36682170.4886483</v>
      </c>
      <c r="H52" s="27">
        <v>29824498.3135847</v>
      </c>
      <c r="I52" s="27">
        <v>25859239.118890833</v>
      </c>
      <c r="J52" s="27">
        <v>31921583.332292497</v>
      </c>
      <c r="K52" s="27">
        <v>37153116.81021417</v>
      </c>
      <c r="L52" s="27">
        <v>24629760.209130634</v>
      </c>
      <c r="M52" s="27">
        <v>35430279.15308053</v>
      </c>
      <c r="N52" s="27">
        <v>30393170.5721853</v>
      </c>
      <c r="O52" s="27">
        <v>35839006.41189</v>
      </c>
      <c r="P52" s="27">
        <v>34430472.475206494</v>
      </c>
      <c r="Q52" s="27">
        <v>34301082.617153</v>
      </c>
      <c r="R52" s="27">
        <v>41841948.64763614</v>
      </c>
      <c r="S52" s="27">
        <v>36833689.38836363</v>
      </c>
      <c r="T52" s="27">
        <v>44295131.685115665</v>
      </c>
      <c r="U52" s="27">
        <v>32893624.471768133</v>
      </c>
      <c r="V52" s="27">
        <v>28576430.851568602</v>
      </c>
      <c r="W52" s="27">
        <v>32254705.148300063</v>
      </c>
      <c r="X52" s="27">
        <v>35231835.901168495</v>
      </c>
      <c r="Y52" s="27">
        <v>39218547.0697284</v>
      </c>
      <c r="Z52" s="27">
        <v>48347572.7540586</v>
      </c>
      <c r="AA52" s="27">
        <v>53031679.0915054</v>
      </c>
      <c r="AB52" s="27">
        <v>39384373.15430604</v>
      </c>
      <c r="AC52" s="27">
        <v>38298862.870213</v>
      </c>
      <c r="AD52" s="27">
        <v>42067032.84035083</v>
      </c>
      <c r="AE52" s="27">
        <v>37633820.9313748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26918852.648782603</v>
      </c>
      <c r="G53" s="27">
        <v>25623184.657064866</v>
      </c>
      <c r="H53" s="27">
        <v>20144242.986983865</v>
      </c>
      <c r="I53" s="27">
        <v>19064129.05295103</v>
      </c>
      <c r="J53" s="27">
        <v>23200688.4771508</v>
      </c>
      <c r="K53" s="27">
        <v>23849789.499104798</v>
      </c>
      <c r="L53" s="27">
        <v>23519211.415476333</v>
      </c>
      <c r="M53" s="27">
        <v>30280747.5676178</v>
      </c>
      <c r="N53" s="27">
        <v>26570808.8527266</v>
      </c>
      <c r="O53" s="27">
        <v>29096448.1710056</v>
      </c>
      <c r="P53" s="27">
        <v>32190520.513252933</v>
      </c>
      <c r="Q53" s="27">
        <v>38492400.73988834</v>
      </c>
      <c r="R53" s="27">
        <v>37407347.964493096</v>
      </c>
      <c r="S53" s="27">
        <v>38528776.6484104</v>
      </c>
      <c r="T53" s="27">
        <v>36552649.3997049</v>
      </c>
      <c r="U53" s="27">
        <v>37427871.91518284</v>
      </c>
      <c r="V53" s="27">
        <v>38538666.311330535</v>
      </c>
      <c r="W53" s="27">
        <v>42832792.0006866</v>
      </c>
      <c r="X53" s="27">
        <v>45883119.53882323</v>
      </c>
      <c r="Y53" s="27">
        <v>42636976.198737435</v>
      </c>
      <c r="Z53" s="27">
        <v>42648265.936894566</v>
      </c>
      <c r="AA53" s="27">
        <v>38744818.89215777</v>
      </c>
      <c r="AB53" s="27">
        <v>41097023.44809344</v>
      </c>
      <c r="AC53" s="27">
        <v>44496092.9204759</v>
      </c>
      <c r="AD53" s="27">
        <v>47274142.70258277</v>
      </c>
      <c r="AE53" s="27">
        <v>44439050.89168123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29309071.6654604</v>
      </c>
      <c r="G54" s="27">
        <v>27055362.13212397</v>
      </c>
      <c r="H54" s="27">
        <v>29845294.215239067</v>
      </c>
      <c r="I54" s="27">
        <v>27534228.247790366</v>
      </c>
      <c r="J54" s="27">
        <v>25998177.899339803</v>
      </c>
      <c r="K54" s="27">
        <v>29064071.006564</v>
      </c>
      <c r="L54" s="27">
        <v>25534975.692231502</v>
      </c>
      <c r="M54" s="27">
        <v>27407660.966202732</v>
      </c>
      <c r="N54" s="27">
        <v>27135864.1608978</v>
      </c>
      <c r="O54" s="27">
        <v>28365177.840525534</v>
      </c>
      <c r="P54" s="27">
        <v>28170994.832025833</v>
      </c>
      <c r="Q54" s="27">
        <v>27700959.126805063</v>
      </c>
      <c r="R54" s="27">
        <v>26118624.980886165</v>
      </c>
      <c r="S54" s="27">
        <v>27592128.6347663</v>
      </c>
      <c r="T54" s="27">
        <v>28171868.441345938</v>
      </c>
      <c r="U54" s="27">
        <v>25611973.583374564</v>
      </c>
      <c r="V54" s="27">
        <v>25972605.77978147</v>
      </c>
      <c r="W54" s="27">
        <v>25843797.873776298</v>
      </c>
      <c r="X54" s="27">
        <v>30821925.320373733</v>
      </c>
      <c r="Y54" s="27">
        <v>30605894.848309003</v>
      </c>
      <c r="Z54" s="27">
        <v>26218728.27732693</v>
      </c>
      <c r="AA54" s="27">
        <v>27622978.16460233</v>
      </c>
      <c r="AB54" s="27">
        <v>26757068.470414333</v>
      </c>
      <c r="AC54" s="27">
        <v>26984414.298517134</v>
      </c>
      <c r="AD54" s="27">
        <v>27635553.65096057</v>
      </c>
      <c r="AE54" s="27">
        <v>26145903.864437502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100324137.59104037</v>
      </c>
      <c r="G55" s="27">
        <v>103320981.71129277</v>
      </c>
      <c r="H55" s="27">
        <v>93654113.42794576</v>
      </c>
      <c r="I55" s="27">
        <v>84945698.61923862</v>
      </c>
      <c r="J55" s="27">
        <v>92309758.37337503</v>
      </c>
      <c r="K55" s="27">
        <v>102158430.44449313</v>
      </c>
      <c r="L55" s="27">
        <v>84415520.46425813</v>
      </c>
      <c r="M55" s="27">
        <v>105739622.9471406</v>
      </c>
      <c r="N55" s="27">
        <v>98706137.208778</v>
      </c>
      <c r="O55" s="27">
        <v>108651832.28082663</v>
      </c>
      <c r="P55" s="27">
        <v>111503998.6136384</v>
      </c>
      <c r="Q55" s="27">
        <v>117164266.82465155</v>
      </c>
      <c r="R55" s="27">
        <v>121719154.34229064</v>
      </c>
      <c r="S55" s="27">
        <v>117420298.24415661</v>
      </c>
      <c r="T55" s="27">
        <v>123875484.01555653</v>
      </c>
      <c r="U55" s="27">
        <v>111947225.45317593</v>
      </c>
      <c r="V55" s="27">
        <v>107051379.36813174</v>
      </c>
      <c r="W55" s="27">
        <v>115930368.43356648</v>
      </c>
      <c r="X55" s="27">
        <v>128327518.37604234</v>
      </c>
      <c r="Y55" s="27">
        <v>126251392.39285247</v>
      </c>
      <c r="Z55" s="27">
        <v>130330422.35878317</v>
      </c>
      <c r="AA55" s="27">
        <v>133376837.86759421</v>
      </c>
      <c r="AB55" s="27">
        <v>120366782.54635577</v>
      </c>
      <c r="AC55" s="27">
        <v>123056024.21326244</v>
      </c>
      <c r="AD55" s="27">
        <v>130383223.86373681</v>
      </c>
      <c r="AE55" s="27">
        <v>121909263.22114503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361065889.02599245</v>
      </c>
      <c r="G56" s="27">
        <v>345372502.41044885</v>
      </c>
      <c r="H56" s="27">
        <v>307792843.2872229</v>
      </c>
      <c r="I56" s="27">
        <v>301370369.3962628</v>
      </c>
      <c r="J56" s="27">
        <v>330560678.09149003</v>
      </c>
      <c r="K56" s="27">
        <v>334251873.5079424</v>
      </c>
      <c r="L56" s="27">
        <v>320692778.33779585</v>
      </c>
      <c r="M56" s="27">
        <v>351996349.4729648</v>
      </c>
      <c r="N56" s="27">
        <v>359726109.34026307</v>
      </c>
      <c r="O56" s="27">
        <v>374795462.1018355</v>
      </c>
      <c r="P56" s="27">
        <v>375306111.7599893</v>
      </c>
      <c r="Q56" s="27">
        <v>361934923.343364</v>
      </c>
      <c r="R56" s="27">
        <v>365640489.9729552</v>
      </c>
      <c r="S56" s="27">
        <v>355396319.2442726</v>
      </c>
      <c r="T56" s="27">
        <v>372580467.88825804</v>
      </c>
      <c r="U56" s="27">
        <v>361444620.26180214</v>
      </c>
      <c r="V56" s="27">
        <v>359767880.58951694</v>
      </c>
      <c r="W56" s="27">
        <v>361859947.3337582</v>
      </c>
      <c r="X56" s="27">
        <v>373978767.1895065</v>
      </c>
      <c r="Y56" s="27">
        <v>380354683.9730517</v>
      </c>
      <c r="Z56" s="27">
        <v>395747059.3619203</v>
      </c>
      <c r="AA56" s="27">
        <v>400854642.480305</v>
      </c>
      <c r="AB56" s="27">
        <v>396760052.1983578</v>
      </c>
      <c r="AC56" s="27">
        <v>405220794.12591755</v>
      </c>
      <c r="AD56" s="27">
        <v>408898522.5936266</v>
      </c>
      <c r="AE56" s="27">
        <v>406556358.82694983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6179934.142528671</v>
      </c>
      <c r="G61" s="36">
        <f t="shared" si="2"/>
        <v>7322222.805073638</v>
      </c>
      <c r="H61" s="36">
        <f t="shared" si="2"/>
        <v>6486128.056182926</v>
      </c>
      <c r="I61" s="36">
        <f t="shared" si="2"/>
        <v>2990670.3187655928</v>
      </c>
      <c r="J61" s="36">
        <f t="shared" si="2"/>
        <v>3483395.7585225576</v>
      </c>
      <c r="K61" s="36">
        <f t="shared" si="2"/>
        <v>4237730.312876142</v>
      </c>
      <c r="L61" s="36">
        <f t="shared" si="2"/>
        <v>3982602.047450355</v>
      </c>
      <c r="M61" s="36">
        <f t="shared" si="2"/>
        <v>4208418.082196479</v>
      </c>
      <c r="N61" s="36">
        <f t="shared" si="2"/>
        <v>4758232.391414395</v>
      </c>
      <c r="O61" s="36">
        <f t="shared" si="2"/>
        <v>6228423.875572207</v>
      </c>
      <c r="P61" s="36">
        <f t="shared" si="2"/>
        <v>7901286.528463409</v>
      </c>
      <c r="Q61" s="36">
        <f t="shared" si="2"/>
        <v>8410486.340202847</v>
      </c>
      <c r="R61" s="36">
        <f t="shared" si="2"/>
        <v>8604109.943853818</v>
      </c>
      <c r="S61" s="36">
        <f t="shared" si="2"/>
        <v>7959785.288843428</v>
      </c>
      <c r="T61" s="36">
        <f t="shared" si="2"/>
        <v>7960350.350284859</v>
      </c>
      <c r="U61" s="36">
        <f t="shared" si="2"/>
        <v>7934156.092874964</v>
      </c>
      <c r="V61" s="36">
        <f t="shared" si="2"/>
        <v>7551677.885088134</v>
      </c>
      <c r="W61" s="36">
        <f t="shared" si="2"/>
        <v>7775831.653767088</v>
      </c>
      <c r="X61" s="36">
        <f t="shared" si="2"/>
        <v>6226546.355558781</v>
      </c>
      <c r="Y61" s="36">
        <f t="shared" si="2"/>
        <v>6546341.4614945</v>
      </c>
      <c r="Z61" s="36">
        <f t="shared" si="2"/>
        <v>6591300.491889288</v>
      </c>
      <c r="AA61" s="36">
        <f t="shared" si="2"/>
        <v>6389800.260693333</v>
      </c>
      <c r="AB61" s="36">
        <f t="shared" si="2"/>
        <v>6595029.873206053</v>
      </c>
      <c r="AC61" s="36">
        <f t="shared" si="2"/>
        <v>6543676.4258943405</v>
      </c>
      <c r="AD61" s="36">
        <f t="shared" si="2"/>
        <v>6492575.617809187</v>
      </c>
      <c r="AE61" s="36">
        <f>AE12</f>
        <v>6351444.262916581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250160273.17903507</v>
      </c>
      <c r="G62" s="36">
        <f aca="true" t="shared" si="3" ref="G62:AD62">G49-G63</f>
        <v>230836294.00679043</v>
      </c>
      <c r="H62" s="36">
        <f t="shared" si="3"/>
        <v>203987596.313725</v>
      </c>
      <c r="I62" s="36">
        <f t="shared" si="3"/>
        <v>209772146.11812213</v>
      </c>
      <c r="J62" s="36">
        <f t="shared" si="3"/>
        <v>230142688.2800616</v>
      </c>
      <c r="K62" s="36">
        <f t="shared" si="3"/>
        <v>223261801.95429876</v>
      </c>
      <c r="L62" s="36">
        <f t="shared" si="3"/>
        <v>227725546.76369923</v>
      </c>
      <c r="M62" s="36">
        <f t="shared" si="3"/>
        <v>236944504.0338633</v>
      </c>
      <c r="N62" s="36">
        <f t="shared" si="3"/>
        <v>251062892.661585</v>
      </c>
      <c r="O62" s="36">
        <f t="shared" si="3"/>
        <v>254225903.25151438</v>
      </c>
      <c r="P62" s="36">
        <f t="shared" si="3"/>
        <v>251386680.94807357</v>
      </c>
      <c r="Q62" s="36">
        <f t="shared" si="3"/>
        <v>232175720.12287384</v>
      </c>
      <c r="R62" s="36">
        <f t="shared" si="3"/>
        <v>230555926.17737925</v>
      </c>
      <c r="S62" s="36">
        <f t="shared" si="3"/>
        <v>226278434.7517934</v>
      </c>
      <c r="T62" s="36">
        <f t="shared" si="3"/>
        <v>236640735.49381572</v>
      </c>
      <c r="U62" s="36">
        <f t="shared" si="3"/>
        <v>238221916.55373526</v>
      </c>
      <c r="V62" s="36">
        <f t="shared" si="3"/>
        <v>242708680.46061102</v>
      </c>
      <c r="W62" s="36">
        <f t="shared" si="3"/>
        <v>236158846.43317756</v>
      </c>
      <c r="X62" s="36">
        <f t="shared" si="3"/>
        <v>236962173.4944993</v>
      </c>
      <c r="Y62" s="36">
        <f t="shared" si="3"/>
        <v>244814674.1393042</v>
      </c>
      <c r="Z62" s="36">
        <f t="shared" si="3"/>
        <v>256004457.44731167</v>
      </c>
      <c r="AA62" s="36">
        <f t="shared" si="3"/>
        <v>258597729.0848675</v>
      </c>
      <c r="AB62" s="36">
        <f t="shared" si="3"/>
        <v>266491173.7189283</v>
      </c>
      <c r="AC62" s="36">
        <f t="shared" si="3"/>
        <v>272301179.64997405</v>
      </c>
      <c r="AD62" s="36">
        <f t="shared" si="3"/>
        <v>268680874.3978447</v>
      </c>
      <c r="AE62" s="36">
        <f>AE49-AE63</f>
        <v>275505595.0651228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4401544.1133884005</v>
      </c>
      <c r="G63" s="36">
        <f aca="true" t="shared" si="4" ref="G63:AD63">G33</f>
        <v>3893003.887291949</v>
      </c>
      <c r="H63" s="36">
        <f t="shared" si="4"/>
        <v>3665005.489369266</v>
      </c>
      <c r="I63" s="36">
        <f t="shared" si="4"/>
        <v>3661854.3401365024</v>
      </c>
      <c r="J63" s="36">
        <f t="shared" si="4"/>
        <v>4624835.6795308385</v>
      </c>
      <c r="K63" s="36">
        <f t="shared" si="4"/>
        <v>4593910.796274312</v>
      </c>
      <c r="L63" s="36">
        <f t="shared" si="4"/>
        <v>4569109.062388166</v>
      </c>
      <c r="M63" s="36">
        <f t="shared" si="4"/>
        <v>5103804.409764368</v>
      </c>
      <c r="N63" s="36">
        <f t="shared" si="4"/>
        <v>5198847.078485698</v>
      </c>
      <c r="O63" s="36">
        <f t="shared" si="4"/>
        <v>5689302.693922303</v>
      </c>
      <c r="P63" s="36">
        <f t="shared" si="4"/>
        <v>4514145.669813894</v>
      </c>
      <c r="Q63" s="36">
        <f t="shared" si="4"/>
        <v>4184450.0556357447</v>
      </c>
      <c r="R63" s="36">
        <f t="shared" si="4"/>
        <v>4761299.5094314935</v>
      </c>
      <c r="S63" s="36">
        <f t="shared" si="4"/>
        <v>3737800.9594791103</v>
      </c>
      <c r="T63" s="36">
        <f t="shared" si="4"/>
        <v>4103898.0286009233</v>
      </c>
      <c r="U63" s="36">
        <f t="shared" si="4"/>
        <v>3341322.1620159433</v>
      </c>
      <c r="V63" s="36">
        <f t="shared" si="4"/>
        <v>2456142.8756860388</v>
      </c>
      <c r="W63" s="36">
        <f t="shared" si="4"/>
        <v>1994900.8132470467</v>
      </c>
      <c r="X63" s="36">
        <f t="shared" si="4"/>
        <v>2462528.963406093</v>
      </c>
      <c r="Y63" s="36">
        <f t="shared" si="4"/>
        <v>2742275.9794005463</v>
      </c>
      <c r="Z63" s="36">
        <f t="shared" si="4"/>
        <v>2820879.063936218</v>
      </c>
      <c r="AA63" s="36">
        <f t="shared" si="4"/>
        <v>2490275.267149978</v>
      </c>
      <c r="AB63" s="36">
        <f t="shared" si="4"/>
        <v>3307066.059867723</v>
      </c>
      <c r="AC63" s="36">
        <f t="shared" si="4"/>
        <v>3319913.836786741</v>
      </c>
      <c r="AD63" s="36">
        <f t="shared" si="4"/>
        <v>3341848.7142359735</v>
      </c>
      <c r="AE63" s="36">
        <f>AE33</f>
        <v>2790056.2777654347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100324137.59104037</v>
      </c>
      <c r="G64" s="36">
        <f t="shared" si="5"/>
        <v>103320981.71129277</v>
      </c>
      <c r="H64" s="36">
        <f t="shared" si="5"/>
        <v>93654113.42794576</v>
      </c>
      <c r="I64" s="36">
        <f t="shared" si="5"/>
        <v>84945698.61923862</v>
      </c>
      <c r="J64" s="36">
        <f t="shared" si="5"/>
        <v>92309758.37337503</v>
      </c>
      <c r="K64" s="36">
        <f t="shared" si="5"/>
        <v>102158430.44449313</v>
      </c>
      <c r="L64" s="36">
        <f t="shared" si="5"/>
        <v>84415520.46425813</v>
      </c>
      <c r="M64" s="36">
        <f t="shared" si="5"/>
        <v>105739622.9471406</v>
      </c>
      <c r="N64" s="36">
        <f t="shared" si="5"/>
        <v>98706137.208778</v>
      </c>
      <c r="O64" s="36">
        <f t="shared" si="5"/>
        <v>108651832.28082663</v>
      </c>
      <c r="P64" s="36">
        <f t="shared" si="5"/>
        <v>111503998.6136384</v>
      </c>
      <c r="Q64" s="36">
        <f t="shared" si="5"/>
        <v>117164266.82465155</v>
      </c>
      <c r="R64" s="36">
        <f t="shared" si="5"/>
        <v>121719154.34229064</v>
      </c>
      <c r="S64" s="36">
        <f t="shared" si="5"/>
        <v>117420298.24415661</v>
      </c>
      <c r="T64" s="36">
        <f t="shared" si="5"/>
        <v>123875484.01555653</v>
      </c>
      <c r="U64" s="36">
        <f t="shared" si="5"/>
        <v>111947225.45317593</v>
      </c>
      <c r="V64" s="36">
        <f t="shared" si="5"/>
        <v>107051379.36813174</v>
      </c>
      <c r="W64" s="36">
        <f t="shared" si="5"/>
        <v>115930368.43356648</v>
      </c>
      <c r="X64" s="36">
        <f t="shared" si="5"/>
        <v>128327518.37604234</v>
      </c>
      <c r="Y64" s="36">
        <f t="shared" si="5"/>
        <v>126251392.39285247</v>
      </c>
      <c r="Z64" s="36">
        <f t="shared" si="5"/>
        <v>130330422.35878317</v>
      </c>
      <c r="AA64" s="36">
        <f t="shared" si="5"/>
        <v>133376837.86759421</v>
      </c>
      <c r="AB64" s="36">
        <f t="shared" si="5"/>
        <v>120366782.54635577</v>
      </c>
      <c r="AC64" s="36">
        <f t="shared" si="5"/>
        <v>123056024.21326244</v>
      </c>
      <c r="AD64" s="36">
        <f t="shared" si="5"/>
        <v>130383223.86373681</v>
      </c>
      <c r="AE64" s="36">
        <f>AE55</f>
        <v>121909263.22114503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361065889.0259925</v>
      </c>
      <c r="G65" s="38">
        <f t="shared" si="6"/>
        <v>345372502.4104488</v>
      </c>
      <c r="H65" s="38">
        <f t="shared" si="6"/>
        <v>307792843.287223</v>
      </c>
      <c r="I65" s="38">
        <f t="shared" si="6"/>
        <v>301370369.3962628</v>
      </c>
      <c r="J65" s="38">
        <f t="shared" si="6"/>
        <v>330560678.09149003</v>
      </c>
      <c r="K65" s="38">
        <f t="shared" si="6"/>
        <v>334251873.5079423</v>
      </c>
      <c r="L65" s="38">
        <f t="shared" si="6"/>
        <v>320692778.33779585</v>
      </c>
      <c r="M65" s="38">
        <f t="shared" si="6"/>
        <v>351996349.47296476</v>
      </c>
      <c r="N65" s="38">
        <f t="shared" si="6"/>
        <v>359726109.3402631</v>
      </c>
      <c r="O65" s="38">
        <f t="shared" si="6"/>
        <v>374795462.1018355</v>
      </c>
      <c r="P65" s="38">
        <f t="shared" si="6"/>
        <v>375306111.75998926</v>
      </c>
      <c r="Q65" s="38">
        <f t="shared" si="6"/>
        <v>361934923.343364</v>
      </c>
      <c r="R65" s="38">
        <f t="shared" si="6"/>
        <v>365640489.9729552</v>
      </c>
      <c r="S65" s="38">
        <f t="shared" si="6"/>
        <v>355396319.2442726</v>
      </c>
      <c r="T65" s="38">
        <f t="shared" si="6"/>
        <v>372580467.88825804</v>
      </c>
      <c r="U65" s="38">
        <f t="shared" si="6"/>
        <v>361444620.2618021</v>
      </c>
      <c r="V65" s="38">
        <f t="shared" si="6"/>
        <v>359767880.58951694</v>
      </c>
      <c r="W65" s="38">
        <f t="shared" si="6"/>
        <v>361859947.3337582</v>
      </c>
      <c r="X65" s="38">
        <f t="shared" si="6"/>
        <v>373978767.18950653</v>
      </c>
      <c r="Y65" s="38">
        <f t="shared" si="6"/>
        <v>380354683.9730517</v>
      </c>
      <c r="Z65" s="38">
        <f t="shared" si="6"/>
        <v>395747059.36192036</v>
      </c>
      <c r="AA65" s="38">
        <f t="shared" si="6"/>
        <v>400854642.4803051</v>
      </c>
      <c r="AB65" s="38">
        <f t="shared" si="6"/>
        <v>396760052.1983579</v>
      </c>
      <c r="AC65" s="38">
        <f t="shared" si="6"/>
        <v>405220794.12591755</v>
      </c>
      <c r="AD65" s="38">
        <f t="shared" si="6"/>
        <v>408898522.5936266</v>
      </c>
      <c r="AE65" s="38">
        <f t="shared" si="6"/>
        <v>406556358.82694983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30486464.200573776</v>
      </c>
      <c r="G69" s="36">
        <f t="shared" si="8"/>
        <v>28114353.972925574</v>
      </c>
      <c r="H69" s="36">
        <f t="shared" si="8"/>
        <v>30883487.670645304</v>
      </c>
      <c r="I69" s="36">
        <f t="shared" si="8"/>
        <v>28791980.19952382</v>
      </c>
      <c r="J69" s="36">
        <f t="shared" si="8"/>
        <v>27106383.052713715</v>
      </c>
      <c r="K69" s="36">
        <f t="shared" si="8"/>
        <v>30380430.83531756</v>
      </c>
      <c r="L69" s="36">
        <f t="shared" si="8"/>
        <v>26648353.756485347</v>
      </c>
      <c r="M69" s="36">
        <f t="shared" si="8"/>
        <v>28745091.595154103</v>
      </c>
      <c r="N69" s="36">
        <f t="shared" si="8"/>
        <v>28593177.8185313</v>
      </c>
      <c r="O69" s="36">
        <f t="shared" si="8"/>
        <v>29962324.952859867</v>
      </c>
      <c r="P69" s="36">
        <f t="shared" si="8"/>
        <v>29602547.811302483</v>
      </c>
      <c r="Q69" s="36">
        <f t="shared" si="8"/>
        <v>29400025.552178062</v>
      </c>
      <c r="R69" s="36">
        <f t="shared" si="8"/>
        <v>27313780.57840515</v>
      </c>
      <c r="S69" s="36">
        <f t="shared" si="8"/>
        <v>28903979.63347063</v>
      </c>
      <c r="T69" s="36">
        <f t="shared" si="8"/>
        <v>29475333.503257915</v>
      </c>
      <c r="U69" s="36">
        <f t="shared" si="8"/>
        <v>26860850.063519813</v>
      </c>
      <c r="V69" s="36">
        <f t="shared" si="8"/>
        <v>27043050.234564673</v>
      </c>
      <c r="W69" s="36">
        <f t="shared" si="8"/>
        <v>26823436.49367444</v>
      </c>
      <c r="X69" s="36">
        <f t="shared" si="8"/>
        <v>32391348.50170308</v>
      </c>
      <c r="Y69" s="36">
        <f t="shared" si="8"/>
        <v>32049725.04825642</v>
      </c>
      <c r="Z69" s="36">
        <f t="shared" si="8"/>
        <v>27639277.110367537</v>
      </c>
      <c r="AA69" s="36">
        <f t="shared" si="8"/>
        <v>28715002.825672608</v>
      </c>
      <c r="AB69" s="36">
        <f t="shared" si="8"/>
        <v>27866056.329504013</v>
      </c>
      <c r="AC69" s="36">
        <f t="shared" si="8"/>
        <v>28557963.50249232</v>
      </c>
      <c r="AD69" s="36">
        <f t="shared" si="8"/>
        <v>29641219.531705547</v>
      </c>
      <c r="AE69" s="36">
        <f>SUM(AE11,AE21,AE27,AE32,AE54)</f>
        <v>28214882.209900893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20009768.63849982</v>
      </c>
      <c r="G70" s="36">
        <f t="shared" si="9"/>
        <v>21360085.317134798</v>
      </c>
      <c r="H70" s="36">
        <f t="shared" si="9"/>
        <v>18571166.629634887</v>
      </c>
      <c r="I70" s="36">
        <f t="shared" si="9"/>
        <v>16014630.579470456</v>
      </c>
      <c r="J70" s="36">
        <f t="shared" si="9"/>
        <v>15561986.509995414</v>
      </c>
      <c r="K70" s="36">
        <f t="shared" si="9"/>
        <v>13873928.727291692</v>
      </c>
      <c r="L70" s="36">
        <f t="shared" si="9"/>
        <v>13839781.453041177</v>
      </c>
      <c r="M70" s="36">
        <f t="shared" si="9"/>
        <v>15767072.048179168</v>
      </c>
      <c r="N70" s="36">
        <f t="shared" si="9"/>
        <v>17412423.273504615</v>
      </c>
      <c r="O70" s="36">
        <f t="shared" si="9"/>
        <v>17606716.126387313</v>
      </c>
      <c r="P70" s="36">
        <f t="shared" si="9"/>
        <v>18792023.586565338</v>
      </c>
      <c r="Q70" s="36">
        <f t="shared" si="9"/>
        <v>18904489.45489552</v>
      </c>
      <c r="R70" s="36">
        <f t="shared" si="9"/>
        <v>17268755.14514601</v>
      </c>
      <c r="S70" s="36">
        <f t="shared" si="9"/>
        <v>15357234.756826386</v>
      </c>
      <c r="T70" s="36">
        <f t="shared" si="9"/>
        <v>15758248.87641088</v>
      </c>
      <c r="U70" s="36">
        <f t="shared" si="9"/>
        <v>16847428.477936473</v>
      </c>
      <c r="V70" s="36">
        <f t="shared" si="9"/>
        <v>14611414.090722285</v>
      </c>
      <c r="W70" s="36">
        <f t="shared" si="9"/>
        <v>15222346.66736937</v>
      </c>
      <c r="X70" s="36">
        <f t="shared" si="9"/>
        <v>17563020.28108116</v>
      </c>
      <c r="Y70" s="36">
        <f t="shared" si="9"/>
        <v>14723512.52340178</v>
      </c>
      <c r="Z70" s="36">
        <f t="shared" si="9"/>
        <v>14194447.542401677</v>
      </c>
      <c r="AA70" s="36">
        <f t="shared" si="9"/>
        <v>14727813.071148388</v>
      </c>
      <c r="AB70" s="36">
        <f t="shared" si="9"/>
        <v>13685554.642061388</v>
      </c>
      <c r="AC70" s="36">
        <f t="shared" si="9"/>
        <v>13735540.011922367</v>
      </c>
      <c r="AD70" s="36">
        <f t="shared" si="9"/>
        <v>13676257.700060824</v>
      </c>
      <c r="AE70" s="36">
        <f>SUM(AE8,AE18,AE25,AE30,AE38,AE45,AE51)</f>
        <v>13931992.58328692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77963952.18682441</v>
      </c>
      <c r="G71" s="36">
        <f t="shared" si="10"/>
        <v>66501574.976962656</v>
      </c>
      <c r="H71" s="36">
        <f t="shared" si="10"/>
        <v>59473375.79003929</v>
      </c>
      <c r="I71" s="36">
        <f t="shared" si="10"/>
        <v>62590817.56821788</v>
      </c>
      <c r="J71" s="36">
        <f t="shared" si="10"/>
        <v>82648046.57395637</v>
      </c>
      <c r="K71" s="36">
        <f t="shared" si="10"/>
        <v>80275010.31927444</v>
      </c>
      <c r="L71" s="36">
        <f t="shared" si="10"/>
        <v>76916337.06239302</v>
      </c>
      <c r="M71" s="36">
        <f t="shared" si="10"/>
        <v>84777241.50471883</v>
      </c>
      <c r="N71" s="36">
        <f t="shared" si="10"/>
        <v>80805748.02629156</v>
      </c>
      <c r="O71" s="36">
        <f t="shared" si="10"/>
        <v>80308878.32057524</v>
      </c>
      <c r="P71" s="36">
        <f t="shared" si="10"/>
        <v>82483016.94064943</v>
      </c>
      <c r="Q71" s="36">
        <f t="shared" si="10"/>
        <v>82409493.3095443</v>
      </c>
      <c r="R71" s="36">
        <f t="shared" si="10"/>
        <v>83110353.65512887</v>
      </c>
      <c r="S71" s="36">
        <f t="shared" si="10"/>
        <v>79456129.95772076</v>
      </c>
      <c r="T71" s="36">
        <f t="shared" si="10"/>
        <v>79611345.94209664</v>
      </c>
      <c r="U71" s="36">
        <f t="shared" si="10"/>
        <v>78082887.30693175</v>
      </c>
      <c r="V71" s="36">
        <f t="shared" si="10"/>
        <v>79800517.67967857</v>
      </c>
      <c r="W71" s="36">
        <f t="shared" si="10"/>
        <v>84161349.12141424</v>
      </c>
      <c r="X71" s="36">
        <f t="shared" si="10"/>
        <v>84352523.03144124</v>
      </c>
      <c r="Y71" s="36">
        <f t="shared" si="10"/>
        <v>85231454.29982015</v>
      </c>
      <c r="Z71" s="36">
        <f t="shared" si="10"/>
        <v>84825112.54966696</v>
      </c>
      <c r="AA71" s="36">
        <f t="shared" si="10"/>
        <v>87500531.44769701</v>
      </c>
      <c r="AB71" s="36">
        <f t="shared" si="10"/>
        <v>87370743.27998579</v>
      </c>
      <c r="AC71" s="36">
        <f t="shared" si="10"/>
        <v>86350369.69147144</v>
      </c>
      <c r="AD71" s="36">
        <f t="shared" si="10"/>
        <v>90770385.29590112</v>
      </c>
      <c r="AE71" s="36">
        <f>SUM(AE10,AE13,AE19,AE26,AE31,AE35,AE39,AE42,AE47,AE53)</f>
        <v>87335112.5737242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171535747.72904077</v>
      </c>
      <c r="G72" s="36">
        <f t="shared" si="11"/>
        <v>169981191.65946826</v>
      </c>
      <c r="H72" s="36">
        <f t="shared" si="11"/>
        <v>161066094.53168383</v>
      </c>
      <c r="I72" s="36">
        <f t="shared" si="11"/>
        <v>162588652.71915287</v>
      </c>
      <c r="J72" s="36">
        <f t="shared" si="11"/>
        <v>170993667.6745489</v>
      </c>
      <c r="K72" s="36">
        <f t="shared" si="11"/>
        <v>170150940.2646942</v>
      </c>
      <c r="L72" s="36">
        <f t="shared" si="11"/>
        <v>175869121.80853122</v>
      </c>
      <c r="M72" s="36">
        <f t="shared" si="11"/>
        <v>185481179.5604024</v>
      </c>
      <c r="N72" s="36">
        <f t="shared" si="11"/>
        <v>196275623.28050658</v>
      </c>
      <c r="O72" s="36">
        <f t="shared" si="11"/>
        <v>202667478.12290066</v>
      </c>
      <c r="P72" s="36">
        <f t="shared" si="11"/>
        <v>204056621.10466343</v>
      </c>
      <c r="Q72" s="36">
        <f t="shared" si="11"/>
        <v>193221306.1569636</v>
      </c>
      <c r="R72" s="36">
        <f t="shared" si="11"/>
        <v>192377943.87278813</v>
      </c>
      <c r="S72" s="36">
        <f t="shared" si="11"/>
        <v>189651133.2269262</v>
      </c>
      <c r="T72" s="36">
        <f t="shared" si="11"/>
        <v>198270350.76550245</v>
      </c>
      <c r="U72" s="36">
        <f t="shared" si="11"/>
        <v>202541181.5654869</v>
      </c>
      <c r="V72" s="36">
        <f t="shared" si="11"/>
        <v>205516672.20054007</v>
      </c>
      <c r="W72" s="36">
        <f t="shared" si="11"/>
        <v>199876149.3155166</v>
      </c>
      <c r="X72" s="36">
        <f t="shared" si="11"/>
        <v>200313890.34747472</v>
      </c>
      <c r="Y72" s="36">
        <f t="shared" si="11"/>
        <v>205056405.34800434</v>
      </c>
      <c r="Z72" s="36">
        <f t="shared" si="11"/>
        <v>216187594.9906791</v>
      </c>
      <c r="AA72" s="36">
        <f t="shared" si="11"/>
        <v>212084893.4254485</v>
      </c>
      <c r="AB72" s="36">
        <f t="shared" si="11"/>
        <v>224109131.35670388</v>
      </c>
      <c r="AC72" s="36">
        <f t="shared" si="11"/>
        <v>233875458.280206</v>
      </c>
      <c r="AD72" s="36">
        <f t="shared" si="11"/>
        <v>228373322.44666266</v>
      </c>
      <c r="AE72" s="36">
        <f>SUM(AE7,AE15,AE17,AE23,AE29,AE34,AE37,AE44,AE50)</f>
        <v>234999554.52504188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61079756.02405489</v>
      </c>
      <c r="G73" s="36">
        <f t="shared" si="12"/>
        <v>59415692.30776924</v>
      </c>
      <c r="H73" s="36">
        <f t="shared" si="12"/>
        <v>37798633.831854135</v>
      </c>
      <c r="I73" s="36">
        <f t="shared" si="12"/>
        <v>31384474.317920532</v>
      </c>
      <c r="J73" s="36">
        <f t="shared" si="12"/>
        <v>34250582.5452021</v>
      </c>
      <c r="K73" s="36">
        <f t="shared" si="12"/>
        <v>39571429.3587943</v>
      </c>
      <c r="L73" s="36">
        <f t="shared" si="12"/>
        <v>27419288.678170767</v>
      </c>
      <c r="M73" s="36">
        <f t="shared" si="12"/>
        <v>37226094.5870341</v>
      </c>
      <c r="N73" s="36">
        <f t="shared" si="12"/>
        <v>36639075.4445078</v>
      </c>
      <c r="O73" s="36">
        <f t="shared" si="12"/>
        <v>44249799.468743846</v>
      </c>
      <c r="P73" s="36">
        <f t="shared" si="12"/>
        <v>40372076.67427951</v>
      </c>
      <c r="Q73" s="36">
        <f t="shared" si="12"/>
        <v>37999820.30325203</v>
      </c>
      <c r="R73" s="36">
        <f t="shared" si="12"/>
        <v>45570018.035264805</v>
      </c>
      <c r="S73" s="36">
        <f t="shared" si="12"/>
        <v>42027604.06088319</v>
      </c>
      <c r="T73" s="36">
        <f t="shared" si="12"/>
        <v>49465031.726197936</v>
      </c>
      <c r="U73" s="36">
        <f t="shared" si="12"/>
        <v>37111936.63738072</v>
      </c>
      <c r="V73" s="36">
        <f t="shared" si="12"/>
        <v>32796107.900516193</v>
      </c>
      <c r="W73" s="36">
        <f t="shared" si="12"/>
        <v>35776787.69289867</v>
      </c>
      <c r="X73" s="36">
        <f t="shared" si="12"/>
        <v>39357724.30044886</v>
      </c>
      <c r="Y73" s="36">
        <f t="shared" si="12"/>
        <v>43293528.241615884</v>
      </c>
      <c r="Z73" s="36">
        <f t="shared" si="12"/>
        <v>52900590.49550648</v>
      </c>
      <c r="AA73" s="36">
        <f t="shared" si="12"/>
        <v>57826137.90038884</v>
      </c>
      <c r="AB73" s="36">
        <f t="shared" si="12"/>
        <v>43728456.56914596</v>
      </c>
      <c r="AC73" s="36">
        <f t="shared" si="12"/>
        <v>42701575.20378829</v>
      </c>
      <c r="AD73" s="36">
        <f t="shared" si="12"/>
        <v>46437482.031584665</v>
      </c>
      <c r="AE73" s="36">
        <f>SUM(AE9,AE20,AE41,AE46,AE52)</f>
        <v>42074478.16924046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361075688.77899367</v>
      </c>
      <c r="G74" s="38">
        <f t="shared" si="13"/>
        <v>345372898.2342605</v>
      </c>
      <c r="H74" s="38">
        <f t="shared" si="13"/>
        <v>307792758.4538574</v>
      </c>
      <c r="I74" s="38">
        <f t="shared" si="13"/>
        <v>301370555.3842855</v>
      </c>
      <c r="J74" s="38">
        <f t="shared" si="13"/>
        <v>330560666.35641646</v>
      </c>
      <c r="K74" s="38">
        <f t="shared" si="13"/>
        <v>334251739.50537217</v>
      </c>
      <c r="L74" s="38">
        <f t="shared" si="13"/>
        <v>320692882.7586215</v>
      </c>
      <c r="M74" s="38">
        <f t="shared" si="13"/>
        <v>351996679.2954886</v>
      </c>
      <c r="N74" s="38">
        <f t="shared" si="13"/>
        <v>359726047.8433418</v>
      </c>
      <c r="O74" s="38">
        <f t="shared" si="13"/>
        <v>374795196.99146694</v>
      </c>
      <c r="P74" s="38">
        <f t="shared" si="13"/>
        <v>375306286.1174602</v>
      </c>
      <c r="Q74" s="38">
        <f t="shared" si="13"/>
        <v>361935134.7768335</v>
      </c>
      <c r="R74" s="38">
        <f t="shared" si="13"/>
        <v>365640851.286733</v>
      </c>
      <c r="S74" s="38">
        <f t="shared" si="13"/>
        <v>355396081.6358271</v>
      </c>
      <c r="T74" s="38">
        <f t="shared" si="13"/>
        <v>372580310.81346583</v>
      </c>
      <c r="U74" s="38">
        <f t="shared" si="13"/>
        <v>361444284.05125564</v>
      </c>
      <c r="V74" s="38">
        <f t="shared" si="13"/>
        <v>359767762.1060218</v>
      </c>
      <c r="W74" s="38">
        <f t="shared" si="13"/>
        <v>361860069.29087335</v>
      </c>
      <c r="X74" s="38">
        <f t="shared" si="13"/>
        <v>373978506.4621491</v>
      </c>
      <c r="Y74" s="38">
        <f t="shared" si="13"/>
        <v>380354625.46109855</v>
      </c>
      <c r="Z74" s="38">
        <f t="shared" si="13"/>
        <v>395747022.6886217</v>
      </c>
      <c r="AA74" s="38">
        <f t="shared" si="13"/>
        <v>400854378.6703553</v>
      </c>
      <c r="AB74" s="38">
        <f t="shared" si="13"/>
        <v>396759942.177401</v>
      </c>
      <c r="AC74" s="38">
        <f t="shared" si="13"/>
        <v>405220906.6898804</v>
      </c>
      <c r="AD74" s="38">
        <f t="shared" si="13"/>
        <v>408898667.00591487</v>
      </c>
      <c r="AE74" s="38">
        <f t="shared" si="13"/>
        <v>406556020.06119436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.75" customHeight="1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6081568.637620596</v>
      </c>
      <c r="G82" s="16">
        <f aca="true" t="shared" si="15" ref="G82:AD82">(G61-G100)</f>
        <v>7236697.010011142</v>
      </c>
      <c r="H82" s="16">
        <f t="shared" si="15"/>
        <v>6428786.213147927</v>
      </c>
      <c r="I82" s="16">
        <f t="shared" si="15"/>
        <v>2939255.148183454</v>
      </c>
      <c r="J82" s="16">
        <f t="shared" si="15"/>
        <v>3421277.48658578</v>
      </c>
      <c r="K82" s="16">
        <f t="shared" si="15"/>
        <v>4194039.517233421</v>
      </c>
      <c r="L82" s="16">
        <f t="shared" si="15"/>
        <v>3951977.752428414</v>
      </c>
      <c r="M82" s="16">
        <f t="shared" si="15"/>
        <v>4174191.579150498</v>
      </c>
      <c r="N82" s="16">
        <f t="shared" si="15"/>
        <v>4728787.329246129</v>
      </c>
      <c r="O82" s="16">
        <f t="shared" si="15"/>
        <v>6202038.764398547</v>
      </c>
      <c r="P82" s="16">
        <f t="shared" si="15"/>
        <v>7874558.187073066</v>
      </c>
      <c r="Q82" s="16">
        <f t="shared" si="15"/>
        <v>8386473.009268848</v>
      </c>
      <c r="R82" s="16">
        <f t="shared" si="15"/>
        <v>8552047.90284594</v>
      </c>
      <c r="S82" s="16">
        <f t="shared" si="15"/>
        <v>7922034.997131538</v>
      </c>
      <c r="T82" s="16">
        <f t="shared" si="15"/>
        <v>7923369.791298801</v>
      </c>
      <c r="U82" s="16">
        <f t="shared" si="15"/>
        <v>7895442.732416537</v>
      </c>
      <c r="V82" s="16">
        <f t="shared" si="15"/>
        <v>7514099.522905583</v>
      </c>
      <c r="W82" s="16">
        <f t="shared" si="15"/>
        <v>7739780.25455455</v>
      </c>
      <c r="X82" s="16">
        <f t="shared" si="15"/>
        <v>6193877.423942825</v>
      </c>
      <c r="Y82" s="16">
        <f t="shared" si="15"/>
        <v>6513713.282500189</v>
      </c>
      <c r="Z82" s="16">
        <f t="shared" si="15"/>
        <v>6557238.51516388</v>
      </c>
      <c r="AA82" s="16">
        <f t="shared" si="15"/>
        <v>6358781.402707474</v>
      </c>
      <c r="AB82" s="16">
        <f t="shared" si="15"/>
        <v>6567564.867174772</v>
      </c>
      <c r="AC82" s="16">
        <f t="shared" si="15"/>
        <v>6515564.818517109</v>
      </c>
      <c r="AD82" s="16">
        <f t="shared" si="15"/>
        <v>6464896.16930621</v>
      </c>
      <c r="AE82" s="16">
        <f>(AE61-AE100)</f>
        <v>6324075.837845834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238155656.12818122</v>
      </c>
      <c r="G83" s="18">
        <f aca="true" t="shared" si="16" ref="G83:AD83">(G62-G101)</f>
        <v>223362127.71941963</v>
      </c>
      <c r="H83" s="18">
        <f t="shared" si="16"/>
        <v>196941934.0166967</v>
      </c>
      <c r="I83" s="18">
        <f t="shared" si="16"/>
        <v>202155793.13009205</v>
      </c>
      <c r="J83" s="18">
        <f t="shared" si="16"/>
        <v>220380115.47668207</v>
      </c>
      <c r="K83" s="18">
        <f t="shared" si="16"/>
        <v>214282107.88525453</v>
      </c>
      <c r="L83" s="18">
        <f t="shared" si="16"/>
        <v>217929813.24499547</v>
      </c>
      <c r="M83" s="18">
        <f t="shared" si="16"/>
        <v>226410593.52737832</v>
      </c>
      <c r="N83" s="18">
        <f t="shared" si="16"/>
        <v>241064820.23778507</v>
      </c>
      <c r="O83" s="18">
        <f t="shared" si="16"/>
        <v>244409472.404881</v>
      </c>
      <c r="P83" s="18">
        <f t="shared" si="16"/>
        <v>241476493.8273828</v>
      </c>
      <c r="Q83" s="18">
        <f t="shared" si="16"/>
        <v>222689766.01980117</v>
      </c>
      <c r="R83" s="18">
        <f t="shared" si="16"/>
        <v>221335713.98108682</v>
      </c>
      <c r="S83" s="18">
        <f t="shared" si="16"/>
        <v>217617394.4982327</v>
      </c>
      <c r="T83" s="18">
        <f t="shared" si="16"/>
        <v>227977892.98206383</v>
      </c>
      <c r="U83" s="18">
        <f t="shared" si="16"/>
        <v>229618295.0350961</v>
      </c>
      <c r="V83" s="18">
        <f t="shared" si="16"/>
        <v>234009454.0034002</v>
      </c>
      <c r="W83" s="18">
        <f t="shared" si="16"/>
        <v>227730551.7618878</v>
      </c>
      <c r="X83" s="18">
        <f t="shared" si="16"/>
        <v>226348704.00640252</v>
      </c>
      <c r="Y83" s="18">
        <f t="shared" si="16"/>
        <v>231777371.33268258</v>
      </c>
      <c r="Z83" s="18">
        <f t="shared" si="16"/>
        <v>243089231.87927026</v>
      </c>
      <c r="AA83" s="18">
        <f t="shared" si="16"/>
        <v>246567866.68543607</v>
      </c>
      <c r="AB83" s="18">
        <f t="shared" si="16"/>
        <v>254963779.06304854</v>
      </c>
      <c r="AC83" s="18">
        <f t="shared" si="16"/>
        <v>262898289.3328552</v>
      </c>
      <c r="AD83" s="18">
        <f t="shared" si="16"/>
        <v>258916774.41328758</v>
      </c>
      <c r="AE83" s="18">
        <f>(AE62-AE101)</f>
        <v>265840029.61288977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4326431.040056671</v>
      </c>
      <c r="G84" s="18">
        <f aca="true" t="shared" si="17" ref="G84:AD84">(G63-G102)</f>
        <v>3818218.239125284</v>
      </c>
      <c r="H84" s="18">
        <f t="shared" si="17"/>
        <v>3581385.422297095</v>
      </c>
      <c r="I84" s="18">
        <f t="shared" si="17"/>
        <v>3575576.9544489547</v>
      </c>
      <c r="J84" s="18">
        <f t="shared" si="17"/>
        <v>4328912.485504686</v>
      </c>
      <c r="K84" s="18">
        <f t="shared" si="17"/>
        <v>4272998.692540485</v>
      </c>
      <c r="L84" s="18">
        <f t="shared" si="17"/>
        <v>4264776.535552765</v>
      </c>
      <c r="M84" s="18">
        <f t="shared" si="17"/>
        <v>4723937.983647961</v>
      </c>
      <c r="N84" s="18">
        <f t="shared" si="17"/>
        <v>4801743.890180377</v>
      </c>
      <c r="O84" s="18">
        <f t="shared" si="17"/>
        <v>5264366.8295321725</v>
      </c>
      <c r="P84" s="18">
        <f t="shared" si="17"/>
        <v>4084975.7554883026</v>
      </c>
      <c r="Q84" s="18">
        <f t="shared" si="17"/>
        <v>3691951.067886941</v>
      </c>
      <c r="R84" s="18">
        <f t="shared" si="17"/>
        <v>4264116.018942509</v>
      </c>
      <c r="S84" s="18">
        <f t="shared" si="17"/>
        <v>3255868.735836655</v>
      </c>
      <c r="T84" s="18">
        <f t="shared" si="17"/>
        <v>3549803.372517597</v>
      </c>
      <c r="U84" s="18">
        <f t="shared" si="17"/>
        <v>2772843.3744340986</v>
      </c>
      <c r="V84" s="18">
        <f t="shared" si="17"/>
        <v>1864971.2098172235</v>
      </c>
      <c r="W84" s="18">
        <f t="shared" si="17"/>
        <v>1396453.7315168548</v>
      </c>
      <c r="X84" s="18">
        <f t="shared" si="17"/>
        <v>1837545.0851446171</v>
      </c>
      <c r="Y84" s="18">
        <f t="shared" si="17"/>
        <v>2091501.5558704827</v>
      </c>
      <c r="Z84" s="18">
        <f t="shared" si="17"/>
        <v>2226444.4326182725</v>
      </c>
      <c r="AA84" s="18">
        <f t="shared" si="17"/>
        <v>1935281.5243970668</v>
      </c>
      <c r="AB84" s="18">
        <f t="shared" si="17"/>
        <v>2817237.8051437424</v>
      </c>
      <c r="AC84" s="18">
        <f t="shared" si="17"/>
        <v>2551125.052003729</v>
      </c>
      <c r="AD84" s="18">
        <f t="shared" si="17"/>
        <v>2404888.5598426512</v>
      </c>
      <c r="AE84" s="18">
        <f>(AE63-AE102)</f>
        <v>1821502.7988372655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100140430.45315877</v>
      </c>
      <c r="G85" s="18">
        <f aca="true" t="shared" si="18" ref="G85:AD85">(G64-G103)</f>
        <v>103122154.03393355</v>
      </c>
      <c r="H85" s="18">
        <f t="shared" si="18"/>
        <v>93475479.5409156</v>
      </c>
      <c r="I85" s="18">
        <f t="shared" si="18"/>
        <v>84735397.03470026</v>
      </c>
      <c r="J85" s="18">
        <f t="shared" si="18"/>
        <v>92087344.23631488</v>
      </c>
      <c r="K85" s="18">
        <f t="shared" si="18"/>
        <v>101939454.73006465</v>
      </c>
      <c r="L85" s="18">
        <f t="shared" si="18"/>
        <v>84179767.01192358</v>
      </c>
      <c r="M85" s="18">
        <f t="shared" si="18"/>
        <v>105475173.6843171</v>
      </c>
      <c r="N85" s="18">
        <f t="shared" si="18"/>
        <v>98423841.72421318</v>
      </c>
      <c r="O85" s="18">
        <f t="shared" si="18"/>
        <v>108352839.55140601</v>
      </c>
      <c r="P85" s="18">
        <f t="shared" si="18"/>
        <v>111239745.344883</v>
      </c>
      <c r="Q85" s="18">
        <f t="shared" si="18"/>
        <v>116899927.56085564</v>
      </c>
      <c r="R85" s="18">
        <f t="shared" si="18"/>
        <v>121484363.71515344</v>
      </c>
      <c r="S85" s="18">
        <f t="shared" si="18"/>
        <v>117145755.51169915</v>
      </c>
      <c r="T85" s="18">
        <f t="shared" si="18"/>
        <v>123535845.3267046</v>
      </c>
      <c r="U85" s="18">
        <f t="shared" si="18"/>
        <v>111605664.37509568</v>
      </c>
      <c r="V85" s="18">
        <f t="shared" si="18"/>
        <v>106708073.28614078</v>
      </c>
      <c r="W85" s="18">
        <f t="shared" si="18"/>
        <v>115562295.96169895</v>
      </c>
      <c r="X85" s="18">
        <f t="shared" si="18"/>
        <v>127921614.85715665</v>
      </c>
      <c r="Y85" s="18">
        <f t="shared" si="18"/>
        <v>125834790.0818904</v>
      </c>
      <c r="Z85" s="18">
        <f t="shared" si="18"/>
        <v>129911527.77114603</v>
      </c>
      <c r="AA85" s="18">
        <f t="shared" si="18"/>
        <v>132985031.9814807</v>
      </c>
      <c r="AB85" s="18">
        <f t="shared" si="18"/>
        <v>120039284.61643392</v>
      </c>
      <c r="AC85" s="18">
        <f t="shared" si="18"/>
        <v>122725141.91916873</v>
      </c>
      <c r="AD85" s="18">
        <f t="shared" si="18"/>
        <v>130034129.07922679</v>
      </c>
      <c r="AE85" s="18">
        <f>(AE64-AE103)</f>
        <v>121556873.5612874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348704086.2590172</v>
      </c>
      <c r="G86" s="19">
        <f aca="true" t="shared" si="19" ref="G86:AE86">SUM(G82:G85)</f>
        <v>337539197.00248957</v>
      </c>
      <c r="H86" s="19">
        <f t="shared" si="19"/>
        <v>300427585.1930573</v>
      </c>
      <c r="I86" s="19">
        <f t="shared" si="19"/>
        <v>293406022.26742476</v>
      </c>
      <c r="J86" s="19">
        <f t="shared" si="19"/>
        <v>320217649.6850874</v>
      </c>
      <c r="K86" s="19">
        <f t="shared" si="19"/>
        <v>324688600.8250931</v>
      </c>
      <c r="L86" s="19">
        <f t="shared" si="19"/>
        <v>310326334.54490024</v>
      </c>
      <c r="M86" s="19">
        <f t="shared" si="19"/>
        <v>340783896.7744939</v>
      </c>
      <c r="N86" s="19">
        <f t="shared" si="19"/>
        <v>349019193.18142474</v>
      </c>
      <c r="O86" s="19">
        <f t="shared" si="19"/>
        <v>364228717.55021775</v>
      </c>
      <c r="P86" s="19">
        <f t="shared" si="19"/>
        <v>364675773.11482716</v>
      </c>
      <c r="Q86" s="19">
        <f t="shared" si="19"/>
        <v>351668117.6578126</v>
      </c>
      <c r="R86" s="19">
        <f t="shared" si="19"/>
        <v>355636241.6180287</v>
      </c>
      <c r="S86" s="19">
        <f t="shared" si="19"/>
        <v>345941053.7429</v>
      </c>
      <c r="T86" s="19">
        <f t="shared" si="19"/>
        <v>362986911.47258484</v>
      </c>
      <c r="U86" s="19">
        <f t="shared" si="19"/>
        <v>351892245.5170424</v>
      </c>
      <c r="V86" s="19">
        <f t="shared" si="19"/>
        <v>350096598.0222638</v>
      </c>
      <c r="W86" s="19">
        <f t="shared" si="19"/>
        <v>352429081.70965815</v>
      </c>
      <c r="X86" s="19">
        <f t="shared" si="19"/>
        <v>362301741.37264663</v>
      </c>
      <c r="Y86" s="19">
        <f t="shared" si="19"/>
        <v>366217376.25294363</v>
      </c>
      <c r="Z86" s="19">
        <f t="shared" si="19"/>
        <v>381784442.5981984</v>
      </c>
      <c r="AA86" s="19">
        <f t="shared" si="19"/>
        <v>387846961.5940213</v>
      </c>
      <c r="AB86" s="19">
        <f t="shared" si="19"/>
        <v>384387866.351801</v>
      </c>
      <c r="AC86" s="19">
        <f t="shared" si="19"/>
        <v>394690121.12254477</v>
      </c>
      <c r="AD86" s="19">
        <f t="shared" si="19"/>
        <v>397820688.22166324</v>
      </c>
      <c r="AE86" s="19">
        <f t="shared" si="19"/>
        <v>395542481.8108603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30486464.200573776</v>
      </c>
      <c r="G90" s="18">
        <f aca="true" t="shared" si="21" ref="G90:AD90">(G69-G108)</f>
        <v>28114353.972925574</v>
      </c>
      <c r="H90" s="18">
        <f t="shared" si="21"/>
        <v>30883487.670645304</v>
      </c>
      <c r="I90" s="18">
        <f t="shared" si="21"/>
        <v>28791980.19952382</v>
      </c>
      <c r="J90" s="18">
        <f t="shared" si="21"/>
        <v>27106383.052713715</v>
      </c>
      <c r="K90" s="18">
        <f t="shared" si="21"/>
        <v>30380430.83531756</v>
      </c>
      <c r="L90" s="18">
        <f t="shared" si="21"/>
        <v>26648353.756485347</v>
      </c>
      <c r="M90" s="18">
        <f t="shared" si="21"/>
        <v>28745091.595154103</v>
      </c>
      <c r="N90" s="18">
        <f t="shared" si="21"/>
        <v>28593177.8185313</v>
      </c>
      <c r="O90" s="18">
        <f t="shared" si="21"/>
        <v>29962324.952859867</v>
      </c>
      <c r="P90" s="18">
        <f t="shared" si="21"/>
        <v>29602547.811302483</v>
      </c>
      <c r="Q90" s="18">
        <f t="shared" si="21"/>
        <v>29400025.552178062</v>
      </c>
      <c r="R90" s="18">
        <f t="shared" si="21"/>
        <v>27313780.57840515</v>
      </c>
      <c r="S90" s="18">
        <f t="shared" si="21"/>
        <v>28903979.63347063</v>
      </c>
      <c r="T90" s="18">
        <f t="shared" si="21"/>
        <v>29475333.503257915</v>
      </c>
      <c r="U90" s="18">
        <f t="shared" si="21"/>
        <v>26860850.063519813</v>
      </c>
      <c r="V90" s="18">
        <f t="shared" si="21"/>
        <v>27043050.234564673</v>
      </c>
      <c r="W90" s="18">
        <f t="shared" si="21"/>
        <v>26823436.49367444</v>
      </c>
      <c r="X90" s="18">
        <f t="shared" si="21"/>
        <v>32391348.50170308</v>
      </c>
      <c r="Y90" s="18">
        <f t="shared" si="21"/>
        <v>32049725.04825642</v>
      </c>
      <c r="Z90" s="18">
        <f t="shared" si="21"/>
        <v>27639277.110367537</v>
      </c>
      <c r="AA90" s="18">
        <f t="shared" si="21"/>
        <v>28715002.825672608</v>
      </c>
      <c r="AB90" s="18">
        <f t="shared" si="21"/>
        <v>27866056.329504013</v>
      </c>
      <c r="AC90" s="18">
        <f t="shared" si="21"/>
        <v>28557963.50249232</v>
      </c>
      <c r="AD90" s="18">
        <f t="shared" si="21"/>
        <v>29641219.531705547</v>
      </c>
      <c r="AE90" s="18">
        <f>(AE69-AE108)</f>
        <v>28214882.209900893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20009768.63849982</v>
      </c>
      <c r="G91" s="18">
        <f aca="true" t="shared" si="22" ref="G91:AD91">(G70-G109)</f>
        <v>21360085.317134798</v>
      </c>
      <c r="H91" s="18">
        <f t="shared" si="22"/>
        <v>18571166.629634887</v>
      </c>
      <c r="I91" s="18">
        <f t="shared" si="22"/>
        <v>16014630.579470456</v>
      </c>
      <c r="J91" s="18">
        <f t="shared" si="22"/>
        <v>15561986.509995414</v>
      </c>
      <c r="K91" s="18">
        <f t="shared" si="22"/>
        <v>13873928.727291692</v>
      </c>
      <c r="L91" s="18">
        <f t="shared" si="22"/>
        <v>13839781.453041177</v>
      </c>
      <c r="M91" s="18">
        <f t="shared" si="22"/>
        <v>15767072.048179168</v>
      </c>
      <c r="N91" s="18">
        <f t="shared" si="22"/>
        <v>17412423.273504615</v>
      </c>
      <c r="O91" s="18">
        <f t="shared" si="22"/>
        <v>17606716.126387313</v>
      </c>
      <c r="P91" s="18">
        <f t="shared" si="22"/>
        <v>18792023.586565338</v>
      </c>
      <c r="Q91" s="18">
        <f t="shared" si="22"/>
        <v>18904489.45489552</v>
      </c>
      <c r="R91" s="18">
        <f t="shared" si="22"/>
        <v>17268755.14514601</v>
      </c>
      <c r="S91" s="18">
        <f t="shared" si="22"/>
        <v>15357234.756826386</v>
      </c>
      <c r="T91" s="18">
        <f t="shared" si="22"/>
        <v>15758248.87641088</v>
      </c>
      <c r="U91" s="18">
        <f t="shared" si="22"/>
        <v>16847428.477936473</v>
      </c>
      <c r="V91" s="18">
        <f t="shared" si="22"/>
        <v>14611414.090722285</v>
      </c>
      <c r="W91" s="18">
        <f t="shared" si="22"/>
        <v>15222346.66736937</v>
      </c>
      <c r="X91" s="18">
        <f t="shared" si="22"/>
        <v>17563020.28108116</v>
      </c>
      <c r="Y91" s="18">
        <f t="shared" si="22"/>
        <v>14723512.52340178</v>
      </c>
      <c r="Z91" s="18">
        <f t="shared" si="22"/>
        <v>14194447.542401677</v>
      </c>
      <c r="AA91" s="18">
        <f t="shared" si="22"/>
        <v>14727813.071148388</v>
      </c>
      <c r="AB91" s="18">
        <f t="shared" si="22"/>
        <v>13685554.642061388</v>
      </c>
      <c r="AC91" s="18">
        <f t="shared" si="22"/>
        <v>13735540.011922367</v>
      </c>
      <c r="AD91" s="18">
        <f t="shared" si="22"/>
        <v>13676257.700060824</v>
      </c>
      <c r="AE91" s="18">
        <f>(AE70-AE109)</f>
        <v>13931992.58328692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66233195.6776662</v>
      </c>
      <c r="G92" s="18">
        <f aca="true" t="shared" si="23" ref="G92:AD92">(G71-G110)</f>
        <v>59273467.4578888</v>
      </c>
      <c r="H92" s="18">
        <f t="shared" si="23"/>
        <v>52660007.38265723</v>
      </c>
      <c r="I92" s="18">
        <f t="shared" si="23"/>
        <v>55204284.20048748</v>
      </c>
      <c r="J92" s="18">
        <f t="shared" si="23"/>
        <v>72921182.68649736</v>
      </c>
      <c r="K92" s="18">
        <f t="shared" si="23"/>
        <v>71285982.37517639</v>
      </c>
      <c r="L92" s="18">
        <f t="shared" si="23"/>
        <v>67111376.05375832</v>
      </c>
      <c r="M92" s="18">
        <f t="shared" si="23"/>
        <v>74199577.12890875</v>
      </c>
      <c r="N92" s="18">
        <f t="shared" si="23"/>
        <v>70710983.9419711</v>
      </c>
      <c r="O92" s="18">
        <f t="shared" si="23"/>
        <v>70370011.16753519</v>
      </c>
      <c r="P92" s="18">
        <f t="shared" si="23"/>
        <v>72498811.7807344</v>
      </c>
      <c r="Q92" s="18">
        <f t="shared" si="23"/>
        <v>72720728.5049885</v>
      </c>
      <c r="R92" s="18">
        <f t="shared" si="23"/>
        <v>73695437.26860997</v>
      </c>
      <c r="S92" s="18">
        <f t="shared" si="23"/>
        <v>70600957.56440222</v>
      </c>
      <c r="T92" s="18">
        <f t="shared" si="23"/>
        <v>70645007.19629784</v>
      </c>
      <c r="U92" s="18">
        <f t="shared" si="23"/>
        <v>69146958.27654886</v>
      </c>
      <c r="V92" s="18">
        <f t="shared" si="23"/>
        <v>70727489.63375583</v>
      </c>
      <c r="W92" s="18">
        <f t="shared" si="23"/>
        <v>75362470.67704141</v>
      </c>
      <c r="X92" s="18">
        <f t="shared" si="23"/>
        <v>73337096.45793109</v>
      </c>
      <c r="Y92" s="18">
        <f t="shared" si="23"/>
        <v>71762667.5629961</v>
      </c>
      <c r="Z92" s="18">
        <f t="shared" si="23"/>
        <v>71520991.0633073</v>
      </c>
      <c r="AA92" s="18">
        <f t="shared" si="23"/>
        <v>75096177.41787677</v>
      </c>
      <c r="AB92" s="18">
        <f t="shared" si="23"/>
        <v>75594746.24814785</v>
      </c>
      <c r="AC92" s="18">
        <f t="shared" si="23"/>
        <v>76370872.57063356</v>
      </c>
      <c r="AD92" s="18">
        <f t="shared" si="23"/>
        <v>80250940.55620705</v>
      </c>
      <c r="AE92" s="18">
        <f>(AE71-AE110)</f>
        <v>76876715.89625077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170904701.4712237</v>
      </c>
      <c r="G93" s="18">
        <f aca="true" t="shared" si="24" ref="G93:AD93">(G72-G111)</f>
        <v>169375993.77058294</v>
      </c>
      <c r="H93" s="18">
        <f t="shared" si="24"/>
        <v>160514204.84490022</v>
      </c>
      <c r="I93" s="18">
        <f t="shared" si="24"/>
        <v>162010838.95804513</v>
      </c>
      <c r="J93" s="18">
        <f t="shared" si="24"/>
        <v>170377503.1556053</v>
      </c>
      <c r="K93" s="18">
        <f t="shared" si="24"/>
        <v>169576695.525943</v>
      </c>
      <c r="L93" s="18">
        <f t="shared" si="24"/>
        <v>175307639.0242703</v>
      </c>
      <c r="M93" s="18">
        <f t="shared" si="24"/>
        <v>184846391.2377416</v>
      </c>
      <c r="N93" s="18">
        <f t="shared" si="24"/>
        <v>195663471.2059887</v>
      </c>
      <c r="O93" s="18">
        <f t="shared" si="24"/>
        <v>202039600.72432294</v>
      </c>
      <c r="P93" s="18">
        <f t="shared" si="24"/>
        <v>203410487.61941636</v>
      </c>
      <c r="Q93" s="18">
        <f t="shared" si="24"/>
        <v>192643265.275968</v>
      </c>
      <c r="R93" s="18">
        <f t="shared" si="24"/>
        <v>191788611.90438053</v>
      </c>
      <c r="S93" s="18">
        <f t="shared" si="24"/>
        <v>189051040.1188722</v>
      </c>
      <c r="T93" s="18">
        <f t="shared" si="24"/>
        <v>197643133.09562805</v>
      </c>
      <c r="U93" s="18">
        <f t="shared" si="24"/>
        <v>201924735.8511101</v>
      </c>
      <c r="V93" s="18">
        <f t="shared" si="24"/>
        <v>204918417.67920968</v>
      </c>
      <c r="W93" s="18">
        <f t="shared" si="24"/>
        <v>199244162.1357894</v>
      </c>
      <c r="X93" s="18">
        <f t="shared" si="24"/>
        <v>199652291.104125</v>
      </c>
      <c r="Y93" s="18">
        <f t="shared" si="24"/>
        <v>204387884.36472034</v>
      </c>
      <c r="Z93" s="18">
        <f t="shared" si="24"/>
        <v>215529099.71331683</v>
      </c>
      <c r="AA93" s="18">
        <f t="shared" si="24"/>
        <v>211481566.56898504</v>
      </c>
      <c r="AB93" s="18">
        <f t="shared" si="24"/>
        <v>223512942.54198495</v>
      </c>
      <c r="AC93" s="18">
        <f t="shared" si="24"/>
        <v>233324282.39767107</v>
      </c>
      <c r="AD93" s="18">
        <f t="shared" si="24"/>
        <v>227814932.81439334</v>
      </c>
      <c r="AE93" s="18">
        <f>(AE72-AE111)</f>
        <v>234444074.18642575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61079756.02405489</v>
      </c>
      <c r="G94" s="18">
        <f aca="true" t="shared" si="25" ref="G94:AD94">(G73-G112)</f>
        <v>59415692.30776924</v>
      </c>
      <c r="H94" s="18">
        <f t="shared" si="25"/>
        <v>37798633.831854135</v>
      </c>
      <c r="I94" s="18">
        <f t="shared" si="25"/>
        <v>31384474.317920532</v>
      </c>
      <c r="J94" s="18">
        <f t="shared" si="25"/>
        <v>34250582.5452021</v>
      </c>
      <c r="K94" s="18">
        <f t="shared" si="25"/>
        <v>39571429.3587943</v>
      </c>
      <c r="L94" s="18">
        <f t="shared" si="25"/>
        <v>27419288.678170767</v>
      </c>
      <c r="M94" s="18">
        <f t="shared" si="25"/>
        <v>37226094.5870341</v>
      </c>
      <c r="N94" s="18">
        <f t="shared" si="25"/>
        <v>36639075.4445078</v>
      </c>
      <c r="O94" s="18">
        <f t="shared" si="25"/>
        <v>44249799.468743846</v>
      </c>
      <c r="P94" s="18">
        <f t="shared" si="25"/>
        <v>40372076.67427951</v>
      </c>
      <c r="Q94" s="18">
        <f t="shared" si="25"/>
        <v>37999820.30325203</v>
      </c>
      <c r="R94" s="18">
        <f t="shared" si="25"/>
        <v>45570018.035264805</v>
      </c>
      <c r="S94" s="18">
        <f t="shared" si="25"/>
        <v>42027604.06088319</v>
      </c>
      <c r="T94" s="18">
        <f t="shared" si="25"/>
        <v>49465031.726197936</v>
      </c>
      <c r="U94" s="18">
        <f t="shared" si="25"/>
        <v>37111936.63738072</v>
      </c>
      <c r="V94" s="18">
        <f t="shared" si="25"/>
        <v>32796107.900516193</v>
      </c>
      <c r="W94" s="18">
        <f t="shared" si="25"/>
        <v>35776787.69289867</v>
      </c>
      <c r="X94" s="18">
        <f t="shared" si="25"/>
        <v>39357724.30044886</v>
      </c>
      <c r="Y94" s="18">
        <f t="shared" si="25"/>
        <v>43293528.241615884</v>
      </c>
      <c r="Z94" s="18">
        <f t="shared" si="25"/>
        <v>52900590.49550648</v>
      </c>
      <c r="AA94" s="18">
        <f t="shared" si="25"/>
        <v>57826137.90038884</v>
      </c>
      <c r="AB94" s="18">
        <f t="shared" si="25"/>
        <v>43728456.56914596</v>
      </c>
      <c r="AC94" s="18">
        <f t="shared" si="25"/>
        <v>42701575.20378829</v>
      </c>
      <c r="AD94" s="18">
        <f t="shared" si="25"/>
        <v>46437482.031584665</v>
      </c>
      <c r="AE94" s="18">
        <f>(AE73-AE112)</f>
        <v>42074478.16924046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348713886.0120184</v>
      </c>
      <c r="G95" s="19">
        <f aca="true" t="shared" si="26" ref="G95:AE95">SUM(G90:G94)</f>
        <v>337539592.82630134</v>
      </c>
      <c r="H95" s="19">
        <f t="shared" si="26"/>
        <v>300427500.35969174</v>
      </c>
      <c r="I95" s="19">
        <f t="shared" si="26"/>
        <v>293406208.2554474</v>
      </c>
      <c r="J95" s="19">
        <f t="shared" si="26"/>
        <v>320217637.9500138</v>
      </c>
      <c r="K95" s="19">
        <f t="shared" si="26"/>
        <v>324688466.822523</v>
      </c>
      <c r="L95" s="19">
        <f t="shared" si="26"/>
        <v>310326438.9657259</v>
      </c>
      <c r="M95" s="19">
        <f t="shared" si="26"/>
        <v>340784226.5970177</v>
      </c>
      <c r="N95" s="19">
        <f t="shared" si="26"/>
        <v>349019131.6845035</v>
      </c>
      <c r="O95" s="19">
        <f t="shared" si="26"/>
        <v>364228452.4398492</v>
      </c>
      <c r="P95" s="19">
        <f t="shared" si="26"/>
        <v>364675947.4722981</v>
      </c>
      <c r="Q95" s="19">
        <f t="shared" si="26"/>
        <v>351668329.0912821</v>
      </c>
      <c r="R95" s="19">
        <f t="shared" si="26"/>
        <v>355636602.93180645</v>
      </c>
      <c r="S95" s="19">
        <f t="shared" si="26"/>
        <v>345940816.1344546</v>
      </c>
      <c r="T95" s="19">
        <f t="shared" si="26"/>
        <v>362986754.39779264</v>
      </c>
      <c r="U95" s="19">
        <f t="shared" si="26"/>
        <v>351891909.30649596</v>
      </c>
      <c r="V95" s="19">
        <f t="shared" si="26"/>
        <v>350096479.5387687</v>
      </c>
      <c r="W95" s="19">
        <f t="shared" si="26"/>
        <v>352429203.6667733</v>
      </c>
      <c r="X95" s="19">
        <f t="shared" si="26"/>
        <v>362301480.6452891</v>
      </c>
      <c r="Y95" s="19">
        <f t="shared" si="26"/>
        <v>366217317.7409905</v>
      </c>
      <c r="Z95" s="19">
        <f t="shared" si="26"/>
        <v>381784405.9248998</v>
      </c>
      <c r="AA95" s="19">
        <f t="shared" si="26"/>
        <v>387846697.7840716</v>
      </c>
      <c r="AB95" s="19">
        <f t="shared" si="26"/>
        <v>384387756.33084416</v>
      </c>
      <c r="AC95" s="19">
        <f t="shared" si="26"/>
        <v>394690233.6865076</v>
      </c>
      <c r="AD95" s="19">
        <f t="shared" si="26"/>
        <v>397820832.6339514</v>
      </c>
      <c r="AE95" s="19">
        <f t="shared" si="26"/>
        <v>395542143.0451048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v>1981</v>
      </c>
      <c r="H99" s="41">
        <v>1982</v>
      </c>
      <c r="I99" s="41">
        <v>1983</v>
      </c>
      <c r="J99" s="41">
        <v>1984</v>
      </c>
      <c r="K99" s="41">
        <v>1985</v>
      </c>
      <c r="L99" s="41">
        <v>1986</v>
      </c>
      <c r="M99" s="41">
        <v>1987</v>
      </c>
      <c r="N99" s="41">
        <v>1988</v>
      </c>
      <c r="O99" s="41">
        <v>1989</v>
      </c>
      <c r="P99" s="41">
        <v>1990</v>
      </c>
      <c r="Q99" s="41">
        <v>1991</v>
      </c>
      <c r="R99" s="41">
        <v>1992</v>
      </c>
      <c r="S99" s="41">
        <v>1993</v>
      </c>
      <c r="T99" s="41">
        <v>1994</v>
      </c>
      <c r="U99" s="41">
        <v>1995</v>
      </c>
      <c r="V99" s="41">
        <v>1996</v>
      </c>
      <c r="W99" s="41">
        <v>1997</v>
      </c>
      <c r="X99" s="41">
        <v>1998</v>
      </c>
      <c r="Y99" s="41">
        <v>1999</v>
      </c>
      <c r="Z99" s="41">
        <v>2000</v>
      </c>
      <c r="AA99" s="41">
        <v>2001</v>
      </c>
      <c r="AB99" s="41">
        <v>2002</v>
      </c>
      <c r="AC99" s="41">
        <v>2003</v>
      </c>
      <c r="AD99" s="41">
        <v>2004</v>
      </c>
      <c r="AE99" s="41">
        <f>AD99+1</f>
        <v>2005</v>
      </c>
    </row>
    <row r="100" spans="3:31" ht="12.75">
      <c r="C100" s="44" t="s">
        <v>6</v>
      </c>
      <c r="D100" s="42"/>
      <c r="E100" s="42"/>
      <c r="F100" s="45">
        <f>F117</f>
        <v>98365.50490807451</v>
      </c>
      <c r="G100" s="45">
        <f aca="true" t="shared" si="27" ref="G100:AD100">G117</f>
        <v>85525.79506249593</v>
      </c>
      <c r="H100" s="45">
        <f t="shared" si="27"/>
        <v>57341.843034998215</v>
      </c>
      <c r="I100" s="45">
        <f t="shared" si="27"/>
        <v>51415.17058213912</v>
      </c>
      <c r="J100" s="45">
        <f t="shared" si="27"/>
        <v>62118.2719367773</v>
      </c>
      <c r="K100" s="45">
        <f t="shared" si="27"/>
        <v>43690.79564272044</v>
      </c>
      <c r="L100" s="45">
        <f t="shared" si="27"/>
        <v>30624.295021941045</v>
      </c>
      <c r="M100" s="45">
        <f t="shared" si="27"/>
        <v>34226.50304598072</v>
      </c>
      <c r="N100" s="45">
        <f t="shared" si="27"/>
        <v>29445.062168265355</v>
      </c>
      <c r="O100" s="45">
        <f t="shared" si="27"/>
        <v>26385.111173660534</v>
      </c>
      <c r="P100" s="45">
        <f t="shared" si="27"/>
        <v>26728.341390343354</v>
      </c>
      <c r="Q100" s="45">
        <f t="shared" si="27"/>
        <v>24013.330933999652</v>
      </c>
      <c r="R100" s="45">
        <f t="shared" si="27"/>
        <v>52062.04100787788</v>
      </c>
      <c r="S100" s="45">
        <f t="shared" si="27"/>
        <v>37750.291711889855</v>
      </c>
      <c r="T100" s="45">
        <f t="shared" si="27"/>
        <v>36980.558986057644</v>
      </c>
      <c r="U100" s="45">
        <f t="shared" si="27"/>
        <v>38713.36045842736</v>
      </c>
      <c r="V100" s="45">
        <f t="shared" si="27"/>
        <v>37578.36218255109</v>
      </c>
      <c r="W100" s="45">
        <f t="shared" si="27"/>
        <v>36051.3992125386</v>
      </c>
      <c r="X100" s="45">
        <f t="shared" si="27"/>
        <v>32668.931615956153</v>
      </c>
      <c r="Y100" s="45">
        <f t="shared" si="27"/>
        <v>32628.17899431058</v>
      </c>
      <c r="Z100" s="45">
        <f t="shared" si="27"/>
        <v>34061.97672540811</v>
      </c>
      <c r="AA100" s="45">
        <f t="shared" si="27"/>
        <v>31018.857985859195</v>
      </c>
      <c r="AB100" s="45">
        <f t="shared" si="27"/>
        <v>27465.006031281104</v>
      </c>
      <c r="AC100" s="45">
        <f t="shared" si="27"/>
        <v>28111.60737723151</v>
      </c>
      <c r="AD100" s="45">
        <f t="shared" si="27"/>
        <v>27679.448502976047</v>
      </c>
      <c r="AE100" s="45">
        <f>AE117</f>
        <v>27368.42507074674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12004617.050853858</v>
      </c>
      <c r="G101" s="45">
        <f aca="true" t="shared" si="28" ref="G101:AD101">G119</f>
        <v>7474166.28737081</v>
      </c>
      <c r="H101" s="45">
        <f t="shared" si="28"/>
        <v>7045662.297028316</v>
      </c>
      <c r="I101" s="45">
        <f t="shared" si="28"/>
        <v>7616352.988030087</v>
      </c>
      <c r="J101" s="45">
        <f t="shared" si="28"/>
        <v>9762572.803379534</v>
      </c>
      <c r="K101" s="45">
        <f t="shared" si="28"/>
        <v>8979694.069044234</v>
      </c>
      <c r="L101" s="45">
        <f t="shared" si="28"/>
        <v>9795733.518703744</v>
      </c>
      <c r="M101" s="45">
        <f t="shared" si="28"/>
        <v>10533910.506484987</v>
      </c>
      <c r="N101" s="45">
        <f t="shared" si="28"/>
        <v>9998072.423799941</v>
      </c>
      <c r="O101" s="45">
        <f t="shared" si="28"/>
        <v>9816430.846633371</v>
      </c>
      <c r="P101" s="45">
        <f t="shared" si="28"/>
        <v>9910187.12069075</v>
      </c>
      <c r="Q101" s="45">
        <f t="shared" si="28"/>
        <v>9485954.10307267</v>
      </c>
      <c r="R101" s="45">
        <f t="shared" si="28"/>
        <v>9220212.196292423</v>
      </c>
      <c r="S101" s="45">
        <f t="shared" si="28"/>
        <v>8661040.253560726</v>
      </c>
      <c r="T101" s="45">
        <f t="shared" si="28"/>
        <v>8662842.51175189</v>
      </c>
      <c r="U101" s="45">
        <f t="shared" si="28"/>
        <v>8603621.518639153</v>
      </c>
      <c r="V101" s="45">
        <f t="shared" si="28"/>
        <v>8699226.457210805</v>
      </c>
      <c r="W101" s="45">
        <f t="shared" si="28"/>
        <v>8428294.671289776</v>
      </c>
      <c r="X101" s="45">
        <f t="shared" si="28"/>
        <v>10613469.48809676</v>
      </c>
      <c r="Y101" s="45">
        <f t="shared" si="28"/>
        <v>13037302.806621615</v>
      </c>
      <c r="Z101" s="45">
        <f t="shared" si="28"/>
        <v>12915225.568041425</v>
      </c>
      <c r="AA101" s="45">
        <f t="shared" si="28"/>
        <v>12029862.399431432</v>
      </c>
      <c r="AB101" s="45">
        <f t="shared" si="28"/>
        <v>11527394.655879775</v>
      </c>
      <c r="AC101" s="45">
        <f t="shared" si="28"/>
        <v>9402890.317118857</v>
      </c>
      <c r="AD101" s="45">
        <f t="shared" si="28"/>
        <v>9764099.984557088</v>
      </c>
      <c r="AE101" s="45">
        <f>AE119</f>
        <v>9665565.452233018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75113.07333172923</v>
      </c>
      <c r="G102" s="45">
        <f aca="true" t="shared" si="29" ref="G102:AD102">G121</f>
        <v>74785.64816666499</v>
      </c>
      <c r="H102" s="45">
        <f t="shared" si="29"/>
        <v>83620.0670721713</v>
      </c>
      <c r="I102" s="45">
        <f t="shared" si="29"/>
        <v>86277.38568754787</v>
      </c>
      <c r="J102" s="45">
        <f t="shared" si="29"/>
        <v>295923.19402615295</v>
      </c>
      <c r="K102" s="45">
        <f t="shared" si="29"/>
        <v>320912.1037338264</v>
      </c>
      <c r="L102" s="45">
        <f t="shared" si="29"/>
        <v>304332.52683540084</v>
      </c>
      <c r="M102" s="45">
        <f t="shared" si="29"/>
        <v>379866.4261164073</v>
      </c>
      <c r="N102" s="45">
        <f t="shared" si="29"/>
        <v>397103.18830532074</v>
      </c>
      <c r="O102" s="45">
        <f t="shared" si="29"/>
        <v>424935.8643901302</v>
      </c>
      <c r="P102" s="45">
        <f t="shared" si="29"/>
        <v>429169.9143255913</v>
      </c>
      <c r="Q102" s="45">
        <f t="shared" si="29"/>
        <v>492498.9877488038</v>
      </c>
      <c r="R102" s="45">
        <f t="shared" si="29"/>
        <v>497183.49048898433</v>
      </c>
      <c r="S102" s="45">
        <f t="shared" si="29"/>
        <v>481932.2236424554</v>
      </c>
      <c r="T102" s="45">
        <f t="shared" si="29"/>
        <v>554094.6560833261</v>
      </c>
      <c r="U102" s="45">
        <f t="shared" si="29"/>
        <v>568478.7875818446</v>
      </c>
      <c r="V102" s="45">
        <f t="shared" si="29"/>
        <v>591171.6658688153</v>
      </c>
      <c r="W102" s="45">
        <f t="shared" si="29"/>
        <v>598447.0817301918</v>
      </c>
      <c r="X102" s="45">
        <f t="shared" si="29"/>
        <v>624983.8782614758</v>
      </c>
      <c r="Y102" s="45">
        <f t="shared" si="29"/>
        <v>650774.4235300636</v>
      </c>
      <c r="Z102" s="45">
        <f t="shared" si="29"/>
        <v>594434.6313179457</v>
      </c>
      <c r="AA102" s="45">
        <f t="shared" si="29"/>
        <v>554993.7427529112</v>
      </c>
      <c r="AB102" s="45">
        <f t="shared" si="29"/>
        <v>489828.2547239804</v>
      </c>
      <c r="AC102" s="45">
        <f t="shared" si="29"/>
        <v>768788.7847830115</v>
      </c>
      <c r="AD102" s="45">
        <f t="shared" si="29"/>
        <v>936960.1543933222</v>
      </c>
      <c r="AE102" s="45">
        <f>AE121</f>
        <v>968553.4789281691</v>
      </c>
    </row>
    <row r="103" spans="3:31" ht="12.75">
      <c r="C103" s="44" t="s">
        <v>69</v>
      </c>
      <c r="D103" s="42"/>
      <c r="E103" s="42"/>
      <c r="F103" s="45">
        <f>F134</f>
        <v>183707.1378816122</v>
      </c>
      <c r="G103" s="45">
        <f aca="true" t="shared" si="30" ref="G103:AD103">G134</f>
        <v>198827.67735922246</v>
      </c>
      <c r="H103" s="45">
        <f t="shared" si="30"/>
        <v>178633.88703017545</v>
      </c>
      <c r="I103" s="45">
        <f t="shared" si="30"/>
        <v>210301.58453835995</v>
      </c>
      <c r="J103" s="45">
        <f t="shared" si="30"/>
        <v>222414.13706014832</v>
      </c>
      <c r="K103" s="45">
        <f t="shared" si="30"/>
        <v>218975.71442847897</v>
      </c>
      <c r="L103" s="45">
        <f t="shared" si="30"/>
        <v>235753.45233454567</v>
      </c>
      <c r="M103" s="45">
        <f t="shared" si="30"/>
        <v>264449.2628235034</v>
      </c>
      <c r="N103" s="45">
        <f t="shared" si="30"/>
        <v>282295.48456481483</v>
      </c>
      <c r="O103" s="45">
        <f t="shared" si="30"/>
        <v>298992.7294206143</v>
      </c>
      <c r="P103" s="45">
        <f t="shared" si="30"/>
        <v>264253.26875541086</v>
      </c>
      <c r="Q103" s="45">
        <f t="shared" si="30"/>
        <v>264339.2637959097</v>
      </c>
      <c r="R103" s="45">
        <f t="shared" si="30"/>
        <v>234790.62713720248</v>
      </c>
      <c r="S103" s="45">
        <f t="shared" si="30"/>
        <v>274542.7324574628</v>
      </c>
      <c r="T103" s="45">
        <f t="shared" si="30"/>
        <v>339638.68885192386</v>
      </c>
      <c r="U103" s="45">
        <f t="shared" si="30"/>
        <v>341561.0780802571</v>
      </c>
      <c r="V103" s="45">
        <f t="shared" si="30"/>
        <v>343306.0819909601</v>
      </c>
      <c r="W103" s="45">
        <f t="shared" si="30"/>
        <v>368072.471867529</v>
      </c>
      <c r="X103" s="45">
        <f t="shared" si="30"/>
        <v>405903.5188856926</v>
      </c>
      <c r="Y103" s="45">
        <f t="shared" si="30"/>
        <v>416602.3109620591</v>
      </c>
      <c r="Z103" s="45">
        <f t="shared" si="30"/>
        <v>418894.58763714484</v>
      </c>
      <c r="AA103" s="45">
        <f t="shared" si="30"/>
        <v>391805.88611350703</v>
      </c>
      <c r="AB103" s="45">
        <f t="shared" si="30"/>
        <v>327497.9299218457</v>
      </c>
      <c r="AC103" s="45">
        <f t="shared" si="30"/>
        <v>330882.2940937187</v>
      </c>
      <c r="AD103" s="45">
        <f t="shared" si="30"/>
        <v>349094.78451001755</v>
      </c>
      <c r="AE103" s="45">
        <f>AE134</f>
        <v>352389.6598576247</v>
      </c>
    </row>
    <row r="104" spans="3:31" ht="12.75">
      <c r="C104" s="41" t="s">
        <v>79</v>
      </c>
      <c r="D104" s="43"/>
      <c r="E104" s="41"/>
      <c r="F104" s="47">
        <f>SUM(F100:F103)</f>
        <v>12361802.766975272</v>
      </c>
      <c r="G104" s="47">
        <f aca="true" t="shared" si="31" ref="G104:AE104">SUM(G100:G103)</f>
        <v>7833305.407959194</v>
      </c>
      <c r="H104" s="47">
        <f t="shared" si="31"/>
        <v>7365258.094165662</v>
      </c>
      <c r="I104" s="47">
        <f t="shared" si="31"/>
        <v>7964347.128838134</v>
      </c>
      <c r="J104" s="47">
        <f t="shared" si="31"/>
        <v>10343028.406402614</v>
      </c>
      <c r="K104" s="47">
        <f t="shared" si="31"/>
        <v>9563272.68284926</v>
      </c>
      <c r="L104" s="47">
        <f t="shared" si="31"/>
        <v>10366443.792895632</v>
      </c>
      <c r="M104" s="47">
        <f t="shared" si="31"/>
        <v>11212452.698470877</v>
      </c>
      <c r="N104" s="47">
        <f t="shared" si="31"/>
        <v>10706916.158838341</v>
      </c>
      <c r="O104" s="47">
        <f t="shared" si="31"/>
        <v>10566744.551617777</v>
      </c>
      <c r="P104" s="47">
        <f t="shared" si="31"/>
        <v>10630338.645162096</v>
      </c>
      <c r="Q104" s="47">
        <f t="shared" si="31"/>
        <v>10266805.685551383</v>
      </c>
      <c r="R104" s="47">
        <f t="shared" si="31"/>
        <v>10004248.354926487</v>
      </c>
      <c r="S104" s="47">
        <f t="shared" si="31"/>
        <v>9455265.501372533</v>
      </c>
      <c r="T104" s="47">
        <f t="shared" si="31"/>
        <v>9593556.4156732</v>
      </c>
      <c r="U104" s="47">
        <f t="shared" si="31"/>
        <v>9552374.744759683</v>
      </c>
      <c r="V104" s="47">
        <f t="shared" si="31"/>
        <v>9671282.567253133</v>
      </c>
      <c r="W104" s="47">
        <f t="shared" si="31"/>
        <v>9430865.624100037</v>
      </c>
      <c r="X104" s="47">
        <f t="shared" si="31"/>
        <v>11677025.816859884</v>
      </c>
      <c r="Y104" s="47">
        <f t="shared" si="31"/>
        <v>14137307.720108047</v>
      </c>
      <c r="Z104" s="47">
        <f t="shared" si="31"/>
        <v>13962616.763721924</v>
      </c>
      <c r="AA104" s="47">
        <f t="shared" si="31"/>
        <v>13007680.88628371</v>
      </c>
      <c r="AB104" s="47">
        <f t="shared" si="31"/>
        <v>12372185.846556881</v>
      </c>
      <c r="AC104" s="47">
        <f t="shared" si="31"/>
        <v>10530673.003372818</v>
      </c>
      <c r="AD104" s="47">
        <f t="shared" si="31"/>
        <v>11077834.371963406</v>
      </c>
      <c r="AE104" s="47">
        <f t="shared" si="31"/>
        <v>11013877.016089559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11730756.509158205</v>
      </c>
      <c r="G110" s="45">
        <f aca="true" t="shared" si="32" ref="G110:AD110">(G104-G111)</f>
        <v>7228107.519073861</v>
      </c>
      <c r="H110" s="45">
        <f t="shared" si="32"/>
        <v>6813368.407382063</v>
      </c>
      <c r="I110" s="45">
        <f t="shared" si="32"/>
        <v>7386533.3677304005</v>
      </c>
      <c r="J110" s="45">
        <f t="shared" si="32"/>
        <v>9726863.887459014</v>
      </c>
      <c r="K110" s="45">
        <f t="shared" si="32"/>
        <v>8989027.944098061</v>
      </c>
      <c r="L110" s="45">
        <f t="shared" si="32"/>
        <v>9804961.008634698</v>
      </c>
      <c r="M110" s="45">
        <f t="shared" si="32"/>
        <v>10577664.375810077</v>
      </c>
      <c r="N110" s="45">
        <f t="shared" si="32"/>
        <v>10094764.084320474</v>
      </c>
      <c r="O110" s="45">
        <f t="shared" si="32"/>
        <v>9938867.153040044</v>
      </c>
      <c r="P110" s="45">
        <f t="shared" si="32"/>
        <v>9984205.15991503</v>
      </c>
      <c r="Q110" s="45">
        <f t="shared" si="32"/>
        <v>9688764.804555783</v>
      </c>
      <c r="R110" s="45">
        <f t="shared" si="32"/>
        <v>9414916.386518888</v>
      </c>
      <c r="S110" s="45">
        <f t="shared" si="32"/>
        <v>8855172.393318534</v>
      </c>
      <c r="T110" s="45">
        <f t="shared" si="32"/>
        <v>8966338.7457988</v>
      </c>
      <c r="U110" s="45">
        <f t="shared" si="32"/>
        <v>8935929.030382883</v>
      </c>
      <c r="V110" s="45">
        <f t="shared" si="32"/>
        <v>9073028.045922734</v>
      </c>
      <c r="W110" s="45">
        <f t="shared" si="32"/>
        <v>8798878.444372837</v>
      </c>
      <c r="X110" s="45">
        <f t="shared" si="32"/>
        <v>11015426.573510151</v>
      </c>
      <c r="Y110" s="45">
        <f t="shared" si="32"/>
        <v>13468786.736824047</v>
      </c>
      <c r="Z110" s="45">
        <f t="shared" si="32"/>
        <v>13304121.486359658</v>
      </c>
      <c r="AA110" s="45">
        <f t="shared" si="32"/>
        <v>12404354.029820245</v>
      </c>
      <c r="AB110" s="45">
        <f t="shared" si="32"/>
        <v>11775997.031837948</v>
      </c>
      <c r="AC110" s="45">
        <f t="shared" si="32"/>
        <v>9979497.120837886</v>
      </c>
      <c r="AD110" s="45">
        <f t="shared" si="32"/>
        <v>10519444.739694072</v>
      </c>
      <c r="AE110" s="45">
        <f>(AE104-AE111)</f>
        <v>10458396.677473426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631046.2578170666</v>
      </c>
      <c r="G111" s="45">
        <f aca="true" t="shared" si="33" ref="G111:AD111">G133</f>
        <v>605197.8888853332</v>
      </c>
      <c r="H111" s="45">
        <f t="shared" si="33"/>
        <v>551889.6867835999</v>
      </c>
      <c r="I111" s="45">
        <f t="shared" si="33"/>
        <v>577813.7611077334</v>
      </c>
      <c r="J111" s="45">
        <f t="shared" si="33"/>
        <v>616164.5189435999</v>
      </c>
      <c r="K111" s="45">
        <f t="shared" si="33"/>
        <v>574244.7387511999</v>
      </c>
      <c r="L111" s="45">
        <f t="shared" si="33"/>
        <v>561482.7842609333</v>
      </c>
      <c r="M111" s="45">
        <f t="shared" si="33"/>
        <v>634788.3226607998</v>
      </c>
      <c r="N111" s="45">
        <f t="shared" si="33"/>
        <v>612152.0745178666</v>
      </c>
      <c r="O111" s="45">
        <f t="shared" si="33"/>
        <v>627877.3985777332</v>
      </c>
      <c r="P111" s="45">
        <f t="shared" si="33"/>
        <v>646133.4852470667</v>
      </c>
      <c r="Q111" s="45">
        <f t="shared" si="33"/>
        <v>578040.8809955999</v>
      </c>
      <c r="R111" s="45">
        <f t="shared" si="33"/>
        <v>589331.9684075998</v>
      </c>
      <c r="S111" s="45">
        <f t="shared" si="33"/>
        <v>600093.108054</v>
      </c>
      <c r="T111" s="45">
        <f t="shared" si="33"/>
        <v>627217.6698743999</v>
      </c>
      <c r="U111" s="45">
        <f t="shared" si="33"/>
        <v>616445.7143768</v>
      </c>
      <c r="V111" s="45">
        <f t="shared" si="33"/>
        <v>598254.5213303999</v>
      </c>
      <c r="W111" s="45">
        <f t="shared" si="33"/>
        <v>631987.1797271998</v>
      </c>
      <c r="X111" s="45">
        <f t="shared" si="33"/>
        <v>661599.2433497333</v>
      </c>
      <c r="Y111" s="45">
        <f t="shared" si="33"/>
        <v>668520.983284</v>
      </c>
      <c r="Z111" s="45">
        <f t="shared" si="33"/>
        <v>658495.2773622666</v>
      </c>
      <c r="AA111" s="45">
        <f t="shared" si="33"/>
        <v>603326.8564634667</v>
      </c>
      <c r="AB111" s="45">
        <f t="shared" si="33"/>
        <v>596188.8147189332</v>
      </c>
      <c r="AC111" s="45">
        <f t="shared" si="33"/>
        <v>551175.8825349333</v>
      </c>
      <c r="AD111" s="45">
        <f t="shared" si="33"/>
        <v>558389.6322693332</v>
      </c>
      <c r="AE111" s="45">
        <f>AE133</f>
        <v>555480.3386161333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12361802.766975272</v>
      </c>
      <c r="G113" s="47">
        <f aca="true" t="shared" si="34" ref="G113:AD113">(G110+G111)</f>
        <v>7833305.407959194</v>
      </c>
      <c r="H113" s="47">
        <f t="shared" si="34"/>
        <v>7365258.094165662</v>
      </c>
      <c r="I113" s="47">
        <f t="shared" si="34"/>
        <v>7964347.128838134</v>
      </c>
      <c r="J113" s="47">
        <f t="shared" si="34"/>
        <v>10343028.406402614</v>
      </c>
      <c r="K113" s="47">
        <f t="shared" si="34"/>
        <v>9563272.68284926</v>
      </c>
      <c r="L113" s="47">
        <f t="shared" si="34"/>
        <v>10366443.79289563</v>
      </c>
      <c r="M113" s="47">
        <f t="shared" si="34"/>
        <v>11212452.698470877</v>
      </c>
      <c r="N113" s="47">
        <f t="shared" si="34"/>
        <v>10706916.158838341</v>
      </c>
      <c r="O113" s="47">
        <f t="shared" si="34"/>
        <v>10566744.551617777</v>
      </c>
      <c r="P113" s="47">
        <f t="shared" si="34"/>
        <v>10630338.645162096</v>
      </c>
      <c r="Q113" s="47">
        <f t="shared" si="34"/>
        <v>10266805.685551383</v>
      </c>
      <c r="R113" s="47">
        <f t="shared" si="34"/>
        <v>10004248.354926487</v>
      </c>
      <c r="S113" s="47">
        <f t="shared" si="34"/>
        <v>9455265.501372535</v>
      </c>
      <c r="T113" s="47">
        <f t="shared" si="34"/>
        <v>9593556.4156732</v>
      </c>
      <c r="U113" s="47">
        <f t="shared" si="34"/>
        <v>9552374.744759683</v>
      </c>
      <c r="V113" s="47">
        <f t="shared" si="34"/>
        <v>9671282.567253133</v>
      </c>
      <c r="W113" s="47">
        <f t="shared" si="34"/>
        <v>9430865.624100037</v>
      </c>
      <c r="X113" s="47">
        <f t="shared" si="34"/>
        <v>11677025.816859884</v>
      </c>
      <c r="Y113" s="47">
        <f t="shared" si="34"/>
        <v>14137307.720108047</v>
      </c>
      <c r="Z113" s="47">
        <f t="shared" si="34"/>
        <v>13962616.763721924</v>
      </c>
      <c r="AA113" s="47">
        <f t="shared" si="34"/>
        <v>13007680.88628371</v>
      </c>
      <c r="AB113" s="47">
        <f t="shared" si="34"/>
        <v>12372185.846556881</v>
      </c>
      <c r="AC113" s="47">
        <f t="shared" si="34"/>
        <v>10530673.003372818</v>
      </c>
      <c r="AD113" s="47">
        <f t="shared" si="34"/>
        <v>11077834.371963406</v>
      </c>
      <c r="AE113" s="47">
        <f>(AE110+AE111)</f>
        <v>11013877.016089559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5" ref="G116:AD116">F116+1</f>
        <v>1981</v>
      </c>
      <c r="H116" s="53">
        <f t="shared" si="35"/>
        <v>1982</v>
      </c>
      <c r="I116" s="53">
        <f t="shared" si="35"/>
        <v>1983</v>
      </c>
      <c r="J116" s="53">
        <f t="shared" si="35"/>
        <v>1984</v>
      </c>
      <c r="K116" s="53">
        <f t="shared" si="35"/>
        <v>1985</v>
      </c>
      <c r="L116" s="53">
        <f t="shared" si="35"/>
        <v>1986</v>
      </c>
      <c r="M116" s="53">
        <f t="shared" si="35"/>
        <v>1987</v>
      </c>
      <c r="N116" s="53">
        <f t="shared" si="35"/>
        <v>1988</v>
      </c>
      <c r="O116" s="53">
        <f t="shared" si="35"/>
        <v>1989</v>
      </c>
      <c r="P116" s="53">
        <f t="shared" si="35"/>
        <v>1990</v>
      </c>
      <c r="Q116" s="53">
        <f t="shared" si="35"/>
        <v>1991</v>
      </c>
      <c r="R116" s="53">
        <f t="shared" si="35"/>
        <v>1992</v>
      </c>
      <c r="S116" s="53">
        <f t="shared" si="35"/>
        <v>1993</v>
      </c>
      <c r="T116" s="53">
        <f t="shared" si="35"/>
        <v>1994</v>
      </c>
      <c r="U116" s="53">
        <f t="shared" si="35"/>
        <v>1995</v>
      </c>
      <c r="V116" s="53">
        <f t="shared" si="35"/>
        <v>1996</v>
      </c>
      <c r="W116" s="53">
        <f t="shared" si="35"/>
        <v>1997</v>
      </c>
      <c r="X116" s="53">
        <f t="shared" si="35"/>
        <v>1998</v>
      </c>
      <c r="Y116" s="53">
        <f t="shared" si="35"/>
        <v>1999</v>
      </c>
      <c r="Z116" s="53">
        <f t="shared" si="35"/>
        <v>2000</v>
      </c>
      <c r="AA116" s="53">
        <f t="shared" si="35"/>
        <v>2001</v>
      </c>
      <c r="AB116" s="53">
        <f t="shared" si="35"/>
        <v>2002</v>
      </c>
      <c r="AC116" s="53">
        <f t="shared" si="35"/>
        <v>2003</v>
      </c>
      <c r="AD116" s="53">
        <f t="shared" si="35"/>
        <v>2004</v>
      </c>
      <c r="AE116" s="53">
        <f>AD116+1</f>
        <v>2005</v>
      </c>
    </row>
    <row r="117" spans="3:32" ht="12.75">
      <c r="C117" s="51" t="s">
        <v>6</v>
      </c>
      <c r="D117" s="54">
        <v>0.018514949930807535</v>
      </c>
      <c r="E117" s="52"/>
      <c r="F117" s="55">
        <f aca="true" t="shared" si="36" ref="F117:AD117">(F139*$D117)*10^6</f>
        <v>98365.50490807451</v>
      </c>
      <c r="G117" s="55">
        <f t="shared" si="36"/>
        <v>85525.79506249593</v>
      </c>
      <c r="H117" s="55">
        <f t="shared" si="36"/>
        <v>57341.843034998215</v>
      </c>
      <c r="I117" s="55">
        <f t="shared" si="36"/>
        <v>51415.17058213912</v>
      </c>
      <c r="J117" s="55">
        <f t="shared" si="36"/>
        <v>62118.2719367773</v>
      </c>
      <c r="K117" s="55">
        <f t="shared" si="36"/>
        <v>43690.79564272044</v>
      </c>
      <c r="L117" s="55">
        <f t="shared" si="36"/>
        <v>30624.295021941045</v>
      </c>
      <c r="M117" s="55">
        <f t="shared" si="36"/>
        <v>34226.50304598072</v>
      </c>
      <c r="N117" s="55">
        <f t="shared" si="36"/>
        <v>29445.062168265355</v>
      </c>
      <c r="O117" s="55">
        <f t="shared" si="36"/>
        <v>26385.111173660534</v>
      </c>
      <c r="P117" s="55">
        <f t="shared" si="36"/>
        <v>26728.341390343354</v>
      </c>
      <c r="Q117" s="55">
        <f t="shared" si="36"/>
        <v>24013.330933999652</v>
      </c>
      <c r="R117" s="55">
        <f t="shared" si="36"/>
        <v>52062.04100787788</v>
      </c>
      <c r="S117" s="55">
        <f t="shared" si="36"/>
        <v>37750.291711889855</v>
      </c>
      <c r="T117" s="55">
        <f t="shared" si="36"/>
        <v>36980.558986057644</v>
      </c>
      <c r="U117" s="55">
        <f t="shared" si="36"/>
        <v>38713.36045842736</v>
      </c>
      <c r="V117" s="55">
        <f t="shared" si="36"/>
        <v>37578.36218255109</v>
      </c>
      <c r="W117" s="55">
        <f t="shared" si="36"/>
        <v>36051.3992125386</v>
      </c>
      <c r="X117" s="55">
        <f t="shared" si="36"/>
        <v>32668.931615956153</v>
      </c>
      <c r="Y117" s="55">
        <f t="shared" si="36"/>
        <v>32628.17899431058</v>
      </c>
      <c r="Z117" s="55">
        <f t="shared" si="36"/>
        <v>34061.97672540811</v>
      </c>
      <c r="AA117" s="55">
        <f t="shared" si="36"/>
        <v>31018.857985859195</v>
      </c>
      <c r="AB117" s="55">
        <f t="shared" si="36"/>
        <v>27465.006031281104</v>
      </c>
      <c r="AC117" s="55">
        <f t="shared" si="36"/>
        <v>28111.60737723151</v>
      </c>
      <c r="AD117" s="55">
        <f t="shared" si="36"/>
        <v>27679.448502976047</v>
      </c>
      <c r="AE117" s="55">
        <f>(AE139*$D117)*10^6</f>
        <v>27368.42507074674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12004617.050853858</v>
      </c>
      <c r="G119" s="55">
        <f aca="true" t="shared" si="37" ref="G119:AD119">SUM(G120,G122,G123,G124,G125,G126,G127,G128,G129,G130,G131,G132,G133)</f>
        <v>7474166.28737081</v>
      </c>
      <c r="H119" s="55">
        <f t="shared" si="37"/>
        <v>7045662.297028316</v>
      </c>
      <c r="I119" s="55">
        <f t="shared" si="37"/>
        <v>7616352.988030087</v>
      </c>
      <c r="J119" s="55">
        <f t="shared" si="37"/>
        <v>9762572.803379534</v>
      </c>
      <c r="K119" s="55">
        <f t="shared" si="37"/>
        <v>8979694.069044234</v>
      </c>
      <c r="L119" s="55">
        <f t="shared" si="37"/>
        <v>9795733.518703744</v>
      </c>
      <c r="M119" s="55">
        <f t="shared" si="37"/>
        <v>10533910.506484987</v>
      </c>
      <c r="N119" s="55">
        <f t="shared" si="37"/>
        <v>9998072.423799941</v>
      </c>
      <c r="O119" s="55">
        <f t="shared" si="37"/>
        <v>9816430.846633371</v>
      </c>
      <c r="P119" s="55">
        <f t="shared" si="37"/>
        <v>9910187.12069075</v>
      </c>
      <c r="Q119" s="55">
        <f t="shared" si="37"/>
        <v>9485954.10307267</v>
      </c>
      <c r="R119" s="55">
        <f t="shared" si="37"/>
        <v>9220212.196292423</v>
      </c>
      <c r="S119" s="55">
        <f t="shared" si="37"/>
        <v>8661040.253560726</v>
      </c>
      <c r="T119" s="55">
        <f t="shared" si="37"/>
        <v>8662842.51175189</v>
      </c>
      <c r="U119" s="55">
        <f t="shared" si="37"/>
        <v>8603621.518639153</v>
      </c>
      <c r="V119" s="55">
        <f t="shared" si="37"/>
        <v>8699226.457210805</v>
      </c>
      <c r="W119" s="55">
        <f t="shared" si="37"/>
        <v>8428294.671289776</v>
      </c>
      <c r="X119" s="55">
        <f t="shared" si="37"/>
        <v>10613469.48809676</v>
      </c>
      <c r="Y119" s="55">
        <f t="shared" si="37"/>
        <v>13037302.806621615</v>
      </c>
      <c r="Z119" s="55">
        <f t="shared" si="37"/>
        <v>12915225.568041425</v>
      </c>
      <c r="AA119" s="55">
        <f t="shared" si="37"/>
        <v>12029862.399431432</v>
      </c>
      <c r="AB119" s="55">
        <f t="shared" si="37"/>
        <v>11527394.655879775</v>
      </c>
      <c r="AC119" s="55">
        <f t="shared" si="37"/>
        <v>9402890.317118857</v>
      </c>
      <c r="AD119" s="55">
        <f t="shared" si="37"/>
        <v>9764099.984557088</v>
      </c>
      <c r="AE119" s="55">
        <f>SUM(AE120,AE122,AE123,AE124,AE125,AE126,AE127,AE128,AE129,AE130,AE131,AE132,AE133)</f>
        <v>9665565.452233018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9247354.353550866</v>
      </c>
      <c r="G120" s="55">
        <f aca="true" t="shared" si="38" ref="G120:AD120">G13</f>
        <v>4932693.357218733</v>
      </c>
      <c r="H120" s="55">
        <f t="shared" si="38"/>
        <v>4926056.7839626</v>
      </c>
      <c r="I120" s="55">
        <f t="shared" si="38"/>
        <v>5577461.490509334</v>
      </c>
      <c r="J120" s="55">
        <f t="shared" si="38"/>
        <v>7657405.029218267</v>
      </c>
      <c r="K120" s="55">
        <f t="shared" si="38"/>
        <v>6947835.968840066</v>
      </c>
      <c r="L120" s="55">
        <f t="shared" si="38"/>
        <v>7713131.477837866</v>
      </c>
      <c r="M120" s="55">
        <f t="shared" si="38"/>
        <v>8257438.3279219335</v>
      </c>
      <c r="N120" s="55">
        <f t="shared" si="38"/>
        <v>7697891.896433934</v>
      </c>
      <c r="O120" s="55">
        <f t="shared" si="38"/>
        <v>7523895.9344076</v>
      </c>
      <c r="P120" s="55">
        <f t="shared" si="38"/>
        <v>7456409.453227533</v>
      </c>
      <c r="Q120" s="55">
        <f t="shared" si="38"/>
        <v>7150093.109354066</v>
      </c>
      <c r="R120" s="55">
        <f t="shared" si="38"/>
        <v>6802414.397259067</v>
      </c>
      <c r="S120" s="55">
        <f t="shared" si="38"/>
        <v>6237878.477699733</v>
      </c>
      <c r="T120" s="55">
        <f t="shared" si="38"/>
        <v>6139835.603769999</v>
      </c>
      <c r="U120" s="55">
        <f t="shared" si="38"/>
        <v>6126879.146366</v>
      </c>
      <c r="V120" s="55">
        <f t="shared" si="38"/>
        <v>6220916.4410932</v>
      </c>
      <c r="W120" s="55">
        <f t="shared" si="38"/>
        <v>5775634.336964067</v>
      </c>
      <c r="X120" s="55">
        <f t="shared" si="38"/>
        <v>7812737.694252334</v>
      </c>
      <c r="Y120" s="55">
        <f t="shared" si="38"/>
        <v>10218232.220553868</v>
      </c>
      <c r="Z120" s="55">
        <f t="shared" si="38"/>
        <v>10214755.054832533</v>
      </c>
      <c r="AA120" s="55">
        <f t="shared" si="38"/>
        <v>9492782.859903933</v>
      </c>
      <c r="AB120" s="55">
        <f t="shared" si="38"/>
        <v>8958873.1838254</v>
      </c>
      <c r="AC120" s="55">
        <f t="shared" si="38"/>
        <v>6845716.171745</v>
      </c>
      <c r="AD120" s="55">
        <f t="shared" si="38"/>
        <v>6927807.073307267</v>
      </c>
      <c r="AE120" s="55">
        <f>AE13</f>
        <v>6945526.590425133</v>
      </c>
    </row>
    <row r="121" spans="1:31" ht="12.75">
      <c r="A121" s="4"/>
      <c r="B121" s="4"/>
      <c r="C121" s="57" t="s">
        <v>92</v>
      </c>
      <c r="D121" s="54">
        <v>0.016451375290288724</v>
      </c>
      <c r="E121" s="56"/>
      <c r="F121" s="55">
        <v>75113.07333172923</v>
      </c>
      <c r="G121" s="55">
        <v>74785.64816666499</v>
      </c>
      <c r="H121" s="55">
        <v>83620.0670721713</v>
      </c>
      <c r="I121" s="55">
        <v>86277.38568754787</v>
      </c>
      <c r="J121" s="55">
        <v>295923.19402615295</v>
      </c>
      <c r="K121" s="55">
        <v>320912.1037338264</v>
      </c>
      <c r="L121" s="55">
        <v>304332.52683540084</v>
      </c>
      <c r="M121" s="55">
        <v>379866.4261164073</v>
      </c>
      <c r="N121" s="55">
        <v>397103.18830532074</v>
      </c>
      <c r="O121" s="55">
        <v>424935.8643901302</v>
      </c>
      <c r="P121" s="55">
        <v>429169.9143255913</v>
      </c>
      <c r="Q121" s="55">
        <v>492498.9877488038</v>
      </c>
      <c r="R121" s="55">
        <v>497183.49048898433</v>
      </c>
      <c r="S121" s="55">
        <v>481932.2236424554</v>
      </c>
      <c r="T121" s="55">
        <v>554094.6560833261</v>
      </c>
      <c r="U121" s="55">
        <v>568478.7875818446</v>
      </c>
      <c r="V121" s="55">
        <v>591171.6658688153</v>
      </c>
      <c r="W121" s="55">
        <v>598447.0817301918</v>
      </c>
      <c r="X121" s="55">
        <v>624983.8782614758</v>
      </c>
      <c r="Y121" s="55">
        <v>650774.4235300636</v>
      </c>
      <c r="Z121" s="55">
        <v>594434.6313179457</v>
      </c>
      <c r="AA121" s="55">
        <v>554993.7427529112</v>
      </c>
      <c r="AB121" s="55">
        <v>489828.2547239804</v>
      </c>
      <c r="AC121" s="55">
        <v>768788.7847830115</v>
      </c>
      <c r="AD121" s="55">
        <v>936960.1543933222</v>
      </c>
      <c r="AE121" s="55">
        <v>968553.4789281691</v>
      </c>
    </row>
    <row r="122" spans="1:31" ht="12.75">
      <c r="A122" s="4"/>
      <c r="B122" s="4"/>
      <c r="C122" s="57" t="s">
        <v>93</v>
      </c>
      <c r="D122" s="54">
        <v>0.016451375290288724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18552.787347658123</v>
      </c>
      <c r="K122" s="56">
        <v>23257.560987692148</v>
      </c>
      <c r="L122" s="56">
        <v>30413.733599289728</v>
      </c>
      <c r="M122" s="56">
        <v>21852.480572417397</v>
      </c>
      <c r="N122" s="56">
        <v>37246.34497780579</v>
      </c>
      <c r="O122" s="56">
        <v>30059.88642140555</v>
      </c>
      <c r="P122" s="56">
        <v>31972.799514510458</v>
      </c>
      <c r="Q122" s="56">
        <v>17336.680076906046</v>
      </c>
      <c r="R122" s="56">
        <v>23820.598425668908</v>
      </c>
      <c r="S122" s="56">
        <v>106837.95121604946</v>
      </c>
      <c r="T122" s="56">
        <v>99870.48006081725</v>
      </c>
      <c r="U122" s="56">
        <v>117486.46385090335</v>
      </c>
      <c r="V122" s="56">
        <v>122549.4559736086</v>
      </c>
      <c r="W122" s="56">
        <v>115751.09199259091</v>
      </c>
      <c r="X122" s="56">
        <v>79119.15554900942</v>
      </c>
      <c r="Y122" s="56">
        <v>101242.46317776333</v>
      </c>
      <c r="Z122" s="56">
        <v>91658.00654539159</v>
      </c>
      <c r="AA122" s="56">
        <v>78055.9881930837</v>
      </c>
      <c r="AB122" s="56">
        <v>56208.206686708334</v>
      </c>
      <c r="AC122" s="56">
        <v>91140.73743824146</v>
      </c>
      <c r="AD122" s="56">
        <v>109880.87146494396</v>
      </c>
      <c r="AE122" s="56">
        <v>106147.81825409997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473284.6929917333</v>
      </c>
      <c r="G123" s="55">
        <f aca="true" t="shared" si="39" ref="G123:AD123">(G35*0.5)</f>
        <v>453898.4177772</v>
      </c>
      <c r="H123" s="55">
        <f t="shared" si="39"/>
        <v>413917.26685026666</v>
      </c>
      <c r="I123" s="55">
        <f t="shared" si="39"/>
        <v>433360.3200886666</v>
      </c>
      <c r="J123" s="55">
        <f t="shared" si="39"/>
        <v>462123.3909702666</v>
      </c>
      <c r="K123" s="55">
        <f t="shared" si="39"/>
        <v>430683.55461999995</v>
      </c>
      <c r="L123" s="55">
        <f t="shared" si="39"/>
        <v>421112.0892161333</v>
      </c>
      <c r="M123" s="55">
        <f t="shared" si="39"/>
        <v>476091.2412534666</v>
      </c>
      <c r="N123" s="55">
        <f t="shared" si="39"/>
        <v>459114.0547751999</v>
      </c>
      <c r="O123" s="55">
        <f t="shared" si="39"/>
        <v>470908.0499537333</v>
      </c>
      <c r="P123" s="55">
        <f t="shared" si="39"/>
        <v>484600.1127293333</v>
      </c>
      <c r="Q123" s="55">
        <f t="shared" si="39"/>
        <v>433530.65972626663</v>
      </c>
      <c r="R123" s="55">
        <f t="shared" si="39"/>
        <v>441998.9747286666</v>
      </c>
      <c r="S123" s="55">
        <f t="shared" si="39"/>
        <v>450069.82983453333</v>
      </c>
      <c r="T123" s="55">
        <f t="shared" si="39"/>
        <v>470413.2529623999</v>
      </c>
      <c r="U123" s="55">
        <f t="shared" si="39"/>
        <v>462334.2870813332</v>
      </c>
      <c r="V123" s="55">
        <f t="shared" si="39"/>
        <v>448690.88932799996</v>
      </c>
      <c r="W123" s="55">
        <f t="shared" si="39"/>
        <v>473990.38609413325</v>
      </c>
      <c r="X123" s="55">
        <f t="shared" si="39"/>
        <v>496199.4333472</v>
      </c>
      <c r="Y123" s="55">
        <f t="shared" si="39"/>
        <v>501390.7357932</v>
      </c>
      <c r="Z123" s="55">
        <f t="shared" si="39"/>
        <v>493871.4579289333</v>
      </c>
      <c r="AA123" s="55">
        <f t="shared" si="39"/>
        <v>452495.1423475999</v>
      </c>
      <c r="AB123" s="55">
        <f t="shared" si="39"/>
        <v>447141.6091838666</v>
      </c>
      <c r="AC123" s="55">
        <f t="shared" si="39"/>
        <v>413381.91301439994</v>
      </c>
      <c r="AD123" s="55">
        <f t="shared" si="39"/>
        <v>418792.22457306663</v>
      </c>
      <c r="AE123" s="55">
        <f>(AE35*0.5)</f>
        <v>416610.25386933325</v>
      </c>
    </row>
    <row r="124" spans="1:31" ht="12.75">
      <c r="A124" s="4"/>
      <c r="B124" s="4"/>
      <c r="C124" s="57" t="s">
        <v>95</v>
      </c>
      <c r="D124" s="54">
        <v>0.018514949930807535</v>
      </c>
      <c r="E124" s="56"/>
      <c r="F124" s="55">
        <f aca="true" t="shared" si="40" ref="F124:F132">(F146*$D124)*10^6</f>
        <v>438531.23880897014</v>
      </c>
      <c r="G124" s="55">
        <f aca="true" t="shared" si="41" ref="G124:AD124">(G146*$D124)*10^6</f>
        <v>406869.6634855872</v>
      </c>
      <c r="H124" s="55">
        <f t="shared" si="41"/>
        <v>291982.5444862304</v>
      </c>
      <c r="I124" s="55">
        <f t="shared" si="41"/>
        <v>262070.7898505009</v>
      </c>
      <c r="J124" s="55">
        <f t="shared" si="41"/>
        <v>255018.18847321134</v>
      </c>
      <c r="K124" s="55">
        <f t="shared" si="41"/>
        <v>217787.23901278363</v>
      </c>
      <c r="L124" s="55">
        <f t="shared" si="41"/>
        <v>315307.0242988049</v>
      </c>
      <c r="M124" s="55">
        <f t="shared" si="41"/>
        <v>321327.1827956957</v>
      </c>
      <c r="N124" s="55">
        <f t="shared" si="41"/>
        <v>328423.408529931</v>
      </c>
      <c r="O124" s="55">
        <f t="shared" si="41"/>
        <v>358902.2797228292</v>
      </c>
      <c r="P124" s="55">
        <f t="shared" si="41"/>
        <v>321235.0870623916</v>
      </c>
      <c r="Q124" s="55">
        <f t="shared" si="41"/>
        <v>276112.9797640914</v>
      </c>
      <c r="R124" s="55">
        <f t="shared" si="41"/>
        <v>348320.95407791715</v>
      </c>
      <c r="S124" s="55">
        <f t="shared" si="41"/>
        <v>323813.7701440941</v>
      </c>
      <c r="T124" s="55">
        <f t="shared" si="41"/>
        <v>367913.1290903386</v>
      </c>
      <c r="U124" s="55">
        <f t="shared" si="41"/>
        <v>344477.1652913216</v>
      </c>
      <c r="V124" s="55">
        <f t="shared" si="41"/>
        <v>442699.78676295234</v>
      </c>
      <c r="W124" s="55">
        <f t="shared" si="41"/>
        <v>495407.6821024549</v>
      </c>
      <c r="X124" s="55">
        <f t="shared" si="41"/>
        <v>539385.862330718</v>
      </c>
      <c r="Y124" s="55">
        <f t="shared" si="41"/>
        <v>463726.7179717627</v>
      </c>
      <c r="Z124" s="55">
        <f t="shared" si="41"/>
        <v>566670.4624714417</v>
      </c>
      <c r="AA124" s="55">
        <f t="shared" si="41"/>
        <v>456005.21006197884</v>
      </c>
      <c r="AB124" s="55">
        <f t="shared" si="41"/>
        <v>538057.7435816402</v>
      </c>
      <c r="AC124" s="55">
        <f t="shared" si="41"/>
        <v>566137.2761123229</v>
      </c>
      <c r="AD124" s="55">
        <f t="shared" si="41"/>
        <v>692187.3785567223</v>
      </c>
      <c r="AE124" s="55">
        <f aca="true" t="shared" si="42" ref="AE124:AE132">(AE146*$D124)*10^6</f>
        <v>645300.9089953043</v>
      </c>
    </row>
    <row r="125" spans="1:31" ht="12.75">
      <c r="A125" s="4"/>
      <c r="B125" s="4"/>
      <c r="C125" s="57" t="s">
        <v>96</v>
      </c>
      <c r="D125" s="54">
        <v>0.018514949930807535</v>
      </c>
      <c r="E125" s="52"/>
      <c r="F125" s="55">
        <f t="shared" si="40"/>
        <v>581579.7706131199</v>
      </c>
      <c r="G125" s="55">
        <f aca="true" t="shared" si="43" ref="G125:AD125">(G147*$D125)*10^6</f>
        <v>492763.1905345896</v>
      </c>
      <c r="H125" s="55">
        <f t="shared" si="43"/>
        <v>353376.85751904367</v>
      </c>
      <c r="I125" s="55">
        <f t="shared" si="43"/>
        <v>346529.0346259886</v>
      </c>
      <c r="J125" s="55">
        <f t="shared" si="43"/>
        <v>318285.7093420132</v>
      </c>
      <c r="K125" s="55">
        <f t="shared" si="43"/>
        <v>342154.4747893501</v>
      </c>
      <c r="L125" s="55">
        <f t="shared" si="43"/>
        <v>413208.5279154397</v>
      </c>
      <c r="M125" s="55">
        <f t="shared" si="43"/>
        <v>376038.57615386107</v>
      </c>
      <c r="N125" s="55">
        <f t="shared" si="43"/>
        <v>394877.9785471845</v>
      </c>
      <c r="O125" s="55">
        <f t="shared" si="43"/>
        <v>369372.2047381333</v>
      </c>
      <c r="P125" s="55">
        <f t="shared" si="43"/>
        <v>510545.44069628394</v>
      </c>
      <c r="Q125" s="55">
        <f t="shared" si="43"/>
        <v>560231.6035262235</v>
      </c>
      <c r="R125" s="55">
        <f t="shared" si="43"/>
        <v>551577.1543865046</v>
      </c>
      <c r="S125" s="55">
        <f t="shared" si="43"/>
        <v>571595.9917075043</v>
      </c>
      <c r="T125" s="55">
        <f t="shared" si="43"/>
        <v>567915.6814593449</v>
      </c>
      <c r="U125" s="55">
        <f t="shared" si="43"/>
        <v>542433.5751126942</v>
      </c>
      <c r="V125" s="55">
        <f t="shared" si="43"/>
        <v>494104.35410956276</v>
      </c>
      <c r="W125" s="55">
        <f t="shared" si="43"/>
        <v>583220.7237494129</v>
      </c>
      <c r="X125" s="55">
        <f t="shared" si="43"/>
        <v>554389.653118015</v>
      </c>
      <c r="Y125" s="55">
        <f t="shared" si="43"/>
        <v>549293.2318419131</v>
      </c>
      <c r="Z125" s="55">
        <f t="shared" si="43"/>
        <v>489031.60039066704</v>
      </c>
      <c r="AA125" s="55">
        <f t="shared" si="43"/>
        <v>448603.41025230085</v>
      </c>
      <c r="AB125" s="55">
        <f t="shared" si="43"/>
        <v>428024.4398208581</v>
      </c>
      <c r="AC125" s="55">
        <f t="shared" si="43"/>
        <v>473608.22021299</v>
      </c>
      <c r="AD125" s="55">
        <f t="shared" si="43"/>
        <v>527858.2835336018</v>
      </c>
      <c r="AE125" s="55">
        <f t="shared" si="42"/>
        <v>479434.3922136112</v>
      </c>
    </row>
    <row r="126" spans="1:31" ht="12.75">
      <c r="A126" s="4"/>
      <c r="B126" s="4"/>
      <c r="C126" s="57" t="s">
        <v>97</v>
      </c>
      <c r="D126" s="54">
        <v>0.018514949930807535</v>
      </c>
      <c r="E126" s="52"/>
      <c r="F126" s="55">
        <f t="shared" si="40"/>
        <v>87413.82437530863</v>
      </c>
      <c r="G126" s="55">
        <f aca="true" t="shared" si="44" ref="G126:AD126">(G148*$D126)*10^6</f>
        <v>40659.98123358025</v>
      </c>
      <c r="H126" s="55">
        <f t="shared" si="44"/>
        <v>42417.387102222216</v>
      </c>
      <c r="I126" s="55">
        <f t="shared" si="44"/>
        <v>52237.17768641975</v>
      </c>
      <c r="J126" s="55">
        <f t="shared" si="44"/>
        <v>65994.0138854321</v>
      </c>
      <c r="K126" s="55">
        <f t="shared" si="44"/>
        <v>71979.46439259258</v>
      </c>
      <c r="L126" s="55">
        <f t="shared" si="44"/>
        <v>-1962.8359637414817</v>
      </c>
      <c r="M126" s="55">
        <f t="shared" si="44"/>
        <v>49904.84618781902</v>
      </c>
      <c r="N126" s="55">
        <f t="shared" si="44"/>
        <v>32153.51869417208</v>
      </c>
      <c r="O126" s="55">
        <f t="shared" si="44"/>
        <v>23972.08875055991</v>
      </c>
      <c r="P126" s="55">
        <f t="shared" si="44"/>
        <v>20245.198636559864</v>
      </c>
      <c r="Q126" s="55">
        <f t="shared" si="44"/>
        <v>20937.9455869164</v>
      </c>
      <c r="R126" s="55">
        <f t="shared" si="44"/>
        <v>10721.864734226196</v>
      </c>
      <c r="S126" s="55">
        <f t="shared" si="44"/>
        <v>27043.630994612828</v>
      </c>
      <c r="T126" s="55">
        <f t="shared" si="44"/>
        <v>20830.09526247772</v>
      </c>
      <c r="U126" s="55">
        <f t="shared" si="44"/>
        <v>38164.29752812104</v>
      </c>
      <c r="V126" s="55">
        <f t="shared" si="44"/>
        <v>0</v>
      </c>
      <c r="W126" s="55">
        <f t="shared" si="44"/>
        <v>2001.6719707023665</v>
      </c>
      <c r="X126" s="55">
        <f t="shared" si="44"/>
        <v>0</v>
      </c>
      <c r="Y126" s="55">
        <f t="shared" si="44"/>
        <v>15264.260592612121</v>
      </c>
      <c r="Z126" s="55">
        <f t="shared" si="44"/>
        <v>11973.537123124019</v>
      </c>
      <c r="AA126" s="55">
        <f t="shared" si="44"/>
        <v>34021.556495567456</v>
      </c>
      <c r="AB126" s="55">
        <f t="shared" si="44"/>
        <v>54972.683957866895</v>
      </c>
      <c r="AC126" s="55">
        <f t="shared" si="44"/>
        <v>56122.87053234559</v>
      </c>
      <c r="AD126" s="55">
        <f t="shared" si="44"/>
        <v>60425.09139259277</v>
      </c>
      <c r="AE126" s="55">
        <f t="shared" si="42"/>
        <v>64350.725280987775</v>
      </c>
    </row>
    <row r="127" spans="1:31" ht="12.75">
      <c r="A127" s="4"/>
      <c r="B127" s="4"/>
      <c r="C127" s="57" t="s">
        <v>98</v>
      </c>
      <c r="D127" s="54">
        <v>0.018514949930807535</v>
      </c>
      <c r="E127" s="52"/>
      <c r="F127" s="55">
        <f t="shared" si="40"/>
        <v>135269.78735856092</v>
      </c>
      <c r="G127" s="55">
        <f aca="true" t="shared" si="45" ref="G127:AD127">(G149*$D127)*10^6</f>
        <v>163867.22497034445</v>
      </c>
      <c r="H127" s="55">
        <f t="shared" si="45"/>
        <v>132235.73288167286</v>
      </c>
      <c r="I127" s="55">
        <f t="shared" si="45"/>
        <v>55164.79500748721</v>
      </c>
      <c r="J127" s="55">
        <f t="shared" si="45"/>
        <v>88499.7031029816</v>
      </c>
      <c r="K127" s="55">
        <f t="shared" si="45"/>
        <v>87830.688158529</v>
      </c>
      <c r="L127" s="55">
        <f t="shared" si="45"/>
        <v>78795.93500028225</v>
      </c>
      <c r="M127" s="55">
        <f t="shared" si="45"/>
        <v>136483.74918022862</v>
      </c>
      <c r="N127" s="55">
        <f t="shared" si="45"/>
        <v>140767.50213105843</v>
      </c>
      <c r="O127" s="55">
        <f t="shared" si="45"/>
        <v>128552.59691865786</v>
      </c>
      <c r="P127" s="55">
        <f t="shared" si="45"/>
        <v>168263.10295680436</v>
      </c>
      <c r="Q127" s="55">
        <f t="shared" si="45"/>
        <v>144652.8057095245</v>
      </c>
      <c r="R127" s="55">
        <f t="shared" si="45"/>
        <v>218486.2241904334</v>
      </c>
      <c r="S127" s="55">
        <f t="shared" si="45"/>
        <v>116752.64251439618</v>
      </c>
      <c r="T127" s="55">
        <f t="shared" si="45"/>
        <v>128941.36975688714</v>
      </c>
      <c r="U127" s="55">
        <f t="shared" si="45"/>
        <v>125342.39156605864</v>
      </c>
      <c r="V127" s="55">
        <f t="shared" si="45"/>
        <v>140065.54855445214</v>
      </c>
      <c r="W127" s="55">
        <f t="shared" si="45"/>
        <v>111266.33350605308</v>
      </c>
      <c r="X127" s="55">
        <f t="shared" si="45"/>
        <v>202040.6888248834</v>
      </c>
      <c r="Y127" s="55">
        <f t="shared" si="45"/>
        <v>268263.7329950629</v>
      </c>
      <c r="Z127" s="55">
        <f t="shared" si="45"/>
        <v>133015.20302174427</v>
      </c>
      <c r="AA127" s="55">
        <f t="shared" si="45"/>
        <v>196225.3244262415</v>
      </c>
      <c r="AB127" s="55">
        <f t="shared" si="45"/>
        <v>181613.28152526065</v>
      </c>
      <c r="AC127" s="55">
        <f t="shared" si="45"/>
        <v>152214.974383256</v>
      </c>
      <c r="AD127" s="55">
        <f t="shared" si="45"/>
        <v>232440.95334760184</v>
      </c>
      <c r="AE127" s="55">
        <f t="shared" si="42"/>
        <v>216439.97103881303</v>
      </c>
    </row>
    <row r="128" spans="1:31" ht="12.75">
      <c r="A128" s="1"/>
      <c r="B128" s="1"/>
      <c r="C128" s="57" t="s">
        <v>99</v>
      </c>
      <c r="D128" s="54">
        <v>0.018514949930807535</v>
      </c>
      <c r="E128" s="51"/>
      <c r="F128" s="55">
        <f t="shared" si="40"/>
        <v>0</v>
      </c>
      <c r="G128" s="55">
        <f aca="true" t="shared" si="46" ref="G128:AD128">(G150*$D128)*10^6</f>
        <v>0</v>
      </c>
      <c r="H128" s="55">
        <f t="shared" si="46"/>
        <v>0</v>
      </c>
      <c r="I128" s="55">
        <f t="shared" si="46"/>
        <v>0</v>
      </c>
      <c r="J128" s="55">
        <f t="shared" si="46"/>
        <v>0</v>
      </c>
      <c r="K128" s="55">
        <f t="shared" si="46"/>
        <v>0</v>
      </c>
      <c r="L128" s="55">
        <f t="shared" si="46"/>
        <v>0</v>
      </c>
      <c r="M128" s="55">
        <f t="shared" si="46"/>
        <v>0</v>
      </c>
      <c r="N128" s="55">
        <f t="shared" si="46"/>
        <v>0</v>
      </c>
      <c r="O128" s="55">
        <f t="shared" si="46"/>
        <v>0</v>
      </c>
      <c r="P128" s="55">
        <f t="shared" si="46"/>
        <v>0</v>
      </c>
      <c r="Q128" s="55">
        <f t="shared" si="46"/>
        <v>0</v>
      </c>
      <c r="R128" s="55">
        <f t="shared" si="46"/>
        <v>0</v>
      </c>
      <c r="S128" s="55">
        <f t="shared" si="46"/>
        <v>0</v>
      </c>
      <c r="T128" s="55">
        <f t="shared" si="46"/>
        <v>0</v>
      </c>
      <c r="U128" s="55">
        <f t="shared" si="46"/>
        <v>0</v>
      </c>
      <c r="V128" s="55">
        <f t="shared" si="46"/>
        <v>0</v>
      </c>
      <c r="W128" s="55">
        <f t="shared" si="46"/>
        <v>0</v>
      </c>
      <c r="X128" s="55">
        <f t="shared" si="46"/>
        <v>0</v>
      </c>
      <c r="Y128" s="55">
        <f t="shared" si="46"/>
        <v>0</v>
      </c>
      <c r="Z128" s="55">
        <f t="shared" si="46"/>
        <v>0</v>
      </c>
      <c r="AA128" s="55">
        <f t="shared" si="46"/>
        <v>0</v>
      </c>
      <c r="AB128" s="55">
        <f t="shared" si="46"/>
        <v>0</v>
      </c>
      <c r="AC128" s="55">
        <f t="shared" si="46"/>
        <v>0</v>
      </c>
      <c r="AD128" s="55">
        <f t="shared" si="46"/>
        <v>0</v>
      </c>
      <c r="AE128" s="55">
        <f t="shared" si="42"/>
        <v>0</v>
      </c>
    </row>
    <row r="129" spans="1:31" ht="12.75">
      <c r="A129" s="4"/>
      <c r="B129" s="4"/>
      <c r="C129" s="57" t="s">
        <v>100</v>
      </c>
      <c r="D129" s="54">
        <v>0.018514949930807535</v>
      </c>
      <c r="E129" s="56"/>
      <c r="F129" s="55">
        <f t="shared" si="40"/>
        <v>44262.07555904828</v>
      </c>
      <c r="G129" s="55">
        <f aca="true" t="shared" si="47" ref="G129:AD129">(G151*$D129)*10^6</f>
        <v>49005.50402749835</v>
      </c>
      <c r="H129" s="55">
        <f t="shared" si="47"/>
        <v>38319.757731251106</v>
      </c>
      <c r="I129" s="55">
        <f t="shared" si="47"/>
        <v>41663.2419486727</v>
      </c>
      <c r="J129" s="55">
        <f t="shared" si="47"/>
        <v>41261.13022870544</v>
      </c>
      <c r="K129" s="55">
        <f t="shared" si="47"/>
        <v>42221.730757946</v>
      </c>
      <c r="L129" s="55">
        <f t="shared" si="47"/>
        <v>41141.985988484514</v>
      </c>
      <c r="M129" s="55">
        <f t="shared" si="47"/>
        <v>44016.340376992724</v>
      </c>
      <c r="N129" s="55">
        <f t="shared" si="47"/>
        <v>45654.57336398724</v>
      </c>
      <c r="O129" s="55">
        <f t="shared" si="47"/>
        <v>44999.28002932355</v>
      </c>
      <c r="P129" s="55">
        <f t="shared" si="47"/>
        <v>44783.33134440411</v>
      </c>
      <c r="Q129" s="55">
        <f t="shared" si="47"/>
        <v>47240.68023315562</v>
      </c>
      <c r="R129" s="55">
        <f t="shared" si="47"/>
        <v>50107.587812460944</v>
      </c>
      <c r="S129" s="55">
        <f t="shared" si="47"/>
        <v>53830.84503021881</v>
      </c>
      <c r="T129" s="55">
        <f t="shared" si="47"/>
        <v>54582.94274233783</v>
      </c>
      <c r="U129" s="55">
        <f t="shared" si="47"/>
        <v>54590.389148081405</v>
      </c>
      <c r="V129" s="55">
        <f t="shared" si="47"/>
        <v>65447.40565444064</v>
      </c>
      <c r="W129" s="55">
        <f t="shared" si="47"/>
        <v>58827.45519405716</v>
      </c>
      <c r="X129" s="55">
        <f t="shared" si="47"/>
        <v>56980.720022027286</v>
      </c>
      <c r="Y129" s="55">
        <f t="shared" si="47"/>
        <v>50345.87664256749</v>
      </c>
      <c r="Z129" s="55">
        <f t="shared" si="47"/>
        <v>44492.91716304404</v>
      </c>
      <c r="AA129" s="55">
        <f t="shared" si="47"/>
        <v>48871.46700268753</v>
      </c>
      <c r="AB129" s="55">
        <f t="shared" si="47"/>
        <v>43264.24246314408</v>
      </c>
      <c r="AC129" s="55">
        <f t="shared" si="47"/>
        <v>41745.153743267765</v>
      </c>
      <c r="AD129" s="55">
        <f t="shared" si="47"/>
        <v>41365.38156329869</v>
      </c>
      <c r="AE129" s="55">
        <f t="shared" si="42"/>
        <v>42184.49802989866</v>
      </c>
    </row>
    <row r="130" spans="3:31" ht="12.75">
      <c r="C130" s="57" t="s">
        <v>101</v>
      </c>
      <c r="D130" s="54">
        <v>0.018514949930807535</v>
      </c>
      <c r="E130" s="52"/>
      <c r="F130" s="55">
        <f t="shared" si="40"/>
        <v>317993.9311749482</v>
      </c>
      <c r="G130" s="55">
        <f aca="true" t="shared" si="48" ref="G130:AD130">(G152*$D130)*10^6</f>
        <v>281329.94063370995</v>
      </c>
      <c r="H130" s="55">
        <f t="shared" si="48"/>
        <v>247585.1611071958</v>
      </c>
      <c r="I130" s="55">
        <f t="shared" si="48"/>
        <v>221827.72324642522</v>
      </c>
      <c r="J130" s="55">
        <f t="shared" si="48"/>
        <v>190692.6629245199</v>
      </c>
      <c r="K130" s="55">
        <f t="shared" si="48"/>
        <v>192736.8057063766</v>
      </c>
      <c r="L130" s="55">
        <f t="shared" si="48"/>
        <v>184911.97680787207</v>
      </c>
      <c r="M130" s="55">
        <f t="shared" si="48"/>
        <v>185775.70274701412</v>
      </c>
      <c r="N130" s="55">
        <f t="shared" si="48"/>
        <v>225632.83923656677</v>
      </c>
      <c r="O130" s="55">
        <f t="shared" si="48"/>
        <v>207248.95474417479</v>
      </c>
      <c r="P130" s="55">
        <f t="shared" si="48"/>
        <v>186727.68936156825</v>
      </c>
      <c r="Q130" s="55">
        <f t="shared" si="48"/>
        <v>207018.19694692158</v>
      </c>
      <c r="R130" s="55">
        <f t="shared" si="48"/>
        <v>135979.85253425455</v>
      </c>
      <c r="S130" s="55">
        <f t="shared" si="48"/>
        <v>128746.69836542754</v>
      </c>
      <c r="T130" s="55">
        <f t="shared" si="48"/>
        <v>143805.9391059728</v>
      </c>
      <c r="U130" s="55">
        <f t="shared" si="48"/>
        <v>132039.79541772566</v>
      </c>
      <c r="V130" s="55">
        <f t="shared" si="48"/>
        <v>121157.81627087545</v>
      </c>
      <c r="W130" s="55">
        <f t="shared" si="48"/>
        <v>132955.62662259108</v>
      </c>
      <c r="X130" s="55">
        <f t="shared" si="48"/>
        <v>161852.90870313183</v>
      </c>
      <c r="Y130" s="55">
        <f t="shared" si="48"/>
        <v>151858.4551691564</v>
      </c>
      <c r="Z130" s="55">
        <f t="shared" si="48"/>
        <v>162097.92260256986</v>
      </c>
      <c r="AA130" s="55">
        <f t="shared" si="48"/>
        <v>170310.4556848618</v>
      </c>
      <c r="AB130" s="55">
        <f t="shared" si="48"/>
        <v>183058.52853369518</v>
      </c>
      <c r="AC130" s="55">
        <f t="shared" si="48"/>
        <v>171655.19581970022</v>
      </c>
      <c r="AD130" s="55">
        <f t="shared" si="48"/>
        <v>154961.17296625787</v>
      </c>
      <c r="AE130" s="55">
        <f t="shared" si="42"/>
        <v>154098.03392730228</v>
      </c>
    </row>
    <row r="131" spans="3:31" ht="12.75">
      <c r="C131" s="57" t="s">
        <v>102</v>
      </c>
      <c r="D131" s="54">
        <v>0.018514949930807535</v>
      </c>
      <c r="E131" s="52"/>
      <c r="F131" s="55">
        <f t="shared" si="40"/>
        <v>15778.394043659351</v>
      </c>
      <c r="G131" s="55">
        <f aca="true" t="shared" si="49" ref="G131:AD131">(G153*$D131)*10^6</f>
        <v>15778.394043659351</v>
      </c>
      <c r="H131" s="55">
        <f t="shared" si="49"/>
        <v>15778.394043659351</v>
      </c>
      <c r="I131" s="55">
        <f t="shared" si="49"/>
        <v>16121.929398283868</v>
      </c>
      <c r="J131" s="55">
        <f t="shared" si="49"/>
        <v>16472.94438230225</v>
      </c>
      <c r="K131" s="55">
        <f t="shared" si="49"/>
        <v>16831.601846073616</v>
      </c>
      <c r="L131" s="55">
        <f t="shared" si="49"/>
        <v>11015.265301819223</v>
      </c>
      <c r="M131" s="55">
        <f t="shared" si="49"/>
        <v>7208.824850961359</v>
      </c>
      <c r="N131" s="55">
        <f t="shared" si="49"/>
        <v>4717.739819054146</v>
      </c>
      <c r="O131" s="55">
        <f t="shared" si="49"/>
        <v>4743.891904411458</v>
      </c>
      <c r="P131" s="55">
        <f t="shared" si="49"/>
        <v>4770.188959944061</v>
      </c>
      <c r="Q131" s="55">
        <f t="shared" si="49"/>
        <v>4796.631789272443</v>
      </c>
      <c r="R131" s="55">
        <f t="shared" si="49"/>
        <v>4742.104774409869</v>
      </c>
      <c r="S131" s="55">
        <f t="shared" si="49"/>
        <v>4688.197610200928</v>
      </c>
      <c r="T131" s="55">
        <f t="shared" si="49"/>
        <v>4634.9032503249355</v>
      </c>
      <c r="U131" s="55">
        <f t="shared" si="49"/>
        <v>5448.476693201121</v>
      </c>
      <c r="V131" s="55">
        <f t="shared" si="49"/>
        <v>6262.050136077306</v>
      </c>
      <c r="W131" s="55">
        <f t="shared" si="49"/>
        <v>7075.623578953492</v>
      </c>
      <c r="X131" s="55">
        <f t="shared" si="49"/>
        <v>7889.197021829676</v>
      </c>
      <c r="Y131" s="55">
        <f t="shared" si="49"/>
        <v>7889.197021829676</v>
      </c>
      <c r="Z131" s="55">
        <f t="shared" si="49"/>
        <v>7889.197021829676</v>
      </c>
      <c r="AA131" s="55">
        <f t="shared" si="49"/>
        <v>7889.197021829676</v>
      </c>
      <c r="AB131" s="55">
        <f t="shared" si="49"/>
        <v>7889.197021829676</v>
      </c>
      <c r="AC131" s="55">
        <f t="shared" si="49"/>
        <v>7889.197021829676</v>
      </c>
      <c r="AD131" s="55">
        <f t="shared" si="49"/>
        <v>7889.197021829676</v>
      </c>
      <c r="AE131" s="55">
        <f t="shared" si="42"/>
        <v>7889.197021829676</v>
      </c>
    </row>
    <row r="132" spans="1:31" ht="12.75">
      <c r="A132" s="4"/>
      <c r="B132" s="4"/>
      <c r="C132" s="57" t="s">
        <v>103</v>
      </c>
      <c r="D132" s="54">
        <v>0.018514949930807535</v>
      </c>
      <c r="E132" s="52"/>
      <c r="F132" s="55">
        <f t="shared" si="40"/>
        <v>32102.724560574232</v>
      </c>
      <c r="G132" s="55">
        <f aca="true" t="shared" si="50" ref="G132:AD132">(G154*$D132)*10^6</f>
        <v>32102.724560574232</v>
      </c>
      <c r="H132" s="55">
        <f t="shared" si="50"/>
        <v>32102.724560574232</v>
      </c>
      <c r="I132" s="55">
        <f t="shared" si="50"/>
        <v>32102.724560574232</v>
      </c>
      <c r="J132" s="55">
        <f t="shared" si="50"/>
        <v>32102.724560574232</v>
      </c>
      <c r="K132" s="55">
        <f t="shared" si="50"/>
        <v>32130.241181626156</v>
      </c>
      <c r="L132" s="55">
        <f t="shared" si="50"/>
        <v>27175.554440558823</v>
      </c>
      <c r="M132" s="55">
        <f t="shared" si="50"/>
        <v>22984.911783796306</v>
      </c>
      <c r="N132" s="55">
        <f t="shared" si="50"/>
        <v>19440.492773182024</v>
      </c>
      <c r="O132" s="55">
        <f t="shared" si="50"/>
        <v>25898.280464810112</v>
      </c>
      <c r="P132" s="55">
        <f t="shared" si="50"/>
        <v>34501.23095435206</v>
      </c>
      <c r="Q132" s="55">
        <f t="shared" si="50"/>
        <v>45961.92936372499</v>
      </c>
      <c r="R132" s="55">
        <f t="shared" si="50"/>
        <v>42710.5149612154</v>
      </c>
      <c r="S132" s="55">
        <f t="shared" si="50"/>
        <v>39689.1103899552</v>
      </c>
      <c r="T132" s="55">
        <f t="shared" si="50"/>
        <v>36881.44441659113</v>
      </c>
      <c r="U132" s="55">
        <f t="shared" si="50"/>
        <v>37979.81620691364</v>
      </c>
      <c r="V132" s="55">
        <f t="shared" si="50"/>
        <v>39078.18799723615</v>
      </c>
      <c r="W132" s="55">
        <f t="shared" si="50"/>
        <v>40176.559787558646</v>
      </c>
      <c r="X132" s="55">
        <f t="shared" si="50"/>
        <v>41274.93157788116</v>
      </c>
      <c r="Y132" s="55">
        <f t="shared" si="50"/>
        <v>41274.93157788116</v>
      </c>
      <c r="Z132" s="55">
        <f t="shared" si="50"/>
        <v>41274.93157788116</v>
      </c>
      <c r="AA132" s="55">
        <f t="shared" si="50"/>
        <v>41274.93157788116</v>
      </c>
      <c r="AB132" s="55">
        <f t="shared" si="50"/>
        <v>32102.724560574232</v>
      </c>
      <c r="AC132" s="55">
        <f t="shared" si="50"/>
        <v>32102.724560574232</v>
      </c>
      <c r="AD132" s="55">
        <f t="shared" si="50"/>
        <v>32102.724560574232</v>
      </c>
      <c r="AE132" s="55">
        <f t="shared" si="42"/>
        <v>32102.724560574232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631046.2578170666</v>
      </c>
      <c r="G133" s="55">
        <f aca="true" t="shared" si="51" ref="G133:AD133">(G34*0.5)</f>
        <v>605197.8888853332</v>
      </c>
      <c r="H133" s="55">
        <f t="shared" si="51"/>
        <v>551889.6867835999</v>
      </c>
      <c r="I133" s="55">
        <f t="shared" si="51"/>
        <v>577813.7611077334</v>
      </c>
      <c r="J133" s="55">
        <f t="shared" si="51"/>
        <v>616164.5189435999</v>
      </c>
      <c r="K133" s="55">
        <f t="shared" si="51"/>
        <v>574244.7387511999</v>
      </c>
      <c r="L133" s="55">
        <f t="shared" si="51"/>
        <v>561482.7842609333</v>
      </c>
      <c r="M133" s="55">
        <f t="shared" si="51"/>
        <v>634788.3226607998</v>
      </c>
      <c r="N133" s="55">
        <f t="shared" si="51"/>
        <v>612152.0745178666</v>
      </c>
      <c r="O133" s="55">
        <f t="shared" si="51"/>
        <v>627877.3985777332</v>
      </c>
      <c r="P133" s="55">
        <f t="shared" si="51"/>
        <v>646133.4852470667</v>
      </c>
      <c r="Q133" s="55">
        <f t="shared" si="51"/>
        <v>578040.8809955999</v>
      </c>
      <c r="R133" s="55">
        <f t="shared" si="51"/>
        <v>589331.9684075998</v>
      </c>
      <c r="S133" s="55">
        <f t="shared" si="51"/>
        <v>600093.108054</v>
      </c>
      <c r="T133" s="55">
        <f t="shared" si="51"/>
        <v>627217.6698743999</v>
      </c>
      <c r="U133" s="55">
        <f t="shared" si="51"/>
        <v>616445.7143768</v>
      </c>
      <c r="V133" s="55">
        <f t="shared" si="51"/>
        <v>598254.5213303999</v>
      </c>
      <c r="W133" s="55">
        <f t="shared" si="51"/>
        <v>631987.1797271998</v>
      </c>
      <c r="X133" s="55">
        <f t="shared" si="51"/>
        <v>661599.2433497333</v>
      </c>
      <c r="Y133" s="55">
        <f t="shared" si="51"/>
        <v>668520.983284</v>
      </c>
      <c r="Z133" s="55">
        <f t="shared" si="51"/>
        <v>658495.2773622666</v>
      </c>
      <c r="AA133" s="55">
        <f t="shared" si="51"/>
        <v>603326.8564634667</v>
      </c>
      <c r="AB133" s="55">
        <f t="shared" si="51"/>
        <v>596188.8147189332</v>
      </c>
      <c r="AC133" s="55">
        <f t="shared" si="51"/>
        <v>551175.8825349333</v>
      </c>
      <c r="AD133" s="55">
        <f t="shared" si="51"/>
        <v>558389.6322693332</v>
      </c>
      <c r="AE133" s="55">
        <f>(AE34*0.5)</f>
        <v>555480.3386161333</v>
      </c>
    </row>
    <row r="134" spans="1:31" ht="12.75">
      <c r="A134" s="1"/>
      <c r="B134" s="1"/>
      <c r="C134" s="59" t="s">
        <v>69</v>
      </c>
      <c r="D134" s="54">
        <v>0.018514949930807535</v>
      </c>
      <c r="E134" s="51"/>
      <c r="F134" s="55">
        <f>(F156*$D134)*10^6</f>
        <v>183707.1378816122</v>
      </c>
      <c r="G134" s="55">
        <f aca="true" t="shared" si="52" ref="G134:AD134">(G156*$D134)*10^6</f>
        <v>198827.67735922246</v>
      </c>
      <c r="H134" s="55">
        <f t="shared" si="52"/>
        <v>178633.88703017545</v>
      </c>
      <c r="I134" s="55">
        <f t="shared" si="52"/>
        <v>210301.58453835995</v>
      </c>
      <c r="J134" s="55">
        <f t="shared" si="52"/>
        <v>222414.13706014832</v>
      </c>
      <c r="K134" s="55">
        <f t="shared" si="52"/>
        <v>218975.71442847897</v>
      </c>
      <c r="L134" s="55">
        <f t="shared" si="52"/>
        <v>235753.45233454567</v>
      </c>
      <c r="M134" s="55">
        <f t="shared" si="52"/>
        <v>264449.2628235034</v>
      </c>
      <c r="N134" s="55">
        <f t="shared" si="52"/>
        <v>282295.48456481483</v>
      </c>
      <c r="O134" s="55">
        <f t="shared" si="52"/>
        <v>298992.7294206143</v>
      </c>
      <c r="P134" s="55">
        <f t="shared" si="52"/>
        <v>264253.26875541086</v>
      </c>
      <c r="Q134" s="55">
        <f t="shared" si="52"/>
        <v>264339.2637959097</v>
      </c>
      <c r="R134" s="55">
        <f t="shared" si="52"/>
        <v>234790.62713720248</v>
      </c>
      <c r="S134" s="55">
        <f t="shared" si="52"/>
        <v>274542.7324574628</v>
      </c>
      <c r="T134" s="55">
        <f t="shared" si="52"/>
        <v>339638.68885192386</v>
      </c>
      <c r="U134" s="55">
        <f t="shared" si="52"/>
        <v>341561.0780802571</v>
      </c>
      <c r="V134" s="55">
        <f t="shared" si="52"/>
        <v>343306.0819909601</v>
      </c>
      <c r="W134" s="55">
        <f t="shared" si="52"/>
        <v>368072.471867529</v>
      </c>
      <c r="X134" s="55">
        <f t="shared" si="52"/>
        <v>405903.5188856926</v>
      </c>
      <c r="Y134" s="55">
        <f t="shared" si="52"/>
        <v>416602.3109620591</v>
      </c>
      <c r="Z134" s="55">
        <f t="shared" si="52"/>
        <v>418894.58763714484</v>
      </c>
      <c r="AA134" s="55">
        <f t="shared" si="52"/>
        <v>391805.88611350703</v>
      </c>
      <c r="AB134" s="55">
        <f t="shared" si="52"/>
        <v>327497.9299218457</v>
      </c>
      <c r="AC134" s="55">
        <f t="shared" si="52"/>
        <v>330882.2940937187</v>
      </c>
      <c r="AD134" s="55">
        <f t="shared" si="52"/>
        <v>349094.78451001755</v>
      </c>
      <c r="AE134" s="55">
        <f>(AE156*$D134)*10^6</f>
        <v>352389.6598576247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v>1981</v>
      </c>
      <c r="H138" s="60">
        <v>1982</v>
      </c>
      <c r="I138" s="60">
        <v>1983</v>
      </c>
      <c r="J138" s="60">
        <v>1984</v>
      </c>
      <c r="K138" s="60">
        <v>1985</v>
      </c>
      <c r="L138" s="60">
        <v>1986</v>
      </c>
      <c r="M138" s="60">
        <v>1987</v>
      </c>
      <c r="N138" s="60">
        <v>1988</v>
      </c>
      <c r="O138" s="60">
        <v>1989</v>
      </c>
      <c r="P138" s="60">
        <v>1990</v>
      </c>
      <c r="Q138" s="60">
        <v>1991</v>
      </c>
      <c r="R138" s="60">
        <v>1992</v>
      </c>
      <c r="S138" s="60">
        <v>1993</v>
      </c>
      <c r="T138" s="60">
        <v>1994</v>
      </c>
      <c r="U138" s="60">
        <v>1995</v>
      </c>
      <c r="V138" s="60">
        <v>1996</v>
      </c>
      <c r="W138" s="60">
        <v>1997</v>
      </c>
      <c r="X138" s="60">
        <v>1998</v>
      </c>
      <c r="Y138" s="60">
        <v>1999</v>
      </c>
      <c r="Z138" s="60">
        <v>2000</v>
      </c>
      <c r="AA138" s="60">
        <v>2001</v>
      </c>
      <c r="AB138" s="60">
        <v>2002</v>
      </c>
      <c r="AC138" s="60">
        <v>2003</v>
      </c>
      <c r="AD138" s="60">
        <v>2004</v>
      </c>
      <c r="AE138" s="60">
        <f>AD138+1</f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2008-06-05T12:57:35Z</dcterms:modified>
  <cp:category/>
  <cp:version/>
  <cp:contentType/>
  <cp:contentStatus/>
</cp:coreProperties>
</file>