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0" windowWidth="25080" windowHeight="13460" activeTab="0"/>
  </bookViews>
  <sheets>
    <sheet name="Thesis Students and Topics" sheetId="1" r:id="rId1"/>
    <sheet name="Sheet3" sheetId="2" r:id="rId2"/>
  </sheets>
  <definedNames>
    <definedName name="_xlnm.Print_Area" localSheetId="0">'Thesis Students and Topics'!$A$4:$L$191</definedName>
  </definedNames>
  <calcPr fullCalcOnLoad="1"/>
</workbook>
</file>

<file path=xl/sharedStrings.xml><?xml version="1.0" encoding="utf-8"?>
<sst xmlns="http://schemas.openxmlformats.org/spreadsheetml/2006/main" count="1110" uniqueCount="607">
  <si>
    <t>Norbert</t>
  </si>
  <si>
    <t>Novitsky</t>
  </si>
  <si>
    <t>Mchael</t>
  </si>
  <si>
    <t>Jet correlations</t>
  </si>
  <si>
    <t>Tokyo-CNS</t>
  </si>
  <si>
    <t>Kamin</t>
  </si>
  <si>
    <t xml:space="preserve">    Continuum dielectrons</t>
  </si>
  <si>
    <t>Karatsu</t>
  </si>
  <si>
    <t>Andrey</t>
  </si>
  <si>
    <t>Kazantsev</t>
  </si>
  <si>
    <t>Kuchatov</t>
  </si>
  <si>
    <t>Manko</t>
  </si>
  <si>
    <t>Byung Il</t>
  </si>
  <si>
    <t>Brian</t>
  </si>
  <si>
    <t>Love</t>
  </si>
  <si>
    <t>McCumber</t>
  </si>
  <si>
    <t>Means</t>
  </si>
  <si>
    <t>Maxim</t>
  </si>
  <si>
    <t>Naglis</t>
  </si>
  <si>
    <t xml:space="preserve">   </t>
  </si>
  <si>
    <t>Nguyen</t>
  </si>
  <si>
    <t xml:space="preserve"> Gamma-jet</t>
  </si>
  <si>
    <t>Alekzander</t>
  </si>
  <si>
    <t>Nyanin</t>
  </si>
  <si>
    <t>Okley</t>
  </si>
  <si>
    <t>Georgia State</t>
  </si>
  <si>
    <t>Dillon</t>
  </si>
  <si>
    <t>Roach</t>
  </si>
  <si>
    <t>Deepali</t>
  </si>
  <si>
    <t>Sharma</t>
  </si>
  <si>
    <t>Kohei</t>
  </si>
  <si>
    <t>Shoji</t>
  </si>
  <si>
    <t>Andras</t>
  </si>
  <si>
    <t>Ster</t>
  </si>
  <si>
    <t xml:space="preserve">PHENIX ZDC simulations and analysis of particle spectra and correlations in high energy heavy ion collisions </t>
  </si>
  <si>
    <t>KRKI RMKI</t>
  </si>
  <si>
    <t>Themann</t>
  </si>
  <si>
    <t xml:space="preserve"> Open charm</t>
  </si>
  <si>
    <t>Hugo</t>
  </si>
  <si>
    <t>Valle</t>
  </si>
  <si>
    <t>Phi meson elliptic flow in CuCu collisions at 200 GeV</t>
  </si>
  <si>
    <t>Robbert</t>
  </si>
  <si>
    <t>Zabbala</t>
  </si>
  <si>
    <t>W.</t>
  </si>
  <si>
    <t>Anderson</t>
  </si>
  <si>
    <t xml:space="preserve"> HBD Construction</t>
  </si>
  <si>
    <t>Miroslav</t>
  </si>
  <si>
    <t xml:space="preserve">Havranek </t>
  </si>
  <si>
    <t>Institute of Physics-Prague</t>
  </si>
  <si>
    <t>Michal</t>
  </si>
  <si>
    <t xml:space="preserve">Marcisovsky </t>
  </si>
  <si>
    <t xml:space="preserve">Gary </t>
  </si>
  <si>
    <t>Lopez</t>
  </si>
  <si>
    <t>SUNY-chem</t>
  </si>
  <si>
    <t xml:space="preserve">Nathan </t>
  </si>
  <si>
    <t>Borggren</t>
  </si>
  <si>
    <t xml:space="preserve">Rui              </t>
  </si>
  <si>
    <t>Wei</t>
  </si>
  <si>
    <t xml:space="preserve">Sourov </t>
  </si>
  <si>
    <t>Tarafdar</t>
  </si>
  <si>
    <t>Probing Quark-Gluon Plasma with leptonic observables with PHENIX detector</t>
  </si>
  <si>
    <t>Banaras Hindu University</t>
  </si>
  <si>
    <t>Singh</t>
  </si>
  <si>
    <t>Fujiwara</t>
  </si>
  <si>
    <t>MSI</t>
  </si>
  <si>
    <t xml:space="preserve"> MSI</t>
  </si>
  <si>
    <t xml:space="preserve"> MSI </t>
  </si>
  <si>
    <t>Hussein</t>
  </si>
  <si>
    <t>Al-Ta'ani</t>
  </si>
  <si>
    <t>Kyle</t>
  </si>
  <si>
    <t>Run8 pp-&gt;J/psi X data and FVTX detector construction</t>
  </si>
  <si>
    <t>NMSU</t>
  </si>
  <si>
    <t>Amaresh</t>
  </si>
  <si>
    <t>Datta</t>
  </si>
  <si>
    <t>Phd</t>
  </si>
  <si>
    <t>Umass</t>
  </si>
  <si>
    <t>Kawall</t>
  </si>
  <si>
    <t>spin</t>
  </si>
  <si>
    <t>charged pion ALL measurement from Run 9 pp</t>
  </si>
  <si>
    <t>Graduate Students as of 12/11/08</t>
  </si>
  <si>
    <t>Number of non-PhD students working (degree not complete)</t>
  </si>
  <si>
    <t>Total Number of non-PhD Graduate Students</t>
  </si>
  <si>
    <t>Measuring the Partonic Orbital Angular Momentum in the Proton
from Two Particle Azimuthal Correlations at PHENIX in Run3pp</t>
  </si>
  <si>
    <t>Modification of Jet-Properties in Ultrarelativistic 
d+Au, Cu+Cu and Au+Au Collisions at √sNN = 200 GeV</t>
  </si>
  <si>
    <t>Systematic study of high-pT di-jet correlations in nuclear collisions with the
PHENIX experiment at RHIC</t>
  </si>
  <si>
    <t>Vertesi</t>
  </si>
  <si>
    <r>
      <t>p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 xml:space="preserve"> spectra from 200 GeV d+Au</t>
    </r>
  </si>
  <si>
    <t>Effective Charges Near 56Ni and Production of Anti-Nuclei Studied with Heavy-Ion Reactions</t>
  </si>
  <si>
    <t>Ansgar</t>
  </si>
  <si>
    <t>Kumpmann</t>
  </si>
  <si>
    <t>Production of Neutral Pions in 200 GeV p+p Collisions</t>
  </si>
  <si>
    <t>Prompt Photon Production in Proton-Proton Collisions at √s = 200 GeV</t>
  </si>
  <si>
    <t>Kenichi</t>
  </si>
  <si>
    <t>Nakano</t>
  </si>
  <si>
    <t xml:space="preserve"> Double helicity asymmetry in multi-particle measurement
from polarized proton-proton collision at PHENIX</t>
  </si>
  <si>
    <t>Kohichi</t>
  </si>
  <si>
    <t>Sakashita</t>
  </si>
  <si>
    <t>Prompt photon production in polarized proton-proton collision  at PHENIX</t>
  </si>
  <si>
    <r>
      <t>Nuclear Modification of Single Electrons from Heavy-Flavor Decays in Au-Au Collisions at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 GeV</t>
    </r>
  </si>
  <si>
    <t>Degree</t>
  </si>
  <si>
    <t>Present Position</t>
  </si>
  <si>
    <t>Total Number of Graduate Students</t>
  </si>
  <si>
    <t>Total</t>
  </si>
  <si>
    <t>PhD Completion date</t>
  </si>
  <si>
    <t>Alder Planetarium, Chicago</t>
  </si>
  <si>
    <t>BNL-PD</t>
  </si>
  <si>
    <t>UCR-Scientist</t>
  </si>
  <si>
    <t>Frankfurt</t>
  </si>
  <si>
    <t>LANL-STAFF</t>
  </si>
  <si>
    <t>LANL-PD</t>
  </si>
  <si>
    <t>RBRC-Fellow?</t>
  </si>
  <si>
    <t>Industry</t>
  </si>
  <si>
    <t>LLNL-PD</t>
  </si>
  <si>
    <t>SUNY-PD</t>
  </si>
  <si>
    <t>Subatech-Nantes</t>
  </si>
  <si>
    <t>Colorado-PD</t>
  </si>
  <si>
    <t>Vanderbilt-PD</t>
  </si>
  <si>
    <t>SUNY-Faculty(Chem)</t>
  </si>
  <si>
    <t>Columbia-PD</t>
  </si>
  <si>
    <t>Jvyaskyla-PD</t>
  </si>
  <si>
    <t>Heidelberg-PD</t>
  </si>
  <si>
    <t>Bloomberg</t>
  </si>
  <si>
    <t>ORNL</t>
  </si>
  <si>
    <t>Hiroshima-PD</t>
  </si>
  <si>
    <t>LBL-PD</t>
  </si>
  <si>
    <t>ORNL-PD</t>
  </si>
  <si>
    <t>SUNY-PhD</t>
  </si>
  <si>
    <t>Heavy Flavor Production -single electrons</t>
  </si>
  <si>
    <t>charged particle multiplicity rapidity fluctuations in Au+Au</t>
  </si>
  <si>
    <t>Hiromi</t>
  </si>
  <si>
    <t>Okada</t>
  </si>
  <si>
    <t>Single Spin asymmetry</t>
  </si>
  <si>
    <t>Victor</t>
  </si>
  <si>
    <t>charged particles in Au+Au (run 1+2_</t>
  </si>
  <si>
    <t>Marton</t>
  </si>
  <si>
    <t>Nagy</t>
  </si>
  <si>
    <t> Investigation of the perfect fluid picture in heavy ion collisions</t>
  </si>
  <si>
    <t>Csorgo</t>
  </si>
  <si>
    <t>Mate</t>
  </si>
  <si>
    <t>PHENIX Graduate Students as of 5/19/08</t>
  </si>
  <si>
    <t>Finance</t>
  </si>
  <si>
    <t>Saclay</t>
  </si>
  <si>
    <t>RBRC-PD</t>
  </si>
  <si>
    <t>Iowa State - PD</t>
  </si>
  <si>
    <t>Timo</t>
  </si>
  <si>
    <t>Alho</t>
  </si>
  <si>
    <t>Jyvaskyla</t>
  </si>
  <si>
    <t>Rak</t>
  </si>
  <si>
    <t>Hard/Photon</t>
  </si>
  <si>
    <t>Fukutaro</t>
  </si>
  <si>
    <t>Kajihara</t>
  </si>
  <si>
    <t xml:space="preserve">     Measurement of Single Electrons from Semi-Leptonic Decay of Heavy Quarks in Au + Au Collisions at $\sqrt{s_{NN}}$ = 200~GeV</t>
  </si>
  <si>
    <t>Midrapidity Neutral-Pion Production in Proton-Proton Collisions at √s = 200GeV</t>
  </si>
  <si>
    <t>Karim</t>
  </si>
  <si>
    <t>El Chenawi</t>
  </si>
  <si>
    <t>A High Resolution Tracking System for High Energy Heavy-Ion Experiments</t>
  </si>
  <si>
    <t>Tahsina</t>
  </si>
  <si>
    <t>Ferdousi</t>
  </si>
  <si>
    <t>Measurement of Charged Particle Multiplicity with the Multiplicity and Vertex Detector
at the PHENIX Detector at RHIC</t>
  </si>
  <si>
    <t>Susumu</t>
  </si>
  <si>
    <t>Oda</t>
  </si>
  <si>
    <t>Measurement of Vector Mesons in the e+e- Channel in Cu+Cu Collisions</t>
  </si>
  <si>
    <t>Yoshi</t>
  </si>
  <si>
    <t>Fukao</t>
  </si>
  <si>
    <t xml:space="preserve">  Double spin asymmetry in pi0 production in p+p collisions</t>
  </si>
  <si>
    <t>Saito</t>
  </si>
  <si>
    <t>Manabu</t>
  </si>
  <si>
    <t>Togawa</t>
  </si>
  <si>
    <t>Single Transverse-spin asymmetry in forward neutron production in
  p+p collisions at 200 GeV and 410 GeV</t>
  </si>
  <si>
    <t>Etude de la production de charme ouvert et de Drell-Yan dans les collisions p+p 
avec PHENIX à RHIC</t>
  </si>
  <si>
    <t>Eric</t>
  </si>
  <si>
    <t>Richardson</t>
  </si>
  <si>
    <t>University of Maryland</t>
  </si>
  <si>
    <t>Mignery</t>
  </si>
  <si>
    <t>Lesley</t>
  </si>
  <si>
    <t>D'Orazio</t>
  </si>
  <si>
    <t>Azimuthal Correlation and Conditional Yield Measurements in √sNN=200GeV 
in Au+Au, d+Au and p+p Collisions at RHIC</t>
  </si>
  <si>
    <t>SUNY-Stony Brook (Chem)</t>
  </si>
  <si>
    <t>Azimuthal Anisotropy of Charged Hadrons from AGS to RHIC</t>
  </si>
  <si>
    <t>PhD complete</t>
  </si>
  <si>
    <t>PhD not complete</t>
  </si>
  <si>
    <t>non-PhD complete</t>
  </si>
  <si>
    <t>non-PhD not compete</t>
  </si>
  <si>
    <t>total students completed</t>
  </si>
  <si>
    <t>check PhD students=num finished+num not finished</t>
  </si>
  <si>
    <t>Check non-PhD students=num finished+num not finished</t>
  </si>
  <si>
    <t>Check total Students=num PhD+num non-PhD</t>
  </si>
  <si>
    <t>Check total students = num finished+num not finished</t>
  </si>
  <si>
    <t>Make sure to change the line limit to these</t>
  </si>
  <si>
    <t>Number of  Students with completed PhD</t>
  </si>
  <si>
    <t>Total Number of PhD students</t>
  </si>
  <si>
    <t>Number of non-PhD Students complete</t>
  </si>
  <si>
    <t>Muon tracking chamber for the PHENIX experiment at RHIC</t>
  </si>
  <si>
    <t>Post-Doc UNM</t>
  </si>
  <si>
    <t>Post-Doc BU</t>
  </si>
  <si>
    <t>Phi meson production in pp collisions at RHIC</t>
  </si>
  <si>
    <t>Phi Meson Production in Au-Au Collisions at 200 GeV Measured by the PHENIX Experiment at the Relativistic Heavy Ion Collider</t>
  </si>
  <si>
    <t>PhD students working (ie PhD not complete)</t>
  </si>
  <si>
    <t>Production de J/Psi dans les collisions proton-proton et deuton-or 
à 200 GeV dans le centre de masse nucléon-nucléon</t>
  </si>
  <si>
    <t>KwangBok</t>
  </si>
  <si>
    <t>Lee</t>
  </si>
  <si>
    <t>Korea University</t>
  </si>
  <si>
    <r>
      <t>Measurement of J/Psi Production in the e+e- Channel in d+Au collisions at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200GeV</t>
    </r>
  </si>
  <si>
    <t>Eva</t>
  </si>
  <si>
    <t>Haslum</t>
  </si>
  <si>
    <t>Event-by-event fluctuations in relativistic heavy-ion collisions</t>
  </si>
  <si>
    <t>Kieran</t>
  </si>
  <si>
    <t>Boyle</t>
  </si>
  <si>
    <t>Deshpande</t>
  </si>
  <si>
    <t>Charm production in 200-GeV  p+p collisions</t>
  </si>
  <si>
    <t>Taku</t>
  </si>
  <si>
    <t>J/psi -&gt; e+e- measurements in Au-Au Collisions at RHIC-PHENIX</t>
  </si>
  <si>
    <t>Adare</t>
  </si>
  <si>
    <t>Jet Physics in 200 GeV Cu+Cu Collisions</t>
  </si>
  <si>
    <t>University of Colorado</t>
  </si>
  <si>
    <t>Matthew</t>
  </si>
  <si>
    <t>Wysocki</t>
  </si>
  <si>
    <t>Quarkonia in Au+Au and Cu+Cu Collisions at 200 GeV</t>
  </si>
  <si>
    <t>Read</t>
  </si>
  <si>
    <t>Open Charm in Cu+Cu at 200 GeV</t>
  </si>
  <si>
    <t>Open Charm in p+p Collisions at 200 GeV</t>
  </si>
  <si>
    <t>Steven</t>
  </si>
  <si>
    <t>Skutnik</t>
  </si>
  <si>
    <t>A scalable analytic model for single event upsets in radiation-hardened
field programmable gate arrays in the PHENIX interaction region</t>
  </si>
  <si>
    <t>(Master's Thesis)</t>
  </si>
  <si>
    <t>Baldo</t>
  </si>
  <si>
    <t>Sahlmueller</t>
  </si>
  <si>
    <t>Spectra of pi0's, eta's and direct photons in 200 GeV Au+Au Collisions</t>
  </si>
  <si>
    <t>Anne</t>
  </si>
  <si>
    <t>Sickles</t>
  </si>
  <si>
    <t>Egdemir</t>
  </si>
  <si>
    <t>Shingo</t>
  </si>
  <si>
    <t>Sakai</t>
  </si>
  <si>
    <t>Azimuthal anisotropy of heavy flavor electrons in Au+Au collisions at  200 GeV</t>
  </si>
  <si>
    <t>Esumi</t>
  </si>
  <si>
    <t>First Position</t>
  </si>
  <si>
    <t>PhD</t>
  </si>
  <si>
    <t>MS</t>
  </si>
  <si>
    <t>S.</t>
  </si>
  <si>
    <t>Abeytunge</t>
  </si>
  <si>
    <t xml:space="preserve"> Si pixel front end electr</t>
  </si>
  <si>
    <t>SUNY-physics</t>
  </si>
  <si>
    <t xml:space="preserve"> BNL </t>
  </si>
  <si>
    <t>B.</t>
  </si>
  <si>
    <t>Azmoun</t>
  </si>
  <si>
    <t xml:space="preserve"> HBD upgrade</t>
  </si>
  <si>
    <t xml:space="preserve"> BNL</t>
  </si>
  <si>
    <t>T.</t>
  </si>
  <si>
    <t>Christ</t>
  </si>
  <si>
    <t>DC Calibrations</t>
  </si>
  <si>
    <t xml:space="preserve"> Germany (Ph.D.) </t>
  </si>
  <si>
    <t>L.</t>
  </si>
  <si>
    <t>Hammons</t>
  </si>
  <si>
    <t xml:space="preserve">  DC Front End Elec</t>
  </si>
  <si>
    <t xml:space="preserve"> SBU(Ph.D. prog.) </t>
  </si>
  <si>
    <t>J.</t>
  </si>
  <si>
    <t>Sugrim</t>
  </si>
  <si>
    <t xml:space="preserve"> DC monitoring</t>
  </si>
  <si>
    <t xml:space="preserve"> Industry</t>
  </si>
  <si>
    <t xml:space="preserve"> DC construction</t>
  </si>
  <si>
    <t xml:space="preserve"> U.S. Navy</t>
  </si>
  <si>
    <t xml:space="preserve">Ermias </t>
  </si>
  <si>
    <t>Atomssa</t>
  </si>
  <si>
    <t>Study of heavy quarkonia production in PHENIX central arm detector</t>
  </si>
  <si>
    <t>Laboratoire Leprince-Ringuet</t>
  </si>
  <si>
    <t xml:space="preserve">Granier de Cassagnac </t>
  </si>
  <si>
    <t>Ron</t>
  </si>
  <si>
    <t>Belmont</t>
  </si>
  <si>
    <t>Vanderbilt</t>
  </si>
  <si>
    <t>Chen</t>
  </si>
  <si>
    <t xml:space="preserve"> gamma-jet run7</t>
  </si>
  <si>
    <t>Z.</t>
  </si>
  <si>
    <t>Citron</t>
  </si>
  <si>
    <t xml:space="preserve"> Dileptons/HBD</t>
  </si>
  <si>
    <t>Csanad</t>
  </si>
  <si>
    <t>Bose-Einstein correlations at RHIC</t>
  </si>
  <si>
    <t>ELTE</t>
  </si>
  <si>
    <t xml:space="preserve"> Electron Pairs</t>
  </si>
  <si>
    <t>Sensi</t>
  </si>
  <si>
    <t>Dairaki</t>
  </si>
  <si>
    <t>Kyoto university</t>
  </si>
  <si>
    <t>Tanida</t>
  </si>
  <si>
    <t>M.</t>
  </si>
  <si>
    <t>Durham</t>
  </si>
  <si>
    <t>H.</t>
  </si>
  <si>
    <t>Gong</t>
  </si>
  <si>
    <t xml:space="preserve"> Direct photons</t>
  </si>
  <si>
    <t>Juszkiewicz</t>
  </si>
  <si>
    <t xml:space="preserve"> Jets in medium</t>
  </si>
  <si>
    <t>Measurement of the spectral shape of light mesons produced
in relativistic ion collisions through hadron decay modes</t>
  </si>
  <si>
    <t>PNPI</t>
  </si>
  <si>
    <t>Samsonov</t>
  </si>
  <si>
    <t>SUNY-Stony Brook
(Physics)</t>
  </si>
  <si>
    <t>Yuriy</t>
  </si>
  <si>
    <t>Nuclear Modification Factor for Hadrons at Forward and Backward Rapidities
in Deuteron+Gold Collisions at √sNN = 200 GeV</t>
  </si>
  <si>
    <t>Rakotozafindrabe</t>
  </si>
  <si>
    <t>Andry</t>
  </si>
  <si>
    <r>
      <t>J/</t>
    </r>
    <r>
      <rPr>
        <sz val="10"/>
        <rFont val="Symbol"/>
        <family val="1"/>
      </rPr>
      <t>Y</t>
    </r>
    <r>
      <rPr>
        <sz val="10"/>
        <rFont val="Arial"/>
        <family val="0"/>
      </rPr>
      <t xml:space="preserve"> Production in Cu+Cu Collisions</t>
    </r>
  </si>
  <si>
    <t>Transverse Momentum Distributions of Hadrons Produced in Au+Au Collisions at 130 GeV
 Measured by the PHENIX experiment at RHIC BNL</t>
  </si>
  <si>
    <r>
      <t>Pizero production in Au+Au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130 GeV</t>
    </r>
  </si>
  <si>
    <r>
      <t>Extraction of jet properties from two-particle azimuthal correlations
 in pp and AuAu collisions at 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 = 200 GeV</t>
    </r>
  </si>
  <si>
    <r>
      <t xml:space="preserve">Direct Photon Shine: Direct Photon and </t>
    </r>
    <r>
      <rPr>
        <u val="single"/>
        <sz val="10"/>
        <color indexed="12"/>
        <rFont val="Symbol"/>
        <family val="1"/>
      </rPr>
      <t>p</t>
    </r>
    <r>
      <rPr>
        <u val="single"/>
        <vertAlign val="superscript"/>
        <sz val="10"/>
        <color indexed="12"/>
        <rFont val="Arial"/>
        <family val="2"/>
      </rPr>
      <t>o</t>
    </r>
    <r>
      <rPr>
        <u val="single"/>
        <sz val="10"/>
        <color indexed="12"/>
        <rFont val="Arial"/>
        <family val="0"/>
      </rPr>
      <t xml:space="preserve"> Production
in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 Au-Au Collisions</t>
    </r>
  </si>
  <si>
    <r>
      <t>Space-time evolution of hot and dense matter probed by Bose-Einstein correlation
 in Au+Au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</t>
    </r>
  </si>
  <si>
    <r>
      <t>Angular Correlations in High p</t>
    </r>
    <r>
      <rPr>
        <u val="single"/>
        <vertAlign val="subscript"/>
        <sz val="10"/>
        <color indexed="12"/>
        <rFont val="Arial"/>
        <family val="2"/>
      </rPr>
      <t>T</t>
    </r>
    <r>
      <rPr>
        <u val="single"/>
        <sz val="10"/>
        <color indexed="12"/>
        <rFont val="Arial"/>
        <family val="0"/>
      </rPr>
      <t xml:space="preserve"> Particle Production in Au-Au Collisons at RHIC</t>
    </r>
  </si>
  <si>
    <r>
      <t>Study of Identified Hadron Spectra and Yields at Mid-rapidity in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
Au+Au Collisions</t>
    </r>
  </si>
  <si>
    <t>Single Muon Production and Implications for Charm in
√sNN = 200 GeV Au+Au Collisions</t>
  </si>
  <si>
    <r>
      <t xml:space="preserve">Etude de la production du J/psi dans les collisions or-or </t>
    </r>
    <r>
      <rPr>
        <sz val="10"/>
        <rFont val="Arial"/>
        <family val="0"/>
      </rPr>
      <t>à</t>
    </r>
    <r>
      <rPr>
        <sz val="10"/>
        <rFont val="Arial"/>
        <family val="0"/>
      </rPr>
      <t xml:space="preserve"> 200 GeV par paire de nucl</t>
    </r>
    <r>
      <rPr>
        <sz val="10"/>
        <rFont val="Arial"/>
        <family val="0"/>
      </rPr>
      <t>é</t>
    </r>
    <r>
      <rPr>
        <sz val="10"/>
        <rFont val="Arial"/>
        <family val="0"/>
      </rPr>
      <t>ons 
dans l'expérience PHENIX</t>
    </r>
  </si>
  <si>
    <t>Jiamin</t>
  </si>
  <si>
    <t>Jin</t>
  </si>
  <si>
    <t>Direct photon Jet Physics in 200GeV/c Au+Au Collisions</t>
  </si>
  <si>
    <t>Tatia</t>
  </si>
  <si>
    <t>Engelmore</t>
  </si>
  <si>
    <t>Ali</t>
  </si>
  <si>
    <t>Hanks</t>
  </si>
  <si>
    <t>Yue Shi</t>
  </si>
  <si>
    <t>Lai</t>
  </si>
  <si>
    <t>Vazquez</t>
  </si>
  <si>
    <t>Hisham</t>
  </si>
  <si>
    <t>Albataineh</t>
  </si>
  <si>
    <r>
      <t>Measurment of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for transverse single-spin from 62.4GeV and 200GeV</t>
    </r>
  </si>
  <si>
    <t>Liu</t>
  </si>
  <si>
    <t>Joeseph</t>
  </si>
  <si>
    <t>Seele</t>
  </si>
  <si>
    <r>
      <t>Cross section and A</t>
    </r>
    <r>
      <rPr>
        <u val="single"/>
        <vertAlign val="subscript"/>
        <sz val="10"/>
        <rFont val="Arial"/>
        <family val="2"/>
      </rPr>
      <t>LL</t>
    </r>
    <r>
      <rPr>
        <u val="single"/>
        <sz val="10"/>
        <rFont val="Arial"/>
        <family val="0"/>
      </rPr>
      <t xml:space="preserve"> for </t>
    </r>
    <r>
      <rPr>
        <u val="single"/>
        <sz val="10"/>
        <rFont val="Symbol"/>
        <family val="1"/>
      </rPr>
      <t>h</t>
    </r>
    <r>
      <rPr>
        <u val="single"/>
        <sz val="10"/>
        <rFont val="Arial"/>
        <family val="0"/>
      </rPr>
      <t xml:space="preserve"> production in polarized p+p collisions at 200 GeV</t>
    </r>
  </si>
  <si>
    <t>Kinney</t>
  </si>
  <si>
    <t>Astrid</t>
  </si>
  <si>
    <t>Morreale</t>
  </si>
  <si>
    <t>Measurement of Longitudinal Double Spin Asymmetry through Charged Pions</t>
  </si>
  <si>
    <t>Barish</t>
  </si>
  <si>
    <t>Campbell</t>
  </si>
  <si>
    <t>Low mass di-electrons from Cu+Cu Collisions</t>
  </si>
  <si>
    <t xml:space="preserve">Catherine </t>
  </si>
  <si>
    <t>Silvestre</t>
  </si>
  <si>
    <t>Saclay (CEA)</t>
  </si>
  <si>
    <t>Pereira</t>
  </si>
  <si>
    <t>Gonin</t>
  </si>
  <si>
    <t>Direct Photons in p+p Collisions at 200 GeV</t>
  </si>
  <si>
    <t>Delagrange</t>
  </si>
  <si>
    <t>Alan</t>
  </si>
  <si>
    <t>Dion</t>
  </si>
  <si>
    <t>Averbeck</t>
  </si>
  <si>
    <t>TadaAki</t>
  </si>
  <si>
    <t>Isobe</t>
  </si>
  <si>
    <t>Direct Photon and pi0 Production in 200 GeV Au+Au Collisions</t>
  </si>
  <si>
    <t>Jamil</t>
  </si>
  <si>
    <t>Spin</t>
  </si>
  <si>
    <t>Nathan</t>
  </si>
  <si>
    <t>Grau</t>
  </si>
  <si>
    <t>Iowa State University</t>
  </si>
  <si>
    <t>Constantin</t>
  </si>
  <si>
    <t>Hua</t>
  </si>
  <si>
    <t>Pei</t>
  </si>
  <si>
    <t>Oliver</t>
  </si>
  <si>
    <t>Zaudtke</t>
  </si>
  <si>
    <t>J/Psi formation and decay in polarized proton-proton collisions at PHENIX</t>
  </si>
  <si>
    <t>Takuma</t>
  </si>
  <si>
    <t>Horaguchi</t>
  </si>
  <si>
    <t>Pi0- and direct photon spectra from 200 GeV Au-Au and pp-data</t>
  </si>
  <si>
    <t>Reygers</t>
  </si>
  <si>
    <t>Wessels</t>
  </si>
  <si>
    <t>Sebastien</t>
  </si>
  <si>
    <t>Gadrat</t>
  </si>
  <si>
    <t>Open Charm Production in Au-Au Collisions at RHIC</t>
  </si>
  <si>
    <t>Roche</t>
  </si>
  <si>
    <t>Kushal</t>
  </si>
  <si>
    <t>Das</t>
  </si>
  <si>
    <t>J/Psi Production Measured via e+e- decays in Au-Au Collisions at RHIC</t>
  </si>
  <si>
    <t>Florida State University</t>
  </si>
  <si>
    <t>Frawley</t>
  </si>
  <si>
    <t>Ahmed</t>
  </si>
  <si>
    <t>Al-Jamel</t>
  </si>
  <si>
    <t>Mikhail</t>
  </si>
  <si>
    <t>Stepanov</t>
  </si>
  <si>
    <t>Charm production in 200-GeV polarized p-p collisions</t>
  </si>
  <si>
    <t>Vi-Nham</t>
  </si>
  <si>
    <t>Tram</t>
  </si>
  <si>
    <t>Drapier</t>
  </si>
  <si>
    <t>Clermont-Ferrand</t>
  </si>
  <si>
    <t>Christine</t>
  </si>
  <si>
    <t>Aidala</t>
  </si>
  <si>
    <t>Columbia University</t>
  </si>
  <si>
    <t>Cole</t>
  </si>
  <si>
    <t>Chiu</t>
  </si>
  <si>
    <t>Frantz</t>
  </si>
  <si>
    <t>Zhang</t>
  </si>
  <si>
    <t>Nagle</t>
  </si>
  <si>
    <t>Colorado</t>
  </si>
  <si>
    <t>Hemmick</t>
  </si>
  <si>
    <t>Fleuret</t>
  </si>
  <si>
    <t>WooJin</t>
  </si>
  <si>
    <t>Park</t>
  </si>
  <si>
    <t>Hong</t>
  </si>
  <si>
    <t>Armendariz</t>
  </si>
  <si>
    <t>Raul</t>
  </si>
  <si>
    <t>Run-4 Au-Au</t>
  </si>
  <si>
    <t>Papavassiliou</t>
  </si>
  <si>
    <t>Lajoie</t>
  </si>
  <si>
    <t>Sarah</t>
  </si>
  <si>
    <t>Rosendahl</t>
  </si>
  <si>
    <t>Nystrand</t>
  </si>
  <si>
    <t>Hiroshi</t>
  </si>
  <si>
    <t>Masui</t>
  </si>
  <si>
    <t>Elliptic Flow of Identified Hadrons in Au+Au and Cu+Cu Collisions at RHIC</t>
  </si>
  <si>
    <t>Mickey</t>
  </si>
  <si>
    <t>Sergey</t>
  </si>
  <si>
    <t>Justin</t>
  </si>
  <si>
    <t>Robert</t>
  </si>
  <si>
    <t>Mohammed</t>
  </si>
  <si>
    <t>Chun</t>
  </si>
  <si>
    <t>He</t>
  </si>
  <si>
    <t>Fields</t>
  </si>
  <si>
    <r>
      <t xml:space="preserve">Laboratoire </t>
    </r>
    <r>
      <rPr>
        <b/>
        <sz val="10"/>
        <rFont val="Arial"/>
        <family val="0"/>
      </rPr>
      <t>L</t>
    </r>
    <r>
      <rPr>
        <sz val="10"/>
        <rFont val="Arial"/>
        <family val="0"/>
      </rPr>
      <t>eprince-</t>
    </r>
    <r>
      <rPr>
        <b/>
        <sz val="10"/>
        <rFont val="Arial"/>
        <family val="0"/>
      </rPr>
      <t>R</t>
    </r>
    <r>
      <rPr>
        <sz val="10"/>
        <rFont val="Arial"/>
        <family val="0"/>
      </rPr>
      <t>inguet</t>
    </r>
  </si>
  <si>
    <t>Xiaopeng</t>
  </si>
  <si>
    <t>Zong</t>
  </si>
  <si>
    <r>
      <t>Klein-B</t>
    </r>
    <r>
      <rPr>
        <sz val="10"/>
        <rFont val="Arial"/>
        <family val="0"/>
      </rPr>
      <t>ö</t>
    </r>
    <r>
      <rPr>
        <sz val="10"/>
        <rFont val="Arial"/>
        <family val="0"/>
      </rPr>
      <t>sing</t>
    </r>
  </si>
  <si>
    <t>Torsten</t>
  </si>
  <si>
    <t>Dahms</t>
  </si>
  <si>
    <t>Measurement of Photons via Conversion Pairs with the PHENIX Experiment at RHIC</t>
  </si>
  <si>
    <t xml:space="preserve"> </t>
  </si>
  <si>
    <r>
      <t>J/</t>
    </r>
    <r>
      <rPr>
        <u val="single"/>
        <sz val="10"/>
        <color indexed="12"/>
        <rFont val="Symbol"/>
        <family val="1"/>
      </rPr>
      <t>Y</t>
    </r>
    <r>
      <rPr>
        <u val="single"/>
        <sz val="10"/>
        <color indexed="12"/>
        <rFont val="Arial"/>
        <family val="0"/>
      </rPr>
      <t xml:space="preserve"> Production in d+Au and p+p Collisions as √s=200 GeV</t>
    </r>
  </si>
  <si>
    <t>Study of Initial and Final State Effects in Ultrarelativistic Heavy Ion Collisions
Using Hadronic Probes</t>
  </si>
  <si>
    <r>
      <t>Measurement of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and A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0"/>
      </rPr>
      <t xml:space="preserve"> through Neutral and Charged Pions</t>
    </r>
  </si>
  <si>
    <t>Bennett</t>
  </si>
  <si>
    <t>Longitudinal Double spin asymmetry of Photon Production
in Polarized Protons at 200 GeV</t>
  </si>
  <si>
    <t>Longitudinal Double Spin Asymmetry of pi0 Production
in Polarized Protons at 200 GeV</t>
  </si>
  <si>
    <t>Riabov</t>
  </si>
  <si>
    <t>Study of Vector Mesons with the PHENIX Detector</t>
  </si>
  <si>
    <t>University of Sao Paulo</t>
  </si>
  <si>
    <t>Dietzsch</t>
  </si>
  <si>
    <t>Iowa State</t>
  </si>
  <si>
    <t>Zajc</t>
  </si>
  <si>
    <t>Institution</t>
  </si>
  <si>
    <t>Kyoto University</t>
  </si>
  <si>
    <t>New Mexico State University</t>
  </si>
  <si>
    <t>Tokyo Institute of Technology</t>
  </si>
  <si>
    <t>University of Muenster</t>
  </si>
  <si>
    <t>University of Tennessee</t>
  </si>
  <si>
    <t>University of Tsukuba</t>
  </si>
  <si>
    <t>Yonsei University</t>
  </si>
  <si>
    <t>Weizmann Institute</t>
  </si>
  <si>
    <t>University of New Mexico</t>
  </si>
  <si>
    <t>Adviser</t>
  </si>
  <si>
    <t>Thesis Topic</t>
  </si>
  <si>
    <t>Given Name</t>
  </si>
  <si>
    <t>Andrew</t>
  </si>
  <si>
    <t>Glenn</t>
  </si>
  <si>
    <t>Jason</t>
  </si>
  <si>
    <t>Newby</t>
  </si>
  <si>
    <t>Georgia State University</t>
  </si>
  <si>
    <t>Takashi</t>
  </si>
  <si>
    <t>Hachiya</t>
  </si>
  <si>
    <t>Tomoaki</t>
  </si>
  <si>
    <t>Nakamura</t>
  </si>
  <si>
    <t>Shibata</t>
  </si>
  <si>
    <t>Wooyoung</t>
  </si>
  <si>
    <t>Jang</t>
  </si>
  <si>
    <t>University of Korea</t>
  </si>
  <si>
    <t>Kweon</t>
  </si>
  <si>
    <t>Akio</t>
  </si>
  <si>
    <t>Kiyomichi</t>
  </si>
  <si>
    <t>Miake</t>
  </si>
  <si>
    <t>Young Gook</t>
  </si>
  <si>
    <t>Kim</t>
  </si>
  <si>
    <t>Kang</t>
  </si>
  <si>
    <t>Sang Su</t>
  </si>
  <si>
    <t>Ryu</t>
  </si>
  <si>
    <t>Fluctuations in the Charged Particle Multiplicity Distributions</t>
  </si>
  <si>
    <t>Dong Jo</t>
  </si>
  <si>
    <t>Alexander</t>
  </si>
  <si>
    <t>Milov</t>
  </si>
  <si>
    <t>Tserruya</t>
  </si>
  <si>
    <t>Jane</t>
  </si>
  <si>
    <t>Burward-Hoy</t>
  </si>
  <si>
    <t>Butsyk</t>
  </si>
  <si>
    <t>Jiangyong</t>
  </si>
  <si>
    <t>Jia</t>
  </si>
  <si>
    <t>Jacak</t>
  </si>
  <si>
    <t>Ken</t>
  </si>
  <si>
    <t>Oyama</t>
  </si>
  <si>
    <t>CNS-Tokyo</t>
  </si>
  <si>
    <t>Hamagaki</t>
  </si>
  <si>
    <t>Paul</t>
  </si>
  <si>
    <t>Nilsson</t>
  </si>
  <si>
    <t>Lund University</t>
  </si>
  <si>
    <t>David</t>
  </si>
  <si>
    <t>Silvermyr</t>
  </si>
  <si>
    <t>Muniruzzman</t>
  </si>
  <si>
    <t>UC-Riverside</t>
  </si>
  <si>
    <t>Hoover</t>
  </si>
  <si>
    <t>Seto</t>
  </si>
  <si>
    <t>Dmitri</t>
  </si>
  <si>
    <t>Kotchetgov</t>
  </si>
  <si>
    <t>Xavier</t>
  </si>
  <si>
    <t>Camard</t>
  </si>
  <si>
    <t>SUBATECH</t>
  </si>
  <si>
    <t>Henner</t>
  </si>
  <si>
    <t>Buesching</t>
  </si>
  <si>
    <t>Santo</t>
  </si>
  <si>
    <t>Stefan</t>
  </si>
  <si>
    <t>Bathe</t>
  </si>
  <si>
    <t>Christian</t>
  </si>
  <si>
    <t>Felice</t>
  </si>
  <si>
    <t>The PHENIX Muon Spectrometer and J/psi Production in √s=200 GeV 
proton-proton collisions at RHIC </t>
  </si>
  <si>
    <t>Family Name</t>
  </si>
  <si>
    <t>Other
Institution</t>
  </si>
  <si>
    <t>Production of Neutral Pions and Direct Photons in Ultra-Relativistic Au+Au Collisions</t>
  </si>
  <si>
    <t>Identified Particle Production in p+p and d+Au Collisions at RHIC Energies</t>
  </si>
  <si>
    <t>J/psi production properties from polarized proton-proton collisions at 200 GeV</t>
  </si>
  <si>
    <r>
      <t>High-pT Charged Hadron Suppression in Au-Au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</t>
    </r>
  </si>
  <si>
    <t>Completion
Date</t>
  </si>
  <si>
    <t>Second
Adviser</t>
  </si>
  <si>
    <t>Momentum Fluctuations and Production of Neutral Mesons in
Ultra-Relativistic Heavy Ion Collisions</t>
  </si>
  <si>
    <t xml:space="preserve">PHENIX Event Characterization Using Charged Particle Multiplicities
measured with the MVD </t>
  </si>
  <si>
    <r>
      <t>Measurements of production cross section of J/psi
in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 GeV Au+Au reactions at RHIC</t>
    </r>
  </si>
  <si>
    <t>Hadj Henni</t>
  </si>
  <si>
    <t>Matathias</t>
  </si>
  <si>
    <t>Anuj</t>
  </si>
  <si>
    <t>Purwar</t>
  </si>
  <si>
    <t>Drees</t>
  </si>
  <si>
    <t>Stenlund</t>
  </si>
  <si>
    <t>Hobbs</t>
  </si>
  <si>
    <t>Particle production in heavy ion collisions at RHIC energies</t>
  </si>
  <si>
    <t>Pate</t>
  </si>
  <si>
    <t>Hisayuki</t>
  </si>
  <si>
    <t>Torii</t>
  </si>
  <si>
    <t>Imai</t>
  </si>
  <si>
    <t>Sugitate</t>
  </si>
  <si>
    <t>Sorensen</t>
  </si>
  <si>
    <t>J/Psi Production in Heavy Ions at RHIC using PHENIX muon arms</t>
  </si>
  <si>
    <t>Oskarsson</t>
  </si>
  <si>
    <t>Experimental studies of particle production in ultra-relativistic heavy ion collisions</t>
  </si>
  <si>
    <t>J/Psi Production in Au+Au Collision at RHIC</t>
  </si>
  <si>
    <t>MinJung</t>
  </si>
  <si>
    <t>Yann</t>
  </si>
  <si>
    <t>Cobigo</t>
  </si>
  <si>
    <t>Gosset</t>
  </si>
  <si>
    <t>Michael</t>
  </si>
  <si>
    <t>Issah</t>
  </si>
  <si>
    <t>SUNY-Stony Brook (Chemistry)</t>
  </si>
  <si>
    <t>Lacey</t>
  </si>
  <si>
    <t>SUNY-Stony Brook (Physics)</t>
  </si>
  <si>
    <t>Hiroki</t>
  </si>
  <si>
    <t>Sato</t>
  </si>
  <si>
    <t>Soichiro</t>
  </si>
  <si>
    <t>Kametani</t>
  </si>
  <si>
    <t>Rickard</t>
  </si>
  <si>
    <t>du Rietz</t>
  </si>
  <si>
    <t>Gustafsson</t>
  </si>
  <si>
    <t>Henrik</t>
  </si>
  <si>
    <t>Tydesjo</t>
  </si>
  <si>
    <t>Hiroshima University</t>
  </si>
  <si>
    <t>Nobuyuki</t>
  </si>
  <si>
    <t>Kamihara</t>
  </si>
  <si>
    <t>Ryota</t>
  </si>
  <si>
    <t>Kohara</t>
  </si>
  <si>
    <t>J/psi Suppression Mechanism</t>
  </si>
  <si>
    <t>Yuji</t>
  </si>
  <si>
    <t>Tsuchimoto</t>
  </si>
  <si>
    <t>Homma</t>
  </si>
  <si>
    <t>Akitomo</t>
  </si>
  <si>
    <t>Enokizono</t>
  </si>
  <si>
    <t>Matsumoto</t>
  </si>
  <si>
    <t>Aspects of Hadron Production in High-Energy Heavy-Ion Collisions</t>
  </si>
  <si>
    <t>Photon/Hard</t>
  </si>
  <si>
    <t>Heavy/Light</t>
  </si>
  <si>
    <t>Global/Hadron</t>
  </si>
  <si>
    <t>PWG</t>
  </si>
  <si>
    <t>insert new rows below this line</t>
  </si>
  <si>
    <t>Ran</t>
  </si>
  <si>
    <t>Han</t>
  </si>
  <si>
    <t>D_LL from lambda-bar in Run-3</t>
  </si>
  <si>
    <t>Peking Univerity</t>
  </si>
  <si>
    <t>Mao</t>
  </si>
  <si>
    <t>Nuclear Energy</t>
  </si>
  <si>
    <t>SoonRye</t>
  </si>
  <si>
    <t>Chonbuk</t>
  </si>
  <si>
    <t>Study of J/Psi production in d+Au collisions with the PHENIX muon spectrometers</t>
  </si>
  <si>
    <t>Dapnia/Saclay</t>
  </si>
  <si>
    <t>Net charge fluctuations in AuAu collisions at RHIC</t>
  </si>
  <si>
    <t>Resonance studies in Heavy Ion collisions at RHIC</t>
  </si>
  <si>
    <t>Thomas</t>
  </si>
  <si>
    <t>Svensson</t>
  </si>
  <si>
    <t>Tracking Chambers with 2-Dimensional Readout for the PHENIX Experiment at RHIC</t>
  </si>
  <si>
    <t>J/psi Production in p+p Collisions at sqrt(s) = 200 GeV</t>
  </si>
  <si>
    <t>Azimuthal Photon Correlations in Ultra-relativistic p+A, Pb+Pb and Au+Au Reactions</t>
  </si>
  <si>
    <t>Ogilvie</t>
  </si>
  <si>
    <t>Rosati</t>
  </si>
  <si>
    <t>Kozlov</t>
  </si>
  <si>
    <t>(Electron Pairs)</t>
  </si>
  <si>
    <t>Wolf</t>
  </si>
  <si>
    <t>Holzmann</t>
  </si>
  <si>
    <t>Peter</t>
  </si>
  <si>
    <t>Tarjan</t>
  </si>
  <si>
    <t>Debrecen University</t>
  </si>
  <si>
    <t>Christopher</t>
  </si>
  <si>
    <t>Cleven</t>
  </si>
  <si>
    <t>Heavy Flavor Production and the Reaction Plane in Heavy Ion Collisions at RHIC</t>
  </si>
  <si>
    <t>Hai</t>
  </si>
  <si>
    <t>Qu</t>
  </si>
  <si>
    <t>Quarkonium Polarization Measurement at RHIC</t>
  </si>
  <si>
    <t>Donald</t>
  </si>
  <si>
    <t>Hornback</t>
  </si>
  <si>
    <t>Irakli</t>
  </si>
  <si>
    <t>Garishvili</t>
  </si>
  <si>
    <t>Gunji</t>
  </si>
  <si>
    <t>Cesar Luiz</t>
  </si>
  <si>
    <t>da Silva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</si>
</sst>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vertAlign val="subscript"/>
      <sz val="10"/>
      <color indexed="12"/>
      <name val="Arial"/>
      <family val="2"/>
    </font>
    <font>
      <u val="single"/>
      <sz val="10"/>
      <color indexed="12"/>
      <name val="Symbol"/>
      <family val="1"/>
    </font>
    <font>
      <u val="single"/>
      <vertAlign val="superscript"/>
      <sz val="10"/>
      <color indexed="12"/>
      <name val="Arial"/>
      <family val="2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2"/>
    </font>
    <font>
      <u val="single"/>
      <sz val="10"/>
      <name val="Symbol"/>
      <family val="1"/>
    </font>
    <font>
      <vertAlign val="superscript"/>
      <sz val="10"/>
      <name val="Arial"/>
      <family val="2"/>
    </font>
    <font>
      <sz val="12"/>
      <name val="Arial"/>
      <family val="0"/>
    </font>
    <font>
      <sz val="2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20" applyFont="1" applyBorder="1" applyAlignment="1">
      <alignment wrapText="1"/>
    </xf>
    <xf numFmtId="0" fontId="0" fillId="0" borderId="9" xfId="0" applyBorder="1" applyAlignment="1">
      <alignment/>
    </xf>
    <xf numFmtId="0" fontId="3" fillId="0" borderId="8" xfId="2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wrapText="1"/>
    </xf>
    <xf numFmtId="0" fontId="10" fillId="0" borderId="8" xfId="2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7" xfId="2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 wrapText="1"/>
    </xf>
    <xf numFmtId="0" fontId="11" fillId="0" borderId="8" xfId="2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8" xfId="20" applyFont="1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8" xfId="20" applyFill="1" applyBorder="1" applyAlignment="1">
      <alignment wrapText="1"/>
    </xf>
    <xf numFmtId="0" fontId="3" fillId="0" borderId="7" xfId="2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1" fillId="0" borderId="8" xfId="20" applyFont="1" applyFill="1" applyBorder="1" applyAlignment="1">
      <alignment wrapText="1"/>
    </xf>
    <xf numFmtId="0" fontId="3" fillId="0" borderId="8" xfId="2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1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5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0" xfId="0" applyBorder="1" applyAlignment="1">
      <alignment wrapText="1"/>
    </xf>
    <xf numFmtId="0" fontId="0" fillId="0" borderId="40" xfId="0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42" xfId="0" applyBorder="1" applyAlignment="1">
      <alignment wrapText="1"/>
    </xf>
    <xf numFmtId="0" fontId="3" fillId="0" borderId="36" xfId="20" applyBorder="1" applyAlignment="1">
      <alignment wrapText="1"/>
    </xf>
    <xf numFmtId="0" fontId="0" fillId="0" borderId="37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0" fillId="0" borderId="0" xfId="2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17" fillId="0" borderId="8" xfId="0" applyFont="1" applyBorder="1" applyAlignment="1">
      <alignment/>
    </xf>
    <xf numFmtId="0" fontId="0" fillId="0" borderId="3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PHENIX PhDs Awarded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15"/>
          <c:w val="0.851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'Thesis Students and Topics'!$N$194:$N$204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'Thesis Students and Topics'!$O$194:$O$204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0147"/>
        <c:crosses val="autoZero"/>
        <c:auto val="1"/>
        <c:lblOffset val="100"/>
        <c:noMultiLvlLbl val="0"/>
      </c:catAx>
      <c:valAx>
        <c:axId val="30320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177</xdr:row>
      <xdr:rowOff>161925</xdr:rowOff>
    </xdr:from>
    <xdr:to>
      <xdr:col>10</xdr:col>
      <xdr:colOff>1019175</xdr:colOff>
      <xdr:row>190</xdr:row>
      <xdr:rowOff>0</xdr:rowOff>
    </xdr:to>
    <xdr:graphicFrame>
      <xdr:nvGraphicFramePr>
        <xdr:cNvPr id="1" name="Chart 1"/>
        <xdr:cNvGraphicFramePr/>
      </xdr:nvGraphicFramePr>
      <xdr:xfrm>
        <a:off x="6867525" y="54254400"/>
        <a:ext cx="5000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pton.nmsu.edu/thesis/hoover.ps.gz" TargetMode="External" /><Relationship Id="rId2" Type="http://schemas.openxmlformats.org/officeDocument/2006/relationships/hyperlink" Target="http://www.phenix.bnl.gov/WWW/publish/satohiro/thesis/thesis.ps.gz" TargetMode="External" /><Relationship Id="rId3" Type="http://schemas.openxmlformats.org/officeDocument/2006/relationships/hyperlink" Target="http://www.phenix.bnl.gov/phenix/WWW/publish/milov/PhD/thesis.pdf" TargetMode="External" /><Relationship Id="rId4" Type="http://schemas.openxmlformats.org/officeDocument/2006/relationships/hyperlink" Target="http://www.phenix.bnl.gov/WWW/publish/janebh/thesis.pdf" TargetMode="External" /><Relationship Id="rId5" Type="http://schemas.openxmlformats.org/officeDocument/2006/relationships/hyperlink" Target="http://www.kosufy.lu.se/staff/david/thesis/thesis.html" TargetMode="External" /><Relationship Id="rId6" Type="http://schemas.openxmlformats.org/officeDocument/2006/relationships/hyperlink" Target="http://www.phenix.bnl.gov/phenix/WWW/photon/theses/oyama_thesis.pdf" TargetMode="External" /><Relationship Id="rId7" Type="http://schemas.openxmlformats.org/officeDocument/2006/relationships/hyperlink" Target="https://www.phenix.bnl.gov/WWW/publish/bathe/thesis/diss_bathe.pdf" TargetMode="External" /><Relationship Id="rId8" Type="http://schemas.openxmlformats.org/officeDocument/2006/relationships/hyperlink" Target="http://www.phenix.bnl.gov/WWW/publish/buschin/diss_buesching.pdf" TargetMode="External" /><Relationship Id="rId9" Type="http://schemas.openxmlformats.org/officeDocument/2006/relationships/hyperlink" Target="http://www.phenix.bnl.gov/WWW/publish/rjnewby/thesis_newby_jpsiAuAu.pdf" TargetMode="External" /><Relationship Id="rId10" Type="http://schemas.openxmlformats.org/officeDocument/2006/relationships/hyperlink" Target="http://www.phenix.bnl.gov/phenix/WWW/publish/zhangc/thesis/thesis_chun.pdf" TargetMode="External" /><Relationship Id="rId11" Type="http://schemas.openxmlformats.org/officeDocument/2006/relationships/hyperlink" Target="http://www.nevis.columbia.edu/~chiu/thesis/chiu_thesis.pdf" TargetMode="External" /><Relationship Id="rId12" Type="http://schemas.openxmlformats.org/officeDocument/2006/relationships/hyperlink" Target="https://www.phenix.bnl.gov/WWW/publish/pcon/Thesis/thesis.pdf" TargetMode="External" /><Relationship Id="rId13" Type="http://schemas.openxmlformats.org/officeDocument/2006/relationships/hyperlink" Target="http://www.phenix.bnl.gov/WWW/publish/enoki/thesis/main.pdf" TargetMode="External" /><Relationship Id="rId14" Type="http://schemas.openxmlformats.org/officeDocument/2006/relationships/hyperlink" Target="http://www.phenix.bnl.gov/WWW/publish/jfrantz/thesis/jfrantz_thesis_main_final.pdf" TargetMode="External" /><Relationship Id="rId15" Type="http://schemas.openxmlformats.org/officeDocument/2006/relationships/hyperlink" Target="https://www.phenix.bnl.gov/phenix/WWW/publish/kiyo/thesis/dthesis_kiyomichi.pdf" TargetMode="External" /><Relationship Id="rId16" Type="http://schemas.openxmlformats.org/officeDocument/2006/relationships/hyperlink" Target="http://www.phenix.bnl.gov/WWW/publish/kleinb/thesis/thesis.pdf" TargetMode="External" /><Relationship Id="rId17" Type="http://schemas.openxmlformats.org/officeDocument/2006/relationships/hyperlink" Target="http://www.phenix.bnl.gov/WWW/publish/felice/thesis/thesis.ps.gz" TargetMode="External" /><Relationship Id="rId18" Type="http://schemas.openxmlformats.org/officeDocument/2006/relationships/hyperlink" Target="http://www.phenix.bnl.gov/WWW/publish/afranz/thesis/MAIN.PDF" TargetMode="External" /><Relationship Id="rId19" Type="http://schemas.openxmlformats.org/officeDocument/2006/relationships/hyperlink" Target="http://www.phenix.bnl.gov/WWW/publish/jjia/thesis/thesis.pdf" TargetMode="External" /><Relationship Id="rId20" Type="http://schemas.openxmlformats.org/officeDocument/2006/relationships/hyperlink" Target="http://www.phenix.bnl.gov/~hubert/phenix_homepage/theses/Paul_Nilsson/thesis.ps" TargetMode="External" /><Relationship Id="rId21" Type="http://schemas.openxmlformats.org/officeDocument/2006/relationships/hyperlink" Target="http://www.phenix.bnl.gov/WWW/publish/tydes/thesis/thesis.pdf" TargetMode="External" /><Relationship Id="rId22" Type="http://schemas.openxmlformats.org/officeDocument/2006/relationships/hyperlink" Target="http://shepody.physics.iastate.edu/skutnik/thesis.pdf" TargetMode="External" /><Relationship Id="rId23" Type="http://schemas.openxmlformats.org/officeDocument/2006/relationships/hyperlink" Target="https://www.phenix.bnl.gov/WWW/publish/djkim/thesis/djkim.pdf.gz" TargetMode="External" /><Relationship Id="rId24" Type="http://schemas.openxmlformats.org/officeDocument/2006/relationships/hyperlink" Target="http://www.phenix.bnl.gov/WWW/publish/purwar/phdthesis/phdthesis_purwar.pdf" TargetMode="External" /><Relationship Id="rId25" Type="http://schemas.openxmlformats.org/officeDocument/2006/relationships/hyperlink" Target="http://www.phenix.bnl.gov/WWW/publish/htorii/dthesis/Defense040809.pdf" TargetMode="External" /><Relationship Id="rId26" Type="http://schemas.openxmlformats.org/officeDocument/2006/relationships/hyperlink" Target="https://www.phenix.bnl.gov/phenix/WWW/p/draft/tahsina/thesis/thesis.ps.gz" TargetMode="External" /><Relationship Id="rId27" Type="http://schemas.openxmlformats.org/officeDocument/2006/relationships/hyperlink" Target="https://www.phenix.bnl.gov/phenix/WWW/p/draft/tahsina/thesis/tf_defence.pdf" TargetMode="External" /><Relationship Id="rId28" Type="http://schemas.openxmlformats.org/officeDocument/2006/relationships/hyperlink" Target="http://www.phenix.bnl.gov/WWW/publish/purwar/phdthesis/phddefense_purwar.pdf" TargetMode="External" /><Relationship Id="rId29" Type="http://schemas.openxmlformats.org/officeDocument/2006/relationships/hyperlink" Target="https://www.phenix.bnl.gov/WWW/publish/tdahms/master-thesis/" TargetMode="External" /><Relationship Id="rId30" Type="http://schemas.openxmlformats.org/officeDocument/2006/relationships/hyperlink" Target="http://www.phenix.bnl.gov/WWW/publish/htorii/dthesis/dthesis_Hisayuki_Torii.pdf" TargetMode="External" /><Relationship Id="rId31" Type="http://schemas.openxmlformats.org/officeDocument/2006/relationships/hyperlink" Target="https://www.phenix.bnl.gov/WWW/publish/sickles/thesis.pdf" TargetMode="External" /><Relationship Id="rId32" Type="http://schemas.openxmlformats.org/officeDocument/2006/relationships/hyperlink" Target="http://www.phenix.bnl.gov/WWW/publish/aglenn/thesis/AndrewGlennThesis.pdf" TargetMode="External" /><Relationship Id="rId33" Type="http://schemas.openxmlformats.org/officeDocument/2006/relationships/hyperlink" Target="http://www-dapnia.cea.fr/Phocea/file.php?class=std&amp;&amp;file=Doc/Publications/Archives/dapnia-04-12-T.pdf" TargetMode="External" /><Relationship Id="rId34" Type="http://schemas.openxmlformats.org/officeDocument/2006/relationships/hyperlink" Target="https://www.phenix.bnl.gov/phenix/WWW/publish/gadrat/thesis/thesis.pdf" TargetMode="External" /><Relationship Id="rId35" Type="http://schemas.openxmlformats.org/officeDocument/2006/relationships/hyperlink" Target="http://www.phenix.bnl.gov/WWW/publish/wholz/thesis/thesis_holzmann.pdf" TargetMode="External" /><Relationship Id="rId36" Type="http://schemas.openxmlformats.org/officeDocument/2006/relationships/hyperlink" Target="http://www.phenix.bnl.gov/WWW/publish/ncgrau/Thesis/thesis.pdf" TargetMode="External" /><Relationship Id="rId37" Type="http://schemas.openxmlformats.org/officeDocument/2006/relationships/hyperlink" Target="http://nuclearphysics.nuclear.lu.se/theses/rdr.asp" TargetMode="External" /><Relationship Id="rId38" Type="http://schemas.openxmlformats.org/officeDocument/2006/relationships/hyperlink" Target="http://www.phenix.bnl.gov/WWW/publish/takuma/Doctor_Thesis/Doctor_Thesis_Takuma_Horaguchi.pdf" TargetMode="External" /><Relationship Id="rId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211"/>
  <sheetViews>
    <sheetView tabSelected="1" zoomScale="90" zoomScaleNormal="90" workbookViewId="0" topLeftCell="A4">
      <pane ySplit="7" topLeftCell="BM17" activePane="bottomLeft" state="frozen"/>
      <selection pane="topLeft" activeCell="A4" sqref="A4"/>
      <selection pane="bottomLeft" activeCell="C7" sqref="C7"/>
    </sheetView>
  </sheetViews>
  <sheetFormatPr defaultColWidth="11.421875" defaultRowHeight="12.75"/>
  <cols>
    <col min="1" max="1" width="8.421875" style="0" customWidth="1"/>
    <col min="2" max="2" width="12.421875" style="0" customWidth="1"/>
    <col min="3" max="3" width="56.8515625" style="27" customWidth="1"/>
    <col min="4" max="4" width="8.7109375" style="39" customWidth="1"/>
    <col min="5" max="5" width="11.421875" style="39" customWidth="1"/>
    <col min="6" max="6" width="16.28125" style="0" customWidth="1"/>
    <col min="7" max="7" width="14.421875" style="0" customWidth="1"/>
    <col min="8" max="8" width="10.28125" style="0" customWidth="1"/>
    <col min="9" max="9" width="9.7109375" style="0" customWidth="1"/>
    <col min="10" max="10" width="14.140625" style="0" customWidth="1"/>
    <col min="11" max="11" width="16.421875" style="0" customWidth="1"/>
    <col min="12" max="12" width="15.00390625" style="24" customWidth="1"/>
    <col min="13" max="16384" width="8.8515625" style="0" customWidth="1"/>
  </cols>
  <sheetData>
    <row r="6" spans="2:12" s="60" customFormat="1" ht="25.5" customHeight="1">
      <c r="B6" s="60" t="s">
        <v>139</v>
      </c>
      <c r="C6" s="61" t="s">
        <v>79</v>
      </c>
      <c r="D6" s="62"/>
      <c r="E6" s="62"/>
      <c r="L6" s="63"/>
    </row>
    <row r="9" ht="12.75" thickBot="1"/>
    <row r="10" spans="1:18" ht="39.75" customHeight="1" thickBot="1" thickTop="1">
      <c r="A10" s="26" t="s">
        <v>443</v>
      </c>
      <c r="B10" s="25" t="s">
        <v>503</v>
      </c>
      <c r="C10" s="5" t="s">
        <v>442</v>
      </c>
      <c r="D10" s="22" t="s">
        <v>99</v>
      </c>
      <c r="E10" s="14" t="s">
        <v>509</v>
      </c>
      <c r="F10" s="6" t="s">
        <v>431</v>
      </c>
      <c r="G10" s="6" t="s">
        <v>441</v>
      </c>
      <c r="H10" s="14" t="s">
        <v>510</v>
      </c>
      <c r="I10" s="14" t="s">
        <v>504</v>
      </c>
      <c r="J10" s="33" t="s">
        <v>566</v>
      </c>
      <c r="K10" s="38" t="s">
        <v>100</v>
      </c>
      <c r="L10" s="34" t="s">
        <v>235</v>
      </c>
      <c r="N10" s="24" t="s">
        <v>179</v>
      </c>
      <c r="O10" s="24" t="s">
        <v>180</v>
      </c>
      <c r="P10" s="24" t="s">
        <v>181</v>
      </c>
      <c r="Q10" s="24" t="s">
        <v>182</v>
      </c>
      <c r="R10" s="94" t="s">
        <v>103</v>
      </c>
    </row>
    <row r="11" ht="12.75" thickTop="1"/>
    <row r="13" spans="1:18" s="70" customFormat="1" ht="25.5" customHeight="1">
      <c r="A13" s="2"/>
      <c r="B13" s="95"/>
      <c r="C13" s="28"/>
      <c r="D13" s="40"/>
      <c r="E13" s="16"/>
      <c r="F13" s="31"/>
      <c r="G13" s="9"/>
      <c r="H13" s="9"/>
      <c r="I13" s="9"/>
      <c r="J13" s="12"/>
      <c r="K13" s="9"/>
      <c r="L13" s="35"/>
      <c r="M13"/>
      <c r="N13"/>
      <c r="O13"/>
      <c r="P13"/>
      <c r="Q13"/>
      <c r="R13"/>
    </row>
    <row r="14" spans="1:18" s="70" customFormat="1" ht="25.5" customHeight="1">
      <c r="A14" s="2" t="s">
        <v>567</v>
      </c>
      <c r="B14" s="95"/>
      <c r="C14" s="28"/>
      <c r="D14" s="40"/>
      <c r="E14" s="16"/>
      <c r="F14" s="31"/>
      <c r="G14" s="9"/>
      <c r="H14" s="9"/>
      <c r="I14" s="9"/>
      <c r="J14" s="12"/>
      <c r="K14" s="9"/>
      <c r="L14" s="35"/>
      <c r="M14"/>
      <c r="N14"/>
      <c r="O14"/>
      <c r="P14"/>
      <c r="Q14"/>
      <c r="R14"/>
    </row>
    <row r="15" spans="1:18" s="70" customFormat="1" ht="25.5" customHeight="1">
      <c r="A15" s="2"/>
      <c r="B15" s="95"/>
      <c r="C15" s="28"/>
      <c r="D15" s="40"/>
      <c r="E15" s="16"/>
      <c r="F15" s="31"/>
      <c r="G15" s="9"/>
      <c r="H15" s="9"/>
      <c r="I15" s="9"/>
      <c r="J15" s="12"/>
      <c r="K15" s="9"/>
      <c r="L15" s="35"/>
      <c r="M15"/>
      <c r="N15"/>
      <c r="O15"/>
      <c r="P15"/>
      <c r="Q15"/>
      <c r="R15"/>
    </row>
    <row r="16" spans="1:18" s="70" customFormat="1" ht="25.5" customHeight="1">
      <c r="A16" s="2"/>
      <c r="B16" s="95"/>
      <c r="C16" s="28"/>
      <c r="D16" s="40"/>
      <c r="E16" s="16"/>
      <c r="F16" s="31"/>
      <c r="G16" s="9"/>
      <c r="H16" s="9"/>
      <c r="I16" s="9"/>
      <c r="J16" s="12"/>
      <c r="K16" s="9"/>
      <c r="L16" s="35"/>
      <c r="M16"/>
      <c r="N16"/>
      <c r="O16"/>
      <c r="P16"/>
      <c r="Q16"/>
      <c r="R16"/>
    </row>
    <row r="17" spans="1:18" s="70" customFormat="1" ht="25.5" customHeight="1">
      <c r="A17" s="2"/>
      <c r="B17" s="95"/>
      <c r="C17" s="28"/>
      <c r="D17" s="40"/>
      <c r="E17" s="16"/>
      <c r="F17" s="31"/>
      <c r="G17" s="9"/>
      <c r="H17" s="9"/>
      <c r="I17" s="9"/>
      <c r="J17" s="12"/>
      <c r="K17" s="9"/>
      <c r="L17" s="35"/>
      <c r="M17"/>
      <c r="N17"/>
      <c r="O17"/>
      <c r="P17"/>
      <c r="Q17"/>
      <c r="R17"/>
    </row>
    <row r="18" spans="1:18" s="70" customFormat="1" ht="25.5" customHeight="1">
      <c r="A18" s="2"/>
      <c r="B18" s="95"/>
      <c r="C18" s="28"/>
      <c r="D18" s="40"/>
      <c r="E18" s="16"/>
      <c r="F18" s="31"/>
      <c r="G18" s="9"/>
      <c r="H18" s="9"/>
      <c r="I18" s="9"/>
      <c r="J18" s="12"/>
      <c r="K18" s="9"/>
      <c r="L18" s="35"/>
      <c r="M18"/>
      <c r="N18"/>
      <c r="O18"/>
      <c r="P18"/>
      <c r="Q18"/>
      <c r="R18"/>
    </row>
    <row r="19" spans="1:18" ht="25.5" customHeight="1">
      <c r="A19" s="125" t="s">
        <v>261</v>
      </c>
      <c r="B19" s="126" t="s">
        <v>262</v>
      </c>
      <c r="C19" s="122" t="s">
        <v>263</v>
      </c>
      <c r="D19" s="131" t="s">
        <v>236</v>
      </c>
      <c r="E19" s="132">
        <v>2008</v>
      </c>
      <c r="F19" s="134" t="s">
        <v>264</v>
      </c>
      <c r="G19" s="134" t="s">
        <v>265</v>
      </c>
      <c r="H19" s="134"/>
      <c r="I19" s="134"/>
      <c r="J19" s="136" t="s">
        <v>564</v>
      </c>
      <c r="K19" s="134"/>
      <c r="L19" s="138"/>
      <c r="M19" s="70"/>
      <c r="N19" s="70" t="b">
        <f>AND(IF($D19="PhD",TRUE),NOT(ISBLANK($E19)))</f>
        <v>1</v>
      </c>
      <c r="O19" s="70" t="b">
        <f>AND(IF($D19="PhD",TRUE),ISBLANK($E19))</f>
        <v>0</v>
      </c>
      <c r="P19" s="70" t="b">
        <f>AND($D19&lt;&gt;"PhD",NOT(ISBLANK($E19)))</f>
        <v>0</v>
      </c>
      <c r="Q19" s="70" t="b">
        <f>AND($D19&lt;&gt;"PhD",ISBLANK($E19))</f>
        <v>0</v>
      </c>
      <c r="R19">
        <f>IF(N19,E19,"")</f>
        <v>2008</v>
      </c>
    </row>
    <row r="20" spans="1:18" ht="25.5" customHeight="1">
      <c r="A20" s="102" t="s">
        <v>206</v>
      </c>
      <c r="B20" s="104" t="s">
        <v>207</v>
      </c>
      <c r="C20" s="127" t="s">
        <v>424</v>
      </c>
      <c r="D20" s="107" t="s">
        <v>236</v>
      </c>
      <c r="E20" s="109">
        <v>2008</v>
      </c>
      <c r="F20" s="111" t="s">
        <v>540</v>
      </c>
      <c r="G20" s="112" t="s">
        <v>208</v>
      </c>
      <c r="H20" s="112"/>
      <c r="I20" s="112"/>
      <c r="J20" s="114" t="s">
        <v>345</v>
      </c>
      <c r="K20" s="112" t="s">
        <v>142</v>
      </c>
      <c r="L20" s="117"/>
      <c r="N20" t="b">
        <f>AND(IF($D20="PhD",TRUE),NOT(ISBLANK($E20)))</f>
        <v>1</v>
      </c>
      <c r="O20" t="b">
        <f>AND(IF($D20="PhD",TRUE),ISBLANK($E20))</f>
        <v>0</v>
      </c>
      <c r="P20" t="b">
        <f>AND($D20&lt;&gt;"PhD",NOT(ISBLANK($E20)))</f>
        <v>0</v>
      </c>
      <c r="Q20" t="b">
        <f>AND($D20&lt;&gt;"PhD",ISBLANK($E20))</f>
        <v>0</v>
      </c>
      <c r="R20">
        <f>IF(N20,E20,"")</f>
        <v>2008</v>
      </c>
    </row>
    <row r="21" spans="1:18" ht="25.5" customHeight="1">
      <c r="A21" s="85" t="s">
        <v>247</v>
      </c>
      <c r="B21" s="73" t="s">
        <v>416</v>
      </c>
      <c r="C21" s="66" t="s">
        <v>277</v>
      </c>
      <c r="D21" s="89" t="s">
        <v>236</v>
      </c>
      <c r="E21" s="67">
        <v>2008</v>
      </c>
      <c r="F21" s="68" t="s">
        <v>241</v>
      </c>
      <c r="G21" s="68"/>
      <c r="H21" s="68"/>
      <c r="I21" s="68"/>
      <c r="J21" s="90"/>
      <c r="K21" s="68"/>
      <c r="L21" s="92"/>
      <c r="M21" s="70"/>
      <c r="N21" s="70" t="b">
        <f>AND(IF($D21="PhD",TRUE),NOT(ISBLANK($E21)))</f>
        <v>1</v>
      </c>
      <c r="O21" s="70" t="b">
        <f>AND(IF($D21="PhD",TRUE),ISBLANK($E21))</f>
        <v>0</v>
      </c>
      <c r="P21" s="70" t="b">
        <f>AND($D21&lt;&gt;"PhD",NOT(ISBLANK($E21)))</f>
        <v>0</v>
      </c>
      <c r="Q21" s="70" t="b">
        <f>AND($D21&lt;&gt;"PhD",ISBLANK($E21))</f>
        <v>0</v>
      </c>
      <c r="R21">
        <f>IF(N21,E21,"")</f>
        <v>2008</v>
      </c>
    </row>
    <row r="22" spans="1:18" ht="25.5" customHeight="1">
      <c r="A22" s="2" t="s">
        <v>364</v>
      </c>
      <c r="B22" s="95" t="s">
        <v>365</v>
      </c>
      <c r="C22" s="28" t="s">
        <v>366</v>
      </c>
      <c r="D22" s="40" t="s">
        <v>236</v>
      </c>
      <c r="E22" s="16">
        <v>2008</v>
      </c>
      <c r="F22" s="31" t="s">
        <v>367</v>
      </c>
      <c r="G22" s="9" t="s">
        <v>368</v>
      </c>
      <c r="H22" s="9"/>
      <c r="I22" s="9"/>
      <c r="J22" s="12" t="s">
        <v>564</v>
      </c>
      <c r="K22" s="9"/>
      <c r="L22" s="35"/>
      <c r="N22" t="b">
        <f>AND(IF($D22="PhD",TRUE),NOT(ISBLANK($E22)))</f>
        <v>1</v>
      </c>
      <c r="O22" t="b">
        <f>AND(IF($D22="PhD",TRUE),ISBLANK($E22))</f>
        <v>0</v>
      </c>
      <c r="P22" t="b">
        <f>AND($D22&lt;&gt;"PhD",NOT(ISBLANK($E22)))</f>
        <v>0</v>
      </c>
      <c r="Q22" t="b">
        <f>AND($D22&lt;&gt;"PhD",ISBLANK($E22))</f>
        <v>0</v>
      </c>
      <c r="R22">
        <f>IF(N22,E22,"")</f>
        <v>2008</v>
      </c>
    </row>
    <row r="23" spans="1:18" ht="12">
      <c r="A23" s="124" t="s">
        <v>568</v>
      </c>
      <c r="B23" s="121" t="s">
        <v>569</v>
      </c>
      <c r="C23" s="128" t="s">
        <v>570</v>
      </c>
      <c r="D23" s="89" t="s">
        <v>236</v>
      </c>
      <c r="E23" s="123">
        <v>2008</v>
      </c>
      <c r="F23" s="133" t="s">
        <v>571</v>
      </c>
      <c r="G23" s="133" t="s">
        <v>572</v>
      </c>
      <c r="H23" s="133"/>
      <c r="I23" s="133"/>
      <c r="J23" s="135" t="s">
        <v>345</v>
      </c>
      <c r="K23" s="133" t="s">
        <v>573</v>
      </c>
      <c r="L23" s="137"/>
      <c r="M23" s="70"/>
      <c r="N23" s="70" t="b">
        <f>AND(IF($D23="PhD",TRUE),NOT(ISBLANK($E23)))</f>
        <v>1</v>
      </c>
      <c r="O23" s="70" t="b">
        <f>AND(IF($D23="PhD",TRUE),ISBLANK($E23))</f>
        <v>0</v>
      </c>
      <c r="P23" s="70" t="b">
        <f>AND($D23&lt;&gt;"PhD",NOT(ISBLANK($E23)))</f>
        <v>0</v>
      </c>
      <c r="Q23" s="70" t="b">
        <f>AND($D23&lt;&gt;"PhD",ISBLANK($E23))</f>
        <v>0</v>
      </c>
      <c r="R23">
        <f>IF(N23,E23,"")</f>
        <v>2008</v>
      </c>
    </row>
    <row r="24" spans="1:18" ht="25.5" customHeight="1">
      <c r="A24" s="1" t="s">
        <v>600</v>
      </c>
      <c r="B24" s="96" t="s">
        <v>601</v>
      </c>
      <c r="C24" s="18" t="s">
        <v>220</v>
      </c>
      <c r="D24" s="40" t="s">
        <v>236</v>
      </c>
      <c r="E24" s="15">
        <v>2008</v>
      </c>
      <c r="F24" s="20" t="s">
        <v>436</v>
      </c>
      <c r="G24" s="7" t="s">
        <v>218</v>
      </c>
      <c r="H24" s="7" t="s">
        <v>527</v>
      </c>
      <c r="I24" s="7"/>
      <c r="J24" s="13" t="s">
        <v>564</v>
      </c>
      <c r="K24" s="7"/>
      <c r="L24" s="36"/>
      <c r="N24" t="b">
        <f>AND(IF($D24="PhD",TRUE),NOT(ISBLANK($E24)))</f>
        <v>1</v>
      </c>
      <c r="O24" t="b">
        <f>AND(IF($D24="PhD",TRUE),ISBLANK($E24))</f>
        <v>0</v>
      </c>
      <c r="P24" t="b">
        <f>AND($D24&lt;&gt;"PhD",NOT(ISBLANK($E24)))</f>
        <v>0</v>
      </c>
      <c r="Q24" t="b">
        <f>AND($D24&lt;&gt;"PhD",ISBLANK($E24))</f>
        <v>0</v>
      </c>
      <c r="R24">
        <f>IF(N24,E24,"")</f>
        <v>2008</v>
      </c>
    </row>
    <row r="25" spans="1:18" s="70" customFormat="1" ht="12">
      <c r="A25" s="1" t="s">
        <v>468</v>
      </c>
      <c r="B25" s="96" t="s">
        <v>587</v>
      </c>
      <c r="C25" s="18" t="s">
        <v>588</v>
      </c>
      <c r="D25" s="40" t="s">
        <v>236</v>
      </c>
      <c r="E25" s="15">
        <v>2008</v>
      </c>
      <c r="F25" s="20" t="s">
        <v>439</v>
      </c>
      <c r="G25" s="7" t="s">
        <v>470</v>
      </c>
      <c r="H25" s="7"/>
      <c r="I25" s="7"/>
      <c r="J25" s="13" t="s">
        <v>564</v>
      </c>
      <c r="K25" s="7"/>
      <c r="L25" s="36"/>
      <c r="M25"/>
      <c r="N25" t="b">
        <f>AND(IF($D25="PhD",TRUE),NOT(ISBLANK($E25)))</f>
        <v>1</v>
      </c>
      <c r="O25" t="b">
        <f>AND(IF($D25="PhD",TRUE),ISBLANK($E25))</f>
        <v>0</v>
      </c>
      <c r="P25" t="b">
        <f>AND($D25&lt;&gt;"PhD",NOT(ISBLANK($E25)))</f>
        <v>0</v>
      </c>
      <c r="Q25" t="b">
        <f>AND($D25&lt;&gt;"PhD",ISBLANK($E25))</f>
        <v>0</v>
      </c>
      <c r="R25">
        <f>IF(N25,E25,"")</f>
        <v>2008</v>
      </c>
    </row>
    <row r="26" spans="1:18" ht="25.5" customHeight="1">
      <c r="A26" s="1" t="s">
        <v>400</v>
      </c>
      <c r="B26" s="96" t="s">
        <v>401</v>
      </c>
      <c r="C26" s="18" t="s">
        <v>402</v>
      </c>
      <c r="D26" s="40" t="s">
        <v>236</v>
      </c>
      <c r="E26" s="15">
        <v>2008</v>
      </c>
      <c r="F26" s="20" t="s">
        <v>437</v>
      </c>
      <c r="G26" s="7" t="s">
        <v>460</v>
      </c>
      <c r="H26" s="7" t="s">
        <v>234</v>
      </c>
      <c r="I26" s="7"/>
      <c r="J26" s="13" t="s">
        <v>565</v>
      </c>
      <c r="K26" s="7"/>
      <c r="L26" s="36"/>
      <c r="N26" t="b">
        <f>AND(IF($D26="PhD",TRUE),NOT(ISBLANK($E26)))</f>
        <v>1</v>
      </c>
      <c r="O26" t="b">
        <f>AND(IF($D26="PhD",TRUE),ISBLANK($E26))</f>
        <v>0</v>
      </c>
      <c r="P26" t="b">
        <f>AND($D26&lt;&gt;"PhD",NOT(ISBLANK($E26)))</f>
        <v>0</v>
      </c>
      <c r="Q26" t="b">
        <f>AND($D26&lt;&gt;"PhD",ISBLANK($E26))</f>
        <v>0</v>
      </c>
      <c r="R26">
        <f>IF(N26,E26,"")</f>
        <v>2008</v>
      </c>
    </row>
    <row r="27" spans="1:18" s="70" customFormat="1" ht="25.5" customHeight="1">
      <c r="A27" s="1" t="s">
        <v>92</v>
      </c>
      <c r="B27" s="96" t="s">
        <v>93</v>
      </c>
      <c r="C27" s="18" t="s">
        <v>94</v>
      </c>
      <c r="D27" s="40" t="s">
        <v>236</v>
      </c>
      <c r="E27" s="15">
        <v>2008</v>
      </c>
      <c r="F27" s="20" t="s">
        <v>434</v>
      </c>
      <c r="G27" s="7" t="s">
        <v>453</v>
      </c>
      <c r="H27" s="7"/>
      <c r="I27" s="7"/>
      <c r="J27" s="13" t="s">
        <v>345</v>
      </c>
      <c r="K27" s="7"/>
      <c r="L27" s="36"/>
      <c r="M27"/>
      <c r="N27" t="b">
        <f>AND(IF($D27="PhD",TRUE),NOT(ISBLANK($E27)))</f>
        <v>1</v>
      </c>
      <c r="O27" t="b">
        <f>AND(IF($D27="PhD",TRUE),ISBLANK($E27))</f>
        <v>0</v>
      </c>
      <c r="P27" t="b">
        <f>AND($D27&lt;&gt;"PhD",NOT(ISBLANK($E27)))</f>
        <v>0</v>
      </c>
      <c r="Q27" t="b">
        <f>AND($D27&lt;&gt;"PhD",ISBLANK($E27))</f>
        <v>0</v>
      </c>
      <c r="R27">
        <f>IF(N27,E27,"")</f>
        <v>2008</v>
      </c>
    </row>
    <row r="28" spans="1:18" s="70" customFormat="1" ht="25.5" customHeight="1">
      <c r="A28" s="1" t="s">
        <v>159</v>
      </c>
      <c r="B28" s="96" t="s">
        <v>160</v>
      </c>
      <c r="C28" s="29" t="s">
        <v>161</v>
      </c>
      <c r="D28" s="40" t="s">
        <v>236</v>
      </c>
      <c r="E28" s="15">
        <v>2008</v>
      </c>
      <c r="F28" s="20" t="s">
        <v>479</v>
      </c>
      <c r="G28" s="7" t="s">
        <v>480</v>
      </c>
      <c r="H28" s="7"/>
      <c r="I28" s="7"/>
      <c r="J28" s="13" t="s">
        <v>564</v>
      </c>
      <c r="K28" s="7"/>
      <c r="L28" s="36"/>
      <c r="M28"/>
      <c r="N28" t="b">
        <f>AND(IF($D28="PhD",TRUE),NOT(ISBLANK($E28)))</f>
        <v>1</v>
      </c>
      <c r="O28" t="b">
        <f>AND(IF($D28="PhD",TRUE),ISBLANK($E28))</f>
        <v>0</v>
      </c>
      <c r="P28" t="b">
        <f>AND($D28&lt;&gt;"PhD",NOT(ISBLANK($E28)))</f>
        <v>0</v>
      </c>
      <c r="Q28" t="b">
        <f>AND($D28&lt;&gt;"PhD",ISBLANK($E28))</f>
        <v>0</v>
      </c>
      <c r="R28">
        <f>IF(N28,E28,"")</f>
        <v>2008</v>
      </c>
    </row>
    <row r="29" spans="1:18" s="70" customFormat="1" ht="24">
      <c r="A29" s="1" t="s">
        <v>350</v>
      </c>
      <c r="B29" s="96" t="s">
        <v>351</v>
      </c>
      <c r="C29" s="18"/>
      <c r="D29" s="40" t="s">
        <v>236</v>
      </c>
      <c r="E29" s="15">
        <v>2008</v>
      </c>
      <c r="F29" s="20" t="s">
        <v>348</v>
      </c>
      <c r="G29" s="7" t="s">
        <v>585</v>
      </c>
      <c r="H29" s="7"/>
      <c r="I29" s="7"/>
      <c r="J29" s="13" t="s">
        <v>563</v>
      </c>
      <c r="K29" s="7"/>
      <c r="L29" s="36"/>
      <c r="M29"/>
      <c r="N29" t="b">
        <f>AND(IF($D29="PhD",TRUE),NOT(ISBLANK($E29)))</f>
        <v>1</v>
      </c>
      <c r="O29" t="b">
        <f>AND(IF($D29="PhD",TRUE),ISBLANK($E29))</f>
        <v>0</v>
      </c>
      <c r="P29" t="b">
        <f>AND($D29&lt;&gt;"PhD",NOT(ISBLANK($E29)))</f>
        <v>0</v>
      </c>
      <c r="Q29" t="b">
        <f>AND($D29&lt;&gt;"PhD",ISBLANK($E29))</f>
        <v>0</v>
      </c>
      <c r="R29">
        <f>IF(N29,E29,"")</f>
        <v>2008</v>
      </c>
    </row>
    <row r="30" spans="1:18" s="70" customFormat="1" ht="25.5" customHeight="1">
      <c r="A30" s="97" t="s">
        <v>597</v>
      </c>
      <c r="B30" s="86" t="s">
        <v>598</v>
      </c>
      <c r="C30" s="66" t="s">
        <v>599</v>
      </c>
      <c r="D30" s="98" t="s">
        <v>236</v>
      </c>
      <c r="E30" s="74">
        <v>2008</v>
      </c>
      <c r="F30" s="75" t="s">
        <v>448</v>
      </c>
      <c r="G30" s="76" t="s">
        <v>409</v>
      </c>
      <c r="H30" s="76"/>
      <c r="I30" s="76"/>
      <c r="J30" s="77" t="s">
        <v>564</v>
      </c>
      <c r="K30" s="76"/>
      <c r="L30" s="99"/>
      <c r="N30" s="70" t="b">
        <f>AND(IF($D30="PhD",TRUE),NOT(ISBLANK($E30)))</f>
        <v>1</v>
      </c>
      <c r="O30" s="70" t="b">
        <f>AND(IF($D30="PhD",TRUE),ISBLANK($E30))</f>
        <v>0</v>
      </c>
      <c r="P30" s="70" t="b">
        <f>AND($D30&lt;&gt;"PhD",NOT(ISBLANK($E30)))</f>
        <v>0</v>
      </c>
      <c r="Q30" s="70" t="b">
        <f>AND($D30&lt;&gt;"PhD",ISBLANK($E30))</f>
        <v>0</v>
      </c>
      <c r="R30">
        <f>IF(N30,E30,"")</f>
        <v>2008</v>
      </c>
    </row>
    <row r="31" spans="1:18" s="70" customFormat="1" ht="25.5" customHeight="1">
      <c r="A31" s="97" t="s">
        <v>321</v>
      </c>
      <c r="B31" s="86" t="s">
        <v>322</v>
      </c>
      <c r="C31" s="82" t="s">
        <v>323</v>
      </c>
      <c r="D31" s="98" t="s">
        <v>236</v>
      </c>
      <c r="E31" s="74">
        <v>2008</v>
      </c>
      <c r="F31" s="75" t="s">
        <v>214</v>
      </c>
      <c r="G31" s="76" t="s">
        <v>324</v>
      </c>
      <c r="H31" s="76" t="s">
        <v>385</v>
      </c>
      <c r="I31" s="76"/>
      <c r="J31" s="77" t="s">
        <v>345</v>
      </c>
      <c r="K31" s="76"/>
      <c r="L31" s="99"/>
      <c r="N31" s="70" t="b">
        <f>AND(IF($D31="PhD",TRUE),NOT(ISBLANK($E31)))</f>
        <v>1</v>
      </c>
      <c r="O31" s="70" t="b">
        <f>AND(IF($D31="PhD",TRUE),ISBLANK($E31))</f>
        <v>0</v>
      </c>
      <c r="P31" s="70" t="b">
        <f>AND($D31&lt;&gt;"PhD",NOT(ISBLANK($E31)))</f>
        <v>0</v>
      </c>
      <c r="Q31" s="70" t="b">
        <f>AND($D31&lt;&gt;"PhD",ISBLANK($E31))</f>
        <v>0</v>
      </c>
      <c r="R31">
        <f>IF(N31,E31,"")</f>
        <v>2008</v>
      </c>
    </row>
    <row r="32" spans="1:18" s="70" customFormat="1" ht="12">
      <c r="A32" s="97" t="s">
        <v>331</v>
      </c>
      <c r="B32" s="86" t="s">
        <v>332</v>
      </c>
      <c r="C32" s="82" t="s">
        <v>531</v>
      </c>
      <c r="D32" s="98" t="s">
        <v>236</v>
      </c>
      <c r="E32" s="74">
        <v>2008</v>
      </c>
      <c r="F32" s="75" t="s">
        <v>333</v>
      </c>
      <c r="G32" s="76" t="s">
        <v>334</v>
      </c>
      <c r="H32" s="76" t="s">
        <v>335</v>
      </c>
      <c r="I32" s="76"/>
      <c r="J32" s="77" t="s">
        <v>564</v>
      </c>
      <c r="K32" s="76"/>
      <c r="L32" s="99"/>
      <c r="N32" s="70" t="b">
        <f>AND(IF($D32="PhD",TRUE),NOT(ISBLANK($E32)))</f>
        <v>1</v>
      </c>
      <c r="O32" s="70" t="b">
        <f>AND(IF($D32="PhD",TRUE),ISBLANK($E32))</f>
        <v>0</v>
      </c>
      <c r="P32" s="70" t="b">
        <f>AND($D32&lt;&gt;"PhD",NOT(ISBLANK($E32)))</f>
        <v>0</v>
      </c>
      <c r="Q32" s="70" t="b">
        <f>AND($D32&lt;&gt;"PhD",ISBLANK($E32))</f>
        <v>0</v>
      </c>
      <c r="R32">
        <f>IF(N32,E32,"")</f>
        <v>2008</v>
      </c>
    </row>
    <row r="33" spans="1:18" s="70" customFormat="1" ht="24">
      <c r="A33" s="97" t="s">
        <v>166</v>
      </c>
      <c r="B33" s="86" t="s">
        <v>167</v>
      </c>
      <c r="C33" s="80" t="s">
        <v>168</v>
      </c>
      <c r="D33" s="98" t="s">
        <v>236</v>
      </c>
      <c r="E33" s="74">
        <v>2008</v>
      </c>
      <c r="F33" s="75" t="s">
        <v>432</v>
      </c>
      <c r="G33" s="76" t="s">
        <v>165</v>
      </c>
      <c r="H33" s="76"/>
      <c r="I33" s="76"/>
      <c r="J33" s="77" t="s">
        <v>345</v>
      </c>
      <c r="K33" s="76"/>
      <c r="L33" s="99"/>
      <c r="N33" s="70" t="b">
        <f>AND(IF($D33="PhD",TRUE),NOT(ISBLANK($E33)))</f>
        <v>1</v>
      </c>
      <c r="O33" s="70" t="b">
        <f>AND(IF($D33="PhD",TRUE),ISBLANK($E33))</f>
        <v>0</v>
      </c>
      <c r="P33" s="70" t="b">
        <f>AND($D33&lt;&gt;"PhD",NOT(ISBLANK($E33)))</f>
        <v>0</v>
      </c>
      <c r="Q33" s="70" t="b">
        <f>AND($D33&lt;&gt;"PhD",ISBLANK($E33))</f>
        <v>0</v>
      </c>
      <c r="R33">
        <f>IF(N33,E33,"")</f>
        <v>2008</v>
      </c>
    </row>
    <row r="34" spans="1:18" s="70" customFormat="1" ht="25.5" customHeight="1">
      <c r="A34" s="85" t="s">
        <v>38</v>
      </c>
      <c r="B34" s="73" t="s">
        <v>39</v>
      </c>
      <c r="C34" s="66" t="s">
        <v>40</v>
      </c>
      <c r="D34" s="89" t="s">
        <v>236</v>
      </c>
      <c r="E34" s="67">
        <v>2008</v>
      </c>
      <c r="F34" s="68" t="s">
        <v>268</v>
      </c>
      <c r="G34" s="68"/>
      <c r="H34" s="68"/>
      <c r="I34" s="68"/>
      <c r="J34" s="90"/>
      <c r="K34" s="68"/>
      <c r="L34" s="92"/>
      <c r="N34" s="70" t="b">
        <f>AND(IF($D34="PhD",TRUE),NOT(ISBLANK($E34)))</f>
        <v>1</v>
      </c>
      <c r="O34" s="70" t="b">
        <f>AND(IF($D34="PhD",TRUE),ISBLANK($E34))</f>
        <v>0</v>
      </c>
      <c r="P34" s="70" t="b">
        <f>AND($D34&lt;&gt;"PhD",NOT(ISBLANK($E34)))</f>
        <v>0</v>
      </c>
      <c r="Q34" s="70" t="b">
        <f>AND($D34&lt;&gt;"PhD",ISBLANK($E34))</f>
        <v>0</v>
      </c>
      <c r="R34">
        <f>IF(N34,E34,"")</f>
        <v>2008</v>
      </c>
    </row>
    <row r="35" spans="1:18" ht="12">
      <c r="A35" s="85" t="s">
        <v>43</v>
      </c>
      <c r="B35" s="73" t="s">
        <v>44</v>
      </c>
      <c r="C35" s="66" t="s">
        <v>45</v>
      </c>
      <c r="D35" s="89" t="s">
        <v>64</v>
      </c>
      <c r="E35" s="67">
        <v>2007</v>
      </c>
      <c r="F35" s="68" t="s">
        <v>241</v>
      </c>
      <c r="G35" s="68"/>
      <c r="H35" s="68"/>
      <c r="I35" s="68"/>
      <c r="J35" s="90"/>
      <c r="K35" s="68"/>
      <c r="L35" s="92"/>
      <c r="M35" s="70"/>
      <c r="N35" s="70" t="b">
        <f>AND(IF($D35="PhD",TRUE),NOT(ISBLANK($E35)))</f>
        <v>0</v>
      </c>
      <c r="O35" s="70" t="b">
        <f>AND(IF($D35="PhD",TRUE),ISBLANK($E35))</f>
        <v>0</v>
      </c>
      <c r="P35" s="70" t="b">
        <f>AND($D35&lt;&gt;"PhD",NOT(ISBLANK($E35)))</f>
        <v>1</v>
      </c>
      <c r="Q35" s="70" t="b">
        <f>AND($D35&lt;&gt;"PhD",ISBLANK($E35))</f>
        <v>0</v>
      </c>
      <c r="R35">
        <f>IF(N35,E35,"")</f>
      </c>
    </row>
    <row r="36" spans="1:18" s="70" customFormat="1" ht="24">
      <c r="A36" s="1" t="s">
        <v>393</v>
      </c>
      <c r="B36" s="96" t="s">
        <v>392</v>
      </c>
      <c r="C36" s="87" t="s">
        <v>394</v>
      </c>
      <c r="D36" s="40" t="s">
        <v>236</v>
      </c>
      <c r="E36" s="15">
        <v>2007</v>
      </c>
      <c r="F36" s="20" t="s">
        <v>433</v>
      </c>
      <c r="G36" s="7" t="s">
        <v>522</v>
      </c>
      <c r="H36" s="7"/>
      <c r="I36" s="7"/>
      <c r="J36" s="13" t="s">
        <v>564</v>
      </c>
      <c r="K36" s="7" t="s">
        <v>105</v>
      </c>
      <c r="L36" s="36"/>
      <c r="M36"/>
      <c r="N36" t="b">
        <f>AND(IF($D36="PhD",TRUE),NOT(ISBLANK($E36)))</f>
        <v>1</v>
      </c>
      <c r="O36" t="b">
        <f>AND(IF($D36="PhD",TRUE),ISBLANK($E36))</f>
        <v>0</v>
      </c>
      <c r="P36" t="b">
        <f>AND($D36&lt;&gt;"PhD",NOT(ISBLANK($E36)))</f>
        <v>0</v>
      </c>
      <c r="Q36" t="b">
        <f>AND($D36&lt;&gt;"PhD",ISBLANK($E36))</f>
        <v>0</v>
      </c>
      <c r="R36">
        <f>IF(N36,E36,"")</f>
        <v>2007</v>
      </c>
    </row>
    <row r="37" spans="1:18" ht="12">
      <c r="A37" s="85" t="s">
        <v>138</v>
      </c>
      <c r="B37" s="73" t="s">
        <v>274</v>
      </c>
      <c r="C37" s="66" t="s">
        <v>275</v>
      </c>
      <c r="D37" s="89" t="s">
        <v>236</v>
      </c>
      <c r="E37" s="67">
        <v>2007</v>
      </c>
      <c r="F37" s="68" t="s">
        <v>276</v>
      </c>
      <c r="G37" s="68"/>
      <c r="H37" s="68"/>
      <c r="I37" s="68"/>
      <c r="J37" s="90"/>
      <c r="K37" s="68" t="s">
        <v>276</v>
      </c>
      <c r="L37" s="92"/>
      <c r="M37" s="70"/>
      <c r="N37" s="70" t="b">
        <f>AND(IF($D37="PhD",TRUE),NOT(ISBLANK($E37)))</f>
        <v>1</v>
      </c>
      <c r="O37" s="70" t="b">
        <f>AND(IF($D37="PhD",TRUE),ISBLANK($E37))</f>
        <v>0</v>
      </c>
      <c r="P37" s="70" t="b">
        <f>AND($D37&lt;&gt;"PhD",NOT(ISBLANK($E37)))</f>
        <v>0</v>
      </c>
      <c r="Q37" s="70" t="b">
        <f>AND($D37&lt;&gt;"PhD",ISBLANK($E37))</f>
        <v>0</v>
      </c>
      <c r="R37">
        <f>IF(N37,E37,"")</f>
        <v>2007</v>
      </c>
    </row>
    <row r="38" spans="1:18" s="100" customFormat="1" ht="24">
      <c r="A38" s="1" t="s">
        <v>605</v>
      </c>
      <c r="B38" s="96" t="s">
        <v>606</v>
      </c>
      <c r="C38" s="18" t="s">
        <v>426</v>
      </c>
      <c r="D38" s="40" t="s">
        <v>236</v>
      </c>
      <c r="E38" s="15">
        <v>2007</v>
      </c>
      <c r="F38" s="20" t="s">
        <v>427</v>
      </c>
      <c r="G38" s="7" t="s">
        <v>428</v>
      </c>
      <c r="H38" s="7" t="s">
        <v>586</v>
      </c>
      <c r="I38" s="7" t="s">
        <v>429</v>
      </c>
      <c r="J38" s="13" t="s">
        <v>564</v>
      </c>
      <c r="K38" s="7"/>
      <c r="L38" s="36"/>
      <c r="M38"/>
      <c r="N38" t="b">
        <f>AND(IF($D38="PhD",TRUE),NOT(ISBLANK($E38)))</f>
        <v>1</v>
      </c>
      <c r="O38" t="b">
        <f>AND(IF($D38="PhD",TRUE),ISBLANK($E38))</f>
        <v>0</v>
      </c>
      <c r="P38" t="b">
        <f>AND($D38&lt;&gt;"PhD",NOT(ISBLANK($E38)))</f>
        <v>0</v>
      </c>
      <c r="Q38" t="b">
        <f>AND($D38&lt;&gt;"PhD",ISBLANK($E38))</f>
        <v>0</v>
      </c>
      <c r="R38">
        <f>IF(N38,E38,"")</f>
        <v>2007</v>
      </c>
    </row>
    <row r="39" spans="1:18" ht="24">
      <c r="A39" s="1" t="s">
        <v>338</v>
      </c>
      <c r="B39" s="96" t="s">
        <v>339</v>
      </c>
      <c r="C39" s="18" t="s">
        <v>127</v>
      </c>
      <c r="D39" s="40" t="s">
        <v>236</v>
      </c>
      <c r="E39" s="15">
        <v>2007</v>
      </c>
      <c r="F39" s="20" t="s">
        <v>540</v>
      </c>
      <c r="G39" s="7" t="s">
        <v>518</v>
      </c>
      <c r="H39" s="7"/>
      <c r="I39" s="7"/>
      <c r="J39" s="13" t="s">
        <v>564</v>
      </c>
      <c r="K39" s="7" t="s">
        <v>143</v>
      </c>
      <c r="L39" s="36"/>
      <c r="N39" t="b">
        <f>AND(IF($D39="PhD",TRUE),NOT(ISBLANK($E39)))</f>
        <v>1</v>
      </c>
      <c r="O39" t="b">
        <f>AND(IF($D39="PhD",TRUE),ISBLANK($E39))</f>
        <v>0</v>
      </c>
      <c r="P39" t="b">
        <f>AND($D39&lt;&gt;"PhD",NOT(ISBLANK($E39)))</f>
        <v>0</v>
      </c>
      <c r="Q39" t="b">
        <f>AND($D39&lt;&gt;"PhD",ISBLANK($E39))</f>
        <v>0</v>
      </c>
      <c r="R39">
        <f>IF(N39,E39,"")</f>
        <v>2007</v>
      </c>
    </row>
    <row r="40" spans="1:18" ht="25.5" customHeight="1">
      <c r="A40" s="1" t="s">
        <v>162</v>
      </c>
      <c r="B40" s="96" t="s">
        <v>163</v>
      </c>
      <c r="C40" s="29" t="s">
        <v>164</v>
      </c>
      <c r="D40" s="40" t="s">
        <v>236</v>
      </c>
      <c r="E40" s="15">
        <v>2007</v>
      </c>
      <c r="F40" s="20" t="s">
        <v>432</v>
      </c>
      <c r="G40" s="7" t="s">
        <v>165</v>
      </c>
      <c r="H40" s="7"/>
      <c r="I40" s="7"/>
      <c r="J40" s="13" t="s">
        <v>345</v>
      </c>
      <c r="K40" s="7"/>
      <c r="L40" s="36"/>
      <c r="N40" t="b">
        <f>AND(IF($D40="PhD",TRUE),NOT(ISBLANK($E40)))</f>
        <v>1</v>
      </c>
      <c r="O40" t="b">
        <f>AND(IF($D40="PhD",TRUE),ISBLANK($E40))</f>
        <v>0</v>
      </c>
      <c r="P40" t="b">
        <f>AND($D40&lt;&gt;"PhD",NOT(ISBLANK($E40)))</f>
        <v>0</v>
      </c>
      <c r="Q40" t="b">
        <f>AND($D40&lt;&gt;"PhD",ISBLANK($E40))</f>
        <v>0</v>
      </c>
      <c r="R40">
        <f>IF(N40,E40,"")</f>
        <v>2007</v>
      </c>
    </row>
    <row r="41" spans="1:18" ht="25.5" customHeight="1">
      <c r="A41" s="1" t="s">
        <v>210</v>
      </c>
      <c r="B41" s="96" t="s">
        <v>604</v>
      </c>
      <c r="C41" s="18" t="s">
        <v>211</v>
      </c>
      <c r="D41" s="40" t="s">
        <v>236</v>
      </c>
      <c r="E41" s="15">
        <v>2007</v>
      </c>
      <c r="F41" s="20" t="s">
        <v>479</v>
      </c>
      <c r="G41" s="7" t="s">
        <v>480</v>
      </c>
      <c r="H41" s="7"/>
      <c r="I41" s="7"/>
      <c r="J41" s="13" t="s">
        <v>564</v>
      </c>
      <c r="K41" s="7"/>
      <c r="L41" s="36"/>
      <c r="N41" t="b">
        <f>AND(IF($D41="PhD",TRUE),NOT(ISBLANK($E41)))</f>
        <v>1</v>
      </c>
      <c r="O41" t="b">
        <f>AND(IF($D41="PhD",TRUE),ISBLANK($E41))</f>
        <v>0</v>
      </c>
      <c r="P41" t="b">
        <f>AND($D41&lt;&gt;"PhD",NOT(ISBLANK($E41)))</f>
        <v>0</v>
      </c>
      <c r="Q41" t="b">
        <f>AND($D41&lt;&gt;"PhD",ISBLANK($E41))</f>
        <v>0</v>
      </c>
      <c r="R41">
        <f>IF(N41,E41,"")</f>
        <v>2007</v>
      </c>
    </row>
    <row r="42" spans="1:18" ht="12">
      <c r="A42" s="1" t="s">
        <v>369</v>
      </c>
      <c r="B42" s="96" t="s">
        <v>514</v>
      </c>
      <c r="C42" s="18" t="s">
        <v>336</v>
      </c>
      <c r="D42" s="40" t="s">
        <v>236</v>
      </c>
      <c r="E42" s="15">
        <v>2007</v>
      </c>
      <c r="F42" s="20" t="s">
        <v>494</v>
      </c>
      <c r="G42" s="7" t="s">
        <v>337</v>
      </c>
      <c r="H42" s="7"/>
      <c r="I42" s="7"/>
      <c r="J42" s="13" t="s">
        <v>563</v>
      </c>
      <c r="K42" s="7"/>
      <c r="L42" s="36"/>
      <c r="N42" t="b">
        <f>AND(IF($D42="PhD",TRUE),NOT(ISBLANK($E42)))</f>
        <v>1</v>
      </c>
      <c r="O42" t="b">
        <f>AND(IF($D42="PhD",TRUE),ISBLANK($E42))</f>
        <v>0</v>
      </c>
      <c r="P42" t="b">
        <f>AND($D42&lt;&gt;"PhD",NOT(ISBLANK($E42)))</f>
        <v>0</v>
      </c>
      <c r="Q42" t="b">
        <f>AND($D42&lt;&gt;"PhD",ISBLANK($E42))</f>
        <v>0</v>
      </c>
      <c r="R42">
        <f>IF(N42,E42,"")</f>
        <v>2007</v>
      </c>
    </row>
    <row r="43" spans="1:18" ht="12">
      <c r="A43" s="1" t="s">
        <v>341</v>
      </c>
      <c r="B43" s="96" t="s">
        <v>342</v>
      </c>
      <c r="C43" s="18" t="s">
        <v>343</v>
      </c>
      <c r="D43" s="40" t="s">
        <v>236</v>
      </c>
      <c r="E43" s="15">
        <v>2007</v>
      </c>
      <c r="F43" s="20" t="s">
        <v>479</v>
      </c>
      <c r="G43" s="7" t="s">
        <v>480</v>
      </c>
      <c r="H43" s="7"/>
      <c r="I43" s="7"/>
      <c r="J43" s="13" t="s">
        <v>563</v>
      </c>
      <c r="K43" s="7"/>
      <c r="L43" s="36"/>
      <c r="N43" t="b">
        <f>AND(IF($D43="PhD",TRUE),NOT(ISBLANK($E43)))</f>
        <v>1</v>
      </c>
      <c r="O43" t="b">
        <f>AND(IF($D43="PhD",TRUE),ISBLANK($E43))</f>
        <v>0</v>
      </c>
      <c r="P43" t="b">
        <f>AND($D43&lt;&gt;"PhD",NOT(ISBLANK($E43)))</f>
        <v>0</v>
      </c>
      <c r="Q43" t="b">
        <f>AND($D43&lt;&gt;"PhD",ISBLANK($E43))</f>
        <v>0</v>
      </c>
      <c r="R43">
        <f>IF(N43,E43,"")</f>
        <v>2007</v>
      </c>
    </row>
    <row r="44" spans="1:18" ht="25.5" customHeight="1">
      <c r="A44" s="1" t="s">
        <v>307</v>
      </c>
      <c r="B44" s="96" t="s">
        <v>308</v>
      </c>
      <c r="C44" s="29" t="s">
        <v>309</v>
      </c>
      <c r="D44" s="40" t="s">
        <v>236</v>
      </c>
      <c r="E44" s="15">
        <v>2007</v>
      </c>
      <c r="F44" s="20" t="s">
        <v>380</v>
      </c>
      <c r="G44" s="7" t="s">
        <v>381</v>
      </c>
      <c r="H44" s="7"/>
      <c r="I44" s="7"/>
      <c r="J44" s="13" t="s">
        <v>563</v>
      </c>
      <c r="K44" s="7" t="s">
        <v>140</v>
      </c>
      <c r="L44" s="36"/>
      <c r="N44" t="b">
        <f>AND(IF($D44="PhD",TRUE),NOT(ISBLANK($E44)))</f>
        <v>1</v>
      </c>
      <c r="O44" t="b">
        <f>AND(IF($D44="PhD",TRUE),ISBLANK($E44))</f>
        <v>0</v>
      </c>
      <c r="P44" t="b">
        <f>AND($D44&lt;&gt;"PhD",NOT(ISBLANK($E44)))</f>
        <v>0</v>
      </c>
      <c r="Q44" t="b">
        <f>AND($D44&lt;&gt;"PhD",ISBLANK($E44))</f>
        <v>0</v>
      </c>
      <c r="R44">
        <f>IF(N44,E44,"")</f>
        <v>2007</v>
      </c>
    </row>
    <row r="45" spans="1:18" s="70" customFormat="1" ht="24">
      <c r="A45" s="85" t="s">
        <v>149</v>
      </c>
      <c r="B45" s="73" t="s">
        <v>150</v>
      </c>
      <c r="C45" s="141" t="s">
        <v>151</v>
      </c>
      <c r="D45" s="89" t="s">
        <v>236</v>
      </c>
      <c r="E45" s="67">
        <v>2007</v>
      </c>
      <c r="F45" s="68" t="s">
        <v>4</v>
      </c>
      <c r="G45" s="68"/>
      <c r="H45" s="68"/>
      <c r="I45" s="68"/>
      <c r="J45" s="90"/>
      <c r="K45" s="68"/>
      <c r="L45" s="92"/>
      <c r="N45" s="70" t="b">
        <f>AND(IF($D45="PhD",TRUE),NOT(ISBLANK($E45)))</f>
        <v>1</v>
      </c>
      <c r="O45" s="70" t="b">
        <f>AND(IF($D45="PhD",TRUE),ISBLANK($E45))</f>
        <v>0</v>
      </c>
      <c r="P45" s="70" t="b">
        <f>AND($D45&lt;&gt;"PhD",NOT(ISBLANK($E45)))</f>
        <v>0</v>
      </c>
      <c r="Q45" s="70" t="b">
        <f>AND($D45&lt;&gt;"PhD",ISBLANK($E45))</f>
        <v>0</v>
      </c>
      <c r="R45">
        <f>IF(N45,E45,"")</f>
        <v>2007</v>
      </c>
    </row>
    <row r="46" spans="1:18" s="70" customFormat="1" ht="24">
      <c r="A46" s="1" t="s">
        <v>543</v>
      </c>
      <c r="B46" s="96" t="s">
        <v>544</v>
      </c>
      <c r="C46" s="18" t="s">
        <v>202</v>
      </c>
      <c r="D46" s="40" t="s">
        <v>236</v>
      </c>
      <c r="E46" s="15">
        <v>2007</v>
      </c>
      <c r="F46" s="20" t="s">
        <v>479</v>
      </c>
      <c r="G46" s="7" t="s">
        <v>480</v>
      </c>
      <c r="H46" s="7"/>
      <c r="I46" s="7"/>
      <c r="J46" s="13" t="s">
        <v>564</v>
      </c>
      <c r="K46" s="7"/>
      <c r="L46" s="36"/>
      <c r="M46"/>
      <c r="N46" t="b">
        <f>AND(IF($D46="PhD",TRUE),NOT(ISBLANK($E46)))</f>
        <v>1</v>
      </c>
      <c r="O46" t="b">
        <f>AND(IF($D46="PhD",TRUE),ISBLANK($E46))</f>
        <v>0</v>
      </c>
      <c r="P46" t="b">
        <f>AND($D46&lt;&gt;"PhD",NOT(ISBLANK($E46)))</f>
        <v>0</v>
      </c>
      <c r="Q46" t="b">
        <f>AND($D46&lt;&gt;"PhD",ISBLANK($E46))</f>
        <v>0</v>
      </c>
      <c r="R46">
        <f>IF(N46,E46,"")</f>
        <v>2007</v>
      </c>
    </row>
    <row r="47" spans="1:12" ht="25.5" customHeight="1">
      <c r="A47" s="1" t="s">
        <v>134</v>
      </c>
      <c r="B47" s="96" t="s">
        <v>135</v>
      </c>
      <c r="C47" s="130" t="s">
        <v>136</v>
      </c>
      <c r="D47" s="40" t="s">
        <v>237</v>
      </c>
      <c r="E47" s="15">
        <v>2007</v>
      </c>
      <c r="F47" s="20" t="s">
        <v>276</v>
      </c>
      <c r="G47" s="7" t="s">
        <v>137</v>
      </c>
      <c r="H47" s="7"/>
      <c r="I47" s="7"/>
      <c r="J47" s="13"/>
      <c r="K47" s="7"/>
      <c r="L47" s="36"/>
    </row>
    <row r="48" spans="1:18" s="70" customFormat="1" ht="24">
      <c r="A48" s="1" t="s">
        <v>451</v>
      </c>
      <c r="B48" s="96" t="s">
        <v>452</v>
      </c>
      <c r="C48" s="18" t="s">
        <v>128</v>
      </c>
      <c r="D48" s="40" t="s">
        <v>236</v>
      </c>
      <c r="E48" s="15">
        <v>2007</v>
      </c>
      <c r="F48" s="20" t="s">
        <v>550</v>
      </c>
      <c r="G48" s="7" t="s">
        <v>526</v>
      </c>
      <c r="H48" s="7"/>
      <c r="I48" s="7"/>
      <c r="J48" s="13"/>
      <c r="K48" s="7"/>
      <c r="L48" s="36"/>
      <c r="M48"/>
      <c r="N48" t="b">
        <f>AND(IF($D48="PhD",TRUE),NOT(ISBLANK($E48)))</f>
        <v>1</v>
      </c>
      <c r="O48" t="b">
        <f>AND(IF($D48="PhD",TRUE),ISBLANK($E48))</f>
        <v>0</v>
      </c>
      <c r="P48" t="b">
        <f>AND($D48&lt;&gt;"PhD",NOT(ISBLANK($E48)))</f>
        <v>0</v>
      </c>
      <c r="Q48" t="b">
        <f>AND($D48&lt;&gt;"PhD",ISBLANK($E48))</f>
        <v>0</v>
      </c>
      <c r="R48">
        <f>IF(N48,E48,"")</f>
        <v>2007</v>
      </c>
    </row>
    <row r="49" spans="1:18" s="70" customFormat="1" ht="12">
      <c r="A49" s="1" t="s">
        <v>389</v>
      </c>
      <c r="B49" s="96" t="s">
        <v>390</v>
      </c>
      <c r="C49" s="142" t="s">
        <v>362</v>
      </c>
      <c r="D49" s="40" t="s">
        <v>236</v>
      </c>
      <c r="E49" s="15">
        <v>2007</v>
      </c>
      <c r="F49" s="20" t="s">
        <v>456</v>
      </c>
      <c r="G49" s="7" t="s">
        <v>391</v>
      </c>
      <c r="H49" s="7"/>
      <c r="I49" s="7"/>
      <c r="J49" s="13" t="s">
        <v>564</v>
      </c>
      <c r="K49" s="7"/>
      <c r="L49" s="36"/>
      <c r="M49"/>
      <c r="N49" t="b">
        <f>AND(IF($D49="PhD",TRUE),NOT(ISBLANK($E49)))</f>
        <v>1</v>
      </c>
      <c r="O49" t="b">
        <f>AND(IF($D49="PhD",TRUE),ISBLANK($E49))</f>
        <v>0</v>
      </c>
      <c r="P49" t="b">
        <f>AND($D49&lt;&gt;"PhD",NOT(ISBLANK($E49)))</f>
        <v>0</v>
      </c>
      <c r="Q49" t="b">
        <f>AND($D49&lt;&gt;"PhD",ISBLANK($E49))</f>
        <v>0</v>
      </c>
      <c r="R49">
        <f>IF(N49,E49,"")</f>
        <v>2007</v>
      </c>
    </row>
    <row r="50" spans="1:18" ht="25.5" customHeight="1">
      <c r="A50" s="97" t="s">
        <v>296</v>
      </c>
      <c r="B50" s="119" t="s">
        <v>295</v>
      </c>
      <c r="C50" s="129" t="s">
        <v>297</v>
      </c>
      <c r="D50" s="98" t="s">
        <v>236</v>
      </c>
      <c r="E50" s="120">
        <v>2007</v>
      </c>
      <c r="F50" s="81" t="s">
        <v>411</v>
      </c>
      <c r="G50" s="76" t="s">
        <v>388</v>
      </c>
      <c r="H50" s="76"/>
      <c r="I50" s="76"/>
      <c r="J50" s="77" t="s">
        <v>564</v>
      </c>
      <c r="K50" s="76" t="s">
        <v>141</v>
      </c>
      <c r="L50" s="99"/>
      <c r="M50" s="70"/>
      <c r="N50" s="70" t="b">
        <f>AND(IF($D50="PhD",TRUE),NOT(ISBLANK($E50)))</f>
        <v>1</v>
      </c>
      <c r="O50" s="70" t="b">
        <f>AND(IF($D50="PhD",TRUE),ISBLANK($E50))</f>
        <v>0</v>
      </c>
      <c r="P50" s="70" t="b">
        <f>AND($D50&lt;&gt;"PhD",NOT(ISBLANK($E50)))</f>
        <v>0</v>
      </c>
      <c r="Q50" s="70" t="b">
        <f>AND($D50&lt;&gt;"PhD",ISBLANK($E50))</f>
        <v>0</v>
      </c>
      <c r="R50">
        <f>IF(N50,E50,"")</f>
        <v>2007</v>
      </c>
    </row>
    <row r="51" spans="1:18" ht="25.5" customHeight="1">
      <c r="A51" s="97" t="s">
        <v>231</v>
      </c>
      <c r="B51" s="119" t="s">
        <v>232</v>
      </c>
      <c r="C51" s="129" t="s">
        <v>233</v>
      </c>
      <c r="D51" s="98" t="s">
        <v>236</v>
      </c>
      <c r="E51" s="120">
        <v>2007</v>
      </c>
      <c r="F51" s="75" t="s">
        <v>437</v>
      </c>
      <c r="G51" s="76" t="s">
        <v>460</v>
      </c>
      <c r="H51" s="76" t="s">
        <v>234</v>
      </c>
      <c r="I51" s="76"/>
      <c r="J51" s="77" t="s">
        <v>564</v>
      </c>
      <c r="K51" s="76"/>
      <c r="L51" s="99"/>
      <c r="M51" s="70"/>
      <c r="N51" s="70" t="b">
        <f>AND(IF($D51="PhD",TRUE),NOT(ISBLANK($E51)))</f>
        <v>1</v>
      </c>
      <c r="O51" s="70" t="b">
        <f>AND(IF($D51="PhD",TRUE),ISBLANK($E51))</f>
        <v>0</v>
      </c>
      <c r="P51" s="70" t="b">
        <f>AND($D51&lt;&gt;"PhD",NOT(ISBLANK($E51)))</f>
        <v>0</v>
      </c>
      <c r="Q51" s="70" t="b">
        <f>AND($D51&lt;&gt;"PhD",ISBLANK($E51))</f>
        <v>0</v>
      </c>
      <c r="R51">
        <f>IF(N51,E51,"")</f>
        <v>2007</v>
      </c>
    </row>
    <row r="52" spans="1:18" ht="25.5" customHeight="1">
      <c r="A52" s="85" t="s">
        <v>32</v>
      </c>
      <c r="B52" s="73" t="s">
        <v>33</v>
      </c>
      <c r="C52" s="66" t="s">
        <v>34</v>
      </c>
      <c r="D52" s="89" t="s">
        <v>236</v>
      </c>
      <c r="E52" s="67">
        <v>2007</v>
      </c>
      <c r="F52" s="68" t="s">
        <v>35</v>
      </c>
      <c r="G52" s="68"/>
      <c r="H52" s="68"/>
      <c r="I52" s="68"/>
      <c r="J52" s="90"/>
      <c r="K52" s="68"/>
      <c r="L52" s="92"/>
      <c r="M52" s="70"/>
      <c r="N52" s="70" t="b">
        <f>AND(IF($D52="PhD",TRUE),NOT(ISBLANK($E52)))</f>
        <v>1</v>
      </c>
      <c r="O52" s="70" t="b">
        <f>AND(IF($D52="PhD",TRUE),ISBLANK($E52))</f>
        <v>0</v>
      </c>
      <c r="P52" s="70" t="b">
        <f>AND($D52&lt;&gt;"PhD",NOT(ISBLANK($E52)))</f>
        <v>0</v>
      </c>
      <c r="Q52" s="70" t="b">
        <f>AND($D52&lt;&gt;"PhD",ISBLANK($E52))</f>
        <v>0</v>
      </c>
      <c r="R52">
        <f>IF(N52,E52,"")</f>
        <v>2007</v>
      </c>
    </row>
    <row r="53" spans="1:18" ht="25.5" customHeight="1">
      <c r="A53" s="97" t="s">
        <v>352</v>
      </c>
      <c r="B53" s="86" t="s">
        <v>353</v>
      </c>
      <c r="C53" s="80" t="s">
        <v>357</v>
      </c>
      <c r="D53" s="98" t="s">
        <v>236</v>
      </c>
      <c r="E53" s="74">
        <v>2007</v>
      </c>
      <c r="F53" s="75" t="s">
        <v>435</v>
      </c>
      <c r="G53" s="76" t="s">
        <v>359</v>
      </c>
      <c r="H53" s="76" t="s">
        <v>358</v>
      </c>
      <c r="I53" s="76"/>
      <c r="J53" s="77" t="s">
        <v>563</v>
      </c>
      <c r="K53" s="76"/>
      <c r="L53" s="99"/>
      <c r="M53" s="70"/>
      <c r="N53" s="70" t="b">
        <f>AND(IF($D53="PhD",TRUE),NOT(ISBLANK($E53)))</f>
        <v>1</v>
      </c>
      <c r="O53" s="70" t="b">
        <f>AND(IF($D53="PhD",TRUE),ISBLANK($E53))</f>
        <v>0</v>
      </c>
      <c r="P53" s="70" t="b">
        <f>AND($D53&lt;&gt;"PhD",NOT(ISBLANK($E53)))</f>
        <v>0</v>
      </c>
      <c r="Q53" s="70" t="b">
        <f>AND($D53&lt;&gt;"PhD",ISBLANK($E53))</f>
        <v>0</v>
      </c>
      <c r="R53">
        <f>IF(N53,E53,"")</f>
        <v>2007</v>
      </c>
    </row>
    <row r="54" spans="1:18" ht="25.5" customHeight="1">
      <c r="A54" s="1" t="s">
        <v>406</v>
      </c>
      <c r="B54" s="96" t="s">
        <v>520</v>
      </c>
      <c r="C54" s="18" t="s">
        <v>82</v>
      </c>
      <c r="D54" s="40" t="s">
        <v>236</v>
      </c>
      <c r="E54" s="15">
        <v>2006</v>
      </c>
      <c r="F54" s="20" t="s">
        <v>440</v>
      </c>
      <c r="G54" s="7" t="s">
        <v>410</v>
      </c>
      <c r="H54" s="7"/>
      <c r="I54" s="7"/>
      <c r="J54" s="13" t="s">
        <v>345</v>
      </c>
      <c r="K54" s="7"/>
      <c r="L54" s="36"/>
      <c r="N54" t="b">
        <f>AND(IF($D54="PhD",TRUE),NOT(ISBLANK($E54)))</f>
        <v>1</v>
      </c>
      <c r="O54" t="b">
        <f>AND(IF($D54="PhD",TRUE),ISBLANK($E54))</f>
        <v>0</v>
      </c>
      <c r="P54" t="b">
        <f>AND($D54&lt;&gt;"PhD",NOT(ISBLANK($E54)))</f>
        <v>0</v>
      </c>
      <c r="Q54" t="b">
        <f>AND($D54&lt;&gt;"PhD",ISBLANK($E54))</f>
        <v>0</v>
      </c>
      <c r="R54">
        <f>IF(N54,E54,"")</f>
        <v>2006</v>
      </c>
    </row>
    <row r="55" spans="1:18" ht="25.5" customHeight="1">
      <c r="A55" s="1" t="s">
        <v>589</v>
      </c>
      <c r="B55" s="96" t="s">
        <v>590</v>
      </c>
      <c r="C55" s="8" t="s">
        <v>83</v>
      </c>
      <c r="D55" s="40" t="s">
        <v>236</v>
      </c>
      <c r="E55" s="15">
        <v>2006</v>
      </c>
      <c r="F55" s="20" t="s">
        <v>538</v>
      </c>
      <c r="G55" s="7" t="s">
        <v>539</v>
      </c>
      <c r="H55" s="7"/>
      <c r="I55" s="7"/>
      <c r="J55" s="13" t="s">
        <v>563</v>
      </c>
      <c r="K55" s="7" t="s">
        <v>118</v>
      </c>
      <c r="L55" s="36"/>
      <c r="N55" t="b">
        <f>AND(IF($D55="PhD",TRUE),NOT(ISBLANK($E55)))</f>
        <v>1</v>
      </c>
      <c r="O55" t="b">
        <f>AND(IF($D55="PhD",TRUE),ISBLANK($E55))</f>
        <v>0</v>
      </c>
      <c r="P55" t="b">
        <f>AND($D55&lt;&gt;"PhD",NOT(ISBLANK($E55)))</f>
        <v>0</v>
      </c>
      <c r="Q55" t="b">
        <f>AND($D55&lt;&gt;"PhD",ISBLANK($E55))</f>
        <v>0</v>
      </c>
      <c r="R55">
        <f>IF(N55,E55,"")</f>
        <v>2006</v>
      </c>
    </row>
    <row r="56" spans="1:18" ht="25.5" customHeight="1">
      <c r="A56" s="1" t="s">
        <v>355</v>
      </c>
      <c r="B56" s="96" t="s">
        <v>356</v>
      </c>
      <c r="C56" s="10" t="s">
        <v>91</v>
      </c>
      <c r="D56" s="40" t="s">
        <v>236</v>
      </c>
      <c r="E56" s="15">
        <v>2006</v>
      </c>
      <c r="F56" s="20" t="s">
        <v>434</v>
      </c>
      <c r="G56" s="7" t="s">
        <v>453</v>
      </c>
      <c r="H56" s="7"/>
      <c r="I56" s="7"/>
      <c r="J56" s="13" t="s">
        <v>345</v>
      </c>
      <c r="K56" s="7"/>
      <c r="L56" s="36"/>
      <c r="N56" t="b">
        <f>AND(IF($D56="PhD",TRUE),NOT(ISBLANK($E56)))</f>
        <v>1</v>
      </c>
      <c r="O56" t="b">
        <f>AND(IF($D56="PhD",TRUE),ISBLANK($E56))</f>
        <v>0</v>
      </c>
      <c r="P56" t="b">
        <f>AND($D56&lt;&gt;"PhD",NOT(ISBLANK($E56)))</f>
        <v>0</v>
      </c>
      <c r="Q56" t="b">
        <f>AND($D56&lt;&gt;"PhD",ISBLANK($E56))</f>
        <v>0</v>
      </c>
      <c r="R56">
        <f>IF(N56,E56,"")</f>
        <v>2006</v>
      </c>
    </row>
    <row r="57" spans="1:18" ht="25.5" customHeight="1">
      <c r="A57" s="1" t="s">
        <v>536</v>
      </c>
      <c r="B57" s="96" t="s">
        <v>537</v>
      </c>
      <c r="C57" s="18" t="s">
        <v>178</v>
      </c>
      <c r="D57" s="40" t="s">
        <v>236</v>
      </c>
      <c r="E57" s="15">
        <v>2006</v>
      </c>
      <c r="F57" s="20" t="s">
        <v>177</v>
      </c>
      <c r="G57" s="7" t="s">
        <v>539</v>
      </c>
      <c r="H57" s="7"/>
      <c r="I57" s="7"/>
      <c r="J57" s="13" t="s">
        <v>563</v>
      </c>
      <c r="K57" s="7" t="s">
        <v>116</v>
      </c>
      <c r="L57" s="36"/>
      <c r="N57" t="b">
        <f>AND(IF($D57="PhD",TRUE),NOT(ISBLANK($E57)))</f>
        <v>1</v>
      </c>
      <c r="O57" t="b">
        <f>AND(IF($D57="PhD",TRUE),ISBLANK($E57))</f>
        <v>0</v>
      </c>
      <c r="P57" t="b">
        <f>AND($D57&lt;&gt;"PhD",NOT(ISBLANK($E57)))</f>
        <v>0</v>
      </c>
      <c r="Q57" t="b">
        <f>AND($D57&lt;&gt;"PhD",ISBLANK($E57))</f>
        <v>0</v>
      </c>
      <c r="R57">
        <f>IF(N57,E57,"")</f>
        <v>2006</v>
      </c>
    </row>
    <row r="58" spans="1:18" s="70" customFormat="1" ht="25.5" customHeight="1">
      <c r="A58" s="101" t="s">
        <v>129</v>
      </c>
      <c r="B58" s="103" t="s">
        <v>130</v>
      </c>
      <c r="C58" s="105" t="s">
        <v>131</v>
      </c>
      <c r="D58" s="106" t="s">
        <v>236</v>
      </c>
      <c r="E58" s="108">
        <v>2006</v>
      </c>
      <c r="F58" s="110" t="s">
        <v>432</v>
      </c>
      <c r="G58" s="110" t="s">
        <v>525</v>
      </c>
      <c r="H58" s="108"/>
      <c r="I58" s="108"/>
      <c r="J58" s="113"/>
      <c r="K58" s="115"/>
      <c r="L58" s="116"/>
      <c r="M58" s="100"/>
      <c r="N58" s="100"/>
      <c r="O58" s="100"/>
      <c r="P58" s="100"/>
      <c r="Q58" s="100"/>
      <c r="R58" s="100"/>
    </row>
    <row r="59" spans="1:18" ht="25.5" customHeight="1">
      <c r="A59" s="97" t="s">
        <v>374</v>
      </c>
      <c r="B59" s="86" t="s">
        <v>375</v>
      </c>
      <c r="C59" s="80" t="s">
        <v>306</v>
      </c>
      <c r="D59" s="98" t="s">
        <v>236</v>
      </c>
      <c r="E59" s="74">
        <v>2006</v>
      </c>
      <c r="F59" s="81" t="s">
        <v>411</v>
      </c>
      <c r="G59" s="76" t="s">
        <v>376</v>
      </c>
      <c r="H59" s="76" t="s">
        <v>388</v>
      </c>
      <c r="I59" s="76"/>
      <c r="J59" s="77" t="s">
        <v>564</v>
      </c>
      <c r="K59" s="76" t="s">
        <v>124</v>
      </c>
      <c r="L59" s="99"/>
      <c r="M59" s="70"/>
      <c r="N59" s="70" t="b">
        <f>AND(IF($D59="PhD",TRUE),NOT(ISBLANK($E59)))</f>
        <v>1</v>
      </c>
      <c r="O59" s="70" t="b">
        <f>AND(IF($D59="PhD",TRUE),ISBLANK($E59))</f>
        <v>0</v>
      </c>
      <c r="P59" s="70" t="b">
        <f>AND($D59&lt;&gt;"PhD",NOT(ISBLANK($E59)))</f>
        <v>0</v>
      </c>
      <c r="Q59" s="70" t="b">
        <f>AND($D59&lt;&gt;"PhD",ISBLANK($E59))</f>
        <v>0</v>
      </c>
      <c r="R59">
        <f>IF(N59,E59,"")</f>
        <v>2006</v>
      </c>
    </row>
    <row r="60" spans="1:18" ht="25.5" customHeight="1">
      <c r="A60" s="1" t="s">
        <v>378</v>
      </c>
      <c r="B60" s="96" t="s">
        <v>379</v>
      </c>
      <c r="C60" s="18" t="s">
        <v>421</v>
      </c>
      <c r="D60" s="40" t="s">
        <v>236</v>
      </c>
      <c r="E60" s="15">
        <v>2005</v>
      </c>
      <c r="F60" s="20" t="s">
        <v>380</v>
      </c>
      <c r="G60" s="7" t="s">
        <v>381</v>
      </c>
      <c r="H60" s="7"/>
      <c r="I60" s="15"/>
      <c r="J60" s="13" t="s">
        <v>345</v>
      </c>
      <c r="K60" s="7" t="s">
        <v>105</v>
      </c>
      <c r="L60" s="36"/>
      <c r="N60" t="b">
        <f>AND(IF($D60="PhD",TRUE),NOT(ISBLANK($E60)))</f>
        <v>1</v>
      </c>
      <c r="O60" t="b">
        <f>AND(IF($D60="PhD",TRUE),ISBLANK($E60))</f>
        <v>0</v>
      </c>
      <c r="P60" t="b">
        <f>AND($D60&lt;&gt;"PhD",NOT(ISBLANK($E60)))</f>
        <v>0</v>
      </c>
      <c r="Q60" t="b">
        <f>AND($D60&lt;&gt;"PhD",ISBLANK($E60))</f>
        <v>0</v>
      </c>
      <c r="R60">
        <f>IF(N60,E60,"")</f>
        <v>2005</v>
      </c>
    </row>
    <row r="61" spans="1:18" ht="25.5" customHeight="1">
      <c r="A61" s="1" t="s">
        <v>404</v>
      </c>
      <c r="B61" s="96" t="s">
        <v>473</v>
      </c>
      <c r="C61" s="18" t="s">
        <v>209</v>
      </c>
      <c r="D61" s="40" t="s">
        <v>236</v>
      </c>
      <c r="E61" s="15">
        <v>2005</v>
      </c>
      <c r="F61" s="20" t="s">
        <v>540</v>
      </c>
      <c r="G61" s="7"/>
      <c r="H61" s="7"/>
      <c r="I61" s="7"/>
      <c r="J61" s="13"/>
      <c r="K61" s="7" t="s">
        <v>109</v>
      </c>
      <c r="L61" s="36"/>
      <c r="N61" t="b">
        <f>AND(IF($D61="PhD",TRUE),NOT(ISBLANK($E61)))</f>
        <v>1</v>
      </c>
      <c r="O61" t="b">
        <f>AND(IF($D61="PhD",TRUE),ISBLANK($E61))</f>
        <v>0</v>
      </c>
      <c r="P61" t="b">
        <f>AND($D61&lt;&gt;"PhD",NOT(ISBLANK($E61)))</f>
        <v>0</v>
      </c>
      <c r="Q61" t="b">
        <f>AND($D61&lt;&gt;"PhD",ISBLANK($E61))</f>
        <v>0</v>
      </c>
      <c r="R61">
        <f>IF(N61,E61,"")</f>
        <v>2005</v>
      </c>
    </row>
    <row r="62" spans="1:18" ht="25.5" customHeight="1">
      <c r="A62" s="2" t="s">
        <v>415</v>
      </c>
      <c r="B62" s="95" t="s">
        <v>416</v>
      </c>
      <c r="C62" s="118" t="s">
        <v>417</v>
      </c>
      <c r="D62" s="40" t="s">
        <v>237</v>
      </c>
      <c r="E62" s="16">
        <v>2005</v>
      </c>
      <c r="F62" s="31" t="s">
        <v>540</v>
      </c>
      <c r="G62" s="9" t="s">
        <v>518</v>
      </c>
      <c r="H62" s="9" t="s">
        <v>418</v>
      </c>
      <c r="I62" s="9" t="s">
        <v>418</v>
      </c>
      <c r="J62" s="12" t="s">
        <v>418</v>
      </c>
      <c r="K62" s="9" t="s">
        <v>126</v>
      </c>
      <c r="L62" s="35"/>
      <c r="N62" t="b">
        <f>AND(IF($D62="PhD",TRUE),NOT(ISBLANK($E62)))</f>
        <v>0</v>
      </c>
      <c r="O62" t="b">
        <f>AND(IF($D62="PhD",TRUE),ISBLANK($E62))</f>
        <v>0</v>
      </c>
      <c r="P62" t="b">
        <f>AND($D62&lt;&gt;"PhD",NOT(ISBLANK($E62)))</f>
        <v>1</v>
      </c>
      <c r="Q62" t="b">
        <f>AND($D62&lt;&gt;"PhD",ISBLANK($E62))</f>
        <v>0</v>
      </c>
      <c r="R62">
        <f>IF(N62,E62,"")</f>
      </c>
    </row>
    <row r="63" spans="1:18" s="70" customFormat="1" ht="25.5" customHeight="1">
      <c r="A63" s="1" t="s">
        <v>344</v>
      </c>
      <c r="B63" s="96" t="s">
        <v>230</v>
      </c>
      <c r="C63" s="18" t="s">
        <v>98</v>
      </c>
      <c r="D63" s="40" t="s">
        <v>236</v>
      </c>
      <c r="E63" s="15">
        <v>2005</v>
      </c>
      <c r="F63" s="20" t="s">
        <v>540</v>
      </c>
      <c r="G63" s="7" t="s">
        <v>340</v>
      </c>
      <c r="H63" s="7"/>
      <c r="I63" s="7"/>
      <c r="J63" s="13" t="s">
        <v>564</v>
      </c>
      <c r="K63" s="7"/>
      <c r="L63" s="36"/>
      <c r="M63"/>
      <c r="N63" t="b">
        <f>AND(IF($D63="PhD",TRUE),NOT(ISBLANK($E63)))</f>
        <v>1</v>
      </c>
      <c r="O63" t="b">
        <f>AND(IF($D63="PhD",TRUE),ISBLANK($E63))</f>
        <v>0</v>
      </c>
      <c r="P63" t="b">
        <f>AND($D63&lt;&gt;"PhD",NOT(ISBLANK($E63)))</f>
        <v>0</v>
      </c>
      <c r="Q63" t="b">
        <f>AND($D63&lt;&gt;"PhD",ISBLANK($E63))</f>
        <v>0</v>
      </c>
      <c r="R63">
        <f>IF(N63,E63,"")</f>
        <v>2005</v>
      </c>
    </row>
    <row r="64" spans="1:18" s="70" customFormat="1" ht="25.5" customHeight="1">
      <c r="A64" s="1" t="s">
        <v>360</v>
      </c>
      <c r="B64" s="96" t="s">
        <v>361</v>
      </c>
      <c r="C64" s="10" t="s">
        <v>169</v>
      </c>
      <c r="D64" s="40" t="s">
        <v>236</v>
      </c>
      <c r="E64" s="15">
        <v>2005</v>
      </c>
      <c r="F64" s="20" t="s">
        <v>377</v>
      </c>
      <c r="G64" s="7" t="s">
        <v>363</v>
      </c>
      <c r="H64" s="7"/>
      <c r="I64" s="7"/>
      <c r="J64" s="13" t="s">
        <v>564</v>
      </c>
      <c r="K64" s="7" t="s">
        <v>114</v>
      </c>
      <c r="L64" s="36"/>
      <c r="M64"/>
      <c r="N64" t="b">
        <f>AND(IF($D64="PhD",TRUE),NOT(ISBLANK($E64)))</f>
        <v>1</v>
      </c>
      <c r="O64" t="b">
        <f>AND(IF($D64="PhD",TRUE),ISBLANK($E64))</f>
        <v>0</v>
      </c>
      <c r="P64" t="b">
        <f>AND($D64&lt;&gt;"PhD",NOT(ISBLANK($E64)))</f>
        <v>0</v>
      </c>
      <c r="Q64" t="b">
        <f>AND($D64&lt;&gt;"PhD",ISBLANK($E64))</f>
        <v>0</v>
      </c>
      <c r="R64">
        <f>IF(N64,E64,"")</f>
        <v>2005</v>
      </c>
    </row>
    <row r="65" spans="1:18" s="70" customFormat="1" ht="25.5" customHeight="1">
      <c r="A65" s="1" t="s">
        <v>444</v>
      </c>
      <c r="B65" s="96" t="s">
        <v>445</v>
      </c>
      <c r="C65" s="10" t="s">
        <v>305</v>
      </c>
      <c r="D65" s="40" t="s">
        <v>236</v>
      </c>
      <c r="E65" s="15">
        <v>2005</v>
      </c>
      <c r="F65" s="20" t="s">
        <v>436</v>
      </c>
      <c r="G65" s="7" t="s">
        <v>527</v>
      </c>
      <c r="H65" s="7" t="s">
        <v>218</v>
      </c>
      <c r="I65" s="7"/>
      <c r="J65" s="13"/>
      <c r="K65" s="7" t="s">
        <v>115</v>
      </c>
      <c r="L65" s="36"/>
      <c r="M65"/>
      <c r="N65" t="b">
        <f>AND(IF($D65="PhD",TRUE),NOT(ISBLANK($E65)))</f>
        <v>1</v>
      </c>
      <c r="O65" t="b">
        <f>AND(IF($D65="PhD",TRUE),ISBLANK($E65))</f>
        <v>0</v>
      </c>
      <c r="P65" t="b">
        <f>AND($D65&lt;&gt;"PhD",NOT(ISBLANK($E65)))</f>
        <v>0</v>
      </c>
      <c r="Q65" t="b">
        <f>AND($D65&lt;&gt;"PhD",ISBLANK($E65))</f>
        <v>0</v>
      </c>
      <c r="R65">
        <f>IF(N65,E65,"")</f>
        <v>2005</v>
      </c>
    </row>
    <row r="66" spans="1:18" s="70" customFormat="1" ht="25.5" customHeight="1">
      <c r="A66" s="1" t="s">
        <v>346</v>
      </c>
      <c r="B66" s="96" t="s">
        <v>347</v>
      </c>
      <c r="C66" s="10" t="s">
        <v>84</v>
      </c>
      <c r="D66" s="40" t="s">
        <v>236</v>
      </c>
      <c r="E66" s="15">
        <v>2005</v>
      </c>
      <c r="F66" s="20" t="s">
        <v>348</v>
      </c>
      <c r="G66" s="7" t="s">
        <v>585</v>
      </c>
      <c r="H66" s="7"/>
      <c r="I66" s="7"/>
      <c r="J66" s="13" t="s">
        <v>563</v>
      </c>
      <c r="K66" s="7"/>
      <c r="L66" s="36"/>
      <c r="M66"/>
      <c r="N66" t="b">
        <f>AND(IF($D66="PhD",TRUE),NOT(ISBLANK($E66)))</f>
        <v>1</v>
      </c>
      <c r="O66" t="b">
        <f>AND(IF($D66="PhD",TRUE),ISBLANK($E66))</f>
        <v>0</v>
      </c>
      <c r="P66" t="b">
        <f>AND($D66&lt;&gt;"PhD",NOT(ISBLANK($E66)))</f>
        <v>0</v>
      </c>
      <c r="Q66" t="b">
        <f>AND($D66&lt;&gt;"PhD",ISBLANK($E66))</f>
        <v>0</v>
      </c>
      <c r="R66">
        <f>IF(N66,E66,"")</f>
        <v>2005</v>
      </c>
    </row>
    <row r="67" spans="1:18" s="70" customFormat="1" ht="25.5" customHeight="1">
      <c r="A67" s="1" t="s">
        <v>458</v>
      </c>
      <c r="B67" s="96" t="s">
        <v>459</v>
      </c>
      <c r="C67" s="8" t="s">
        <v>304</v>
      </c>
      <c r="D67" s="40" t="s">
        <v>236</v>
      </c>
      <c r="E67" s="15">
        <v>2005</v>
      </c>
      <c r="F67" s="20" t="s">
        <v>437</v>
      </c>
      <c r="G67" s="7" t="s">
        <v>460</v>
      </c>
      <c r="H67" s="7"/>
      <c r="I67" s="7"/>
      <c r="J67" s="13" t="s">
        <v>565</v>
      </c>
      <c r="K67" s="7"/>
      <c r="L67" s="36"/>
      <c r="M67"/>
      <c r="N67" t="b">
        <f>AND(IF($D67="PhD",TRUE),NOT(ISBLANK($E67)))</f>
        <v>1</v>
      </c>
      <c r="O67" t="b">
        <f>AND(IF($D67="PhD",TRUE),ISBLANK($E67))</f>
        <v>0</v>
      </c>
      <c r="P67" t="b">
        <f>AND($D67&lt;&gt;"PhD",NOT(ISBLANK($E67)))</f>
        <v>0</v>
      </c>
      <c r="Q67" t="b">
        <f>AND($D67&lt;&gt;"PhD",ISBLANK($E67))</f>
        <v>0</v>
      </c>
      <c r="R67">
        <f>IF(N67,E67,"")</f>
        <v>2005</v>
      </c>
    </row>
    <row r="68" spans="1:18" s="70" customFormat="1" ht="25.5" customHeight="1">
      <c r="A68" s="1" t="s">
        <v>500</v>
      </c>
      <c r="B68" s="96" t="s">
        <v>414</v>
      </c>
      <c r="C68" s="10" t="s">
        <v>505</v>
      </c>
      <c r="D68" s="40" t="s">
        <v>236</v>
      </c>
      <c r="E68" s="15">
        <v>2005</v>
      </c>
      <c r="F68" s="20" t="s">
        <v>435</v>
      </c>
      <c r="G68" s="7" t="s">
        <v>497</v>
      </c>
      <c r="H68" s="7"/>
      <c r="I68" s="7"/>
      <c r="J68" s="13" t="s">
        <v>563</v>
      </c>
      <c r="K68" s="7"/>
      <c r="L68" s="36"/>
      <c r="M68"/>
      <c r="N68" t="b">
        <f>AND(IF($D68="PhD",TRUE),NOT(ISBLANK($E68)))</f>
        <v>1</v>
      </c>
      <c r="O68" t="b">
        <f>AND(IF($D68="PhD",TRUE),ISBLANK($E68))</f>
        <v>0</v>
      </c>
      <c r="P68" t="b">
        <f>AND($D68&lt;&gt;"PhD",NOT(ISBLANK($E68)))</f>
        <v>0</v>
      </c>
      <c r="Q68" t="b">
        <f>AND($D68&lt;&gt;"PhD",ISBLANK($E68))</f>
        <v>0</v>
      </c>
      <c r="R68">
        <f>IF(N68,E68,"")</f>
        <v>2005</v>
      </c>
    </row>
    <row r="69" spans="1:18" ht="25.5" customHeight="1">
      <c r="A69" s="1" t="s">
        <v>490</v>
      </c>
      <c r="B69" s="96" t="s">
        <v>491</v>
      </c>
      <c r="C69" s="18" t="s">
        <v>195</v>
      </c>
      <c r="D69" s="40" t="s">
        <v>236</v>
      </c>
      <c r="E69" s="15">
        <v>2005</v>
      </c>
      <c r="F69" s="20" t="s">
        <v>487</v>
      </c>
      <c r="G69" s="7" t="s">
        <v>489</v>
      </c>
      <c r="H69" s="7"/>
      <c r="I69" s="7"/>
      <c r="J69" s="13" t="s">
        <v>564</v>
      </c>
      <c r="K69" s="7" t="s">
        <v>193</v>
      </c>
      <c r="L69" s="36" t="s">
        <v>194</v>
      </c>
      <c r="N69" t="b">
        <f>AND(IF($D69="PhD",TRUE),NOT(ISBLANK($E69)))</f>
        <v>1</v>
      </c>
      <c r="O69" t="b">
        <f>AND(IF($D69="PhD",TRUE),ISBLANK($E69))</f>
        <v>0</v>
      </c>
      <c r="P69" t="b">
        <f>AND($D69&lt;&gt;"PhD",NOT(ISBLANK($E69)))</f>
        <v>0</v>
      </c>
      <c r="Q69" t="b">
        <f>AND($D69&lt;&gt;"PhD",ISBLANK($E69))</f>
        <v>0</v>
      </c>
      <c r="R69">
        <f>IF(N69,E69,"")</f>
        <v>2005</v>
      </c>
    </row>
    <row r="70" spans="1:18" ht="25.5" customHeight="1">
      <c r="A70" s="1" t="s">
        <v>532</v>
      </c>
      <c r="B70" s="96" t="s">
        <v>457</v>
      </c>
      <c r="C70" s="18" t="s">
        <v>531</v>
      </c>
      <c r="D70" s="40" t="s">
        <v>236</v>
      </c>
      <c r="E70" s="15">
        <v>2005</v>
      </c>
      <c r="F70" s="20" t="s">
        <v>201</v>
      </c>
      <c r="G70" s="7" t="s">
        <v>391</v>
      </c>
      <c r="H70" s="7"/>
      <c r="I70" s="7"/>
      <c r="J70" s="13" t="s">
        <v>564</v>
      </c>
      <c r="K70" s="7" t="s">
        <v>120</v>
      </c>
      <c r="L70" s="36"/>
      <c r="N70" t="b">
        <f>AND(IF($D70="PhD",TRUE),NOT(ISBLANK($E70)))</f>
        <v>1</v>
      </c>
      <c r="O70" t="b">
        <f>AND(IF($D70="PhD",TRUE),ISBLANK($E70))</f>
        <v>0</v>
      </c>
      <c r="P70" t="b">
        <f>AND($D70&lt;&gt;"PhD",NOT(ISBLANK($E70)))</f>
        <v>0</v>
      </c>
      <c r="Q70" t="b">
        <f>AND($D70&lt;&gt;"PhD",ISBLANK($E70))</f>
        <v>0</v>
      </c>
      <c r="R70">
        <f>IF(N70,E70,"")</f>
        <v>2005</v>
      </c>
    </row>
    <row r="71" spans="1:18" ht="25.5" customHeight="1">
      <c r="A71" s="97" t="s">
        <v>228</v>
      </c>
      <c r="B71" s="86" t="s">
        <v>229</v>
      </c>
      <c r="C71" s="78" t="s">
        <v>176</v>
      </c>
      <c r="D71" s="98" t="s">
        <v>236</v>
      </c>
      <c r="E71" s="74">
        <v>2005</v>
      </c>
      <c r="F71" s="75" t="s">
        <v>540</v>
      </c>
      <c r="G71" s="76" t="s">
        <v>476</v>
      </c>
      <c r="H71" s="76"/>
      <c r="I71" s="76"/>
      <c r="J71" s="77" t="s">
        <v>563</v>
      </c>
      <c r="K71" s="76" t="s">
        <v>105</v>
      </c>
      <c r="L71" s="99"/>
      <c r="M71" s="70"/>
      <c r="N71" s="70" t="b">
        <f>AND(IF($D71="PhD",TRUE),NOT(ISBLANK($E71)))</f>
        <v>1</v>
      </c>
      <c r="O71" s="70" t="b">
        <f>AND(IF($D71="PhD",TRUE),ISBLANK($E71))</f>
        <v>0</v>
      </c>
      <c r="P71" s="70" t="b">
        <f>AND($D71&lt;&gt;"PhD",NOT(ISBLANK($E71)))</f>
        <v>0</v>
      </c>
      <c r="Q71" s="70" t="b">
        <f>AND($D71&lt;&gt;"PhD",ISBLANK($E71))</f>
        <v>0</v>
      </c>
      <c r="R71">
        <f>IF(N71,E71,"")</f>
        <v>2005</v>
      </c>
    </row>
    <row r="72" spans="1:18" ht="25.5" customHeight="1">
      <c r="A72" s="97" t="s">
        <v>221</v>
      </c>
      <c r="B72" s="86" t="s">
        <v>222</v>
      </c>
      <c r="C72" s="78" t="s">
        <v>223</v>
      </c>
      <c r="D72" s="98" t="s">
        <v>237</v>
      </c>
      <c r="E72" s="74">
        <v>2005</v>
      </c>
      <c r="F72" s="75" t="s">
        <v>348</v>
      </c>
      <c r="G72" s="76" t="s">
        <v>396</v>
      </c>
      <c r="H72" s="76"/>
      <c r="I72" s="76"/>
      <c r="J72" s="77" t="s">
        <v>418</v>
      </c>
      <c r="K72" s="75" t="s">
        <v>104</v>
      </c>
      <c r="L72" s="99"/>
      <c r="M72" s="70"/>
      <c r="N72" s="70" t="b">
        <f>AND(IF($D72="PhD",TRUE),NOT(ISBLANK($E72)))</f>
        <v>0</v>
      </c>
      <c r="O72" s="70" t="b">
        <f>AND(IF($D72="PhD",TRUE),ISBLANK($E72))</f>
        <v>0</v>
      </c>
      <c r="P72" s="70" t="b">
        <f>AND($D72&lt;&gt;"PhD",NOT(ISBLANK($E72)))</f>
        <v>1</v>
      </c>
      <c r="Q72" s="70" t="b">
        <f>AND($D72&lt;&gt;"PhD",ISBLANK($E72))</f>
        <v>0</v>
      </c>
      <c r="R72">
        <f>IF(N72,E72,"")</f>
      </c>
    </row>
    <row r="73" spans="1:18" s="70" customFormat="1" ht="25.5" customHeight="1">
      <c r="A73" s="85" t="s">
        <v>238</v>
      </c>
      <c r="B73" s="73" t="s">
        <v>239</v>
      </c>
      <c r="C73" s="66" t="s">
        <v>240</v>
      </c>
      <c r="D73" s="89" t="s">
        <v>64</v>
      </c>
      <c r="E73" s="67">
        <v>2004</v>
      </c>
      <c r="F73" s="68" t="s">
        <v>241</v>
      </c>
      <c r="G73" s="68"/>
      <c r="H73" s="68"/>
      <c r="I73" s="68"/>
      <c r="J73" s="90"/>
      <c r="K73" s="68"/>
      <c r="L73" s="92" t="s">
        <v>242</v>
      </c>
      <c r="N73" s="70" t="b">
        <f>AND(IF($D73="PhD",TRUE),NOT(ISBLANK($E73)))</f>
        <v>0</v>
      </c>
      <c r="O73" s="70" t="b">
        <f>AND(IF($D73="PhD",TRUE),ISBLANK($E73))</f>
        <v>0</v>
      </c>
      <c r="P73" s="70" t="b">
        <f>AND($D73&lt;&gt;"PhD",NOT(ISBLANK($E73)))</f>
        <v>1</v>
      </c>
      <c r="Q73" s="70" t="b">
        <f>AND($D73&lt;&gt;"PhD",ISBLANK($E73))</f>
        <v>0</v>
      </c>
      <c r="R73">
        <f>IF(N73,E73,"")</f>
      </c>
    </row>
    <row r="74" spans="1:18" ht="25.5" customHeight="1">
      <c r="A74" s="1" t="s">
        <v>369</v>
      </c>
      <c r="B74" s="96" t="s">
        <v>370</v>
      </c>
      <c r="C74" s="10" t="s">
        <v>507</v>
      </c>
      <c r="D74" s="40" t="s">
        <v>236</v>
      </c>
      <c r="E74" s="15">
        <v>2004</v>
      </c>
      <c r="F74" s="20" t="s">
        <v>433</v>
      </c>
      <c r="G74" s="7" t="s">
        <v>395</v>
      </c>
      <c r="H74" s="7"/>
      <c r="I74" s="7"/>
      <c r="J74" s="13" t="s">
        <v>345</v>
      </c>
      <c r="K74" s="7"/>
      <c r="L74" s="36"/>
      <c r="N74" t="b">
        <f>AND(IF($D74="PhD",TRUE),NOT(ISBLANK($E74)))</f>
        <v>1</v>
      </c>
      <c r="O74" t="b">
        <f>AND(IF($D74="PhD",TRUE),ISBLANK($E74))</f>
        <v>0</v>
      </c>
      <c r="P74" t="b">
        <f>AND($D74&lt;&gt;"PhD",NOT(ISBLANK($E74)))</f>
        <v>0</v>
      </c>
      <c r="Q74" t="b">
        <f>AND($D74&lt;&gt;"PhD",ISBLANK($E74))</f>
        <v>0</v>
      </c>
      <c r="R74">
        <f>IF(N74,E74,"")</f>
        <v>2004</v>
      </c>
    </row>
    <row r="75" spans="1:18" s="70" customFormat="1" ht="25.5" customHeight="1">
      <c r="A75" s="85" t="s">
        <v>243</v>
      </c>
      <c r="B75" s="73" t="s">
        <v>244</v>
      </c>
      <c r="C75" s="66" t="s">
        <v>245</v>
      </c>
      <c r="D75" s="89" t="s">
        <v>65</v>
      </c>
      <c r="E75" s="67">
        <v>2004</v>
      </c>
      <c r="F75" s="68" t="s">
        <v>241</v>
      </c>
      <c r="G75" s="68"/>
      <c r="H75" s="68"/>
      <c r="I75" s="68"/>
      <c r="J75" s="90"/>
      <c r="K75" s="68" t="s">
        <v>246</v>
      </c>
      <c r="L75" s="92" t="s">
        <v>246</v>
      </c>
      <c r="N75" s="70" t="b">
        <f>AND(IF($D75="PhD",TRUE),NOT(ISBLANK($E75)))</f>
        <v>0</v>
      </c>
      <c r="O75" s="70" t="b">
        <f>AND(IF($D75="PhD",TRUE),ISBLANK($E75))</f>
        <v>0</v>
      </c>
      <c r="P75" s="70" t="b">
        <f>AND($D75&lt;&gt;"PhD",NOT(ISBLANK($E75)))</f>
        <v>1</v>
      </c>
      <c r="Q75" s="70" t="b">
        <f>AND($D75&lt;&gt;"PhD",ISBLANK($E75))</f>
        <v>0</v>
      </c>
      <c r="R75">
        <f>IF(N75,E75,"")</f>
      </c>
    </row>
    <row r="76" spans="1:18" ht="25.5" customHeight="1">
      <c r="A76" s="1" t="s">
        <v>403</v>
      </c>
      <c r="B76" s="96" t="s">
        <v>382</v>
      </c>
      <c r="C76" s="8" t="s">
        <v>303</v>
      </c>
      <c r="D76" s="40" t="s">
        <v>236</v>
      </c>
      <c r="E76" s="15">
        <v>2004</v>
      </c>
      <c r="F76" s="20" t="s">
        <v>380</v>
      </c>
      <c r="G76" s="7" t="s">
        <v>430</v>
      </c>
      <c r="H76" s="7" t="s">
        <v>385</v>
      </c>
      <c r="I76" s="7" t="s">
        <v>386</v>
      </c>
      <c r="J76" s="13" t="s">
        <v>563</v>
      </c>
      <c r="K76" s="7" t="s">
        <v>110</v>
      </c>
      <c r="L76" s="36"/>
      <c r="N76" t="b">
        <f>AND(IF($D76="PhD",TRUE),NOT(ISBLANK($E76)))</f>
        <v>1</v>
      </c>
      <c r="O76" t="b">
        <f>AND(IF($D76="PhD",TRUE),ISBLANK($E76))</f>
        <v>0</v>
      </c>
      <c r="P76" t="b">
        <f>AND($D76&lt;&gt;"PhD",NOT(ISBLANK($E76)))</f>
        <v>0</v>
      </c>
      <c r="Q76" t="b">
        <f>AND($D76&lt;&gt;"PhD",ISBLANK($E76))</f>
        <v>0</v>
      </c>
      <c r="R76">
        <f>IF(N76,E76,"")</f>
        <v>2004</v>
      </c>
    </row>
    <row r="77" spans="1:18" ht="25.5" customHeight="1">
      <c r="A77" s="1" t="s">
        <v>533</v>
      </c>
      <c r="B77" s="96" t="s">
        <v>534</v>
      </c>
      <c r="C77" s="10" t="s">
        <v>198</v>
      </c>
      <c r="D77" s="40" t="s">
        <v>236</v>
      </c>
      <c r="E77" s="15">
        <v>2004</v>
      </c>
      <c r="F77" s="20" t="s">
        <v>577</v>
      </c>
      <c r="G77" s="7" t="s">
        <v>535</v>
      </c>
      <c r="H77" s="7"/>
      <c r="I77" s="7"/>
      <c r="J77" s="13" t="s">
        <v>564</v>
      </c>
      <c r="K77" s="7" t="s">
        <v>111</v>
      </c>
      <c r="L77" s="36"/>
      <c r="M77" t="s">
        <v>576</v>
      </c>
      <c r="N77" t="b">
        <f>AND(IF($D77="PhD",TRUE),NOT(ISBLANK($E77)))</f>
        <v>1</v>
      </c>
      <c r="O77" t="b">
        <f>AND(IF($D77="PhD",TRUE),ISBLANK($E77))</f>
        <v>0</v>
      </c>
      <c r="P77" t="b">
        <f>AND($D77&lt;&gt;"PhD",NOT(ISBLANK($E77)))</f>
        <v>0</v>
      </c>
      <c r="Q77" t="b">
        <f>AND($D77&lt;&gt;"PhD",ISBLANK($E77))</f>
        <v>0</v>
      </c>
      <c r="R77">
        <f>IF(N77,E77,"")</f>
        <v>2004</v>
      </c>
    </row>
    <row r="78" spans="1:18" s="70" customFormat="1" ht="25.5" customHeight="1">
      <c r="A78" s="1" t="s">
        <v>481</v>
      </c>
      <c r="B78" s="96" t="s">
        <v>349</v>
      </c>
      <c r="C78" s="8" t="s">
        <v>300</v>
      </c>
      <c r="D78" s="40" t="s">
        <v>236</v>
      </c>
      <c r="E78" s="15">
        <v>2004</v>
      </c>
      <c r="F78" s="20" t="s">
        <v>348</v>
      </c>
      <c r="G78" s="7" t="s">
        <v>396</v>
      </c>
      <c r="H78" s="7"/>
      <c r="I78" s="7"/>
      <c r="J78" s="13" t="s">
        <v>563</v>
      </c>
      <c r="K78" s="7" t="s">
        <v>109</v>
      </c>
      <c r="L78" s="36"/>
      <c r="M78"/>
      <c r="N78" t="b">
        <f>AND(IF($D78="PhD",TRUE),NOT(ISBLANK($E78)))</f>
        <v>1</v>
      </c>
      <c r="O78" t="b">
        <f>AND(IF($D78="PhD",TRUE),ISBLANK($E78))</f>
        <v>0</v>
      </c>
      <c r="P78" t="b">
        <f>AND($D78&lt;&gt;"PhD",NOT(ISBLANK($E78)))</f>
        <v>0</v>
      </c>
      <c r="Q78" t="b">
        <f>AND($D78&lt;&gt;"PhD",ISBLANK($E78))</f>
        <v>0</v>
      </c>
      <c r="R78">
        <f>IF(N78,E78,"")</f>
        <v>2004</v>
      </c>
    </row>
    <row r="79" spans="1:18" s="70" customFormat="1" ht="25.5" customHeight="1">
      <c r="A79" s="1" t="s">
        <v>559</v>
      </c>
      <c r="B79" s="96" t="s">
        <v>560</v>
      </c>
      <c r="C79" s="8" t="s">
        <v>302</v>
      </c>
      <c r="D79" s="40" t="s">
        <v>236</v>
      </c>
      <c r="E79" s="15">
        <v>2004</v>
      </c>
      <c r="F79" s="20" t="s">
        <v>550</v>
      </c>
      <c r="G79" s="7" t="s">
        <v>526</v>
      </c>
      <c r="H79" s="7"/>
      <c r="I79" s="7"/>
      <c r="J79" s="13" t="s">
        <v>565</v>
      </c>
      <c r="K79" s="7" t="s">
        <v>112</v>
      </c>
      <c r="L79" s="36"/>
      <c r="M79"/>
      <c r="N79" t="b">
        <f>AND(IF($D79="PhD",TRUE),NOT(ISBLANK($E79)))</f>
        <v>1</v>
      </c>
      <c r="O79" t="b">
        <f>AND(IF($D79="PhD",TRUE),ISBLANK($E79))</f>
        <v>0</v>
      </c>
      <c r="P79" t="b">
        <f>AND($D79&lt;&gt;"PhD",NOT(ISBLANK($E79)))</f>
        <v>0</v>
      </c>
      <c r="Q79" t="b">
        <f>AND($D79&lt;&gt;"PhD",ISBLANK($E79))</f>
        <v>0</v>
      </c>
      <c r="R79">
        <f>IF(N79,E79,"")</f>
        <v>2004</v>
      </c>
    </row>
    <row r="80" spans="1:18" s="70" customFormat="1" ht="25.5" customHeight="1">
      <c r="A80" s="1" t="s">
        <v>405</v>
      </c>
      <c r="B80" s="96" t="s">
        <v>383</v>
      </c>
      <c r="C80" s="8" t="s">
        <v>301</v>
      </c>
      <c r="D80" s="40" t="s">
        <v>236</v>
      </c>
      <c r="E80" s="15">
        <v>2004</v>
      </c>
      <c r="F80" s="20" t="s">
        <v>380</v>
      </c>
      <c r="G80" s="7" t="s">
        <v>381</v>
      </c>
      <c r="H80" s="7" t="s">
        <v>385</v>
      </c>
      <c r="I80" s="7" t="s">
        <v>386</v>
      </c>
      <c r="J80" s="13" t="s">
        <v>563</v>
      </c>
      <c r="K80" s="7" t="s">
        <v>113</v>
      </c>
      <c r="L80" s="36"/>
      <c r="M80"/>
      <c r="N80" t="b">
        <f>AND(IF($D80="PhD",TRUE),NOT(ISBLANK($E80)))</f>
        <v>1</v>
      </c>
      <c r="O80" t="b">
        <f>AND(IF($D80="PhD",TRUE),ISBLANK($E80))</f>
        <v>0</v>
      </c>
      <c r="P80" t="b">
        <f>AND($D80&lt;&gt;"PhD",NOT(ISBLANK($E80)))</f>
        <v>0</v>
      </c>
      <c r="Q80" t="b">
        <f>AND($D80&lt;&gt;"PhD",ISBLANK($E80))</f>
        <v>0</v>
      </c>
      <c r="R80">
        <f>IF(N80,E80,"")</f>
        <v>2004</v>
      </c>
    </row>
    <row r="81" spans="1:18" s="70" customFormat="1" ht="25.5" customHeight="1">
      <c r="A81" s="1" t="s">
        <v>467</v>
      </c>
      <c r="B81" s="96" t="s">
        <v>462</v>
      </c>
      <c r="C81" s="8" t="s">
        <v>419</v>
      </c>
      <c r="D81" s="40" t="s">
        <v>236</v>
      </c>
      <c r="E81" s="15">
        <v>2004</v>
      </c>
      <c r="F81" s="20" t="s">
        <v>438</v>
      </c>
      <c r="G81" s="7" t="s">
        <v>463</v>
      </c>
      <c r="H81" s="7"/>
      <c r="I81" s="7"/>
      <c r="J81" s="13" t="s">
        <v>564</v>
      </c>
      <c r="K81" s="7" t="s">
        <v>119</v>
      </c>
      <c r="L81" s="36"/>
      <c r="M81"/>
      <c r="N81" t="b">
        <f>AND(IF($D81="PhD",TRUE),NOT(ISBLANK($E81)))</f>
        <v>1</v>
      </c>
      <c r="O81" t="b">
        <f>AND(IF($D81="PhD",TRUE),ISBLANK($E81))</f>
        <v>0</v>
      </c>
      <c r="P81" t="b">
        <f>AND($D81&lt;&gt;"PhD",NOT(ISBLANK($E81)))</f>
        <v>0</v>
      </c>
      <c r="Q81" t="b">
        <f>AND($D81&lt;&gt;"PhD",ISBLANK($E81))</f>
        <v>0</v>
      </c>
      <c r="R81">
        <f>IF(N81,E81,"")</f>
        <v>2004</v>
      </c>
    </row>
    <row r="82" spans="1:18" s="70" customFormat="1" ht="25.5" customHeight="1">
      <c r="A82" s="1" t="s">
        <v>501</v>
      </c>
      <c r="B82" s="96" t="s">
        <v>515</v>
      </c>
      <c r="C82" s="10" t="s">
        <v>506</v>
      </c>
      <c r="D82" s="40" t="s">
        <v>236</v>
      </c>
      <c r="E82" s="15">
        <v>2004</v>
      </c>
      <c r="F82" s="20" t="s">
        <v>540</v>
      </c>
      <c r="G82" s="7" t="s">
        <v>387</v>
      </c>
      <c r="H82" s="7"/>
      <c r="I82" s="7"/>
      <c r="J82" s="13"/>
      <c r="K82" s="7" t="s">
        <v>121</v>
      </c>
      <c r="L82" s="36" t="s">
        <v>118</v>
      </c>
      <c r="M82"/>
      <c r="N82" t="b">
        <f>AND(IF($D82="PhD",TRUE),NOT(ISBLANK($E82)))</f>
        <v>1</v>
      </c>
      <c r="O82" t="b">
        <f>AND(IF($D82="PhD",TRUE),ISBLANK($E82))</f>
        <v>0</v>
      </c>
      <c r="P82" t="b">
        <f>AND($D82&lt;&gt;"PhD",NOT(ISBLANK($E82)))</f>
        <v>0</v>
      </c>
      <c r="Q82" t="b">
        <f>AND($D82&lt;&gt;"PhD",ISBLANK($E82))</f>
        <v>0</v>
      </c>
      <c r="R82">
        <f>IF(N82,E82,"")</f>
        <v>2004</v>
      </c>
    </row>
    <row r="83" spans="1:18" ht="25.5" customHeight="1">
      <c r="A83" s="97" t="s">
        <v>516</v>
      </c>
      <c r="B83" s="86" t="s">
        <v>517</v>
      </c>
      <c r="C83" s="78" t="s">
        <v>420</v>
      </c>
      <c r="D83" s="98" t="s">
        <v>236</v>
      </c>
      <c r="E83" s="79">
        <v>2004</v>
      </c>
      <c r="F83" s="75" t="s">
        <v>540</v>
      </c>
      <c r="G83" s="76" t="s">
        <v>387</v>
      </c>
      <c r="H83" s="76"/>
      <c r="I83" s="76"/>
      <c r="J83" s="77" t="s">
        <v>565</v>
      </c>
      <c r="K83" s="76" t="s">
        <v>109</v>
      </c>
      <c r="L83" s="99"/>
      <c r="M83" s="70"/>
      <c r="N83" s="70" t="b">
        <f>AND(IF($D83="PhD",TRUE),NOT(ISBLANK($E83)))</f>
        <v>1</v>
      </c>
      <c r="O83" s="70" t="b">
        <f>AND(IF($D83="PhD",TRUE),ISBLANK($E83))</f>
        <v>0</v>
      </c>
      <c r="P83" s="70" t="b">
        <f>AND($D83&lt;&gt;"PhD",NOT(ISBLANK($E83)))</f>
        <v>0</v>
      </c>
      <c r="Q83" s="70" t="b">
        <f>AND($D83&lt;&gt;"PhD",ISBLANK($E83))</f>
        <v>0</v>
      </c>
      <c r="R83">
        <f>IF(N83,E83,"")</f>
        <v>2004</v>
      </c>
    </row>
    <row r="84" spans="1:18" ht="25.5" customHeight="1">
      <c r="A84" s="97" t="s">
        <v>548</v>
      </c>
      <c r="B84" s="86" t="s">
        <v>549</v>
      </c>
      <c r="C84" s="78" t="s">
        <v>578</v>
      </c>
      <c r="D84" s="98" t="s">
        <v>236</v>
      </c>
      <c r="E84" s="74">
        <v>2004</v>
      </c>
      <c r="F84" s="75" t="s">
        <v>483</v>
      </c>
      <c r="G84" s="76" t="s">
        <v>529</v>
      </c>
      <c r="H84" s="76"/>
      <c r="I84" s="76"/>
      <c r="J84" s="77" t="s">
        <v>565</v>
      </c>
      <c r="K84" s="76"/>
      <c r="L84" s="99"/>
      <c r="M84" s="70"/>
      <c r="N84" s="70" t="b">
        <f>AND(IF($D84="PhD",TRUE),NOT(ISBLANK($E84)))</f>
        <v>1</v>
      </c>
      <c r="O84" s="70" t="b">
        <f>AND(IF($D84="PhD",TRUE),ISBLANK($E84))</f>
        <v>0</v>
      </c>
      <c r="P84" s="70" t="b">
        <f>AND($D84&lt;&gt;"PhD",NOT(ISBLANK($E84)))</f>
        <v>0</v>
      </c>
      <c r="Q84" s="70" t="b">
        <f>AND($D84&lt;&gt;"PhD",ISBLANK($E84))</f>
        <v>0</v>
      </c>
      <c r="R84">
        <f>IF(N84,E84,"")</f>
        <v>2004</v>
      </c>
    </row>
    <row r="85" spans="1:18" ht="25.5" customHeight="1">
      <c r="A85" s="97" t="s">
        <v>408</v>
      </c>
      <c r="B85" s="86" t="s">
        <v>384</v>
      </c>
      <c r="C85" s="78" t="s">
        <v>294</v>
      </c>
      <c r="D85" s="98" t="s">
        <v>236</v>
      </c>
      <c r="E85" s="74">
        <v>2004</v>
      </c>
      <c r="F85" s="75" t="s">
        <v>380</v>
      </c>
      <c r="G85" s="76" t="s">
        <v>430</v>
      </c>
      <c r="H85" s="76" t="s">
        <v>385</v>
      </c>
      <c r="I85" s="76" t="s">
        <v>386</v>
      </c>
      <c r="J85" s="77" t="s">
        <v>564</v>
      </c>
      <c r="K85" s="76" t="s">
        <v>125</v>
      </c>
      <c r="L85" s="99"/>
      <c r="M85" s="70"/>
      <c r="N85" s="70" t="b">
        <f>AND(IF($D85="PhD",TRUE),NOT(ISBLANK($E85)))</f>
        <v>1</v>
      </c>
      <c r="O85" s="70" t="b">
        <f>AND(IF($D85="PhD",TRUE),ISBLANK($E85))</f>
        <v>0</v>
      </c>
      <c r="P85" s="70" t="b">
        <f>AND($D85&lt;&gt;"PhD",NOT(ISBLANK($E85)))</f>
        <v>0</v>
      </c>
      <c r="Q85" s="70" t="b">
        <f>AND($D85&lt;&gt;"PhD",ISBLANK($E85))</f>
        <v>0</v>
      </c>
      <c r="R85">
        <f>IF(N85,E85,"")</f>
        <v>2004</v>
      </c>
    </row>
    <row r="86" spans="1:18" s="70" customFormat="1" ht="25.5" customHeight="1">
      <c r="A86" s="85" t="s">
        <v>251</v>
      </c>
      <c r="B86" s="73" t="s">
        <v>252</v>
      </c>
      <c r="C86" s="66" t="s">
        <v>253</v>
      </c>
      <c r="D86" s="89" t="s">
        <v>64</v>
      </c>
      <c r="E86" s="67">
        <v>2003</v>
      </c>
      <c r="F86" s="68" t="s">
        <v>241</v>
      </c>
      <c r="G86" s="68"/>
      <c r="H86" s="68"/>
      <c r="I86" s="68"/>
      <c r="J86" s="90"/>
      <c r="K86" s="68"/>
      <c r="L86" s="92" t="s">
        <v>254</v>
      </c>
      <c r="N86" s="70" t="b">
        <f>AND(IF($D86="PhD",TRUE),NOT(ISBLANK($E86)))</f>
        <v>0</v>
      </c>
      <c r="O86" s="70" t="b">
        <f>AND(IF($D86="PhD",TRUE),ISBLANK($E86))</f>
        <v>0</v>
      </c>
      <c r="P86" s="70" t="b">
        <f>AND($D86&lt;&gt;"PhD",NOT(ISBLANK($E86)))</f>
        <v>1</v>
      </c>
      <c r="Q86" s="70" t="b">
        <f>AND($D86&lt;&gt;"PhD",ISBLANK($E86))</f>
        <v>0</v>
      </c>
      <c r="R86">
        <f>IF(N86,E86,"")</f>
      </c>
    </row>
    <row r="87" spans="1:18" s="70" customFormat="1" ht="25.5" customHeight="1">
      <c r="A87" s="1" t="s">
        <v>444</v>
      </c>
      <c r="B87" s="96" t="s">
        <v>488</v>
      </c>
      <c r="C87" s="8" t="s">
        <v>502</v>
      </c>
      <c r="D87" s="40" t="s">
        <v>236</v>
      </c>
      <c r="E87" s="15">
        <v>2003</v>
      </c>
      <c r="F87" s="20" t="s">
        <v>433</v>
      </c>
      <c r="G87" s="7" t="s">
        <v>522</v>
      </c>
      <c r="H87" s="7"/>
      <c r="I87" s="7"/>
      <c r="J87" s="13" t="s">
        <v>564</v>
      </c>
      <c r="K87" s="7" t="s">
        <v>108</v>
      </c>
      <c r="L87" s="36"/>
      <c r="M87"/>
      <c r="N87" t="b">
        <f>AND(IF($D87="PhD",TRUE),NOT(ISBLANK($E87)))</f>
        <v>1</v>
      </c>
      <c r="O87" t="b">
        <f>AND(IF($D87="PhD",TRUE),ISBLANK($E87))</f>
        <v>0</v>
      </c>
      <c r="P87" t="b">
        <f>AND($D87&lt;&gt;"PhD",NOT(ISBLANK($E87)))</f>
        <v>0</v>
      </c>
      <c r="Q87" t="b">
        <f>AND($D87&lt;&gt;"PhD",ISBLANK($E87))</f>
        <v>0</v>
      </c>
      <c r="R87">
        <f>IF(N87,E87,"")</f>
        <v>2003</v>
      </c>
    </row>
    <row r="88" spans="1:18" s="70" customFormat="1" ht="25.5" customHeight="1">
      <c r="A88" s="1" t="s">
        <v>474</v>
      </c>
      <c r="B88" s="96" t="s">
        <v>475</v>
      </c>
      <c r="C88" s="8" t="s">
        <v>508</v>
      </c>
      <c r="D88" s="40" t="s">
        <v>236</v>
      </c>
      <c r="E88" s="15">
        <v>2003</v>
      </c>
      <c r="F88" s="20" t="s">
        <v>540</v>
      </c>
      <c r="G88" s="7" t="s">
        <v>518</v>
      </c>
      <c r="H88" s="7"/>
      <c r="I88" s="7"/>
      <c r="J88" s="13" t="s">
        <v>563</v>
      </c>
      <c r="K88" s="20" t="s">
        <v>117</v>
      </c>
      <c r="L88" s="36" t="s">
        <v>118</v>
      </c>
      <c r="M88"/>
      <c r="N88" t="b">
        <f>AND(IF($D88="PhD",TRUE),NOT(ISBLANK($E88)))</f>
        <v>1</v>
      </c>
      <c r="O88" t="b">
        <f>AND(IF($D88="PhD",TRUE),ISBLANK($E88))</f>
        <v>0</v>
      </c>
      <c r="P88" t="b">
        <f>AND($D88&lt;&gt;"PhD",NOT(ISBLANK($E88)))</f>
        <v>0</v>
      </c>
      <c r="Q88" t="b">
        <f>AND($D88&lt;&gt;"PhD",ISBLANK($E88))</f>
        <v>0</v>
      </c>
      <c r="R88">
        <f>IF(N88,E88,"")</f>
        <v>2003</v>
      </c>
    </row>
    <row r="89" spans="1:18" s="70" customFormat="1" ht="25.5" customHeight="1">
      <c r="A89" s="1" t="s">
        <v>407</v>
      </c>
      <c r="B89" s="96" t="s">
        <v>486</v>
      </c>
      <c r="C89" s="8" t="s">
        <v>196</v>
      </c>
      <c r="D89" s="40" t="s">
        <v>236</v>
      </c>
      <c r="E89" s="15">
        <v>2003</v>
      </c>
      <c r="F89" s="20" t="s">
        <v>487</v>
      </c>
      <c r="G89" s="7" t="s">
        <v>489</v>
      </c>
      <c r="H89" s="7"/>
      <c r="I89" s="7"/>
      <c r="J89" s="13" t="s">
        <v>564</v>
      </c>
      <c r="K89" s="7" t="s">
        <v>111</v>
      </c>
      <c r="L89" s="36"/>
      <c r="M89"/>
      <c r="N89" t="b">
        <f>AND(IF($D89="PhD",TRUE),NOT(ISBLANK($E89)))</f>
        <v>1</v>
      </c>
      <c r="O89" t="b">
        <f>AND(IF($D89="PhD",TRUE),ISBLANK($E89))</f>
        <v>0</v>
      </c>
      <c r="P89" t="b">
        <f>AND($D89&lt;&gt;"PhD",NOT(ISBLANK($E89)))</f>
        <v>0</v>
      </c>
      <c r="Q89" t="b">
        <f>AND($D89&lt;&gt;"PhD",ISBLANK($E89))</f>
        <v>0</v>
      </c>
      <c r="R89">
        <f>IF(N89,E89,"")</f>
        <v>2003</v>
      </c>
    </row>
    <row r="90" spans="1:18" ht="25.5" customHeight="1">
      <c r="A90" s="1" t="s">
        <v>446</v>
      </c>
      <c r="B90" s="96" t="s">
        <v>447</v>
      </c>
      <c r="C90" s="10" t="s">
        <v>528</v>
      </c>
      <c r="D90" s="40" t="s">
        <v>236</v>
      </c>
      <c r="E90" s="15">
        <v>2003</v>
      </c>
      <c r="F90" s="20" t="s">
        <v>436</v>
      </c>
      <c r="G90" s="7" t="s">
        <v>527</v>
      </c>
      <c r="H90" s="7" t="s">
        <v>218</v>
      </c>
      <c r="I90" s="7"/>
      <c r="J90" s="13" t="s">
        <v>564</v>
      </c>
      <c r="K90" s="7" t="s">
        <v>108</v>
      </c>
      <c r="L90" s="36"/>
      <c r="N90" t="b">
        <f>AND(IF($D90="PhD",TRUE),NOT(ISBLANK($E90)))</f>
        <v>1</v>
      </c>
      <c r="O90" t="b">
        <f>AND(IF($D90="PhD",TRUE),ISBLANK($E90))</f>
        <v>0</v>
      </c>
      <c r="P90" t="b">
        <f>AND($D90&lt;&gt;"PhD",NOT(ISBLANK($E90)))</f>
        <v>0</v>
      </c>
      <c r="Q90" t="b">
        <f>AND($D90&lt;&gt;"PhD",ISBLANK($E90))</f>
        <v>0</v>
      </c>
      <c r="R90">
        <f>IF(N90,E90,"")</f>
        <v>2003</v>
      </c>
    </row>
    <row r="91" spans="1:18" ht="25.5" customHeight="1">
      <c r="A91" s="97" t="s">
        <v>132</v>
      </c>
      <c r="B91" s="86" t="s">
        <v>425</v>
      </c>
      <c r="C91" s="80" t="s">
        <v>133</v>
      </c>
      <c r="D91" s="98" t="s">
        <v>236</v>
      </c>
      <c r="E91" s="74">
        <v>2003</v>
      </c>
      <c r="F91" s="75" t="s">
        <v>290</v>
      </c>
      <c r="G91" s="76" t="s">
        <v>291</v>
      </c>
      <c r="H91" s="76"/>
      <c r="I91" s="75"/>
      <c r="J91" s="77"/>
      <c r="K91" s="76"/>
      <c r="L91" s="99"/>
      <c r="M91" s="70"/>
      <c r="N91" s="70" t="b">
        <f>AND(IF($D91="PhD",TRUE),NOT(ISBLANK($E91)))</f>
        <v>1</v>
      </c>
      <c r="O91" s="70" t="b">
        <f>AND(IF($D91="PhD",TRUE),ISBLANK($E91))</f>
        <v>0</v>
      </c>
      <c r="P91" s="70" t="b">
        <f>AND($D91&lt;&gt;"PhD",NOT(ISBLANK($E91)))</f>
        <v>0</v>
      </c>
      <c r="Q91" s="70" t="b">
        <f>AND($D91&lt;&gt;"PhD",ISBLANK($E91))</f>
        <v>0</v>
      </c>
      <c r="R91">
        <f>IF(N91,E91,"")</f>
        <v>2003</v>
      </c>
    </row>
    <row r="92" spans="1:18" ht="25.5" customHeight="1">
      <c r="A92" s="97" t="s">
        <v>541</v>
      </c>
      <c r="B92" s="86" t="s">
        <v>542</v>
      </c>
      <c r="C92" s="83" t="s">
        <v>583</v>
      </c>
      <c r="D92" s="98" t="s">
        <v>236</v>
      </c>
      <c r="E92" s="74">
        <v>2003</v>
      </c>
      <c r="F92" s="75" t="s">
        <v>432</v>
      </c>
      <c r="G92" s="76" t="s">
        <v>525</v>
      </c>
      <c r="H92" s="76"/>
      <c r="I92" s="76"/>
      <c r="J92" s="77" t="s">
        <v>564</v>
      </c>
      <c r="K92" s="76"/>
      <c r="L92" s="99"/>
      <c r="M92" s="70"/>
      <c r="N92" s="70" t="b">
        <f>AND(IF($D92="PhD",TRUE),NOT(ISBLANK($E92)))</f>
        <v>1</v>
      </c>
      <c r="O92" s="70" t="b">
        <f>AND(IF($D92="PhD",TRUE),ISBLANK($E92))</f>
        <v>0</v>
      </c>
      <c r="P92" s="70" t="b">
        <f>AND($D92&lt;&gt;"PhD",NOT(ISBLANK($E92)))</f>
        <v>0</v>
      </c>
      <c r="Q92" s="70" t="b">
        <f>AND($D92&lt;&gt;"PhD",ISBLANK($E92))</f>
        <v>0</v>
      </c>
      <c r="R92">
        <f>IF(N92,E92,"")</f>
        <v>2003</v>
      </c>
    </row>
    <row r="93" spans="1:18" ht="25.5" customHeight="1">
      <c r="A93" s="97" t="s">
        <v>523</v>
      </c>
      <c r="B93" s="86" t="s">
        <v>524</v>
      </c>
      <c r="C93" s="78" t="s">
        <v>152</v>
      </c>
      <c r="D93" s="98" t="s">
        <v>236</v>
      </c>
      <c r="E93" s="79">
        <v>2003</v>
      </c>
      <c r="F93" s="75" t="s">
        <v>432</v>
      </c>
      <c r="G93" s="76" t="s">
        <v>525</v>
      </c>
      <c r="H93" s="76"/>
      <c r="I93" s="76"/>
      <c r="J93" s="77" t="s">
        <v>563</v>
      </c>
      <c r="K93" s="76" t="s">
        <v>123</v>
      </c>
      <c r="L93" s="99"/>
      <c r="M93" s="70"/>
      <c r="N93" s="70" t="b">
        <f>AND(IF($D93="PhD",TRUE),NOT(ISBLANK($E93)))</f>
        <v>1</v>
      </c>
      <c r="O93" s="70" t="b">
        <f>AND(IF($D93="PhD",TRUE),ISBLANK($E93))</f>
        <v>0</v>
      </c>
      <c r="P93" s="70" t="b">
        <f>AND($D93&lt;&gt;"PhD",NOT(ISBLANK($E93)))</f>
        <v>0</v>
      </c>
      <c r="Q93" s="70" t="b">
        <f>AND($D93&lt;&gt;"PhD",ISBLANK($E93))</f>
        <v>0</v>
      </c>
      <c r="R93">
        <f>IF(N93,E93,"")</f>
        <v>2003</v>
      </c>
    </row>
    <row r="94" spans="1:18" s="70" customFormat="1" ht="25.5" customHeight="1">
      <c r="A94" s="1" t="s">
        <v>498</v>
      </c>
      <c r="B94" s="96" t="s">
        <v>499</v>
      </c>
      <c r="C94" s="8" t="s">
        <v>511</v>
      </c>
      <c r="D94" s="40" t="s">
        <v>236</v>
      </c>
      <c r="E94" s="15">
        <v>2002</v>
      </c>
      <c r="F94" s="20" t="s">
        <v>435</v>
      </c>
      <c r="G94" s="7" t="s">
        <v>497</v>
      </c>
      <c r="H94" s="7"/>
      <c r="I94" s="7"/>
      <c r="J94" s="13" t="s">
        <v>563</v>
      </c>
      <c r="K94" s="7" t="s">
        <v>106</v>
      </c>
      <c r="L94" s="36"/>
      <c r="M94"/>
      <c r="N94" t="b">
        <f>AND(IF($D94="PhD",TRUE),NOT(ISBLANK($E94)))</f>
        <v>1</v>
      </c>
      <c r="O94" t="b">
        <f>AND(IF($D94="PhD",TRUE),ISBLANK($E94))</f>
        <v>0</v>
      </c>
      <c r="P94" t="b">
        <f>AND($D94&lt;&gt;"PhD",NOT(ISBLANK($E94)))</f>
        <v>0</v>
      </c>
      <c r="Q94" t="b">
        <f>AND($D94&lt;&gt;"PhD",ISBLANK($E94))</f>
        <v>0</v>
      </c>
      <c r="R94">
        <f>IF(N94,E94,"")</f>
        <v>2002</v>
      </c>
    </row>
    <row r="95" spans="1:18" ht="25.5" customHeight="1">
      <c r="A95" s="1" t="s">
        <v>495</v>
      </c>
      <c r="B95" s="96" t="s">
        <v>496</v>
      </c>
      <c r="C95" s="10" t="s">
        <v>584</v>
      </c>
      <c r="D95" s="40" t="s">
        <v>236</v>
      </c>
      <c r="E95" s="15">
        <v>2002</v>
      </c>
      <c r="F95" s="20" t="s">
        <v>435</v>
      </c>
      <c r="G95" s="7" t="s">
        <v>497</v>
      </c>
      <c r="H95" s="7"/>
      <c r="I95" s="7"/>
      <c r="J95" s="13" t="s">
        <v>563</v>
      </c>
      <c r="K95" s="7" t="s">
        <v>107</v>
      </c>
      <c r="L95" s="36"/>
      <c r="N95" t="b">
        <f>AND(IF($D95="PhD",TRUE),NOT(ISBLANK($E95)))</f>
        <v>1</v>
      </c>
      <c r="O95" t="b">
        <f>AND(IF($D95="PhD",TRUE),ISBLANK($E95))</f>
        <v>0</v>
      </c>
      <c r="P95" t="b">
        <f>AND($D95&lt;&gt;"PhD",NOT(ISBLANK($E95)))</f>
        <v>0</v>
      </c>
      <c r="Q95" t="b">
        <f>AND($D95&lt;&gt;"PhD",ISBLANK($E95))</f>
        <v>0</v>
      </c>
      <c r="R95">
        <f>IF(N95,E95,"")</f>
        <v>2002</v>
      </c>
    </row>
    <row r="96" spans="1:18" s="70" customFormat="1" ht="25.5" customHeight="1">
      <c r="A96" s="1" t="s">
        <v>545</v>
      </c>
      <c r="B96" s="96" t="s">
        <v>546</v>
      </c>
      <c r="C96" s="118" t="s">
        <v>87</v>
      </c>
      <c r="D96" s="40" t="s">
        <v>236</v>
      </c>
      <c r="E96" s="15">
        <v>2002</v>
      </c>
      <c r="F96" s="20" t="s">
        <v>483</v>
      </c>
      <c r="G96" s="7" t="s">
        <v>547</v>
      </c>
      <c r="H96" s="7"/>
      <c r="I96" s="7"/>
      <c r="J96" s="13" t="s">
        <v>564</v>
      </c>
      <c r="K96" s="7"/>
      <c r="L96" s="36"/>
      <c r="M96"/>
      <c r="N96" t="b">
        <f>AND(IF($D96="PhD",TRUE),NOT(ISBLANK($E96)))</f>
        <v>1</v>
      </c>
      <c r="O96" t="b">
        <f>AND(IF($D96="PhD",TRUE),ISBLANK($E96))</f>
        <v>0</v>
      </c>
      <c r="P96" t="b">
        <f>AND($D96&lt;&gt;"PhD",NOT(ISBLANK($E96)))</f>
        <v>0</v>
      </c>
      <c r="Q96" t="b">
        <f>AND($D96&lt;&gt;"PhD",ISBLANK($E96))</f>
        <v>0</v>
      </c>
      <c r="R96">
        <f>IF(N96,E96,"")</f>
        <v>2002</v>
      </c>
    </row>
    <row r="97" spans="1:18" s="70" customFormat="1" ht="25.5" customHeight="1">
      <c r="A97" s="1" t="s">
        <v>156</v>
      </c>
      <c r="B97" s="96" t="s">
        <v>157</v>
      </c>
      <c r="C97" s="10" t="s">
        <v>158</v>
      </c>
      <c r="D97" s="40" t="s">
        <v>237</v>
      </c>
      <c r="E97" s="21">
        <v>2002</v>
      </c>
      <c r="F97" s="20" t="s">
        <v>487</v>
      </c>
      <c r="G97" s="7" t="s">
        <v>489</v>
      </c>
      <c r="H97" s="7" t="s">
        <v>418</v>
      </c>
      <c r="I97" s="7" t="s">
        <v>418</v>
      </c>
      <c r="J97" s="13" t="s">
        <v>224</v>
      </c>
      <c r="K97" s="7"/>
      <c r="L97" s="36"/>
      <c r="M97"/>
      <c r="N97" t="b">
        <f>AND(IF($D97="PhD",TRUE),NOT(ISBLANK($E97)))</f>
        <v>0</v>
      </c>
      <c r="O97" t="b">
        <f>AND(IF($D97="PhD",TRUE),ISBLANK($E97))</f>
        <v>0</v>
      </c>
      <c r="P97" t="b">
        <f>AND($D97&lt;&gt;"PhD",NOT(ISBLANK($E97)))</f>
        <v>1</v>
      </c>
      <c r="Q97" t="b">
        <f>AND($D97&lt;&gt;"PhD",ISBLANK($E97))</f>
        <v>0</v>
      </c>
      <c r="R97">
        <f>IF(N97,E97,"")</f>
      </c>
    </row>
    <row r="98" spans="1:18" s="70" customFormat="1" ht="25.5" customHeight="1">
      <c r="A98" s="1" t="s">
        <v>468</v>
      </c>
      <c r="B98" s="96" t="s">
        <v>469</v>
      </c>
      <c r="C98" s="10" t="s">
        <v>521</v>
      </c>
      <c r="D98" s="40" t="s">
        <v>236</v>
      </c>
      <c r="E98" s="15">
        <v>2002</v>
      </c>
      <c r="F98" s="20" t="s">
        <v>439</v>
      </c>
      <c r="G98" s="7" t="s">
        <v>470</v>
      </c>
      <c r="H98" s="7"/>
      <c r="I98" s="7"/>
      <c r="J98" s="13" t="s">
        <v>565</v>
      </c>
      <c r="K98" s="7" t="s">
        <v>105</v>
      </c>
      <c r="L98" s="36"/>
      <c r="M98"/>
      <c r="N98" t="b">
        <f>AND(IF($D98="PhD",TRUE),NOT(ISBLANK($E98)))</f>
        <v>1</v>
      </c>
      <c r="O98" t="b">
        <f>AND(IF($D98="PhD",TRUE),ISBLANK($E98))</f>
        <v>0</v>
      </c>
      <c r="P98" t="b">
        <f>AND($D98&lt;&gt;"PhD",NOT(ISBLANK($E98)))</f>
        <v>0</v>
      </c>
      <c r="Q98" t="b">
        <f>AND($D98&lt;&gt;"PhD",ISBLANK($E98))</f>
        <v>0</v>
      </c>
      <c r="R98">
        <f>IF(N98,E98,"")</f>
        <v>2002</v>
      </c>
    </row>
    <row r="99" spans="1:18" ht="25.5" customHeight="1">
      <c r="A99" s="1" t="s">
        <v>477</v>
      </c>
      <c r="B99" s="96" t="s">
        <v>478</v>
      </c>
      <c r="C99" s="8" t="s">
        <v>299</v>
      </c>
      <c r="D99" s="40" t="s">
        <v>236</v>
      </c>
      <c r="E99" s="15">
        <v>2002</v>
      </c>
      <c r="F99" s="20" t="s">
        <v>479</v>
      </c>
      <c r="G99" s="7" t="s">
        <v>480</v>
      </c>
      <c r="H99" s="7"/>
      <c r="I99" s="7"/>
      <c r="J99" s="13" t="s">
        <v>563</v>
      </c>
      <c r="K99" s="7" t="s">
        <v>120</v>
      </c>
      <c r="L99" s="36"/>
      <c r="N99" t="b">
        <f>AND(IF($D99="PhD",TRUE),NOT(ISBLANK($E99)))</f>
        <v>1</v>
      </c>
      <c r="O99" t="b">
        <f>AND(IF($D99="PhD",TRUE),ISBLANK($E99))</f>
        <v>0</v>
      </c>
      <c r="P99" t="b">
        <f>AND($D99&lt;&gt;"PhD",NOT(ISBLANK($E99)))</f>
        <v>0</v>
      </c>
      <c r="Q99" t="b">
        <f>AND($D99&lt;&gt;"PhD",ISBLANK($E99))</f>
        <v>0</v>
      </c>
      <c r="R99">
        <f>IF(N99,E99,"")</f>
        <v>2002</v>
      </c>
    </row>
    <row r="100" spans="1:18" s="70" customFormat="1" ht="25.5" customHeight="1">
      <c r="A100" s="1" t="s">
        <v>471</v>
      </c>
      <c r="B100" s="96" t="s">
        <v>472</v>
      </c>
      <c r="C100" s="8" t="s">
        <v>298</v>
      </c>
      <c r="D100" s="40" t="s">
        <v>236</v>
      </c>
      <c r="E100" s="15">
        <v>2001</v>
      </c>
      <c r="F100" s="20" t="s">
        <v>540</v>
      </c>
      <c r="G100" s="7" t="s">
        <v>476</v>
      </c>
      <c r="H100" s="7"/>
      <c r="I100" s="7"/>
      <c r="J100" s="13" t="s">
        <v>565</v>
      </c>
      <c r="K100" s="7" t="s">
        <v>108</v>
      </c>
      <c r="L100" s="36"/>
      <c r="M100"/>
      <c r="N100" t="b">
        <f>AND(IF($D100="PhD",TRUE),NOT(ISBLANK($E100)))</f>
        <v>1</v>
      </c>
      <c r="O100" t="b">
        <f>AND(IF($D100="PhD",TRUE),ISBLANK($E100))</f>
        <v>0</v>
      </c>
      <c r="P100" t="b">
        <f>AND($D100&lt;&gt;"PhD",NOT(ISBLANK($E100)))</f>
        <v>0</v>
      </c>
      <c r="Q100" t="b">
        <f>AND($D100&lt;&gt;"PhD",ISBLANK($E100))</f>
        <v>0</v>
      </c>
      <c r="R100">
        <f>IF(N100,E100,"")</f>
        <v>2001</v>
      </c>
    </row>
    <row r="101" spans="1:18" ht="25.5" customHeight="1">
      <c r="A101" s="1" t="s">
        <v>481</v>
      </c>
      <c r="B101" s="96" t="s">
        <v>482</v>
      </c>
      <c r="C101" s="10" t="s">
        <v>530</v>
      </c>
      <c r="D101" s="40" t="s">
        <v>236</v>
      </c>
      <c r="E101" s="15">
        <v>2001</v>
      </c>
      <c r="F101" s="20" t="s">
        <v>483</v>
      </c>
      <c r="G101" s="7" t="s">
        <v>529</v>
      </c>
      <c r="H101" s="7" t="s">
        <v>547</v>
      </c>
      <c r="I101" s="7"/>
      <c r="J101" s="13" t="s">
        <v>565</v>
      </c>
      <c r="K101" s="7"/>
      <c r="L101" s="36"/>
      <c r="N101" t="b">
        <f>AND(IF($D101="PhD",TRUE),NOT(ISBLANK($E101)))</f>
        <v>1</v>
      </c>
      <c r="O101" t="b">
        <f>AND(IF($D101="PhD",TRUE),ISBLANK($E101))</f>
        <v>0</v>
      </c>
      <c r="P101" t="b">
        <f>AND($D101&lt;&gt;"PhD",NOT(ISBLANK($E101)))</f>
        <v>0</v>
      </c>
      <c r="Q101" t="b">
        <f>AND($D101&lt;&gt;"PhD",ISBLANK($E101))</f>
        <v>0</v>
      </c>
      <c r="R101">
        <f>IF(N101,E101,"")</f>
        <v>2001</v>
      </c>
    </row>
    <row r="102" spans="1:18" s="70" customFormat="1" ht="25.5" customHeight="1">
      <c r="A102" s="97" t="s">
        <v>484</v>
      </c>
      <c r="B102" s="86" t="s">
        <v>485</v>
      </c>
      <c r="C102" s="78" t="s">
        <v>562</v>
      </c>
      <c r="D102" s="98" t="s">
        <v>236</v>
      </c>
      <c r="E102" s="74">
        <v>2001</v>
      </c>
      <c r="F102" s="75" t="s">
        <v>483</v>
      </c>
      <c r="G102" s="76" t="s">
        <v>519</v>
      </c>
      <c r="H102" s="76" t="s">
        <v>547</v>
      </c>
      <c r="I102" s="76"/>
      <c r="J102" s="77" t="s">
        <v>565</v>
      </c>
      <c r="K102" s="76" t="s">
        <v>122</v>
      </c>
      <c r="L102" s="99"/>
      <c r="N102" s="70" t="b">
        <f>AND(IF($D102="PhD",TRUE),NOT(ISBLANK($E102)))</f>
        <v>1</v>
      </c>
      <c r="O102" s="70" t="b">
        <f>AND(IF($D102="PhD",TRUE),ISBLANK($E102))</f>
        <v>0</v>
      </c>
      <c r="P102" s="70" t="b">
        <f>AND($D102&lt;&gt;"PhD",NOT(ISBLANK($E102)))</f>
        <v>0</v>
      </c>
      <c r="Q102" s="70" t="b">
        <f>AND($D102&lt;&gt;"PhD",ISBLANK($E102))</f>
        <v>0</v>
      </c>
      <c r="R102">
        <f>IF(N102,E102,"")</f>
        <v>2001</v>
      </c>
    </row>
    <row r="103" spans="1:18" ht="25.5" customHeight="1">
      <c r="A103" s="1" t="s">
        <v>454</v>
      </c>
      <c r="B103" s="96" t="s">
        <v>455</v>
      </c>
      <c r="C103" s="18" t="s">
        <v>192</v>
      </c>
      <c r="D103" s="40" t="s">
        <v>237</v>
      </c>
      <c r="E103" s="15">
        <v>2000</v>
      </c>
      <c r="F103" s="20" t="s">
        <v>201</v>
      </c>
      <c r="G103" s="7"/>
      <c r="H103" s="7"/>
      <c r="I103" s="7"/>
      <c r="J103" s="13"/>
      <c r="K103" s="7"/>
      <c r="L103" s="36"/>
      <c r="N103" t="b">
        <f>AND(IF($D103="PhD",TRUE),NOT(ISBLANK($E103)))</f>
        <v>0</v>
      </c>
      <c r="O103" t="b">
        <f>AND(IF($D103="PhD",TRUE),ISBLANK($E103))</f>
        <v>0</v>
      </c>
      <c r="P103" t="b">
        <f>AND($D103&lt;&gt;"PhD",NOT(ISBLANK($E103)))</f>
        <v>1</v>
      </c>
      <c r="Q103" t="b">
        <f>AND($D103&lt;&gt;"PhD",ISBLANK($E103))</f>
        <v>0</v>
      </c>
      <c r="R103">
        <f>IF(N103,E103,"")</f>
      </c>
    </row>
    <row r="104" spans="1:18" ht="25.5" customHeight="1">
      <c r="A104" s="85" t="s">
        <v>255</v>
      </c>
      <c r="B104" s="73" t="s">
        <v>256</v>
      </c>
      <c r="C104" s="66" t="s">
        <v>257</v>
      </c>
      <c r="D104" s="89" t="s">
        <v>66</v>
      </c>
      <c r="E104" s="67">
        <v>2000</v>
      </c>
      <c r="F104" s="68" t="s">
        <v>241</v>
      </c>
      <c r="G104" s="68"/>
      <c r="H104" s="68"/>
      <c r="I104" s="68"/>
      <c r="J104" s="90"/>
      <c r="K104" s="68" t="s">
        <v>258</v>
      </c>
      <c r="L104" s="92" t="s">
        <v>258</v>
      </c>
      <c r="M104" s="70"/>
      <c r="N104" s="70" t="b">
        <f>AND(IF($D104="PhD",TRUE),NOT(ISBLANK($E104)))</f>
        <v>0</v>
      </c>
      <c r="O104" s="70" t="b">
        <f>AND(IF($D104="PhD",TRUE),ISBLANK($E104))</f>
        <v>0</v>
      </c>
      <c r="P104" s="70" t="b">
        <f>AND($D104&lt;&gt;"PhD",NOT(ISBLANK($E104)))</f>
        <v>1</v>
      </c>
      <c r="Q104" s="70" t="b">
        <f>AND($D104&lt;&gt;"PhD",ISBLANK($E104))</f>
        <v>0</v>
      </c>
      <c r="R104">
        <f>IF(N104,E104,"")</f>
      </c>
    </row>
    <row r="105" spans="1:18" ht="25.5" customHeight="1">
      <c r="A105" s="85" t="s">
        <v>255</v>
      </c>
      <c r="B105" s="73" t="s">
        <v>580</v>
      </c>
      <c r="C105" s="66" t="s">
        <v>259</v>
      </c>
      <c r="D105" s="89" t="s">
        <v>66</v>
      </c>
      <c r="E105" s="67">
        <v>2000</v>
      </c>
      <c r="F105" s="68" t="s">
        <v>241</v>
      </c>
      <c r="G105" s="68"/>
      <c r="H105" s="68"/>
      <c r="I105" s="68"/>
      <c r="J105" s="90"/>
      <c r="K105" s="68" t="s">
        <v>260</v>
      </c>
      <c r="L105" s="92" t="s">
        <v>258</v>
      </c>
      <c r="M105" s="70"/>
      <c r="N105" s="70" t="b">
        <f>AND(IF($D105="PhD",TRUE),NOT(ISBLANK($E105)))</f>
        <v>0</v>
      </c>
      <c r="O105" s="70" t="b">
        <f>AND(IF($D105="PhD",TRUE),ISBLANK($E105))</f>
        <v>0</v>
      </c>
      <c r="P105" s="70" t="b">
        <f>AND($D105&lt;&gt;"PhD",NOT(ISBLANK($E105)))</f>
        <v>1</v>
      </c>
      <c r="Q105" s="70" t="b">
        <f>AND($D105&lt;&gt;"PhD",ISBLANK($E105))</f>
        <v>0</v>
      </c>
      <c r="R105">
        <f>IF(N105,E105,"")</f>
      </c>
    </row>
    <row r="106" spans="1:18" ht="25.5" customHeight="1">
      <c r="A106" s="85" t="s">
        <v>247</v>
      </c>
      <c r="B106" s="73" t="s">
        <v>248</v>
      </c>
      <c r="C106" s="71" t="s">
        <v>249</v>
      </c>
      <c r="D106" s="89" t="s">
        <v>237</v>
      </c>
      <c r="E106" s="67">
        <v>1999</v>
      </c>
      <c r="F106" s="68" t="s">
        <v>241</v>
      </c>
      <c r="G106" s="68"/>
      <c r="H106" s="68"/>
      <c r="I106" s="68"/>
      <c r="J106" s="90"/>
      <c r="K106" s="68"/>
      <c r="L106" s="92" t="s">
        <v>250</v>
      </c>
      <c r="M106" s="70"/>
      <c r="N106" s="70" t="b">
        <f>AND(IF($D106="PhD",TRUE),NOT(ISBLANK($E106)))</f>
        <v>0</v>
      </c>
      <c r="O106" s="70" t="b">
        <f>AND(IF($D106="PhD",TRUE),ISBLANK($E106))</f>
        <v>0</v>
      </c>
      <c r="P106" s="70" t="b">
        <f>AND($D106&lt;&gt;"PhD",NOT(ISBLANK($E106)))</f>
        <v>1</v>
      </c>
      <c r="Q106" s="70" t="b">
        <f>AND($D106&lt;&gt;"PhD",ISBLANK($E106))</f>
        <v>0</v>
      </c>
      <c r="R106">
        <f>IF(N106,E106,"")</f>
      </c>
    </row>
    <row r="107" spans="1:18" ht="25.5" customHeight="1">
      <c r="A107" s="97" t="s">
        <v>580</v>
      </c>
      <c r="B107" s="86" t="s">
        <v>581</v>
      </c>
      <c r="C107" s="80" t="s">
        <v>582</v>
      </c>
      <c r="D107" s="98" t="s">
        <v>237</v>
      </c>
      <c r="E107" s="74">
        <v>1999</v>
      </c>
      <c r="F107" s="75" t="s">
        <v>483</v>
      </c>
      <c r="G107" s="76" t="s">
        <v>529</v>
      </c>
      <c r="H107" s="76" t="s">
        <v>519</v>
      </c>
      <c r="I107" s="76"/>
      <c r="J107" s="77"/>
      <c r="K107" s="76"/>
      <c r="L107" s="99"/>
      <c r="M107" s="70"/>
      <c r="N107" s="70" t="b">
        <f>AND(IF($D107="PhD",TRUE),NOT(ISBLANK($E107)))</f>
        <v>0</v>
      </c>
      <c r="O107" s="70" t="b">
        <f>AND(IF($D107="PhD",TRUE),ISBLANK($E107))</f>
        <v>0</v>
      </c>
      <c r="P107" s="70" t="b">
        <f>AND($D107&lt;&gt;"PhD",NOT(ISBLANK($E107)))</f>
        <v>1</v>
      </c>
      <c r="Q107" s="70" t="b">
        <f>AND($D107&lt;&gt;"PhD",ISBLANK($E107))</f>
        <v>0</v>
      </c>
      <c r="R107">
        <f>IF(N107,E107,"")</f>
      </c>
    </row>
    <row r="108" spans="1:18" ht="25.5" customHeight="1">
      <c r="A108" s="1" t="s">
        <v>153</v>
      </c>
      <c r="B108" s="96" t="s">
        <v>154</v>
      </c>
      <c r="C108" s="18" t="s">
        <v>155</v>
      </c>
      <c r="D108" s="40" t="s">
        <v>237</v>
      </c>
      <c r="E108" s="15">
        <v>1998</v>
      </c>
      <c r="F108" s="20" t="s">
        <v>483</v>
      </c>
      <c r="G108" s="7" t="s">
        <v>547</v>
      </c>
      <c r="H108" s="7"/>
      <c r="I108" s="7"/>
      <c r="J108" s="13" t="s">
        <v>418</v>
      </c>
      <c r="K108" s="7"/>
      <c r="L108" s="36"/>
      <c r="N108" t="b">
        <f>AND(IF($D108="PhD",TRUE),NOT(ISBLANK($E108)))</f>
        <v>0</v>
      </c>
      <c r="O108" t="b">
        <f>AND(IF($D108="PhD",TRUE),ISBLANK($E108))</f>
        <v>0</v>
      </c>
      <c r="P108" t="b">
        <f>AND($D108&lt;&gt;"PhD",NOT(ISBLANK($E108)))</f>
        <v>1</v>
      </c>
      <c r="Q108" t="b">
        <f>AND($D108&lt;&gt;"PhD",ISBLANK($E108))</f>
        <v>0</v>
      </c>
      <c r="R108">
        <f>IF(N108,E108,"")</f>
      </c>
    </row>
    <row r="109" spans="1:18" ht="25.5" customHeight="1">
      <c r="A109" s="1" t="s">
        <v>444</v>
      </c>
      <c r="B109" s="96" t="s">
        <v>212</v>
      </c>
      <c r="C109" s="18" t="s">
        <v>213</v>
      </c>
      <c r="D109" s="40" t="s">
        <v>236</v>
      </c>
      <c r="E109" s="15"/>
      <c r="F109" s="20" t="s">
        <v>214</v>
      </c>
      <c r="G109" s="7" t="s">
        <v>385</v>
      </c>
      <c r="H109" s="7"/>
      <c r="I109" s="15"/>
      <c r="J109" s="13" t="s">
        <v>563</v>
      </c>
      <c r="K109" s="7"/>
      <c r="L109" s="36"/>
      <c r="M109" t="s">
        <v>418</v>
      </c>
      <c r="N109" t="b">
        <f>AND(IF($D109="PhD",TRUE),NOT(ISBLANK($E109)))</f>
        <v>0</v>
      </c>
      <c r="O109" t="b">
        <f>AND(IF($D109="PhD",TRUE),ISBLANK($E109))</f>
        <v>1</v>
      </c>
      <c r="P109" t="b">
        <f>AND($D109&lt;&gt;"PhD",NOT(ISBLANK($E109)))</f>
        <v>0</v>
      </c>
      <c r="Q109" t="b">
        <f>AND($D109&lt;&gt;"PhD",ISBLANK($E109))</f>
        <v>0</v>
      </c>
      <c r="R109">
        <f>IF(N109,E109,"")</f>
      </c>
    </row>
    <row r="110" spans="1:18" ht="25.5" customHeight="1">
      <c r="A110" s="1" t="s">
        <v>317</v>
      </c>
      <c r="B110" s="96" t="s">
        <v>318</v>
      </c>
      <c r="C110" s="18" t="s">
        <v>319</v>
      </c>
      <c r="D110" s="40" t="s">
        <v>236</v>
      </c>
      <c r="E110" s="15"/>
      <c r="F110" s="20" t="s">
        <v>433</v>
      </c>
      <c r="G110" s="7" t="s">
        <v>395</v>
      </c>
      <c r="H110" s="7" t="s">
        <v>320</v>
      </c>
      <c r="I110" s="15"/>
      <c r="J110" s="13" t="s">
        <v>345</v>
      </c>
      <c r="K110" s="7"/>
      <c r="L110" s="36"/>
      <c r="N110" t="b">
        <f>AND(IF($D110="PhD",TRUE),NOT(ISBLANK($E110)))</f>
        <v>0</v>
      </c>
      <c r="O110" t="b">
        <f>AND(IF($D110="PhD",TRUE),ISBLANK($E110))</f>
        <v>1</v>
      </c>
      <c r="P110" t="b">
        <f>AND($D110&lt;&gt;"PhD",NOT(ISBLANK($E110)))</f>
        <v>0</v>
      </c>
      <c r="Q110" t="b">
        <f>AND($D110&lt;&gt;"PhD",ISBLANK($E110))</f>
        <v>0</v>
      </c>
      <c r="R110">
        <f>IF(N110,E110,"")</f>
      </c>
    </row>
    <row r="111" spans="1:18" ht="25.5" customHeight="1">
      <c r="A111" s="1" t="s">
        <v>144</v>
      </c>
      <c r="B111" s="96" t="s">
        <v>145</v>
      </c>
      <c r="C111" s="18"/>
      <c r="D111" s="40" t="s">
        <v>236</v>
      </c>
      <c r="E111" s="15"/>
      <c r="F111" s="20" t="s">
        <v>146</v>
      </c>
      <c r="G111" s="7" t="s">
        <v>147</v>
      </c>
      <c r="H111" s="7"/>
      <c r="I111" s="15"/>
      <c r="J111" s="13" t="s">
        <v>148</v>
      </c>
      <c r="K111" s="7"/>
      <c r="L111" s="36"/>
      <c r="N111" t="b">
        <f>AND(IF($D111="PhD",TRUE),NOT(ISBLANK($E111)))</f>
        <v>0</v>
      </c>
      <c r="O111" t="b">
        <f>AND(IF($D111="PhD",TRUE),ISBLANK($E111))</f>
        <v>1</v>
      </c>
      <c r="P111" t="b">
        <f>AND($D111&lt;&gt;"PhD",NOT(ISBLANK($E111)))</f>
        <v>0</v>
      </c>
      <c r="Q111" t="b">
        <f>AND($D111&lt;&gt;"PhD",ISBLANK($E111))</f>
        <v>0</v>
      </c>
      <c r="R111">
        <f>IF(N111,E111,"")</f>
      </c>
    </row>
    <row r="112" spans="1:18" ht="25.5" customHeight="1">
      <c r="A112" s="1" t="s">
        <v>67</v>
      </c>
      <c r="B112" s="96" t="s">
        <v>68</v>
      </c>
      <c r="C112" s="18" t="s">
        <v>70</v>
      </c>
      <c r="D112" s="40" t="s">
        <v>236</v>
      </c>
      <c r="E112" s="15"/>
      <c r="F112" s="20" t="s">
        <v>71</v>
      </c>
      <c r="G112" s="7" t="s">
        <v>69</v>
      </c>
      <c r="H112" s="7"/>
      <c r="I112" s="15"/>
      <c r="J112" s="13"/>
      <c r="K112" s="7"/>
      <c r="L112" s="36"/>
      <c r="N112" t="b">
        <f>AND(IF($D112="PhD",TRUE),NOT(ISBLANK($E112)))</f>
        <v>0</v>
      </c>
      <c r="O112" t="b">
        <f>AND(IF($D112="PhD",TRUE),ISBLANK($E112))</f>
        <v>1</v>
      </c>
      <c r="P112" t="b">
        <f>AND($D112&lt;&gt;"PhD",NOT(ISBLANK($E112)))</f>
        <v>0</v>
      </c>
      <c r="Q112" t="b">
        <f>AND($D112&lt;&gt;"PhD",ISBLANK($E112))</f>
        <v>0</v>
      </c>
      <c r="R112">
        <f>IF(N112,E112,"")</f>
      </c>
    </row>
    <row r="113" spans="1:18" ht="25.5" customHeight="1">
      <c r="A113" s="85" t="s">
        <v>266</v>
      </c>
      <c r="B113" s="73" t="s">
        <v>267</v>
      </c>
      <c r="C113" s="66"/>
      <c r="D113" s="89" t="s">
        <v>236</v>
      </c>
      <c r="E113" s="67"/>
      <c r="F113" s="68" t="s">
        <v>268</v>
      </c>
      <c r="G113" s="68"/>
      <c r="H113" s="68"/>
      <c r="I113" s="68"/>
      <c r="J113" s="90"/>
      <c r="K113" s="68"/>
      <c r="L113" s="92"/>
      <c r="M113" s="70"/>
      <c r="N113" s="70" t="b">
        <f>AND(IF($D113="PhD",TRUE),NOT(ISBLANK($E113)))</f>
        <v>0</v>
      </c>
      <c r="O113" s="70" t="b">
        <f>AND(IF($D113="PhD",TRUE),ISBLANK($E113))</f>
        <v>1</v>
      </c>
      <c r="P113" s="70" t="b">
        <f>AND($D113&lt;&gt;"PhD",NOT(ISBLANK($E113)))</f>
        <v>0</v>
      </c>
      <c r="Q113" s="70" t="b">
        <f>AND($D113&lt;&gt;"PhD",ISBLANK($E113))</f>
        <v>0</v>
      </c>
      <c r="R113">
        <f>IF(N113,E113,"")</f>
      </c>
    </row>
    <row r="114" spans="1:18" ht="25.5" customHeight="1">
      <c r="A114" s="1" t="s">
        <v>406</v>
      </c>
      <c r="B114" s="96" t="s">
        <v>422</v>
      </c>
      <c r="C114" s="19" t="s">
        <v>423</v>
      </c>
      <c r="D114" s="40" t="s">
        <v>236</v>
      </c>
      <c r="E114" s="15"/>
      <c r="F114" s="20" t="s">
        <v>540</v>
      </c>
      <c r="G114" s="7" t="s">
        <v>208</v>
      </c>
      <c r="H114" s="7"/>
      <c r="I114" s="7"/>
      <c r="J114" s="13" t="s">
        <v>345</v>
      </c>
      <c r="K114" s="7"/>
      <c r="L114" s="36"/>
      <c r="N114" t="b">
        <f>AND(IF($D114="PhD",TRUE),NOT(ISBLANK($E114)))</f>
        <v>0</v>
      </c>
      <c r="O114" t="b">
        <f>AND(IF($D114="PhD",TRUE),ISBLANK($E114))</f>
        <v>1</v>
      </c>
      <c r="P114" t="b">
        <f>AND($D114&lt;&gt;"PhD",NOT(ISBLANK($E114)))</f>
        <v>0</v>
      </c>
      <c r="Q114" t="b">
        <f>AND($D114&lt;&gt;"PhD",ISBLANK($E114))</f>
        <v>0</v>
      </c>
      <c r="R114">
        <f>IF(N114,E114,"")</f>
      </c>
    </row>
    <row r="115" spans="1:18" ht="25.5" customHeight="1">
      <c r="A115" s="85" t="s">
        <v>54</v>
      </c>
      <c r="B115" s="73" t="s">
        <v>55</v>
      </c>
      <c r="C115" s="66"/>
      <c r="D115" s="89" t="s">
        <v>236</v>
      </c>
      <c r="E115" s="67"/>
      <c r="F115" s="68" t="s">
        <v>53</v>
      </c>
      <c r="G115" s="68"/>
      <c r="H115" s="68"/>
      <c r="I115" s="68"/>
      <c r="J115" s="90"/>
      <c r="K115" s="68"/>
      <c r="L115" s="92"/>
      <c r="M115" s="70"/>
      <c r="N115" s="70" t="b">
        <f>AND(IF($D115="PhD",TRUE),NOT(ISBLANK($E115)))</f>
        <v>0</v>
      </c>
      <c r="O115" s="70" t="b">
        <f>AND(IF($D115="PhD",TRUE),ISBLANK($E115))</f>
        <v>1</v>
      </c>
      <c r="P115" s="70" t="b">
        <f>AND($D115&lt;&gt;"PhD",NOT(ISBLANK($E115)))</f>
        <v>0</v>
      </c>
      <c r="Q115" s="70" t="b">
        <f>AND($D115&lt;&gt;"PhD",ISBLANK($E115))</f>
        <v>0</v>
      </c>
      <c r="R115">
        <f>IF(N115,E115,"")</f>
      </c>
    </row>
    <row r="116" spans="1:18" ht="25.5" customHeight="1">
      <c r="A116" s="1" t="s">
        <v>492</v>
      </c>
      <c r="B116" s="96" t="s">
        <v>493</v>
      </c>
      <c r="C116" s="18"/>
      <c r="D116" s="40" t="s">
        <v>236</v>
      </c>
      <c r="E116" s="15"/>
      <c r="F116" s="20" t="s">
        <v>494</v>
      </c>
      <c r="G116" s="7"/>
      <c r="H116" s="7"/>
      <c r="I116" s="7"/>
      <c r="J116" s="13"/>
      <c r="K116" s="7"/>
      <c r="L116" s="36"/>
      <c r="N116" t="b">
        <f>AND(IF($D116="PhD",TRUE),NOT(ISBLANK($E116)))</f>
        <v>0</v>
      </c>
      <c r="O116" t="b">
        <f>AND(IF($D116="PhD",TRUE),ISBLANK($E116))</f>
        <v>1</v>
      </c>
      <c r="P116" t="b">
        <f>AND($D116&lt;&gt;"PhD",NOT(ISBLANK($E116)))</f>
        <v>0</v>
      </c>
      <c r="Q116" t="b">
        <f>AND($D116&lt;&gt;"PhD",ISBLANK($E116))</f>
        <v>0</v>
      </c>
      <c r="R116">
        <f>IF(N116,E116,"")</f>
      </c>
    </row>
    <row r="117" spans="1:18" ht="25.5" customHeight="1">
      <c r="A117" s="1" t="s">
        <v>397</v>
      </c>
      <c r="B117" s="96" t="s">
        <v>329</v>
      </c>
      <c r="C117" s="18" t="s">
        <v>330</v>
      </c>
      <c r="D117" s="40" t="s">
        <v>236</v>
      </c>
      <c r="E117" s="15"/>
      <c r="F117" s="20" t="s">
        <v>540</v>
      </c>
      <c r="G117" s="7" t="s">
        <v>387</v>
      </c>
      <c r="H117" s="7"/>
      <c r="I117" s="7"/>
      <c r="J117" s="13" t="s">
        <v>564</v>
      </c>
      <c r="K117" s="7"/>
      <c r="L117" s="36"/>
      <c r="N117" t="b">
        <f>AND(IF($D117="PhD",TRUE),NOT(ISBLANK($E117)))</f>
        <v>0</v>
      </c>
      <c r="O117" t="b">
        <f>AND(IF($D117="PhD",TRUE),ISBLANK($E117))</f>
        <v>1</v>
      </c>
      <c r="P117" t="b">
        <f>AND($D117&lt;&gt;"PhD",NOT(ISBLANK($E117)))</f>
        <v>0</v>
      </c>
      <c r="Q117" t="b">
        <f>AND($D117&lt;&gt;"PhD",ISBLANK($E117))</f>
        <v>0</v>
      </c>
      <c r="R117">
        <f>IF(N117,E117,"")</f>
      </c>
    </row>
    <row r="118" spans="1:18" ht="25.5" customHeight="1">
      <c r="A118" s="85" t="s">
        <v>255</v>
      </c>
      <c r="B118" s="73" t="s">
        <v>269</v>
      </c>
      <c r="C118" s="66" t="s">
        <v>270</v>
      </c>
      <c r="D118" s="89" t="s">
        <v>236</v>
      </c>
      <c r="E118" s="67"/>
      <c r="F118" s="68" t="s">
        <v>241</v>
      </c>
      <c r="G118" s="68"/>
      <c r="H118" s="68"/>
      <c r="I118" s="68"/>
      <c r="J118" s="90"/>
      <c r="K118" s="68"/>
      <c r="L118" s="92"/>
      <c r="M118" s="70"/>
      <c r="N118" s="70" t="b">
        <f>AND(IF($D118="PhD",TRUE),NOT(ISBLANK($E118)))</f>
        <v>0</v>
      </c>
      <c r="O118" s="70" t="b">
        <f>AND(IF($D118="PhD",TRUE),ISBLANK($E118))</f>
        <v>1</v>
      </c>
      <c r="P118" s="70" t="b">
        <f>AND($D118&lt;&gt;"PhD",NOT(ISBLANK($E118)))</f>
        <v>0</v>
      </c>
      <c r="Q118" s="70" t="b">
        <f>AND($D118&lt;&gt;"PhD",ISBLANK($E118))</f>
        <v>0</v>
      </c>
      <c r="R118">
        <f>IF(N118,E118,"")</f>
      </c>
    </row>
    <row r="119" spans="1:18" ht="25.5" customHeight="1">
      <c r="A119" s="85" t="s">
        <v>271</v>
      </c>
      <c r="B119" s="73" t="s">
        <v>272</v>
      </c>
      <c r="C119" s="66" t="s">
        <v>273</v>
      </c>
      <c r="D119" s="89" t="s">
        <v>236</v>
      </c>
      <c r="E119" s="67"/>
      <c r="F119" s="68" t="s">
        <v>241</v>
      </c>
      <c r="G119" s="68"/>
      <c r="H119" s="68"/>
      <c r="I119" s="68"/>
      <c r="J119" s="90"/>
      <c r="K119" s="68"/>
      <c r="L119" s="92"/>
      <c r="M119" s="70"/>
      <c r="N119" s="70" t="b">
        <f>AND(IF($D119="PhD",TRUE),NOT(ISBLANK($E119)))</f>
        <v>0</v>
      </c>
      <c r="O119" s="70" t="b">
        <f>AND(IF($D119="PhD",TRUE),ISBLANK($E119))</f>
        <v>1</v>
      </c>
      <c r="P119" s="70" t="b">
        <f>AND($D119&lt;&gt;"PhD",NOT(ISBLANK($E119)))</f>
        <v>0</v>
      </c>
      <c r="Q119" s="70" t="b">
        <f>AND($D119&lt;&gt;"PhD",ISBLANK($E119))</f>
        <v>0</v>
      </c>
      <c r="R119">
        <f>IF(N119,E119,"")</f>
      </c>
    </row>
    <row r="120" spans="1:18" ht="25.5" customHeight="1">
      <c r="A120" s="1" t="s">
        <v>594</v>
      </c>
      <c r="B120" s="96" t="s">
        <v>595</v>
      </c>
      <c r="C120" s="88" t="s">
        <v>596</v>
      </c>
      <c r="D120" s="40" t="s">
        <v>236</v>
      </c>
      <c r="E120" s="15"/>
      <c r="F120" s="20" t="s">
        <v>448</v>
      </c>
      <c r="G120" s="7" t="s">
        <v>409</v>
      </c>
      <c r="H120" s="7"/>
      <c r="I120" s="7"/>
      <c r="J120" s="13" t="s">
        <v>564</v>
      </c>
      <c r="K120" s="7"/>
      <c r="L120" s="36"/>
      <c r="N120" t="b">
        <f>AND(IF($D120="PhD",TRUE),NOT(ISBLANK($E120)))</f>
        <v>0</v>
      </c>
      <c r="O120" t="b">
        <f>AND(IF($D120="PhD",TRUE),ISBLANK($E120))</f>
        <v>1</v>
      </c>
      <c r="P120" t="b">
        <f>AND($D120&lt;&gt;"PhD",NOT(ISBLANK($E120)))</f>
        <v>0</v>
      </c>
      <c r="Q120" t="b">
        <f>AND($D120&lt;&gt;"PhD",ISBLANK($E120))</f>
        <v>0</v>
      </c>
      <c r="R120">
        <f>IF(N120,E120,"")</f>
      </c>
    </row>
    <row r="121" spans="1:18" ht="25.5" customHeight="1">
      <c r="A121" s="85" t="s">
        <v>278</v>
      </c>
      <c r="B121" s="73" t="s">
        <v>279</v>
      </c>
      <c r="C121" s="66"/>
      <c r="D121" s="89" t="s">
        <v>236</v>
      </c>
      <c r="E121" s="67"/>
      <c r="F121" s="68" t="s">
        <v>280</v>
      </c>
      <c r="G121" s="68" t="s">
        <v>165</v>
      </c>
      <c r="H121" s="68"/>
      <c r="I121" s="68" t="s">
        <v>281</v>
      </c>
      <c r="J121" s="90"/>
      <c r="K121" s="68"/>
      <c r="L121" s="92"/>
      <c r="M121" s="70"/>
      <c r="N121" s="70" t="b">
        <f>AND(IF($D121="PhD",TRUE),NOT(ISBLANK($E121)))</f>
        <v>0</v>
      </c>
      <c r="O121" s="70" t="b">
        <f>AND(IF($D121="PhD",TRUE),ISBLANK($E121))</f>
        <v>1</v>
      </c>
      <c r="P121" s="70" t="b">
        <f>AND($D121&lt;&gt;"PhD",NOT(ISBLANK($E121)))</f>
        <v>0</v>
      </c>
      <c r="Q121" s="70" t="b">
        <f>AND($D121&lt;&gt;"PhD",ISBLANK($E121))</f>
        <v>0</v>
      </c>
      <c r="R121">
        <f>IF(N121,E121,"")</f>
      </c>
    </row>
    <row r="122" spans="1:18" ht="25.5" customHeight="1">
      <c r="A122" s="85" t="s">
        <v>72</v>
      </c>
      <c r="B122" s="73" t="s">
        <v>73</v>
      </c>
      <c r="C122" s="66" t="s">
        <v>78</v>
      </c>
      <c r="D122" s="89" t="s">
        <v>74</v>
      </c>
      <c r="E122" s="67"/>
      <c r="F122" s="68" t="s">
        <v>75</v>
      </c>
      <c r="G122" s="68" t="s">
        <v>76</v>
      </c>
      <c r="H122" s="68"/>
      <c r="I122" s="68"/>
      <c r="J122" s="90" t="s">
        <v>77</v>
      </c>
      <c r="K122" s="68"/>
      <c r="L122" s="92"/>
      <c r="M122" s="70"/>
      <c r="N122" s="70" t="b">
        <f>AND(IF($D122="PhD",TRUE),NOT(ISBLANK($E122)))</f>
        <v>0</v>
      </c>
      <c r="O122" s="70" t="b">
        <f>AND(IF($D122="PhD",TRUE),ISBLANK($E122))</f>
        <v>1</v>
      </c>
      <c r="P122" s="70" t="b">
        <f>AND($D122&lt;&gt;"PhD",NOT(ISBLANK($E122)))</f>
        <v>0</v>
      </c>
      <c r="Q122" s="70" t="b">
        <f>AND($D122&lt;&gt;"PhD",ISBLANK($E122))</f>
        <v>0</v>
      </c>
      <c r="R122">
        <f>IF(N122,E122,"")</f>
      </c>
    </row>
    <row r="123" spans="1:18" ht="25.5" customHeight="1">
      <c r="A123" s="1" t="s">
        <v>174</v>
      </c>
      <c r="B123" s="96" t="s">
        <v>175</v>
      </c>
      <c r="C123" s="18"/>
      <c r="D123" s="40" t="s">
        <v>236</v>
      </c>
      <c r="E123" s="15"/>
      <c r="F123" s="20" t="s">
        <v>172</v>
      </c>
      <c r="G123" s="7" t="s">
        <v>173</v>
      </c>
      <c r="H123" s="7"/>
      <c r="I123" s="7"/>
      <c r="J123" s="13"/>
      <c r="K123" s="7"/>
      <c r="L123" s="36"/>
      <c r="N123" t="b">
        <f>AND(IF($D123="PhD",TRUE),NOT(ISBLANK($E123)))</f>
        <v>0</v>
      </c>
      <c r="O123" t="b">
        <f>AND(IF($D123="PhD",TRUE),ISBLANK($E123))</f>
        <v>1</v>
      </c>
      <c r="P123" t="b">
        <f>AND($D123&lt;&gt;"PhD",NOT(ISBLANK($E123)))</f>
        <v>0</v>
      </c>
      <c r="Q123" t="b">
        <f>AND($D123&lt;&gt;"PhD",ISBLANK($E123))</f>
        <v>0</v>
      </c>
      <c r="R123">
        <f>IF(N123,E123,"")</f>
      </c>
    </row>
    <row r="124" spans="1:18" ht="25.5" customHeight="1">
      <c r="A124" s="85" t="s">
        <v>282</v>
      </c>
      <c r="B124" s="73" t="s">
        <v>283</v>
      </c>
      <c r="C124" s="66" t="s">
        <v>273</v>
      </c>
      <c r="D124" s="89" t="s">
        <v>236</v>
      </c>
      <c r="E124" s="67"/>
      <c r="F124" s="68" t="s">
        <v>241</v>
      </c>
      <c r="G124" s="68"/>
      <c r="H124" s="68"/>
      <c r="I124" s="68"/>
      <c r="J124" s="90"/>
      <c r="K124" s="68"/>
      <c r="L124" s="92"/>
      <c r="M124" s="70"/>
      <c r="N124" s="70" t="b">
        <f>AND(IF($D124="PhD",TRUE),NOT(ISBLANK($E124)))</f>
        <v>0</v>
      </c>
      <c r="O124" s="70" t="b">
        <f>AND(IF($D124="PhD",TRUE),ISBLANK($E124))</f>
        <v>1</v>
      </c>
      <c r="P124" s="70" t="b">
        <f>AND($D124&lt;&gt;"PhD",NOT(ISBLANK($E124)))</f>
        <v>0</v>
      </c>
      <c r="Q124" s="70" t="b">
        <f>AND($D124&lt;&gt;"PhD",ISBLANK($E124))</f>
        <v>0</v>
      </c>
      <c r="R124">
        <f>IF(N124,E124,"")</f>
      </c>
    </row>
    <row r="125" spans="1:18" ht="25.5" customHeight="1">
      <c r="A125" s="85" t="s">
        <v>310</v>
      </c>
      <c r="B125" s="73" t="s">
        <v>311</v>
      </c>
      <c r="C125" s="66"/>
      <c r="D125" s="89" t="s">
        <v>236</v>
      </c>
      <c r="E125" s="67"/>
      <c r="F125" s="68" t="s">
        <v>380</v>
      </c>
      <c r="G125" s="68" t="s">
        <v>381</v>
      </c>
      <c r="H125" s="68"/>
      <c r="I125" s="68"/>
      <c r="J125" s="90" t="s">
        <v>563</v>
      </c>
      <c r="K125" s="68"/>
      <c r="L125" s="92"/>
      <c r="M125" s="70"/>
      <c r="N125" s="70" t="b">
        <f>AND(IF($D125="PhD",TRUE),NOT(ISBLANK($E125)))</f>
        <v>0</v>
      </c>
      <c r="O125" s="70" t="b">
        <f>AND(IF($D125="PhD",TRUE),ISBLANK($E125))</f>
        <v>1</v>
      </c>
      <c r="P125" s="70" t="b">
        <f>AND($D125&lt;&gt;"PhD",NOT(ISBLANK($E125)))</f>
        <v>0</v>
      </c>
      <c r="Q125" s="70" t="b">
        <f>AND($D125&lt;&gt;"PhD",ISBLANK($E125))</f>
        <v>0</v>
      </c>
      <c r="R125">
        <f>IF(N125,E125,"")</f>
      </c>
    </row>
    <row r="126" spans="1:18" ht="25.5" customHeight="1">
      <c r="A126" s="85" t="s">
        <v>30</v>
      </c>
      <c r="B126" s="73" t="s">
        <v>63</v>
      </c>
      <c r="C126" s="66"/>
      <c r="D126" s="89" t="s">
        <v>236</v>
      </c>
      <c r="E126" s="67"/>
      <c r="F126" s="68"/>
      <c r="G126" s="68"/>
      <c r="H126" s="68"/>
      <c r="I126" s="68"/>
      <c r="J126" s="90"/>
      <c r="K126" s="68"/>
      <c r="L126" s="92"/>
      <c r="M126" s="70"/>
      <c r="N126" s="70" t="b">
        <f>AND(IF($D126="PhD",TRUE),NOT(ISBLANK($E126)))</f>
        <v>0</v>
      </c>
      <c r="O126" s="70" t="b">
        <f>AND(IF($D126="PhD",TRUE),ISBLANK($E126))</f>
        <v>1</v>
      </c>
      <c r="P126" s="70" t="b">
        <f>AND($D126&lt;&gt;"PhD",NOT(ISBLANK($E126)))</f>
        <v>0</v>
      </c>
      <c r="Q126" s="70" t="b">
        <f>AND($D126&lt;&gt;"PhD",ISBLANK($E126))</f>
        <v>0</v>
      </c>
      <c r="R126">
        <f>IF(N126,E126,"")</f>
      </c>
    </row>
    <row r="127" spans="1:18" ht="25.5" customHeight="1">
      <c r="A127" s="139" t="s">
        <v>602</v>
      </c>
      <c r="B127" s="140" t="s">
        <v>603</v>
      </c>
      <c r="C127" s="143" t="s">
        <v>219</v>
      </c>
      <c r="D127" s="40" t="s">
        <v>236</v>
      </c>
      <c r="E127" s="144"/>
      <c r="F127" s="145" t="s">
        <v>436</v>
      </c>
      <c r="G127" s="146" t="s">
        <v>218</v>
      </c>
      <c r="H127" s="146" t="s">
        <v>527</v>
      </c>
      <c r="I127" s="146"/>
      <c r="J127" s="147" t="s">
        <v>564</v>
      </c>
      <c r="K127" s="146"/>
      <c r="L127" s="148"/>
      <c r="N127" t="b">
        <f>AND(IF($D127="PhD",TRUE),NOT(ISBLANK($E127)))</f>
        <v>0</v>
      </c>
      <c r="O127" t="b">
        <f>AND(IF($D127="PhD",TRUE),ISBLANK($E127))</f>
        <v>1</v>
      </c>
      <c r="P127" t="b">
        <f>AND($D127&lt;&gt;"PhD",NOT(ISBLANK($E127)))</f>
        <v>0</v>
      </c>
      <c r="Q127" t="b">
        <f>AND($D127&lt;&gt;"PhD",ISBLANK($E127))</f>
        <v>0</v>
      </c>
      <c r="R127">
        <f>IF(N127,E127,"")</f>
      </c>
    </row>
    <row r="128" spans="1:18" ht="25.5" customHeight="1">
      <c r="A128" s="65" t="s">
        <v>284</v>
      </c>
      <c r="B128" s="73" t="s">
        <v>285</v>
      </c>
      <c r="C128" s="66" t="s">
        <v>286</v>
      </c>
      <c r="D128" s="67" t="s">
        <v>236</v>
      </c>
      <c r="E128" s="67"/>
      <c r="F128" s="68" t="s">
        <v>241</v>
      </c>
      <c r="G128" s="68"/>
      <c r="H128" s="68"/>
      <c r="I128" s="68"/>
      <c r="J128" s="68"/>
      <c r="K128" s="68"/>
      <c r="L128" s="69"/>
      <c r="M128" s="70"/>
      <c r="N128" s="70" t="b">
        <f>AND(IF($D128="PhD",TRUE),NOT(ISBLANK($E128)))</f>
        <v>0</v>
      </c>
      <c r="O128" s="70" t="b">
        <f>AND(IF($D128="PhD",TRUE),ISBLANK($E128))</f>
        <v>1</v>
      </c>
      <c r="P128" s="70" t="b">
        <f>AND($D128&lt;&gt;"PhD",NOT(ISBLANK($E128)))</f>
        <v>0</v>
      </c>
      <c r="Q128" s="70" t="b">
        <f>AND($D128&lt;&gt;"PhD",ISBLANK($E128))</f>
        <v>0</v>
      </c>
      <c r="R128">
        <f>IF(N128,E128,"")</f>
      </c>
    </row>
    <row r="129" spans="1:18" ht="25.5" customHeight="1">
      <c r="A129" s="7" t="s">
        <v>449</v>
      </c>
      <c r="B129" s="13" t="s">
        <v>450</v>
      </c>
      <c r="C129" s="18"/>
      <c r="D129" s="15" t="s">
        <v>236</v>
      </c>
      <c r="E129" s="15"/>
      <c r="F129" s="20" t="s">
        <v>550</v>
      </c>
      <c r="G129" s="7" t="s">
        <v>526</v>
      </c>
      <c r="H129" s="7"/>
      <c r="I129" s="7"/>
      <c r="J129" s="7"/>
      <c r="K129" s="7"/>
      <c r="L129" s="93"/>
      <c r="N129" t="b">
        <f>AND(IF($D129="PhD",TRUE),NOT(ISBLANK($E129)))</f>
        <v>0</v>
      </c>
      <c r="O129" t="b">
        <f>AND(IF($D129="PhD",TRUE),ISBLANK($E129))</f>
        <v>1</v>
      </c>
      <c r="P129" t="b">
        <f>AND($D129&lt;&gt;"PhD",NOT(ISBLANK($E129)))</f>
        <v>0</v>
      </c>
      <c r="Q129" t="b">
        <f>AND($D129&lt;&gt;"PhD",ISBLANK($E129))</f>
        <v>0</v>
      </c>
      <c r="R129">
        <f>IF(N129,E129,"")</f>
      </c>
    </row>
    <row r="130" spans="1:18" ht="25.5" customHeight="1">
      <c r="A130" s="7" t="s">
        <v>312</v>
      </c>
      <c r="B130" s="13" t="s">
        <v>313</v>
      </c>
      <c r="C130" s="18"/>
      <c r="D130" s="15" t="s">
        <v>236</v>
      </c>
      <c r="E130" s="15"/>
      <c r="F130" s="20" t="s">
        <v>380</v>
      </c>
      <c r="G130" s="7" t="s">
        <v>381</v>
      </c>
      <c r="H130" s="7"/>
      <c r="I130" s="7"/>
      <c r="J130" s="7" t="s">
        <v>563</v>
      </c>
      <c r="K130" s="7"/>
      <c r="L130" s="93"/>
      <c r="N130" t="b">
        <f>AND(IF($D130="PhD",TRUE),NOT(ISBLANK($E130)))</f>
        <v>0</v>
      </c>
      <c r="O130" t="b">
        <f>AND(IF($D130="PhD",TRUE),ISBLANK($E130))</f>
        <v>1</v>
      </c>
      <c r="P130" t="b">
        <f>AND($D130&lt;&gt;"PhD",NOT(ISBLANK($E130)))</f>
        <v>0</v>
      </c>
      <c r="Q130" t="b">
        <f>AND($D130&lt;&gt;"PhD",ISBLANK($E130))</f>
        <v>0</v>
      </c>
      <c r="R130">
        <f>IF(N130,E130,"")</f>
      </c>
    </row>
    <row r="131" spans="1:18" ht="25.5" customHeight="1">
      <c r="A131" s="7" t="s">
        <v>203</v>
      </c>
      <c r="B131" s="13" t="s">
        <v>204</v>
      </c>
      <c r="C131" s="18" t="s">
        <v>205</v>
      </c>
      <c r="D131" s="15" t="s">
        <v>236</v>
      </c>
      <c r="E131" s="15"/>
      <c r="F131" s="20" t="s">
        <v>483</v>
      </c>
      <c r="G131" s="7" t="s">
        <v>547</v>
      </c>
      <c r="H131" s="7" t="s">
        <v>529</v>
      </c>
      <c r="I131" s="7"/>
      <c r="J131" s="7" t="s">
        <v>565</v>
      </c>
      <c r="K131" s="7"/>
      <c r="L131" s="93"/>
      <c r="N131" t="b">
        <f>AND(IF($D131="PhD",TRUE),NOT(ISBLANK($E131)))</f>
        <v>0</v>
      </c>
      <c r="O131" t="b">
        <f>AND(IF($D131="PhD",TRUE),ISBLANK($E131))</f>
        <v>1</v>
      </c>
      <c r="P131" t="b">
        <f>AND($D131&lt;&gt;"PhD",NOT(ISBLANK($E131)))</f>
        <v>0</v>
      </c>
      <c r="Q131" t="b">
        <f>AND($D131&lt;&gt;"PhD",ISBLANK($E131))</f>
        <v>0</v>
      </c>
      <c r="R131">
        <f>IF(N131,E131,"")</f>
      </c>
    </row>
    <row r="132" spans="1:18" ht="25.5" customHeight="1">
      <c r="A132" s="64" t="s">
        <v>46</v>
      </c>
      <c r="B132" s="65" t="s">
        <v>47</v>
      </c>
      <c r="C132" s="66"/>
      <c r="D132" s="67" t="s">
        <v>236</v>
      </c>
      <c r="E132" s="67"/>
      <c r="F132" s="68" t="s">
        <v>48</v>
      </c>
      <c r="G132" s="68"/>
      <c r="H132" s="68"/>
      <c r="I132" s="68"/>
      <c r="J132" s="68"/>
      <c r="K132" s="68"/>
      <c r="L132" s="69"/>
      <c r="M132" s="70"/>
      <c r="N132" s="70" t="b">
        <f>AND(IF($D132="PhD",TRUE),NOT(ISBLANK($E132)))</f>
        <v>0</v>
      </c>
      <c r="O132" s="70" t="b">
        <f>AND(IF($D132="PhD",TRUE),ISBLANK($E132))</f>
        <v>1</v>
      </c>
      <c r="P132" s="70" t="b">
        <f>AND($D132&lt;&gt;"PhD",NOT(ISBLANK($E132)))</f>
        <v>0</v>
      </c>
      <c r="Q132" s="70" t="b">
        <f>AND($D132&lt;&gt;"PhD",ISBLANK($E132))</f>
        <v>0</v>
      </c>
      <c r="R132">
        <f>IF(N132,E132,"")</f>
      </c>
    </row>
    <row r="133" spans="1:18" ht="25.5" customHeight="1">
      <c r="A133" s="64" t="s">
        <v>282</v>
      </c>
      <c r="B133" s="65" t="s">
        <v>287</v>
      </c>
      <c r="C133" s="66" t="s">
        <v>288</v>
      </c>
      <c r="D133" s="67" t="s">
        <v>236</v>
      </c>
      <c r="E133" s="67"/>
      <c r="F133" s="68" t="s">
        <v>241</v>
      </c>
      <c r="G133" s="68"/>
      <c r="H133" s="68"/>
      <c r="I133" s="68"/>
      <c r="J133" s="68"/>
      <c r="K133" s="68"/>
      <c r="L133" s="69"/>
      <c r="M133" s="70"/>
      <c r="N133" s="70" t="b">
        <f>AND(IF($D133="PhD",TRUE),NOT(ISBLANK($E133)))</f>
        <v>0</v>
      </c>
      <c r="O133" s="70" t="b">
        <f>AND(IF($D133="PhD",TRUE),ISBLANK($E133))</f>
        <v>1</v>
      </c>
      <c r="P133" s="70" t="b">
        <f>AND($D133&lt;&gt;"PhD",NOT(ISBLANK($E133)))</f>
        <v>0</v>
      </c>
      <c r="Q133" s="70" t="b">
        <f>AND($D133&lt;&gt;"PhD",ISBLANK($E133))</f>
        <v>0</v>
      </c>
      <c r="R133">
        <f>IF(N133,E133,"")</f>
      </c>
    </row>
    <row r="134" spans="1:18" ht="25.5" customHeight="1">
      <c r="A134" s="7" t="s">
        <v>551</v>
      </c>
      <c r="B134" s="13" t="s">
        <v>552</v>
      </c>
      <c r="C134" s="18" t="s">
        <v>354</v>
      </c>
      <c r="D134" s="15" t="s">
        <v>236</v>
      </c>
      <c r="E134" s="15"/>
      <c r="F134" s="20" t="s">
        <v>434</v>
      </c>
      <c r="G134" s="7" t="s">
        <v>453</v>
      </c>
      <c r="H134" s="7"/>
      <c r="I134" s="7"/>
      <c r="J134" s="7" t="s">
        <v>345</v>
      </c>
      <c r="K134" s="7"/>
      <c r="L134" s="93"/>
      <c r="N134" t="b">
        <f>AND(IF($D134="PhD",TRUE),NOT(ISBLANK($E134)))</f>
        <v>0</v>
      </c>
      <c r="O134" t="b">
        <f>AND(IF($D134="PhD",TRUE),ISBLANK($E134))</f>
        <v>1</v>
      </c>
      <c r="P134" t="b">
        <f>AND($D134&lt;&gt;"PhD",NOT(ISBLANK($E134)))</f>
        <v>0</v>
      </c>
      <c r="Q134" t="b">
        <f>AND($D134&lt;&gt;"PhD",ISBLANK($E134))</f>
        <v>0</v>
      </c>
      <c r="R134">
        <f>IF(N134,E134,"")</f>
      </c>
    </row>
    <row r="135" spans="1:18" ht="25.5" customHeight="1">
      <c r="A135" s="64" t="s">
        <v>255</v>
      </c>
      <c r="B135" s="65" t="s">
        <v>5</v>
      </c>
      <c r="C135" s="66" t="s">
        <v>6</v>
      </c>
      <c r="D135" s="67" t="s">
        <v>236</v>
      </c>
      <c r="E135" s="67"/>
      <c r="F135" s="68" t="s">
        <v>241</v>
      </c>
      <c r="G135" s="68"/>
      <c r="H135" s="68"/>
      <c r="I135" s="68"/>
      <c r="J135" s="68"/>
      <c r="K135" s="68"/>
      <c r="L135" s="69"/>
      <c r="M135" s="70"/>
      <c r="N135" s="70" t="b">
        <f>AND(IF($D135="PhD",TRUE),NOT(ISBLANK($E135)))</f>
        <v>0</v>
      </c>
      <c r="O135" s="70" t="b">
        <f>AND(IF($D135="PhD",TRUE),ISBLANK($E135))</f>
        <v>1</v>
      </c>
      <c r="P135" s="70" t="b">
        <f>AND($D135&lt;&gt;"PhD",NOT(ISBLANK($E135)))</f>
        <v>0</v>
      </c>
      <c r="Q135" s="70" t="b">
        <f>AND($D135&lt;&gt;"PhD",ISBLANK($E135))</f>
        <v>0</v>
      </c>
      <c r="R135">
        <f>IF(N135,E135,"")</f>
      </c>
    </row>
    <row r="136" spans="1:18" s="70" customFormat="1" ht="25.5" customHeight="1">
      <c r="A136" s="64" t="s">
        <v>92</v>
      </c>
      <c r="B136" s="65" t="s">
        <v>7</v>
      </c>
      <c r="C136" s="66"/>
      <c r="D136" s="67" t="s">
        <v>236</v>
      </c>
      <c r="E136" s="67"/>
      <c r="F136" s="68" t="s">
        <v>280</v>
      </c>
      <c r="G136" s="68" t="s">
        <v>165</v>
      </c>
      <c r="H136" s="68" t="s">
        <v>281</v>
      </c>
      <c r="I136" s="68"/>
      <c r="J136" s="68"/>
      <c r="K136" s="68"/>
      <c r="L136" s="72"/>
      <c r="N136" s="70" t="b">
        <f>AND(IF($D136="PhD",TRUE),NOT(ISBLANK($E136)))</f>
        <v>0</v>
      </c>
      <c r="O136" s="70" t="b">
        <f>AND(IF($D136="PhD",TRUE),ISBLANK($E136))</f>
        <v>1</v>
      </c>
      <c r="P136" s="70" t="b">
        <f>AND($D136&lt;&gt;"PhD",NOT(ISBLANK($E136)))</f>
        <v>0</v>
      </c>
      <c r="Q136" s="70" t="b">
        <f>AND($D136&lt;&gt;"PhD",ISBLANK($E136))</f>
        <v>0</v>
      </c>
      <c r="R136">
        <f>IF(N136,E136,"")</f>
      </c>
    </row>
    <row r="137" spans="1:18" s="70" customFormat="1" ht="25.5" customHeight="1">
      <c r="A137" s="64" t="s">
        <v>8</v>
      </c>
      <c r="B137" s="65" t="s">
        <v>9</v>
      </c>
      <c r="C137" s="66"/>
      <c r="D137" s="67" t="s">
        <v>236</v>
      </c>
      <c r="E137" s="67"/>
      <c r="F137" s="68" t="s">
        <v>10</v>
      </c>
      <c r="G137" s="68" t="s">
        <v>11</v>
      </c>
      <c r="H137" s="68"/>
      <c r="I137" s="68"/>
      <c r="J137" s="68"/>
      <c r="K137" s="68"/>
      <c r="L137" s="69"/>
      <c r="N137" s="70" t="b">
        <f>AND(IF($D137="PhD",TRUE),NOT(ISBLANK($E137)))</f>
        <v>0</v>
      </c>
      <c r="O137" s="70" t="b">
        <f>AND(IF($D137="PhD",TRUE),ISBLANK($E137))</f>
        <v>1</v>
      </c>
      <c r="P137" s="70" t="b">
        <f>AND($D137&lt;&gt;"PhD",NOT(ISBLANK($E137)))</f>
        <v>0</v>
      </c>
      <c r="Q137" s="70" t="b">
        <f>AND($D137&lt;&gt;"PhD",ISBLANK($E137))</f>
        <v>0</v>
      </c>
      <c r="R137">
        <f>IF(N137,E137,"")</f>
      </c>
    </row>
    <row r="138" spans="1:18" s="70" customFormat="1" ht="25.5" customHeight="1">
      <c r="A138" s="7" t="s">
        <v>461</v>
      </c>
      <c r="B138" s="13" t="s">
        <v>462</v>
      </c>
      <c r="C138" s="18" t="s">
        <v>512</v>
      </c>
      <c r="D138" s="15" t="s">
        <v>236</v>
      </c>
      <c r="E138" s="15"/>
      <c r="F138" s="20" t="s">
        <v>438</v>
      </c>
      <c r="G138" s="7" t="s">
        <v>463</v>
      </c>
      <c r="H138" s="7"/>
      <c r="I138" s="7"/>
      <c r="J138" s="7" t="s">
        <v>565</v>
      </c>
      <c r="K138" s="7"/>
      <c r="L138" s="93"/>
      <c r="M138"/>
      <c r="N138" t="b">
        <f>AND(IF($D138="PhD",TRUE),NOT(ISBLANK($E138)))</f>
        <v>0</v>
      </c>
      <c r="O138" t="b">
        <f>AND(IF($D138="PhD",TRUE),ISBLANK($E138))</f>
        <v>1</v>
      </c>
      <c r="P138" t="b">
        <f>AND($D138&lt;&gt;"PhD",NOT(ISBLANK($E138)))</f>
        <v>0</v>
      </c>
      <c r="Q138" t="b">
        <f>AND($D138&lt;&gt;"PhD",ISBLANK($E138))</f>
        <v>0</v>
      </c>
      <c r="R138">
        <f>IF(N138,E138,"")</f>
      </c>
    </row>
    <row r="139" spans="1:18" s="70" customFormat="1" ht="25.5" customHeight="1">
      <c r="A139" s="64" t="s">
        <v>12</v>
      </c>
      <c r="B139" s="65" t="s">
        <v>462</v>
      </c>
      <c r="C139" s="66"/>
      <c r="D139" s="67" t="s">
        <v>236</v>
      </c>
      <c r="E139" s="67"/>
      <c r="F139" s="68" t="s">
        <v>201</v>
      </c>
      <c r="G139" s="68"/>
      <c r="H139" s="68"/>
      <c r="I139" s="68"/>
      <c r="J139" s="68"/>
      <c r="K139" s="68"/>
      <c r="L139" s="69"/>
      <c r="N139" s="70" t="b">
        <f>AND(IF($D139="PhD",TRUE),NOT(ISBLANK($E139)))</f>
        <v>0</v>
      </c>
      <c r="O139" s="70" t="b">
        <f>AND(IF($D139="PhD",TRUE),ISBLANK($E139))</f>
        <v>1</v>
      </c>
      <c r="P139" s="70" t="b">
        <f>AND($D139&lt;&gt;"PhD",NOT(ISBLANK($E139)))</f>
        <v>0</v>
      </c>
      <c r="Q139" s="70" t="b">
        <f>AND($D139&lt;&gt;"PhD",ISBLANK($E139))</f>
        <v>0</v>
      </c>
      <c r="R139">
        <f>IF(N139,E139,"")</f>
      </c>
    </row>
    <row r="140" spans="1:18" s="70" customFormat="1" ht="25.5" customHeight="1">
      <c r="A140" s="7" t="s">
        <v>553</v>
      </c>
      <c r="B140" s="13" t="s">
        <v>554</v>
      </c>
      <c r="C140" s="18" t="s">
        <v>555</v>
      </c>
      <c r="D140" s="15" t="s">
        <v>236</v>
      </c>
      <c r="E140" s="15"/>
      <c r="F140" s="20" t="s">
        <v>550</v>
      </c>
      <c r="G140" s="7" t="s">
        <v>526</v>
      </c>
      <c r="H140" s="7"/>
      <c r="I140" s="7"/>
      <c r="J140" s="7" t="s">
        <v>564</v>
      </c>
      <c r="K140" s="7"/>
      <c r="L140" s="93"/>
      <c r="M140"/>
      <c r="N140" t="b">
        <f>AND(IF($D140="PhD",TRUE),NOT(ISBLANK($E140)))</f>
        <v>0</v>
      </c>
      <c r="O140" t="b">
        <f>AND(IF($D140="PhD",TRUE),ISBLANK($E140))</f>
        <v>1</v>
      </c>
      <c r="P140" t="b">
        <f>AND($D140&lt;&gt;"PhD",NOT(ISBLANK($E140)))</f>
        <v>0</v>
      </c>
      <c r="Q140" t="b">
        <f>AND($D140&lt;&gt;"PhD",ISBLANK($E140))</f>
        <v>0</v>
      </c>
      <c r="R140">
        <f>IF(N140,E140,"")</f>
      </c>
    </row>
    <row r="141" spans="1:18" s="70" customFormat="1" ht="25.5" customHeight="1">
      <c r="A141" s="7" t="s">
        <v>88</v>
      </c>
      <c r="B141" s="13" t="s">
        <v>89</v>
      </c>
      <c r="C141" s="18" t="s">
        <v>90</v>
      </c>
      <c r="D141" s="15" t="s">
        <v>236</v>
      </c>
      <c r="E141" s="15"/>
      <c r="F141" s="20" t="s">
        <v>435</v>
      </c>
      <c r="G141" s="7" t="s">
        <v>359</v>
      </c>
      <c r="H141" s="7"/>
      <c r="I141" s="7"/>
      <c r="J141" s="7" t="s">
        <v>563</v>
      </c>
      <c r="K141" s="7"/>
      <c r="L141" s="93"/>
      <c r="M141"/>
      <c r="N141" t="b">
        <f>AND(IF($D141="PhD",TRUE),NOT(ISBLANK($E141)))</f>
        <v>0</v>
      </c>
      <c r="O141" t="b">
        <f>AND(IF($D141="PhD",TRUE),ISBLANK($E141))</f>
        <v>1</v>
      </c>
      <c r="P141" t="b">
        <f>AND($D141&lt;&gt;"PhD",NOT(ISBLANK($E141)))</f>
        <v>0</v>
      </c>
      <c r="Q141" t="b">
        <f>AND($D141&lt;&gt;"PhD",ISBLANK($E141))</f>
        <v>0</v>
      </c>
      <c r="R141">
        <f>IF(N141,E141,"")</f>
      </c>
    </row>
    <row r="142" spans="1:18" s="70" customFormat="1" ht="25.5" customHeight="1">
      <c r="A142" s="7" t="s">
        <v>314</v>
      </c>
      <c r="B142" s="13" t="s">
        <v>315</v>
      </c>
      <c r="C142" s="18"/>
      <c r="D142" s="15" t="s">
        <v>236</v>
      </c>
      <c r="E142" s="15"/>
      <c r="F142" s="20" t="s">
        <v>380</v>
      </c>
      <c r="G142" s="7" t="s">
        <v>381</v>
      </c>
      <c r="H142" s="7"/>
      <c r="I142" s="7"/>
      <c r="J142" s="7" t="s">
        <v>563</v>
      </c>
      <c r="K142" s="7"/>
      <c r="L142" s="93"/>
      <c r="M142"/>
      <c r="N142" t="b">
        <f>AND(IF($D142="PhD",TRUE),NOT(ISBLANK($E142)))</f>
        <v>0</v>
      </c>
      <c r="O142" t="b">
        <f>AND(IF($D142="PhD",TRUE),ISBLANK($E142))</f>
        <v>1</v>
      </c>
      <c r="P142" t="b">
        <f>AND($D142&lt;&gt;"PhD",NOT(ISBLANK($E142)))</f>
        <v>0</v>
      </c>
      <c r="Q142" t="b">
        <f>AND($D142&lt;&gt;"PhD",ISBLANK($E142))</f>
        <v>0</v>
      </c>
      <c r="R142">
        <f>IF(N142,E142,"")</f>
      </c>
    </row>
    <row r="143" spans="1:18" s="70" customFormat="1" ht="25.5" customHeight="1">
      <c r="A143" s="7" t="s">
        <v>199</v>
      </c>
      <c r="B143" s="13" t="s">
        <v>200</v>
      </c>
      <c r="C143" s="18"/>
      <c r="D143" s="15" t="s">
        <v>236</v>
      </c>
      <c r="E143" s="15"/>
      <c r="F143" s="20" t="s">
        <v>201</v>
      </c>
      <c r="G143" s="7" t="s">
        <v>391</v>
      </c>
      <c r="H143" s="7"/>
      <c r="I143" s="7"/>
      <c r="J143" s="7" t="s">
        <v>564</v>
      </c>
      <c r="K143" s="7"/>
      <c r="L143" s="93"/>
      <c r="M143"/>
      <c r="N143" t="b">
        <f>AND(IF($D143="PhD",TRUE),NOT(ISBLANK($E143)))</f>
        <v>0</v>
      </c>
      <c r="O143" t="b">
        <f>AND(IF($D143="PhD",TRUE),ISBLANK($E143))</f>
        <v>1</v>
      </c>
      <c r="P143" t="b">
        <f>AND($D143&lt;&gt;"PhD",NOT(ISBLANK($E143)))</f>
        <v>0</v>
      </c>
      <c r="Q143" t="b">
        <f>AND($D143&lt;&gt;"PhD",ISBLANK($E143))</f>
        <v>0</v>
      </c>
      <c r="R143">
        <f>IF(N143,E143,"")</f>
      </c>
    </row>
    <row r="144" spans="1:18" s="70" customFormat="1" ht="25.5" customHeight="1">
      <c r="A144" s="7" t="s">
        <v>574</v>
      </c>
      <c r="B144" s="13" t="s">
        <v>200</v>
      </c>
      <c r="C144" s="18"/>
      <c r="D144" s="15" t="s">
        <v>237</v>
      </c>
      <c r="E144" s="15"/>
      <c r="F144" s="20" t="s">
        <v>575</v>
      </c>
      <c r="G144" s="7" t="s">
        <v>462</v>
      </c>
      <c r="H144" s="7"/>
      <c r="I144" s="7"/>
      <c r="J144" s="7"/>
      <c r="K144" s="7"/>
      <c r="L144" s="93"/>
      <c r="M144"/>
      <c r="N144" t="b">
        <f>AND(IF($D144="PhD",TRUE),NOT(ISBLANK($E144)))</f>
        <v>0</v>
      </c>
      <c r="O144" t="b">
        <f>AND(IF($D144="PhD",TRUE),ISBLANK($E144))</f>
        <v>0</v>
      </c>
      <c r="P144" t="b">
        <f>AND($D144&lt;&gt;"PhD",NOT(ISBLANK($E144)))</f>
        <v>0</v>
      </c>
      <c r="Q144" t="b">
        <f>AND($D144&lt;&gt;"PhD",ISBLANK($E144))</f>
        <v>1</v>
      </c>
      <c r="R144">
        <f>IF(N144,E144,"")</f>
      </c>
    </row>
    <row r="145" spans="1:18" s="70" customFormat="1" ht="25.5" customHeight="1">
      <c r="A145" s="64" t="s">
        <v>51</v>
      </c>
      <c r="B145" s="65" t="s">
        <v>52</v>
      </c>
      <c r="C145" s="66"/>
      <c r="D145" s="67" t="s">
        <v>236</v>
      </c>
      <c r="E145" s="67"/>
      <c r="F145" s="68" t="s">
        <v>53</v>
      </c>
      <c r="G145" s="68"/>
      <c r="H145" s="68"/>
      <c r="I145" s="68"/>
      <c r="J145" s="68"/>
      <c r="K145" s="68"/>
      <c r="L145" s="69"/>
      <c r="N145" s="70" t="b">
        <f>AND(IF($D145="PhD",TRUE),NOT(ISBLANK($E145)))</f>
        <v>0</v>
      </c>
      <c r="O145" s="70" t="b">
        <f>AND(IF($D145="PhD",TRUE),ISBLANK($E145))</f>
        <v>1</v>
      </c>
      <c r="P145" s="70" t="b">
        <f>AND($D145&lt;&gt;"PhD",NOT(ISBLANK($E145)))</f>
        <v>0</v>
      </c>
      <c r="Q145" s="70" t="b">
        <f>AND($D145&lt;&gt;"PhD",ISBLANK($E145))</f>
        <v>0</v>
      </c>
      <c r="R145">
        <f>IF(N145,E145,"")</f>
      </c>
    </row>
    <row r="146" spans="1:18" s="70" customFormat="1" ht="25.5" customHeight="1">
      <c r="A146" s="64" t="s">
        <v>13</v>
      </c>
      <c r="B146" s="65" t="s">
        <v>14</v>
      </c>
      <c r="C146" s="66"/>
      <c r="D146" s="67" t="s">
        <v>236</v>
      </c>
      <c r="E146" s="67"/>
      <c r="F146" s="68" t="s">
        <v>268</v>
      </c>
      <c r="G146" s="68"/>
      <c r="H146" s="68"/>
      <c r="I146" s="68"/>
      <c r="J146" s="68"/>
      <c r="K146" s="68"/>
      <c r="L146" s="69"/>
      <c r="N146" s="70" t="b">
        <f>AND(IF($D146="PhD",TRUE),NOT(ISBLANK($E146)))</f>
        <v>0</v>
      </c>
      <c r="O146" s="70" t="b">
        <f>AND(IF($D146="PhD",TRUE),ISBLANK($E146))</f>
        <v>1</v>
      </c>
      <c r="P146" s="70" t="b">
        <f>AND($D146&lt;&gt;"PhD",NOT(ISBLANK($E146)))</f>
        <v>0</v>
      </c>
      <c r="Q146" s="70" t="b">
        <f>AND($D146&lt;&gt;"PhD",ISBLANK($E146))</f>
        <v>0</v>
      </c>
      <c r="R146">
        <f>IF(N146,E146,"")</f>
      </c>
    </row>
    <row r="147" spans="1:18" s="70" customFormat="1" ht="25.5" customHeight="1">
      <c r="A147" s="64" t="s">
        <v>49</v>
      </c>
      <c r="B147" s="65" t="s">
        <v>50</v>
      </c>
      <c r="C147" s="66"/>
      <c r="D147" s="67" t="s">
        <v>236</v>
      </c>
      <c r="E147" s="67"/>
      <c r="F147" s="68" t="s">
        <v>48</v>
      </c>
      <c r="G147" s="68"/>
      <c r="H147" s="68"/>
      <c r="I147" s="68"/>
      <c r="J147" s="68"/>
      <c r="K147" s="68"/>
      <c r="L147" s="69"/>
      <c r="N147" s="70" t="b">
        <f>AND(IF($D147="PhD",TRUE),NOT(ISBLANK($E147)))</f>
        <v>0</v>
      </c>
      <c r="O147" s="70" t="b">
        <f>AND(IF($D147="PhD",TRUE),ISBLANK($E147))</f>
        <v>1</v>
      </c>
      <c r="P147" s="70" t="b">
        <f>AND($D147&lt;&gt;"PhD",NOT(ISBLANK($E147)))</f>
        <v>0</v>
      </c>
      <c r="Q147" s="70" t="b">
        <f>AND($D147&lt;&gt;"PhD",ISBLANK($E147))</f>
        <v>0</v>
      </c>
      <c r="R147">
        <f>IF(N147,E147,"")</f>
      </c>
    </row>
    <row r="148" spans="1:18" s="70" customFormat="1" ht="25.5" customHeight="1">
      <c r="A148" s="7" t="s">
        <v>449</v>
      </c>
      <c r="B148" s="13" t="s">
        <v>561</v>
      </c>
      <c r="C148" s="18" t="s">
        <v>513</v>
      </c>
      <c r="D148" s="15" t="s">
        <v>236</v>
      </c>
      <c r="E148" s="15"/>
      <c r="F148" s="20" t="s">
        <v>479</v>
      </c>
      <c r="G148" s="7" t="s">
        <v>480</v>
      </c>
      <c r="H148" s="7"/>
      <c r="I148" s="7"/>
      <c r="J148" s="7" t="s">
        <v>564</v>
      </c>
      <c r="K148" s="7"/>
      <c r="L148" s="93"/>
      <c r="M148"/>
      <c r="N148" t="b">
        <f>AND(IF($D148="PhD",TRUE),NOT(ISBLANK($E148)))</f>
        <v>0</v>
      </c>
      <c r="O148" t="b">
        <f>AND(IF($D148="PhD",TRUE),ISBLANK($E148))</f>
        <v>1</v>
      </c>
      <c r="P148" t="b">
        <f>AND($D148&lt;&gt;"PhD",NOT(ISBLANK($E148)))</f>
        <v>0</v>
      </c>
      <c r="Q148" t="b">
        <f>AND($D148&lt;&gt;"PhD",ISBLANK($E148))</f>
        <v>0</v>
      </c>
      <c r="R148">
        <f>IF(N148,E148,"")</f>
      </c>
    </row>
    <row r="149" spans="1:18" s="70" customFormat="1" ht="25.5" customHeight="1">
      <c r="A149" s="64" t="s">
        <v>2</v>
      </c>
      <c r="B149" s="65" t="s">
        <v>15</v>
      </c>
      <c r="C149" s="66" t="s">
        <v>3</v>
      </c>
      <c r="D149" s="67" t="s">
        <v>236</v>
      </c>
      <c r="E149" s="67"/>
      <c r="F149" s="68" t="s">
        <v>241</v>
      </c>
      <c r="G149" s="68" t="s">
        <v>476</v>
      </c>
      <c r="H149" s="68"/>
      <c r="I149" s="68"/>
      <c r="J149" s="68" t="s">
        <v>148</v>
      </c>
      <c r="K149" s="68"/>
      <c r="L149" s="69"/>
      <c r="N149" s="70" t="b">
        <f>AND(IF($D149="PhD",TRUE),NOT(ISBLANK($E149)))</f>
        <v>0</v>
      </c>
      <c r="O149" s="70" t="b">
        <f>AND(IF($D149="PhD",TRUE),ISBLANK($E149))</f>
        <v>1</v>
      </c>
      <c r="P149" s="70" t="b">
        <f>AND($D149&lt;&gt;"PhD",NOT(ISBLANK($E149)))</f>
        <v>0</v>
      </c>
      <c r="Q149" s="70" t="b">
        <f>AND($D149&lt;&gt;"PhD",ISBLANK($E149))</f>
        <v>0</v>
      </c>
      <c r="R149">
        <f>IF(N149,E149,"")</f>
      </c>
    </row>
    <row r="150" spans="1:18" s="70" customFormat="1" ht="25.5" customHeight="1">
      <c r="A150" s="64" t="s">
        <v>346</v>
      </c>
      <c r="B150" s="65" t="s">
        <v>16</v>
      </c>
      <c r="C150" s="66"/>
      <c r="D150" s="67" t="s">
        <v>236</v>
      </c>
      <c r="E150" s="67"/>
      <c r="F150" s="68" t="s">
        <v>241</v>
      </c>
      <c r="G150" s="68" t="s">
        <v>208</v>
      </c>
      <c r="H150" s="68"/>
      <c r="I150" s="68"/>
      <c r="J150" s="68"/>
      <c r="K150" s="68"/>
      <c r="L150" s="69"/>
      <c r="N150" s="70" t="b">
        <f>AND(IF($D150="PhD",TRUE),NOT(ISBLANK($E150)))</f>
        <v>0</v>
      </c>
      <c r="O150" s="70" t="b">
        <f>AND(IF($D150="PhD",TRUE),ISBLANK($E150))</f>
        <v>1</v>
      </c>
      <c r="P150" s="70" t="b">
        <f>AND($D150&lt;&gt;"PhD",NOT(ISBLANK($E150)))</f>
        <v>0</v>
      </c>
      <c r="Q150" s="70" t="b">
        <f>AND($D150&lt;&gt;"PhD",ISBLANK($E150))</f>
        <v>0</v>
      </c>
      <c r="R150">
        <f>IF(N150,E150,"")</f>
      </c>
    </row>
    <row r="151" spans="1:18" s="70" customFormat="1" ht="25.5" customHeight="1">
      <c r="A151" s="7" t="s">
        <v>325</v>
      </c>
      <c r="B151" s="13" t="s">
        <v>326</v>
      </c>
      <c r="C151" s="29" t="s">
        <v>327</v>
      </c>
      <c r="D151" s="15" t="s">
        <v>236</v>
      </c>
      <c r="E151" s="15"/>
      <c r="F151" s="20" t="s">
        <v>487</v>
      </c>
      <c r="G151" s="7" t="s">
        <v>328</v>
      </c>
      <c r="H151" s="7"/>
      <c r="I151" s="7"/>
      <c r="J151" s="7" t="s">
        <v>345</v>
      </c>
      <c r="K151" s="7"/>
      <c r="L151" s="93"/>
      <c r="M151"/>
      <c r="N151" t="b">
        <f>AND(IF($D151="PhD",TRUE),NOT(ISBLANK($E151)))</f>
        <v>0</v>
      </c>
      <c r="O151" t="b">
        <f>AND(IF($D151="PhD",TRUE),ISBLANK($E151))</f>
        <v>1</v>
      </c>
      <c r="P151" t="b">
        <f>AND($D151&lt;&gt;"PhD",NOT(ISBLANK($E151)))</f>
        <v>0</v>
      </c>
      <c r="Q151" t="b">
        <f>AND($D151&lt;&gt;"PhD",ISBLANK($E151))</f>
        <v>0</v>
      </c>
      <c r="R151">
        <f>IF(N151,E151,"")</f>
      </c>
    </row>
    <row r="152" spans="1:18" s="70" customFormat="1" ht="25.5" customHeight="1">
      <c r="A152" s="64" t="s">
        <v>17</v>
      </c>
      <c r="B152" s="65" t="s">
        <v>18</v>
      </c>
      <c r="C152" s="66" t="s">
        <v>19</v>
      </c>
      <c r="D152" s="67" t="s">
        <v>236</v>
      </c>
      <c r="E152" s="67"/>
      <c r="F152" s="68" t="s">
        <v>439</v>
      </c>
      <c r="G152" s="68" t="s">
        <v>470</v>
      </c>
      <c r="H152" s="68"/>
      <c r="I152" s="68"/>
      <c r="J152" s="68" t="s">
        <v>418</v>
      </c>
      <c r="K152" s="68"/>
      <c r="L152" s="69"/>
      <c r="N152" s="70" t="b">
        <f>AND(IF($D152="PhD",TRUE),NOT(ISBLANK($E152)))</f>
        <v>0</v>
      </c>
      <c r="O152" s="70" t="b">
        <f>AND(IF($D152="PhD",TRUE),ISBLANK($E152))</f>
        <v>1</v>
      </c>
      <c r="P152" s="70" t="b">
        <f>AND($D152&lt;&gt;"PhD",NOT(ISBLANK($E152)))</f>
        <v>0</v>
      </c>
      <c r="Q152" s="70" t="b">
        <f>AND($D152&lt;&gt;"PhD",ISBLANK($E152))</f>
        <v>0</v>
      </c>
      <c r="R152">
        <f>IF(N152,E152,"")</f>
      </c>
    </row>
    <row r="153" spans="1:18" s="70" customFormat="1" ht="25.5" customHeight="1">
      <c r="A153" s="64" t="s">
        <v>215</v>
      </c>
      <c r="B153" s="65" t="s">
        <v>20</v>
      </c>
      <c r="C153" s="66" t="s">
        <v>21</v>
      </c>
      <c r="D153" s="67" t="s">
        <v>236</v>
      </c>
      <c r="E153" s="67"/>
      <c r="F153" s="68" t="s">
        <v>241</v>
      </c>
      <c r="G153" s="68" t="s">
        <v>476</v>
      </c>
      <c r="H153" s="68"/>
      <c r="I153" s="68"/>
      <c r="J153" s="68" t="s">
        <v>148</v>
      </c>
      <c r="K153" s="68"/>
      <c r="L153" s="69"/>
      <c r="N153" s="70" t="b">
        <f>AND(IF($D153="PhD",TRUE),NOT(ISBLANK($E153)))</f>
        <v>0</v>
      </c>
      <c r="O153" s="70" t="b">
        <f>AND(IF($D153="PhD",TRUE),ISBLANK($E153))</f>
        <v>1</v>
      </c>
      <c r="P153" s="70" t="b">
        <f>AND($D153&lt;&gt;"PhD",NOT(ISBLANK($E153)))</f>
        <v>0</v>
      </c>
      <c r="Q153" s="70" t="b">
        <f>AND($D153&lt;&gt;"PhD",ISBLANK($E153))</f>
        <v>0</v>
      </c>
      <c r="R153">
        <f>IF(N153,E153,"")</f>
      </c>
    </row>
    <row r="154" spans="1:18" s="70" customFormat="1" ht="25.5" customHeight="1">
      <c r="A154" s="64" t="s">
        <v>0</v>
      </c>
      <c r="B154" s="65" t="s">
        <v>1</v>
      </c>
      <c r="C154" s="66"/>
      <c r="D154" s="67" t="s">
        <v>236</v>
      </c>
      <c r="E154" s="67"/>
      <c r="F154" s="68" t="s">
        <v>146</v>
      </c>
      <c r="G154" s="68" t="s">
        <v>147</v>
      </c>
      <c r="H154" s="68"/>
      <c r="I154" s="68"/>
      <c r="J154" s="68" t="s">
        <v>148</v>
      </c>
      <c r="K154" s="68"/>
      <c r="L154" s="69"/>
      <c r="N154" s="70" t="b">
        <f>AND(IF($D154="PhD",TRUE),NOT(ISBLANK($E154)))</f>
        <v>0</v>
      </c>
      <c r="O154" s="70" t="b">
        <f>AND(IF($D154="PhD",TRUE),ISBLANK($E154))</f>
        <v>1</v>
      </c>
      <c r="P154" s="70" t="b">
        <f>AND($D154&lt;&gt;"PhD",NOT(ISBLANK($E154)))</f>
        <v>0</v>
      </c>
      <c r="Q154" s="70" t="b">
        <f>AND($D154&lt;&gt;"PhD",ISBLANK($E154))</f>
        <v>0</v>
      </c>
      <c r="R154">
        <f>IF(N154,E154,"")</f>
      </c>
    </row>
    <row r="155" spans="1:18" s="70" customFormat="1" ht="25.5" customHeight="1">
      <c r="A155" s="64" t="s">
        <v>22</v>
      </c>
      <c r="B155" s="65" t="s">
        <v>23</v>
      </c>
      <c r="C155" s="66"/>
      <c r="D155" s="67" t="s">
        <v>236</v>
      </c>
      <c r="E155" s="67"/>
      <c r="F155" s="68" t="s">
        <v>10</v>
      </c>
      <c r="G155" s="68" t="s">
        <v>11</v>
      </c>
      <c r="H155" s="68"/>
      <c r="I155" s="68"/>
      <c r="J155" s="68"/>
      <c r="K155" s="68"/>
      <c r="L155" s="69"/>
      <c r="N155" s="70" t="b">
        <f>AND(IF($D155="PhD",TRUE),NOT(ISBLANK($E155)))</f>
        <v>0</v>
      </c>
      <c r="O155" s="70" t="b">
        <f>AND(IF($D155="PhD",TRUE),ISBLANK($E155))</f>
        <v>1</v>
      </c>
      <c r="P155" s="70" t="b">
        <f>AND($D155&lt;&gt;"PhD",NOT(ISBLANK($E155)))</f>
        <v>0</v>
      </c>
      <c r="Q155" s="70" t="b">
        <f>AND($D155&lt;&gt;"PhD",ISBLANK($E155))</f>
        <v>0</v>
      </c>
      <c r="R155">
        <f>IF(N155,E155,"")</f>
      </c>
    </row>
    <row r="156" spans="1:18" s="70" customFormat="1" ht="25.5" customHeight="1">
      <c r="A156" s="64" t="s">
        <v>594</v>
      </c>
      <c r="B156" s="65" t="s">
        <v>24</v>
      </c>
      <c r="C156" s="66"/>
      <c r="D156" s="67" t="s">
        <v>236</v>
      </c>
      <c r="E156" s="67"/>
      <c r="F156" s="68" t="s">
        <v>25</v>
      </c>
      <c r="G156" s="68" t="s">
        <v>409</v>
      </c>
      <c r="H156" s="68"/>
      <c r="I156" s="68"/>
      <c r="J156" s="68"/>
      <c r="K156" s="68"/>
      <c r="L156" s="69"/>
      <c r="N156" s="70" t="b">
        <f>AND(IF($D156="PhD",TRUE),NOT(ISBLANK($E156)))</f>
        <v>0</v>
      </c>
      <c r="O156" s="70" t="b">
        <f>AND(IF($D156="PhD",TRUE),ISBLANK($E156))</f>
        <v>1</v>
      </c>
      <c r="P156" s="70" t="b">
        <f>AND($D156&lt;&gt;"PhD",NOT(ISBLANK($E156)))</f>
        <v>0</v>
      </c>
      <c r="Q156" s="70" t="b">
        <f>AND($D156&lt;&gt;"PhD",ISBLANK($E156))</f>
        <v>0</v>
      </c>
      <c r="R156">
        <f>IF(N156,E156,"")</f>
      </c>
    </row>
    <row r="157" spans="1:18" s="70" customFormat="1" ht="25.5" customHeight="1">
      <c r="A157" s="76" t="s">
        <v>293</v>
      </c>
      <c r="B157" s="77" t="s">
        <v>425</v>
      </c>
      <c r="C157" s="80" t="s">
        <v>289</v>
      </c>
      <c r="D157" s="74" t="s">
        <v>236</v>
      </c>
      <c r="E157" s="74"/>
      <c r="F157" s="75" t="s">
        <v>290</v>
      </c>
      <c r="G157" s="76" t="s">
        <v>291</v>
      </c>
      <c r="H157" s="76" t="s">
        <v>469</v>
      </c>
      <c r="I157" s="75" t="s">
        <v>292</v>
      </c>
      <c r="J157" s="76" t="s">
        <v>564</v>
      </c>
      <c r="K157" s="76"/>
      <c r="L157" s="91"/>
      <c r="N157" s="70" t="b">
        <f>AND(IF($D157="PhD",TRUE),NOT(ISBLANK($E157)))</f>
        <v>0</v>
      </c>
      <c r="O157" s="70" t="b">
        <f>AND(IF($D157="PhD",TRUE),ISBLANK($E157))</f>
        <v>1</v>
      </c>
      <c r="P157" s="70" t="b">
        <f>AND($D157&lt;&gt;"PhD",NOT(ISBLANK($E157)))</f>
        <v>0</v>
      </c>
      <c r="Q157" s="70" t="b">
        <f>AND($D157&lt;&gt;"PhD",ISBLANK($E157))</f>
        <v>0</v>
      </c>
      <c r="R157">
        <f>IF(N157,E157,"")</f>
      </c>
    </row>
    <row r="158" spans="1:18" s="70" customFormat="1" ht="25.5" customHeight="1">
      <c r="A158" s="76" t="s">
        <v>170</v>
      </c>
      <c r="B158" s="77" t="s">
        <v>171</v>
      </c>
      <c r="C158" s="80"/>
      <c r="D158" s="74" t="s">
        <v>236</v>
      </c>
      <c r="E158" s="74"/>
      <c r="F158" s="75" t="s">
        <v>172</v>
      </c>
      <c r="G158" s="76" t="s">
        <v>173</v>
      </c>
      <c r="H158" s="76"/>
      <c r="I158" s="75"/>
      <c r="J158" s="76"/>
      <c r="K158" s="76"/>
      <c r="L158" s="91"/>
      <c r="N158" s="70" t="b">
        <f>AND(IF($D158="PhD",TRUE),NOT(ISBLANK($E158)))</f>
        <v>0</v>
      </c>
      <c r="O158" s="70" t="b">
        <f>AND(IF($D158="PhD",TRUE),ISBLANK($E158))</f>
        <v>1</v>
      </c>
      <c r="P158" s="70" t="b">
        <f>AND($D158&lt;&gt;"PhD",NOT(ISBLANK($E158)))</f>
        <v>0</v>
      </c>
      <c r="Q158" s="70" t="b">
        <f>AND($D158&lt;&gt;"PhD",ISBLANK($E158))</f>
        <v>0</v>
      </c>
      <c r="R158">
        <f>IF(N158,E158,"")</f>
      </c>
    </row>
    <row r="159" spans="1:18" s="70" customFormat="1" ht="25.5" customHeight="1">
      <c r="A159" s="64" t="s">
        <v>26</v>
      </c>
      <c r="B159" s="65" t="s">
        <v>27</v>
      </c>
      <c r="C159" s="66"/>
      <c r="D159" s="67" t="s">
        <v>236</v>
      </c>
      <c r="E159" s="67"/>
      <c r="F159" s="68" t="s">
        <v>268</v>
      </c>
      <c r="G159" s="68"/>
      <c r="H159" s="68"/>
      <c r="I159" s="68"/>
      <c r="J159" s="68"/>
      <c r="K159" s="68"/>
      <c r="L159" s="69"/>
      <c r="N159" s="70" t="b">
        <f>AND(IF($D159="PhD",TRUE),NOT(ISBLANK($E159)))</f>
        <v>0</v>
      </c>
      <c r="O159" s="70" t="b">
        <f>AND(IF($D159="PhD",TRUE),ISBLANK($E159))</f>
        <v>1</v>
      </c>
      <c r="P159" s="70" t="b">
        <f>AND($D159&lt;&gt;"PhD",NOT(ISBLANK($E159)))</f>
        <v>0</v>
      </c>
      <c r="Q159" s="70" t="b">
        <f>AND($D159&lt;&gt;"PhD",ISBLANK($E159))</f>
        <v>0</v>
      </c>
      <c r="R159">
        <f>IF(N159,E159,"")</f>
      </c>
    </row>
    <row r="160" spans="1:18" s="70" customFormat="1" ht="25.5" customHeight="1">
      <c r="A160" s="76" t="s">
        <v>397</v>
      </c>
      <c r="B160" s="77" t="s">
        <v>398</v>
      </c>
      <c r="C160" s="80" t="s">
        <v>579</v>
      </c>
      <c r="D160" s="74" t="s">
        <v>236</v>
      </c>
      <c r="E160" s="74"/>
      <c r="F160" s="75" t="s">
        <v>483</v>
      </c>
      <c r="G160" s="76" t="s">
        <v>399</v>
      </c>
      <c r="H160" s="76" t="s">
        <v>519</v>
      </c>
      <c r="I160" s="76"/>
      <c r="J160" s="76" t="s">
        <v>565</v>
      </c>
      <c r="K160" s="76"/>
      <c r="L160" s="91"/>
      <c r="N160" s="70" t="b">
        <f>AND(IF($D160="PhD",TRUE),NOT(ISBLANK($E160)))</f>
        <v>0</v>
      </c>
      <c r="O160" s="70" t="b">
        <f>AND(IF($D160="PhD",TRUE),ISBLANK($E160))</f>
        <v>1</v>
      </c>
      <c r="P160" s="70" t="b">
        <f>AND($D160&lt;&gt;"PhD",NOT(ISBLANK($E160)))</f>
        <v>0</v>
      </c>
      <c r="Q160" s="70" t="b">
        <f>AND($D160&lt;&gt;"PhD",ISBLANK($E160))</f>
        <v>0</v>
      </c>
      <c r="R160">
        <f>IF(N160,E160,"")</f>
      </c>
    </row>
    <row r="161" spans="1:18" s="70" customFormat="1" ht="25.5" customHeight="1">
      <c r="A161" s="76" t="s">
        <v>464</v>
      </c>
      <c r="B161" s="77" t="s">
        <v>465</v>
      </c>
      <c r="C161" s="80" t="s">
        <v>466</v>
      </c>
      <c r="D161" s="74" t="s">
        <v>236</v>
      </c>
      <c r="E161" s="74"/>
      <c r="F161" s="75" t="s">
        <v>438</v>
      </c>
      <c r="G161" s="76" t="s">
        <v>463</v>
      </c>
      <c r="H161" s="76"/>
      <c r="I161" s="76"/>
      <c r="J161" s="76" t="s">
        <v>564</v>
      </c>
      <c r="K161" s="76"/>
      <c r="L161" s="91"/>
      <c r="N161" s="70" t="b">
        <f>AND(IF($D161="PhD",TRUE),NOT(ISBLANK($E161)))</f>
        <v>0</v>
      </c>
      <c r="O161" s="70" t="b">
        <f>AND(IF($D161="PhD",TRUE),ISBLANK($E161))</f>
        <v>1</v>
      </c>
      <c r="P161" s="70" t="b">
        <f>AND($D161&lt;&gt;"PhD",NOT(ISBLANK($E161)))</f>
        <v>0</v>
      </c>
      <c r="Q161" s="70" t="b">
        <f>AND($D161&lt;&gt;"PhD",ISBLANK($E161))</f>
        <v>0</v>
      </c>
      <c r="R161">
        <f>IF(N161,E161,"")</f>
      </c>
    </row>
    <row r="162" spans="1:18" s="70" customFormat="1" ht="25.5" customHeight="1">
      <c r="A162" s="76" t="s">
        <v>225</v>
      </c>
      <c r="B162" s="77" t="s">
        <v>226</v>
      </c>
      <c r="C162" s="82" t="s">
        <v>227</v>
      </c>
      <c r="D162" s="74" t="s">
        <v>236</v>
      </c>
      <c r="E162" s="74"/>
      <c r="F162" s="75" t="s">
        <v>435</v>
      </c>
      <c r="G162" s="76" t="s">
        <v>359</v>
      </c>
      <c r="H162" s="76"/>
      <c r="I162" s="76"/>
      <c r="J162" s="76" t="s">
        <v>563</v>
      </c>
      <c r="K162" s="76"/>
      <c r="L162" s="91"/>
      <c r="N162" s="70" t="b">
        <f>AND(IF($D162="PhD",TRUE),NOT(ISBLANK($E162)))</f>
        <v>0</v>
      </c>
      <c r="O162" s="70" t="b">
        <f>AND(IF($D162="PhD",TRUE),ISBLANK($E162))</f>
        <v>1</v>
      </c>
      <c r="P162" s="70" t="b">
        <f>AND($D162&lt;&gt;"PhD",NOT(ISBLANK($E162)))</f>
        <v>0</v>
      </c>
      <c r="Q162" s="70" t="b">
        <f>AND($D162&lt;&gt;"PhD",ISBLANK($E162))</f>
        <v>0</v>
      </c>
      <c r="R162">
        <f>IF(N162,E162,"")</f>
      </c>
    </row>
    <row r="163" spans="1:18" s="70" customFormat="1" ht="25.5" customHeight="1">
      <c r="A163" s="76" t="s">
        <v>95</v>
      </c>
      <c r="B163" s="77" t="s">
        <v>96</v>
      </c>
      <c r="C163" s="80" t="s">
        <v>97</v>
      </c>
      <c r="D163" s="74" t="s">
        <v>236</v>
      </c>
      <c r="E163" s="74"/>
      <c r="F163" s="75" t="s">
        <v>434</v>
      </c>
      <c r="G163" s="76" t="s">
        <v>453</v>
      </c>
      <c r="H163" s="76"/>
      <c r="I163" s="76"/>
      <c r="J163" s="76" t="s">
        <v>345</v>
      </c>
      <c r="K163" s="76"/>
      <c r="L163" s="91"/>
      <c r="N163" s="70" t="b">
        <f>AND(IF($D163="PhD",TRUE),NOT(ISBLANK($E163)))</f>
        <v>0</v>
      </c>
      <c r="O163" s="70" t="b">
        <f>AND(IF($D163="PhD",TRUE),ISBLANK($E163))</f>
        <v>1</v>
      </c>
      <c r="P163" s="70" t="b">
        <f>AND($D163&lt;&gt;"PhD",NOT(ISBLANK($E163)))</f>
        <v>0</v>
      </c>
      <c r="Q163" s="70" t="b">
        <f>AND($D163&lt;&gt;"PhD",ISBLANK($E163))</f>
        <v>0</v>
      </c>
      <c r="R163">
        <f>IF(N163,E163,"")</f>
      </c>
    </row>
    <row r="164" spans="1:18" s="70" customFormat="1" ht="25.5" customHeight="1">
      <c r="A164" s="64" t="s">
        <v>28</v>
      </c>
      <c r="B164" s="65" t="s">
        <v>29</v>
      </c>
      <c r="C164" s="66" t="s">
        <v>418</v>
      </c>
      <c r="D164" s="67" t="s">
        <v>236</v>
      </c>
      <c r="E164" s="67"/>
      <c r="F164" s="68" t="s">
        <v>439</v>
      </c>
      <c r="G164" s="68" t="s">
        <v>470</v>
      </c>
      <c r="H164" s="68"/>
      <c r="I164" s="68"/>
      <c r="J164" s="68" t="s">
        <v>418</v>
      </c>
      <c r="K164" s="68"/>
      <c r="L164" s="69"/>
      <c r="N164" s="70" t="b">
        <f>AND(IF($D164="PhD",TRUE),NOT(ISBLANK($E164)))</f>
        <v>0</v>
      </c>
      <c r="O164" s="70" t="b">
        <f>AND(IF($D164="PhD",TRUE),ISBLANK($E164))</f>
        <v>1</v>
      </c>
      <c r="P164" s="70" t="b">
        <f>AND($D164&lt;&gt;"PhD",NOT(ISBLANK($E164)))</f>
        <v>0</v>
      </c>
      <c r="Q164" s="70" t="b">
        <f>AND($D164&lt;&gt;"PhD",ISBLANK($E164))</f>
        <v>0</v>
      </c>
      <c r="R164">
        <f>IF(N164,E164,"")</f>
      </c>
    </row>
    <row r="165" spans="1:18" s="70" customFormat="1" ht="25.5" customHeight="1">
      <c r="A165" s="64" t="s">
        <v>30</v>
      </c>
      <c r="B165" s="65" t="s">
        <v>31</v>
      </c>
      <c r="C165" s="66"/>
      <c r="D165" s="67" t="s">
        <v>236</v>
      </c>
      <c r="E165" s="67"/>
      <c r="F165" s="68" t="s">
        <v>280</v>
      </c>
      <c r="G165" s="68" t="s">
        <v>165</v>
      </c>
      <c r="H165" s="68" t="s">
        <v>281</v>
      </c>
      <c r="I165" s="68"/>
      <c r="J165" s="68"/>
      <c r="K165" s="68"/>
      <c r="L165" s="72"/>
      <c r="N165" s="70" t="b">
        <f>AND(IF($D165="PhD",TRUE),NOT(ISBLANK($E165)))</f>
        <v>0</v>
      </c>
      <c r="O165" s="70" t="b">
        <f>AND(IF($D165="PhD",TRUE),ISBLANK($E165))</f>
        <v>1</v>
      </c>
      <c r="P165" s="70" t="b">
        <f>AND($D165&lt;&gt;"PhD",NOT(ISBLANK($E165)))</f>
        <v>0</v>
      </c>
      <c r="Q165" s="70" t="b">
        <f>AND($D165&lt;&gt;"PhD",ISBLANK($E165))</f>
        <v>0</v>
      </c>
      <c r="R165">
        <f>IF(N165,E165,"")</f>
      </c>
    </row>
    <row r="166" spans="1:18" s="70" customFormat="1" ht="25.5" customHeight="1">
      <c r="A166" s="76" t="s">
        <v>371</v>
      </c>
      <c r="B166" s="77" t="s">
        <v>372</v>
      </c>
      <c r="C166" s="80" t="s">
        <v>373</v>
      </c>
      <c r="D166" s="74" t="s">
        <v>236</v>
      </c>
      <c r="E166" s="74"/>
      <c r="F166" s="75" t="s">
        <v>433</v>
      </c>
      <c r="G166" s="76" t="s">
        <v>395</v>
      </c>
      <c r="H166" s="76"/>
      <c r="I166" s="76"/>
      <c r="J166" s="76" t="s">
        <v>345</v>
      </c>
      <c r="K166" s="76"/>
      <c r="L166" s="91"/>
      <c r="N166" s="70" t="b">
        <f>AND(IF($D166="PhD",TRUE),NOT(ISBLANK($E166)))</f>
        <v>0</v>
      </c>
      <c r="O166" s="70" t="b">
        <f>AND(IF($D166="PhD",TRUE),ISBLANK($E166))</f>
        <v>1</v>
      </c>
      <c r="P166" s="70" t="b">
        <f>AND($D166&lt;&gt;"PhD",NOT(ISBLANK($E166)))</f>
        <v>0</v>
      </c>
      <c r="Q166" s="70" t="b">
        <f>AND($D166&lt;&gt;"PhD",ISBLANK($E166))</f>
        <v>0</v>
      </c>
      <c r="R166">
        <f>IF(N166,E166,"")</f>
      </c>
    </row>
    <row r="167" spans="1:18" s="70" customFormat="1" ht="25.5" customHeight="1">
      <c r="A167" s="64" t="s">
        <v>58</v>
      </c>
      <c r="B167" s="65" t="s">
        <v>59</v>
      </c>
      <c r="C167" s="66" t="s">
        <v>60</v>
      </c>
      <c r="D167" s="67" t="s">
        <v>236</v>
      </c>
      <c r="E167" s="67"/>
      <c r="F167" s="68" t="s">
        <v>61</v>
      </c>
      <c r="G167" s="68" t="s">
        <v>62</v>
      </c>
      <c r="H167" s="68"/>
      <c r="I167" s="68"/>
      <c r="J167" s="68" t="s">
        <v>564</v>
      </c>
      <c r="K167" s="68"/>
      <c r="L167" s="69"/>
      <c r="N167" s="70" t="b">
        <f>AND(IF($D167="PhD",TRUE),NOT(ISBLANK($E167)))</f>
        <v>0</v>
      </c>
      <c r="O167" s="70" t="b">
        <f>AND(IF($D167="PhD",TRUE),ISBLANK($E167))</f>
        <v>1</v>
      </c>
      <c r="P167" s="70" t="b">
        <f>AND($D167&lt;&gt;"PhD",NOT(ISBLANK($E167)))</f>
        <v>0</v>
      </c>
      <c r="Q167" s="70" t="b">
        <f>AND($D167&lt;&gt;"PhD",ISBLANK($E167))</f>
        <v>0</v>
      </c>
      <c r="R167">
        <f>IF(N167,E167,"")</f>
      </c>
    </row>
    <row r="168" spans="1:18" s="70" customFormat="1" ht="25.5" customHeight="1">
      <c r="A168" s="76" t="s">
        <v>591</v>
      </c>
      <c r="B168" s="77" t="s">
        <v>592</v>
      </c>
      <c r="C168" s="84" t="s">
        <v>86</v>
      </c>
      <c r="D168" s="74" t="s">
        <v>236</v>
      </c>
      <c r="E168" s="74"/>
      <c r="F168" s="75" t="s">
        <v>593</v>
      </c>
      <c r="G168" s="76" t="s">
        <v>484</v>
      </c>
      <c r="H168" s="76"/>
      <c r="I168" s="76"/>
      <c r="J168" s="76" t="s">
        <v>563</v>
      </c>
      <c r="K168" s="76"/>
      <c r="L168" s="91"/>
      <c r="N168" s="70" t="b">
        <f>AND(IF($D168="PhD",TRUE),NOT(ISBLANK($E168)))</f>
        <v>0</v>
      </c>
      <c r="O168" s="70" t="b">
        <f>AND(IF($D168="PhD",TRUE),ISBLANK($E168))</f>
        <v>1</v>
      </c>
      <c r="P168" s="70" t="b">
        <f>AND($D168&lt;&gt;"PhD",NOT(ISBLANK($E168)))</f>
        <v>0</v>
      </c>
      <c r="Q168" s="70" t="b">
        <f>AND($D168&lt;&gt;"PhD",ISBLANK($E168))</f>
        <v>0</v>
      </c>
      <c r="R168">
        <f>IF(N168,E168,"")</f>
      </c>
    </row>
    <row r="169" spans="1:18" s="70" customFormat="1" ht="25.5" customHeight="1">
      <c r="A169" s="64" t="s">
        <v>284</v>
      </c>
      <c r="B169" s="65" t="s">
        <v>36</v>
      </c>
      <c r="C169" s="66" t="s">
        <v>37</v>
      </c>
      <c r="D169" s="67" t="s">
        <v>236</v>
      </c>
      <c r="E169" s="67"/>
      <c r="F169" s="68" t="s">
        <v>241</v>
      </c>
      <c r="G169" s="68"/>
      <c r="H169" s="68"/>
      <c r="I169" s="68"/>
      <c r="J169" s="68"/>
      <c r="K169" s="68"/>
      <c r="L169" s="69"/>
      <c r="N169" s="70" t="b">
        <f>AND(IF($D169="PhD",TRUE),NOT(ISBLANK($E169)))</f>
        <v>0</v>
      </c>
      <c r="O169" s="70" t="b">
        <f>AND(IF($D169="PhD",TRUE),ISBLANK($E169))</f>
        <v>1</v>
      </c>
      <c r="P169" s="70" t="b">
        <f>AND($D169&lt;&gt;"PhD",NOT(ISBLANK($E169)))</f>
        <v>0</v>
      </c>
      <c r="Q169" s="70" t="b">
        <f>AND($D169&lt;&gt;"PhD",ISBLANK($E169))</f>
        <v>0</v>
      </c>
      <c r="R169">
        <f>IF(N169,E169,"")</f>
      </c>
    </row>
    <row r="170" spans="1:18" s="70" customFormat="1" ht="25.5" customHeight="1">
      <c r="A170" s="76" t="s">
        <v>556</v>
      </c>
      <c r="B170" s="86" t="s">
        <v>557</v>
      </c>
      <c r="C170" s="80"/>
      <c r="D170" s="74" t="s">
        <v>236</v>
      </c>
      <c r="E170" s="74"/>
      <c r="F170" s="75" t="s">
        <v>550</v>
      </c>
      <c r="G170" s="76" t="s">
        <v>526</v>
      </c>
      <c r="H170" s="76" t="s">
        <v>558</v>
      </c>
      <c r="I170" s="76"/>
      <c r="J170" s="76"/>
      <c r="K170" s="76"/>
      <c r="L170" s="91"/>
      <c r="N170" s="70" t="b">
        <f>AND(IF($D170="PhD",TRUE),NOT(ISBLANK($E170)))</f>
        <v>0</v>
      </c>
      <c r="O170" s="70" t="b">
        <f>AND(IF($D170="PhD",TRUE),ISBLANK($E170))</f>
        <v>1</v>
      </c>
      <c r="P170" s="70" t="b">
        <f>AND($D170&lt;&gt;"PhD",NOT(ISBLANK($E170)))</f>
        <v>0</v>
      </c>
      <c r="Q170" s="70" t="b">
        <f>AND($D170&lt;&gt;"PhD",ISBLANK($E170))</f>
        <v>0</v>
      </c>
      <c r="R170">
        <f>IF(N170,E170,"")</f>
      </c>
    </row>
    <row r="171" spans="1:18" s="70" customFormat="1" ht="25.5" customHeight="1">
      <c r="A171" s="76" t="s">
        <v>170</v>
      </c>
      <c r="B171" s="86" t="s">
        <v>316</v>
      </c>
      <c r="C171" s="78"/>
      <c r="D171" s="74" t="s">
        <v>236</v>
      </c>
      <c r="E171" s="74"/>
      <c r="F171" s="75" t="s">
        <v>380</v>
      </c>
      <c r="G171" s="76" t="s">
        <v>381</v>
      </c>
      <c r="H171" s="76"/>
      <c r="I171" s="76"/>
      <c r="J171" s="76" t="s">
        <v>563</v>
      </c>
      <c r="K171" s="76"/>
      <c r="L171" s="91"/>
      <c r="N171" s="70" t="b">
        <f>AND(IF($D171="PhD",TRUE),NOT(ISBLANK($E171)))</f>
        <v>0</v>
      </c>
      <c r="O171" s="70" t="b">
        <f>AND(IF($D171="PhD",TRUE),ISBLANK($E171))</f>
        <v>1</v>
      </c>
      <c r="P171" s="70" t="b">
        <f>AND($D171&lt;&gt;"PhD",NOT(ISBLANK($E171)))</f>
        <v>0</v>
      </c>
      <c r="Q171" s="70" t="b">
        <f>AND($D171&lt;&gt;"PhD",ISBLANK($E171))</f>
        <v>0</v>
      </c>
      <c r="R171">
        <f>IF(N171,E171,"")</f>
      </c>
    </row>
    <row r="172" spans="1:18" s="70" customFormat="1" ht="25.5" customHeight="1">
      <c r="A172" s="76" t="s">
        <v>406</v>
      </c>
      <c r="B172" s="86" t="s">
        <v>85</v>
      </c>
      <c r="C172" s="78"/>
      <c r="D172" s="74" t="s">
        <v>236</v>
      </c>
      <c r="E172" s="74"/>
      <c r="F172" s="75" t="s">
        <v>593</v>
      </c>
      <c r="G172" s="76" t="s">
        <v>484</v>
      </c>
      <c r="H172" s="76"/>
      <c r="I172" s="76"/>
      <c r="J172" s="76" t="s">
        <v>563</v>
      </c>
      <c r="K172" s="76"/>
      <c r="L172" s="91"/>
      <c r="N172" s="70" t="b">
        <f>AND(IF($D172="PhD",TRUE),NOT(ISBLANK($E172)))</f>
        <v>0</v>
      </c>
      <c r="O172" s="70" t="b">
        <f>AND(IF($D172="PhD",TRUE),ISBLANK($E172))</f>
        <v>1</v>
      </c>
      <c r="P172" s="70" t="b">
        <f>AND($D172&lt;&gt;"PhD",NOT(ISBLANK($E172)))</f>
        <v>0</v>
      </c>
      <c r="Q172" s="70" t="b">
        <f>AND($D172&lt;&gt;"PhD",ISBLANK($E172))</f>
        <v>0</v>
      </c>
      <c r="R172">
        <f>IF(N172,E172,"")</f>
      </c>
    </row>
    <row r="173" spans="1:18" s="70" customFormat="1" ht="25.5" customHeight="1">
      <c r="A173" s="64" t="s">
        <v>56</v>
      </c>
      <c r="B173" s="73" t="s">
        <v>57</v>
      </c>
      <c r="C173" s="66"/>
      <c r="D173" s="67" t="s">
        <v>236</v>
      </c>
      <c r="E173" s="67"/>
      <c r="F173" s="68" t="s">
        <v>53</v>
      </c>
      <c r="G173" s="68"/>
      <c r="H173" s="68"/>
      <c r="I173" s="68"/>
      <c r="J173" s="68"/>
      <c r="K173" s="68"/>
      <c r="L173" s="69"/>
      <c r="N173" s="70" t="b">
        <f>AND(IF($D173="PhD",TRUE),NOT(ISBLANK($E173)))</f>
        <v>0</v>
      </c>
      <c r="O173" s="70" t="b">
        <f>AND(IF($D173="PhD",TRUE),ISBLANK($E173))</f>
        <v>1</v>
      </c>
      <c r="P173" s="70" t="b">
        <f>AND($D173&lt;&gt;"PhD",NOT(ISBLANK($E173)))</f>
        <v>0</v>
      </c>
      <c r="Q173" s="70" t="b">
        <f>AND($D173&lt;&gt;"PhD",ISBLANK($E173))</f>
        <v>0</v>
      </c>
      <c r="R173">
        <f>IF(N173,E173,"")</f>
      </c>
    </row>
    <row r="174" spans="1:18" s="70" customFormat="1" ht="25.5" customHeight="1">
      <c r="A174" s="76" t="s">
        <v>215</v>
      </c>
      <c r="B174" s="86" t="s">
        <v>216</v>
      </c>
      <c r="C174" s="82" t="s">
        <v>217</v>
      </c>
      <c r="D174" s="74" t="s">
        <v>236</v>
      </c>
      <c r="E174" s="74"/>
      <c r="F174" s="75" t="s">
        <v>214</v>
      </c>
      <c r="G174" s="76" t="s">
        <v>385</v>
      </c>
      <c r="H174" s="76"/>
      <c r="I174" s="76"/>
      <c r="J174" s="76" t="s">
        <v>564</v>
      </c>
      <c r="K174" s="76"/>
      <c r="L174" s="91"/>
      <c r="N174" s="70" t="b">
        <f>AND(IF($D174="PhD",TRUE),NOT(ISBLANK($E174)))</f>
        <v>0</v>
      </c>
      <c r="O174" s="70" t="b">
        <f>AND(IF($D174="PhD",TRUE),ISBLANK($E174))</f>
        <v>1</v>
      </c>
      <c r="P174" s="70" t="b">
        <f>AND($D174&lt;&gt;"PhD",NOT(ISBLANK($E174)))</f>
        <v>0</v>
      </c>
      <c r="Q174" s="70" t="b">
        <f>AND($D174&lt;&gt;"PhD",ISBLANK($E174))</f>
        <v>0</v>
      </c>
      <c r="R174">
        <f>IF(N174,E174,"")</f>
      </c>
    </row>
    <row r="175" spans="1:18" s="70" customFormat="1" ht="25.5" customHeight="1">
      <c r="A175" s="64" t="s">
        <v>41</v>
      </c>
      <c r="B175" s="73" t="s">
        <v>42</v>
      </c>
      <c r="C175" s="66"/>
      <c r="D175" s="67" t="s">
        <v>236</v>
      </c>
      <c r="E175" s="67"/>
      <c r="F175" s="68" t="s">
        <v>25</v>
      </c>
      <c r="G175" s="68" t="s">
        <v>409</v>
      </c>
      <c r="H175" s="68"/>
      <c r="I175" s="68"/>
      <c r="J175" s="68"/>
      <c r="K175" s="68"/>
      <c r="L175" s="69"/>
      <c r="N175" s="70" t="b">
        <f>AND(IF($D175="PhD",TRUE),NOT(ISBLANK($E175)))</f>
        <v>0</v>
      </c>
      <c r="O175" s="70" t="b">
        <f>AND(IF($D175="PhD",TRUE),ISBLANK($E175))</f>
        <v>1</v>
      </c>
      <c r="P175" s="70" t="b">
        <f>AND($D175&lt;&gt;"PhD",NOT(ISBLANK($E175)))</f>
        <v>0</v>
      </c>
      <c r="Q175" s="70" t="b">
        <f>AND($D175&lt;&gt;"PhD",ISBLANK($E175))</f>
        <v>0</v>
      </c>
      <c r="R175">
        <f>IF(N175,E175,"")</f>
      </c>
    </row>
    <row r="176" spans="1:18" s="70" customFormat="1" ht="25.5" customHeight="1">
      <c r="A176" s="76" t="s">
        <v>412</v>
      </c>
      <c r="B176" s="86" t="s">
        <v>413</v>
      </c>
      <c r="C176" s="78"/>
      <c r="D176" s="74" t="s">
        <v>236</v>
      </c>
      <c r="E176" s="74"/>
      <c r="F176" s="75" t="s">
        <v>348</v>
      </c>
      <c r="G176" s="76" t="s">
        <v>586</v>
      </c>
      <c r="H176" s="76"/>
      <c r="I176" s="76"/>
      <c r="J176" s="76" t="s">
        <v>564</v>
      </c>
      <c r="K176" s="76"/>
      <c r="L176" s="91"/>
      <c r="N176" s="70" t="b">
        <f>AND(IF($D176="PhD",TRUE),NOT(ISBLANK($E176)))</f>
        <v>0</v>
      </c>
      <c r="O176" s="70" t="b">
        <f>AND(IF($D176="PhD",TRUE),ISBLANK($E176))</f>
        <v>1</v>
      </c>
      <c r="P176" s="70" t="b">
        <f>AND($D176&lt;&gt;"PhD",NOT(ISBLANK($E176)))</f>
        <v>0</v>
      </c>
      <c r="Q176" s="70" t="b">
        <f>AND($D176&lt;&gt;"PhD",ISBLANK($E176))</f>
        <v>0</v>
      </c>
      <c r="R176">
        <f>IF(N176,E176,"")</f>
      </c>
    </row>
    <row r="177" spans="1:12" ht="4.5" customHeight="1" thickBot="1">
      <c r="A177" s="3"/>
      <c r="B177" s="4"/>
      <c r="C177" s="30"/>
      <c r="D177" s="41"/>
      <c r="E177" s="17"/>
      <c r="F177" s="32"/>
      <c r="G177" s="11"/>
      <c r="H177" s="11"/>
      <c r="I177" s="11"/>
      <c r="J177" s="23"/>
      <c r="K177" s="11"/>
      <c r="L177" s="37"/>
    </row>
    <row r="178" spans="3:12" s="43" customFormat="1" ht="13.5" thickBot="1" thickTop="1">
      <c r="C178" s="44"/>
      <c r="D178" s="42"/>
      <c r="E178" s="42"/>
      <c r="L178" s="45"/>
    </row>
    <row r="179" spans="1:18" ht="18" customHeight="1" thickTop="1">
      <c r="A179" s="43"/>
      <c r="B179" s="49"/>
      <c r="C179" s="50"/>
      <c r="D179" s="51"/>
      <c r="E179" s="52"/>
      <c r="F179" s="43"/>
      <c r="G179" s="43"/>
      <c r="H179" s="43"/>
      <c r="I179" s="43"/>
      <c r="J179" s="43"/>
      <c r="K179" s="43"/>
      <c r="L179" s="45"/>
      <c r="M179" s="43"/>
      <c r="N179" s="43"/>
      <c r="O179" s="43"/>
      <c r="R179">
        <f>COUNT(R13:R176)</f>
        <v>75</v>
      </c>
    </row>
    <row r="180" spans="1:12" ht="18" customHeight="1">
      <c r="A180" s="43"/>
      <c r="B180" s="53"/>
      <c r="C180" s="46" t="s">
        <v>101</v>
      </c>
      <c r="D180" s="47">
        <f>COUNTA(B13:B176)</f>
        <v>158</v>
      </c>
      <c r="E180" s="54" t="s">
        <v>418</v>
      </c>
      <c r="G180" s="43"/>
      <c r="H180" s="43"/>
      <c r="I180" s="43"/>
      <c r="J180" s="43"/>
      <c r="K180" s="43"/>
      <c r="L180" s="45"/>
    </row>
    <row r="181" spans="1:12" ht="18" customHeight="1">
      <c r="A181" s="43"/>
      <c r="B181" s="53"/>
      <c r="C181" s="46"/>
      <c r="D181" s="47"/>
      <c r="E181" s="54"/>
      <c r="F181" s="43"/>
      <c r="G181" s="43"/>
      <c r="H181" s="43"/>
      <c r="I181" s="43"/>
      <c r="J181" s="43"/>
      <c r="K181" s="43"/>
      <c r="L181" s="45"/>
    </row>
    <row r="182" spans="1:12" ht="18" customHeight="1">
      <c r="A182" s="43"/>
      <c r="B182" s="55" t="s">
        <v>418</v>
      </c>
      <c r="C182" s="46" t="s">
        <v>190</v>
      </c>
      <c r="D182" s="47">
        <f>COUNTIF(D13:D176,"PhD")</f>
        <v>143</v>
      </c>
      <c r="E182" s="54" t="s">
        <v>418</v>
      </c>
      <c r="F182" s="43"/>
      <c r="G182" s="43"/>
      <c r="H182" s="43"/>
      <c r="I182" s="43"/>
      <c r="J182" s="43"/>
      <c r="K182" s="43"/>
      <c r="L182" s="45"/>
    </row>
    <row r="183" spans="2:5" ht="18" customHeight="1">
      <c r="B183" s="53"/>
      <c r="C183" s="46" t="s">
        <v>189</v>
      </c>
      <c r="D183" s="47">
        <f>COUNTIF(N13:N176,TRUE)</f>
        <v>75</v>
      </c>
      <c r="E183" s="54"/>
    </row>
    <row r="184" spans="2:5" ht="18" customHeight="1">
      <c r="B184" s="53"/>
      <c r="C184" s="46" t="s">
        <v>197</v>
      </c>
      <c r="D184" s="47">
        <f>COUNTIF(O13:O176,TRUE)</f>
        <v>67</v>
      </c>
      <c r="E184" s="54"/>
    </row>
    <row r="185" spans="2:5" ht="18" customHeight="1">
      <c r="B185" s="53"/>
      <c r="C185" s="46"/>
      <c r="D185" s="47"/>
      <c r="E185" s="54"/>
    </row>
    <row r="186" spans="2:5" ht="18" customHeight="1">
      <c r="B186" s="53"/>
      <c r="C186" s="46" t="s">
        <v>81</v>
      </c>
      <c r="D186" s="47">
        <f>COUNTIF(D13:D176,"&lt;&gt;PhD")</f>
        <v>21</v>
      </c>
      <c r="E186" s="54"/>
    </row>
    <row r="187" spans="2:5" ht="18" customHeight="1">
      <c r="B187" s="53"/>
      <c r="C187" s="48" t="s">
        <v>191</v>
      </c>
      <c r="D187" s="47">
        <f>COUNTIF(P13:P176,TRUE)</f>
        <v>13</v>
      </c>
      <c r="E187" s="54"/>
    </row>
    <row r="188" spans="2:5" ht="18" customHeight="1">
      <c r="B188" s="53"/>
      <c r="C188" s="46" t="s">
        <v>80</v>
      </c>
      <c r="D188" s="47">
        <f>COUNTIF(Q13:Q176,TRUE)</f>
        <v>1</v>
      </c>
      <c r="E188" s="54"/>
    </row>
    <row r="189" spans="2:5" ht="18" customHeight="1" thickBot="1">
      <c r="B189" s="56"/>
      <c r="C189" s="57"/>
      <c r="D189" s="58"/>
      <c r="E189" s="59"/>
    </row>
    <row r="190" spans="2:4" ht="12.75" thickTop="1">
      <c r="B190" s="43" t="s">
        <v>188</v>
      </c>
      <c r="D190" s="42"/>
    </row>
    <row r="192" spans="14:15" ht="12">
      <c r="N192">
        <v>1998</v>
      </c>
      <c r="O192">
        <f aca="true" t="array" ref="O192:O210">FREQUENCY(R13:R176,N192:N210)</f>
        <v>0</v>
      </c>
    </row>
    <row r="193" spans="3:15" ht="12">
      <c r="C193" s="27" t="s">
        <v>183</v>
      </c>
      <c r="D193" s="42">
        <f>COUNTA(E13:E176)</f>
        <v>90</v>
      </c>
      <c r="N193">
        <f>N192+1</f>
        <v>1999</v>
      </c>
      <c r="O193">
        <v>0</v>
      </c>
    </row>
    <row r="194" spans="4:15" ht="12">
      <c r="D194" s="42"/>
      <c r="N194">
        <f aca="true" t="shared" si="0" ref="N194:N210">N193+1</f>
        <v>2000</v>
      </c>
      <c r="O194">
        <v>0</v>
      </c>
    </row>
    <row r="195" spans="3:15" ht="12">
      <c r="C195" s="27" t="s">
        <v>184</v>
      </c>
      <c r="D195" s="39" t="b">
        <f>IF(D183+D184=D182,TRUE)</f>
        <v>0</v>
      </c>
      <c r="E195" s="39">
        <f>D184+D183</f>
        <v>142</v>
      </c>
      <c r="N195">
        <f t="shared" si="0"/>
        <v>2001</v>
      </c>
      <c r="O195">
        <v>3</v>
      </c>
    </row>
    <row r="196" spans="3:15" ht="12">
      <c r="C196" s="27" t="s">
        <v>185</v>
      </c>
      <c r="D196" s="39" t="b">
        <f>IF(D188+D187=D186,TRUE)</f>
        <v>0</v>
      </c>
      <c r="E196" s="39">
        <f>D188+D187</f>
        <v>14</v>
      </c>
      <c r="N196">
        <f t="shared" si="0"/>
        <v>2002</v>
      </c>
      <c r="O196">
        <v>5</v>
      </c>
    </row>
    <row r="197" spans="3:15" ht="12">
      <c r="C197" s="27" t="s">
        <v>186</v>
      </c>
      <c r="D197" s="39" t="b">
        <f>IF(D182+D186=D180,TRUE)</f>
        <v>0</v>
      </c>
      <c r="E197" s="39">
        <f>D182+D186</f>
        <v>164</v>
      </c>
      <c r="N197">
        <f t="shared" si="0"/>
        <v>2003</v>
      </c>
      <c r="O197">
        <v>7</v>
      </c>
    </row>
    <row r="198" spans="3:15" ht="12">
      <c r="C198" s="27" t="s">
        <v>187</v>
      </c>
      <c r="D198" s="39" t="b">
        <f>IF(D193+D188+D184=D180,TRUE)</f>
        <v>1</v>
      </c>
      <c r="E198" s="39">
        <f>D193+D188+D184</f>
        <v>158</v>
      </c>
      <c r="N198">
        <f t="shared" si="0"/>
        <v>2004</v>
      </c>
      <c r="O198">
        <v>11</v>
      </c>
    </row>
    <row r="199" spans="14:15" ht="12">
      <c r="N199">
        <f t="shared" si="0"/>
        <v>2005</v>
      </c>
      <c r="O199">
        <v>11</v>
      </c>
    </row>
    <row r="200" spans="14:15" ht="12">
      <c r="N200">
        <f t="shared" si="0"/>
        <v>2006</v>
      </c>
      <c r="O200">
        <v>5</v>
      </c>
    </row>
    <row r="201" spans="14:15" ht="12">
      <c r="N201">
        <f t="shared" si="0"/>
        <v>2007</v>
      </c>
      <c r="O201">
        <v>17</v>
      </c>
    </row>
    <row r="202" spans="14:15" ht="12">
      <c r="N202">
        <f t="shared" si="0"/>
        <v>2008</v>
      </c>
      <c r="O202">
        <v>16</v>
      </c>
    </row>
    <row r="203" spans="14:15" ht="12">
      <c r="N203">
        <f t="shared" si="0"/>
        <v>2009</v>
      </c>
      <c r="O203">
        <v>0</v>
      </c>
    </row>
    <row r="204" spans="14:15" ht="12">
      <c r="N204">
        <f t="shared" si="0"/>
        <v>2010</v>
      </c>
      <c r="O204">
        <v>0</v>
      </c>
    </row>
    <row r="205" spans="14:15" ht="12">
      <c r="N205">
        <f t="shared" si="0"/>
        <v>2011</v>
      </c>
      <c r="O205">
        <v>0</v>
      </c>
    </row>
    <row r="206" spans="14:15" ht="12">
      <c r="N206">
        <f t="shared" si="0"/>
        <v>2012</v>
      </c>
      <c r="O206">
        <v>0</v>
      </c>
    </row>
    <row r="207" spans="14:15" ht="12">
      <c r="N207">
        <f t="shared" si="0"/>
        <v>2013</v>
      </c>
      <c r="O207">
        <v>0</v>
      </c>
    </row>
    <row r="208" spans="14:15" ht="12">
      <c r="N208">
        <f t="shared" si="0"/>
        <v>2014</v>
      </c>
      <c r="O208">
        <v>0</v>
      </c>
    </row>
    <row r="209" spans="14:15" ht="12">
      <c r="N209">
        <f t="shared" si="0"/>
        <v>2015</v>
      </c>
      <c r="O209">
        <v>0</v>
      </c>
    </row>
    <row r="210" spans="14:15" ht="12">
      <c r="N210">
        <f t="shared" si="0"/>
        <v>2016</v>
      </c>
      <c r="O210">
        <v>0</v>
      </c>
    </row>
    <row r="211" spans="14:15" ht="12">
      <c r="N211" t="s">
        <v>102</v>
      </c>
      <c r="O211">
        <f>SUM(O192:O210)</f>
        <v>75</v>
      </c>
    </row>
  </sheetData>
  <hyperlinks>
    <hyperlink ref="C87" r:id="rId1" display="http://lepton.nmsu.edu/thesis/hoover.ps.gz"/>
    <hyperlink ref="C92" r:id="rId2" display="J/psi Production in p+p Collisions at sqrt(s) = 200 GeV"/>
    <hyperlink ref="C98" r:id="rId3" display="Particle production in heavy ion collisions at RHIC energies"/>
    <hyperlink ref="C100" r:id="rId4" display="Transverse Momentum Distributions of Hadrons Produced in Au+Au Collisions at 130 GeV Measured by the PHENIX experiment at RHIC BNL"/>
    <hyperlink ref="C102" r:id="rId5" display="Aspects of Hadron Production in High-Energy Heavy-Ion Collisions"/>
    <hyperlink ref="C99" r:id="rId6" display="Pizero production in Au+Au Collisions at \sqrt{s_{NN}} = 130 GeV"/>
    <hyperlink ref="C94" r:id="rId7" display="Momentum Fluctuations and Production of Neutral Mesons  in Ultra-Relativistic Heavy Ion Collisions"/>
    <hyperlink ref="C95" r:id="rId8" display="Azimuthal Photon Correlations in Ultra-relativistic p+A, Pb+Pb and Au+Au Reactions"/>
    <hyperlink ref="C90" r:id="rId9" display="J/Psi Production in Heavy Ions at RHIC using PHENIX muon arms"/>
    <hyperlink ref="C85" r:id="rId10" display="http://www.phenix.bnl.gov/phenix/WWW/publish/zhangc/thesis/thesis_chun.pdf"/>
    <hyperlink ref="C76" r:id="rId11" display="Angular Correlations in High pT Particle Production in Au-Au Collisons at RHIC"/>
    <hyperlink ref="C78" r:id="rId12" display="https://www.phenix.bnl.gov/WWW/publish/pcon/Thesis/thesis.pdf"/>
    <hyperlink ref="C79" r:id="rId13" display="http://www.phenix.bnl.gov/WWW/publish/enoki/thesis/main.pdf"/>
    <hyperlink ref="C80" r:id="rId14" display="http://www.phenix.bnl.gov/WWW/publish/jfrantz/thesis/jfrantz_thesis_main_final.pdf"/>
    <hyperlink ref="C67" r:id="rId15" display="https://www.phenix.bnl.gov/phenix/WWW/publish/kiyo/thesis/dthesis_kiyomichi.pdf"/>
    <hyperlink ref="C68" r:id="rId16" display="Production of Neutral Pions and Direct Photons in Ultra-Relativistic Au+Au Collisions"/>
    <hyperlink ref="C82" r:id="rId17" display="Identified Particle Production in p+p and d+Au Collisions at RHIC Energies"/>
    <hyperlink ref="C74" r:id="rId18" display="J/psi production properties from polarized proton-proton collisions at 200 GeV"/>
    <hyperlink ref="C88" r:id="rId19" display="High-pT Charged Hadron Suppression in Au-Au Collisions at √sNN = 200 GeV"/>
    <hyperlink ref="C101" r:id="rId20" display="Experimental studies of particle production in ultra-relativistic heavy ion collisions"/>
    <hyperlink ref="C84" r:id="rId21" display="Net charge fluctuations in AuAu collisions at RHIC"/>
    <hyperlink ref="C72" r:id="rId22" display="http://shepody.physics.iastate.edu/skutnik/thesis.pdf"/>
    <hyperlink ref="C81" r:id="rId23" display="J/Y Production in d+Au and p+p Collisions as s=200 GeV"/>
    <hyperlink ref="C83" r:id="rId24" display="http://www.phenix.bnl.gov/WWW/publish/purwar/phdthesis/phdthesis_purwar.pdf"/>
    <hyperlink ref="E93" r:id="rId25" display="http://www.phenix.bnl.gov/WWW/publish/htorii/dthesis/Defense040809.pdf"/>
    <hyperlink ref="C97" r:id="rId26" display="https://www.phenix.bnl.gov/phenix/WWW/p/draft/tahsina/thesis/thesis.ps.gz"/>
    <hyperlink ref="E97" r:id="rId27" display="https://www.phenix.bnl.gov/phenix/WWW/p/draft/tahsina/thesis/tf_defence.pdf"/>
    <hyperlink ref="E83" r:id="rId28" display="http://www.phenix.bnl.gov/WWW/publish/purwar/phdthesis/phddefense_purwar.pdf"/>
    <hyperlink ref="C62" r:id="rId29" display="Measurement of Photons via Conversion Pairs with the PHENIX Experiment at RHIC"/>
    <hyperlink ref="C93" r:id="rId30" display="Midrapidity Neutral-Pion Production in Proton-Proton Collisions at √s = 200GeV"/>
    <hyperlink ref="C71" r:id="rId31" display="https://www.phenix.bnl.gov/WWW/publish/sickles/thesis.pdf"/>
    <hyperlink ref="C65" r:id="rId32" display="http://www.phenix.bnl.gov/WWW/publish/aglenn/thesis/AndrewGlennThesis.pdf"/>
    <hyperlink ref="C77" r:id="rId33" display="http://www-dapnia.cea.fr/Phocea/file.php?class=std&amp;&amp;file=Doc/Publications/Archives/dapnia-04-12-T.pdf"/>
    <hyperlink ref="C64" r:id="rId34" display="https://www.phenix.bnl.gov/phenix/WWW/publish/gadrat/thesis/thesis.pdf"/>
    <hyperlink ref="C55" r:id="rId35" display="http://www.phenix.bnl.gov/WWW/publish/wholz/thesis/thesis_holzmann.pdf"/>
    <hyperlink ref="C66" r:id="rId36" display="http://www.phenix.bnl.gov/WWW/publish/ncgrau/Thesis/thesis.pdf"/>
    <hyperlink ref="C96" r:id="rId37" display="Effective Charges Near 56Ni and Production of Anti-Nuclei Studied with Heavy-Ion Reactions"/>
    <hyperlink ref="C56" r:id="rId38" display="Prompt Photon Production in Proton-Proton Collisions at √s = 200 GeV"/>
  </hyperlinks>
  <printOptions/>
  <pageMargins left="0.75" right="0.75" top="1" bottom="1" header="0.5" footer="0.5"/>
  <pageSetup orientation="landscape" scale="60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E. Fields</dc:creator>
  <cp:keywords/>
  <dc:description/>
  <cp:lastModifiedBy>Barbara Jacak</cp:lastModifiedBy>
  <cp:lastPrinted>2008-12-12T14:53:06Z</cp:lastPrinted>
  <dcterms:created xsi:type="dcterms:W3CDTF">2003-05-06T20:20:47Z</dcterms:created>
  <dcterms:modified xsi:type="dcterms:W3CDTF">2008-07-02T19:39:27Z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