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1.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5480" windowHeight="6585" tabRatio="860" activeTab="0"/>
  </bookViews>
  <sheets>
    <sheet name="SD-CPA-52" sheetId="1" r:id="rId1"/>
    <sheet name="Instructions" sheetId="2" r:id="rId2"/>
    <sheet name="E&amp;T" sheetId="3" r:id="rId3"/>
    <sheet name="CulturalRes" sheetId="4" r:id="rId4"/>
    <sheet name="Env Just" sheetId="5" r:id="rId5"/>
    <sheet name="F&amp;WCoord" sheetId="6" r:id="rId6"/>
    <sheet name="FloodPln" sheetId="7" r:id="rId7"/>
    <sheet name="InvSpecies" sheetId="8" r:id="rId8"/>
    <sheet name="MigraBird" sheetId="9" r:id="rId9"/>
    <sheet name="NatAreas" sheetId="10" r:id="rId10"/>
    <sheet name="PrimeUniqueFarm" sheetId="11" r:id="rId11"/>
    <sheet name="Riparian" sheetId="12" r:id="rId12"/>
    <sheet name="ClnWaterAct" sheetId="13" r:id="rId13"/>
    <sheet name="Wetland" sheetId="14" r:id="rId14"/>
    <sheet name="WildScenicRiver" sheetId="15" r:id="rId15"/>
    <sheet name="CR Exemptions" sheetId="16" r:id="rId16"/>
    <sheet name="Lists" sheetId="17" r:id="rId17"/>
  </sheets>
  <externalReferences>
    <externalReference r:id="rId20"/>
    <externalReference r:id="rId21"/>
  </externalReferences>
  <definedNames>
    <definedName name="AnnualCost">'Lists'!$I$32</definedName>
    <definedName name="Birds" localSheetId="16">'Lists'!#REF!</definedName>
    <definedName name="Candidate">'Lists'!$V$17:$V$18</definedName>
    <definedName name="CashFlow">'Lists'!$P$32</definedName>
    <definedName name="codes">'Lists'!$X$2:$X$130</definedName>
    <definedName name="EconTable">'Lists'!$A$40:$Q$191</definedName>
    <definedName name="Environmental">'Lists'!$D$24:$D$28</definedName>
    <definedName name="EQIP">'Lists'!$F$2:$G$6</definedName>
    <definedName name="EquipmentChange">'Lists'!$G$32</definedName>
    <definedName name="ETable">'[2]Lists'!$A$40:$Q$191</definedName>
    <definedName name="ETfinding">'Lists'!$T$3:$T$10</definedName>
    <definedName name="EWP">'Lists'!$I$2:$I$6</definedName>
    <definedName name="Flexibility">'Lists'!$N$32</definedName>
    <definedName name="InvestCost">'Lists'!$H$32</definedName>
    <definedName name="Labor">'Lists'!$K$32</definedName>
    <definedName name="LandInProduction">'Lists'!$F$32</definedName>
    <definedName name="List_Nat_Area">'Lists'!$D$208:$E$225</definedName>
    <definedName name="Mammals" localSheetId="16">'Lists'!#REF!</definedName>
    <definedName name="MgtChange">'Lists'!$L$32</definedName>
    <definedName name="Plants" localSheetId="16">'Lists'!$AL$40</definedName>
    <definedName name="PracticeCode">'Lists'!$B$32</definedName>
    <definedName name="PracticeList">'Lists'!$A$40:$A$191</definedName>
    <definedName name="PracticeName">'Lists'!$A$32</definedName>
    <definedName name="PracticeUnit">'Lists'!$C$32</definedName>
    <definedName name="PracticeUse">'Lists'!$D$32</definedName>
    <definedName name="Prepared_By">'Lists'!$K$11:$K$12</definedName>
    <definedName name="_xlnm.Print_Area" localSheetId="12">'ClnWaterAct'!$A$1:$J$54</definedName>
    <definedName name="_xlnm.Print_Area" localSheetId="3">'CulturalRes'!$A$1:$J$52</definedName>
    <definedName name="_xlnm.Print_Area" localSheetId="2">'E&amp;T'!$A$1:$K$258</definedName>
    <definedName name="_xlnm.Print_Area" localSheetId="8">'MigraBird'!$A$1:$J$92</definedName>
    <definedName name="_xlnm.Print_Area" localSheetId="0">'SD-CPA-52'!$A$1:$G$112</definedName>
    <definedName name="Profitability">'Lists'!$Q$32</definedName>
    <definedName name="ProgEligibility">'Lists'!$J$32</definedName>
    <definedName name="Program_List">'Lists'!$K$2:$K$10</definedName>
    <definedName name="Resource">'Lists'!$D$5:$D$19</definedName>
    <definedName name="species">'Lists'!$V$2:$V$14</definedName>
    <definedName name="state">'Lists'!$T$17:$T$18</definedName>
    <definedName name="staterare">'Lists'!$AB$1:$AB$196</definedName>
    <definedName name="staterareplants">'Lists'!$AF$2:$AF$215</definedName>
    <definedName name="Statespecies">'Lists'!$Z$1:$Z$26</definedName>
    <definedName name="step2">'[1]formulas'!$D$10:$D$13</definedName>
    <definedName name="Timing">'Lists'!$O$32</definedName>
    <definedName name="UseChange">'Lists'!$E$32</definedName>
    <definedName name="Yield">'Lists'!$M$32</definedName>
  </definedNames>
  <calcPr fullCalcOnLoad="1"/>
</workbook>
</file>

<file path=xl/comments1.xml><?xml version="1.0" encoding="utf-8"?>
<comments xmlns="http://schemas.openxmlformats.org/spreadsheetml/2006/main">
  <authors>
    <author>richard.vaughn</author>
    <author>Administrator</author>
    <author>douglas.vik</author>
  </authors>
  <commentList>
    <comment ref="A64" authorId="0">
      <text>
        <r>
          <rPr>
            <sz val="10"/>
            <rFont val="Times New Roman"/>
            <family val="1"/>
          </rPr>
          <t>Executive Order 12898, Feb 11 1994
Environmental Justice means that, to the greatest extent practicable and permitted by law, all populations are provided the opportunity to comment before decisions are rendered on proposed federal actions. Furthermore, the principles of environmental justice require that populations are allowed to share in the benefits of, are not excluded from, and are not affected in a disproportionately high and adverse manner by, government programs and activities affecting human health or the environment.
Executive Order 12898 issued February 11, 1994 requires each Federal Agency to make Environmental Justice a part of its mission.  Agencies are to identify and address disproportionately high and adverse human health or environmental effects of its programs, policies, and activities on minority populations, low-income populations, and Indian Tribes. Environmental Justice must be applied throughout the United States, its territories and possessions, the District of Columbia, the Commonwealths of Puerto Rico and the Mariana Islands.  
Environmental Justice issues encompass a broad range of impacts covered by NEPA, including impacts on the natural or physical environment and related social, cultural, and economic impacts.
The primary means to attain compliance with environmental justice considerations is through the inclusion of low-income, minority, and tribal populations in the planning process and by translating documents into other languages when members of the affected area are not English-speaking.</t>
        </r>
        <r>
          <rPr>
            <sz val="8"/>
            <rFont val="Tahoma"/>
            <family val="0"/>
          </rPr>
          <t xml:space="preserve">
</t>
        </r>
      </text>
    </comment>
    <comment ref="A62" authorId="0">
      <text>
        <r>
          <rPr>
            <sz val="10"/>
            <rFont val="Times New Roman"/>
            <family val="1"/>
          </rPr>
          <t>NRCS personnel must be certified at ASK Level IV (full completion of National Cultural Resources 8 Module Training) to conduct and document cultural resource inventories.  Inventories must be conducted with pedestrian transects, spaced maximum of 100 ft.</t>
        </r>
        <r>
          <rPr>
            <sz val="8"/>
            <rFont val="Tahoma"/>
            <family val="0"/>
          </rPr>
          <t xml:space="preserve">
</t>
        </r>
      </text>
    </comment>
    <comment ref="A63" authorId="0">
      <text>
        <r>
          <rPr>
            <sz val="10"/>
            <rFont val="Times New Roman"/>
            <family val="1"/>
          </rPr>
          <t>Consult Section II of the SDTG for implementation guidance that will assist you in the threatened and endangered species review process.  If you are still uncertain about the status of endangered or threatened species or their habitats in the planning area and/or impact zone, consult with a South Dakota NRCS biologist.  Refer to GM 190 Part 410.22 for NRCS's policy concerning endangered and threatened species</t>
        </r>
      </text>
    </comment>
    <comment ref="A65" authorId="0">
      <text>
        <r>
          <rPr>
            <b/>
            <sz val="10"/>
            <rFont val="Times New Roman"/>
            <family val="1"/>
          </rPr>
          <t xml:space="preserve">If a consultation is needed with the U.S. Fish and Wildlife Service (USFWS) then NRCS shall give full consideration to the recommendations and those recommendations shall be made an integral part of any plan submitted for authorization or approval by any agency or person.  If an individual project consultation for endangered and threatened species is completed with the USFWS Ecological Services Field Office in Pierre, then they will also review in accordance with the Fish and Wildlife Coordination Act.  If a site specific endangered and threatened species consultation is not being completed, then refer to the USFWS Private Lands Office, P.O. Box 247, Brookings South Dakota 57006-0247.
</t>
        </r>
        <r>
          <rPr>
            <sz val="10"/>
            <rFont val="Times New Roman"/>
            <family val="1"/>
          </rPr>
          <t xml:space="preserve">Fish and Wildlife Coordination Act, March 10, 1943 as amended
The Fish and Wildlife Coordination Act (FWCA), as amended, proposes to assure that fish and wildlife resources receive equal consideration with other values during the planning of water resources development projects and programs. The Act was passed because the goals of water-related actions (e.g., flood control, irrigation, hydroelectric power) may conflict with the goal of conserving fish and wildlife resources. 
The FWCA requires NRCS to consult with the U S Fish and Wildlife Service (FWS) whenever the waters of any stream or other body of water are proposed or authorized to be impounded, diverted, the channel deepened, or the stream or other body of water otherwise controlled or modified for any purpose whatever. The Act also requires consultation with the head of the state agency that administers wildlife resources in the affected state. The purpose of this process is to promote conservation of wildlife resources by preventing loss of and damage to such resources and to provide for the development and improvement of wildlife resources in connection with the action.
Although the recommendations of the FWS and state officials are not binding, NRCS must give them full consideration. Any recommendations made by those officials shall become an integral part of any plan prepared by NRCS that is subject to authorization or approval by any agency or person. The plan must also include an estimate of the wildlife benefits or losses to be derived from the proposed project and a description of the conservation measures NRCS finds should be adopted to obtain maximum overall project benefits.
</t>
        </r>
      </text>
    </comment>
    <comment ref="A66" authorId="0">
      <text>
        <r>
          <rPr>
            <sz val="10"/>
            <rFont val="Times New Roman"/>
            <family val="1"/>
          </rPr>
          <t>Executive Order 11988, May 24 1977
Floodplains are defined as lowlands or relatively flat areas adjoining inland or coastal waters, including at a minimum areas subject to a one percent or greater chance of flooding in any given year.
The "base" floodplain is set equal to the "100-year" floodplain, the so-called "one percent chance floodplain".  The "critical action" floodplain is defined as the 500-year floodplain (the 0.2 percent chance floodplain) where there is the presence of a facility, such as a school, hospital, nursing home, utility or a facility producing volatile, toxic or water-reactive materials.  Floodplains may be shown on maps produced by the Federal Emergency Management Agency (FEMA) and on the Natural Resources Conservation Service (NRCS) Watershed Plans and Floodplain Management Studies.
NRCS policy on floodplains is found in the General Manual (GM 190 Part 410.25) and reflects Executive Order 11988, which was signed by President Jimmy Carter on May 24, 1977.  The E.O. requires that decisions by Federal agencies must recognize that floodplains have unique and significant public values.  Federal agencies are instructed to consider the natural and beneficial values of floodplains and the public benefits to be derived from floodplain restoration or preservation. 
The objectives of E.O. 11988 are to avoid, to the extent possible, the long and short-term adverse impacts associated with occupancy and modification of floodplains and to avoid direct and indirect support of floodplain development where there is a practical alternative.
Through proper planning, floodplains can be managed to reduce the threat to human life, health and property in ways that are environmentally sensitive.  Most floodplains contain areas with valuable assets that sustain and enhance human existence.  Some of these assets are agricultural and forest food and fiber, fish and wildlife, temporary floodwater storage, parks and recreation, and environmental values.
The Natural Resources Conservation Service provides leadership, and takes actions, where practicable, to conserve, preserve and restore existing natural and beneficial functions and values in base (100 year) floodplains as part of the technical and financial assistance program that it administers.</t>
        </r>
      </text>
    </comment>
    <comment ref="A67" authorId="0">
      <text>
        <r>
          <rPr>
            <sz val="10"/>
            <rFont val="Times New Roman"/>
            <family val="1"/>
          </rPr>
          <t>Executive Order 13112, 1999
An invasive species is an alien species whose presence does or is likely to cause economic or environmental harm or harm to human health. Alien species means species not native to a particular ecosystem. Invasive species may include all terrestrial and aquatic life forms including plants, animals, and fungi.
Executive order 13112, 1999- Invasive Species- directs Federal agencies to prevent the introduction of invasive species and provide for their control and to minimize the economic, ecological, and human health impacts that invasive species cause.
NRCS shall not authorize, fund, or carry out actions that it believes are likely to cause or promote the introduction or spread of invasive species in the United States or elsewhere.  
All NRCS actions and activities shall be planned and implemented with the cooperation of stakeholders.  Stakeholders include, but are not limited to, State, tribal, and local government agencies, academic institutions, the scientific community, nongovernmental entities including environmental, agricultural, and conservation organizations, trade groups, commercial interests, and private landowners.</t>
        </r>
      </text>
    </comment>
    <comment ref="A68" authorId="0">
      <text>
        <r>
          <rPr>
            <sz val="10"/>
            <rFont val="Times New Roman"/>
            <family val="1"/>
          </rPr>
          <t>Migratory Bird Treaty Act, 1918 as amended and Executive Order 13186
Migratory birds are all common wild birds found in the United States except the house sparrow, starling, feral pigeon, and resident game birds such as pheasant, grouse, quail, and wild turkeys. Resident game birds are managed separately by each State. A reference list of migratory game birds is found in Title 50, Code of Federal Regulations, Part 10. The Bald Eagle Protection Act provides further protection to all Bald and Golden eagles. The Endangered Species Act further protects endangered species like the Peregrine falcon, the Northern spotted owl, and the Bald Eagle.
The Migratory Bird Treaty Act makes it unlawful for anyone to kill, capture, collect, possess, buy, sell, trade, ship, import, or export any migratory bird, including feathers, parts, nests, or eggs. 
The Bald Eagle Protection Act prohibits all commercial activities and some non-commercial activities involving Bald or Golden eagles, including their feathers or parts. 
The Endangered Species Act makes it illegal to sell, harm, harass, possess or remove protected animals from the wild.
Executive Order 13186 “Responsibilities of Federal Agencies to Protect Migratory Birds” requires NRCS to consider the impacts of planned actions on migratory bird populations and habitats for all planning activities.  Reasonable measures may be designed to avoid impact, or where avoidance is not practicable, minimize impact, rectify the impact, reduce or eliminate the impact over time, or compensate for impacts.
Alternatives should be designed and implemented in a manor that avoids or minimizes, to the extent practicable, adverse impacts on migratory bird resources.</t>
        </r>
        <r>
          <rPr>
            <sz val="8"/>
            <color indexed="10"/>
            <rFont val="Tahoma"/>
            <family val="0"/>
          </rPr>
          <t xml:space="preserve">
</t>
        </r>
      </text>
    </comment>
    <comment ref="A69" authorId="0">
      <text>
        <r>
          <rPr>
            <sz val="10"/>
            <rFont val="Times New Roman"/>
            <family val="1"/>
          </rPr>
          <t>Natural areas are defined as land and water units where natural conditions are maintained.  Natural conditions result when ordinary physical and biological processes operate with a minimum of human intervention.  Manipulations of natural areas may be needed to maintain or restore features where degradation or change of those natural features has occurred (GM 190 Part 410.23).
Natural areas may be designated areas of the Federal Government, Nonfederal government, or privately controlled land.  Designation may be formal, as provided under Federal regulations, or by foundations or conservation organizations specifically created to acquire and maintain natural areas.  Designation may be informal in the case of private landowners that specify an area as a natural area and manage it accordingly.
It is the policy of the NRCS to support the designation of appropriate natural areas and to recognize dedicated natural areas as a land use.
Natural Resources Conservation Service (NRCS) employees who provide technical assistance to land users must inform them about the impact their decisions may have on adjacent or nearby natural areas. Land users will be encouraged to consult with concerned agencies, societies, and individuals to arrive at mutually satisfactory land use and treatment.</t>
        </r>
      </text>
    </comment>
    <comment ref="A70" authorId="0">
      <text>
        <r>
          <rPr>
            <sz val="10"/>
            <rFont val="Times New Roman"/>
            <family val="1"/>
          </rPr>
          <t>7 CFR 658.5
Prime farmland is land that has the best combination of physical and chemical characteristics for producing food, feed, fiber, forage, oilseed, and other agricultural crops with minimum inputs of fuel, fertilizer, pesticides, and labor, and without intolerable soil erosion, as determined by the Secretary of Agriculture. Prime farmland includes land that possesses the above characteristics but is being used currently to produce live stock and timber. It does not include land already in or committed to urban development or water storage.
Unique farmland is land other than prime farmland that is used for production of specific high-value food and fiber crops, as determined by the Secretary. It has the special combination of soil quality, location, growing season, and moisture supply needed to economically produce sustained high quality or high yields of specific crops when treated and managed according to acceptable farming methods. Examples of such crops include citrus, tree nuts, olives, cranberries, fruits, and vegetables.
Farmland, other than prime or unique farmland, that is of statewide or local importance for the production of food feed, fiber, forage, or oilseed crops, as determined by the appropriate State or unit of local government agency or agencies, and that the Secretary of Agriculture determines should be considered the same as prime or unique farmland for the purposes of this evaluation.
The NRCS should take steps to assure that it’s actions do Not cause United States farmland to be irreversibly converted to Nonagricultural uses in cases in which other national interest do Not override the importance of the protection of farmland Nor otherwise outweigh the benefits of maintaining farmland resources.
The purpose of this regulation is to minimize the extent to which Federal programs contribute to the unnecessary and irreversible conversion of farmland to Nonagricultural uses and to assure that Federal programs are administered in a manner that, to the extent practicable, will be compatible with State, unit of local government, and private programs and policies to protect farmland.
NRCS shall use the criteria provided in regulations found at 7 CFR 658.5 to identify and take into account the adverse effects of Federal programs on the protection of farmland. NRCS is to consider alternative actions, as appropriate, that could lessen such adverse effects, and assure that such Federal programs, to the extent practicable, are compatible with State, unit of local government and private programs and policies to protect farmland.</t>
        </r>
      </text>
    </comment>
    <comment ref="A71" authorId="0">
      <text>
        <r>
          <rPr>
            <sz val="10"/>
            <rFont val="Times New Roman"/>
            <family val="1"/>
          </rPr>
          <t>NRCS policy (190 GM, part 411.03(d)
Riparian areas are ecosystems that occur along watercourses or water bodies.  They are distinctively different from the surrounding lands because of unique soil and vegetative characteristics that are strongly influenced by free or unbound water in the soil.  Riparian ecosystems occupy the transitional area between the terrestrial and aquatic ecosystems.  Typical examples would include floodplains, streambanks, and lakeshores. Riparian areas may exist within all landuses, such as cropland, hayland, pastureland, rangeland, and forestland.
Although riparian areas constitute only a fraction of the total land area, they are generally more productive in terms of plant and animal species, diversity and biomass.  Riparian areas are vital components of the ecosystems in which they occur and are extremely important for flood control and hydrologic function (water quantity, quality, and timing).  It is important to recognize that Not all riparian areas have the same potential or react to management in the same way, therefore, they should be managed according to their unique characteristics.
An understanding of watershed scale processes is necessary to fully understand how riparian areas function.  The attributes of a watershed system such as soils, geology, landuse, and topography directly influence riparian area structure, function, and values.  
Conservation planning in riparian areas requires special considerations.  A resource problem within the riparian zone may be the manifestation of upland management decisions.  Planners working with riparian areas should consider soils, the present plant community, the site potential, geomorphology of both the stream and the watershed, the stage of stream evolution, fish and wildlife needs, the management of the upland areas of the watershed and the producers objectives.
Federal law does not specifically regulate riparian areas.  However, portions of riparian areas, such as wetlands and other waters of the U.S., may be subject to federal regulation under provisions of The Food Security Act, The Clean Water Act, The National Environmental Policy Act and state and local legislation.
NRCS policy (190 GM, part 411.03(d)) for riparian areas requires:
-riparian area management to be integrated into plans and alternatives 
-plans to maintain or improve water quality and quantity benefits  
-development of alternatives when land user’s objectives are in conflict with conservation of the riparian area resources.</t>
        </r>
      </text>
    </comment>
    <comment ref="A72" authorId="0">
      <text>
        <r>
          <rPr>
            <sz val="10"/>
            <rFont val="Times New Roman"/>
            <family val="1"/>
          </rPr>
          <t xml:space="preserve">Clean Water Act, GM 190 Part 410.27 &amp; 28
The client is responsible for obtaining permits and complying with the CWA.  Early coordination with the Corps and state regulatory personnel is encouraged, and in many cases documentation of authorization from the Corps, state, or tribe is required before beginning work on a project.  Refer to the Effects Determination Help Sheet for a link to more detailed information describing "Waters of the U.S. and Clean Water Act".  For South Dakota specific information refer to the South Dakota Fact Sheet "Clean Water Act 404 Permit Application Process for Requests Generated by NRCS".  </t>
        </r>
      </text>
    </comment>
    <comment ref="A73" authorId="0">
      <text>
        <r>
          <rPr>
            <sz val="10"/>
            <rFont val="Times New Roman"/>
            <family val="1"/>
          </rPr>
          <t>Food Security Act of 1985, GM 190 Part 410.26, Executive Order 11990, “Protection of Wetlands”, and with Revised NRCS Wetland Technical Assistance Policy at 7 CFR Part 650, dated November 17, 1997.
It is the policy of the NRCS to protect and promote wetland functions and values in all NRCS planning and application assistance. NRCS recognizes the beneficial and varied functional attributes of the different wetland types, and as such, strives to reconcile the need for wetland protection with that of promoting viable agricultural enterprises.  NRCS supports the restoration, enhancement, creation, and preservation of wetlands as important and realistic components of comprehensive conservation plans, not only on a farm-by-farm basis, but also on a watershed or landscape basis.  When providing technical assistance, NRCS will conduct an environmental evaluation, considering the objectives of the client in the context of environmental, economic, and other pertinent factors.  NRCS activities must comply with Executive Order 11990, “Protection of Wetlands”, and with Revised NRCS Wetland Technical Assistance Policy at 7 CFR Part 650, dated November 17, 1997.
If wetlands will be impacted by a proposed activity, the NRCS will identify whether practicable alternatives exist that either enhance wetland functions and values, or avoid or minimize harm to wetlands.  If such alternatives exist, the client will be given the opportunity to select one of those alternatives.  If the client selects the practicable alternative, the NRCS may continue technical assistance for the conversion activity as well as the development of the mitigation plan.  However, if the practicable alternative is not selected, the NRCS may assist with the development of an acceptable mitigation plan, but no further financial or technical assistance for the wetland conversion activity may be provided.
In addition to NRCS requirements, activities that impact wetlands and “other waters of the U.S.” often require a Section 404 permit from the Corps of Engineers prior to beginning work.  Early coordination with the appropriate Corps Regulatory Office to determine possible permit requirements is highly recommended.  (Refer to the Clean Water Act Help Sheet).  Many states also have laws restricting activities in wetlands. Prior to or concurrent with NRCS assistance, the client should obtain all necessary permits or approvals related to work in wetlands.</t>
        </r>
      </text>
    </comment>
    <comment ref="A74" authorId="0">
      <text>
        <r>
          <rPr>
            <sz val="10"/>
            <rFont val="Times New Roman"/>
            <family val="1"/>
          </rPr>
          <t>Public Law 90-542
A Wild and Scenic River is a free-flowing river or river-segment that has outstanding scenic, recreational, geologic, fish-and-wildlife, historic, cultural, or other similar values.  National wild and scenic rivers are  designated by act of Congress (PL 90-542) or by the Secretary of the Interior at the request of a governor as part of the National Wild and Scenic Rivers System.
The designation of a river under the Wild and Scenic Rivers Act provides legal protections from adverse development and provides a mechanism for management of the river's resources.  The principal effect of the Act is to preclude or to severely limit the construction of dams and other water resources projects that might affect the free-flowing character of the river or adversely affect the values for which a river was designated.
The designation affects the management of federal lands in the river's corridor.  Rights to future development of private lands can be purchased under land acquisition authorities.  Boundaries of Wild and Scenic Rivers are limited to no more than 320 acres per river mile and purchase of fee title within this boundary is limited to no more than 100 acres per mile.
Management standards or requirements have been developed for three classes of rivers: (1) Wild , (2) Scenic , and (3) Recreational .  These labels refer to the degree of development along a river not necessarily to the type of river or how scenic or heavily used it is.  The definitions of wild, scenic and recreational from the law are:
 "Wild" River area: Those rivers or sections of rivers that are free of impoundment’s and generally inaccessible except by trail, with watersheds or shorelines essentially primitive and waters unpolluted.  These represent vestiges of primitive America. 
 "Scenic" River areas: Those rivers or sections of rivers that are free of impoundment’s, with shorelines or watersheds still largely primitive and shorelines largely undeveloped, but accessible in places by roads.
 "Recreational" River areas: Those rivers or sections of rivers that are readily accessible by road or railroad, that may have some development along their shorelines, and that may have undergone some impoundment or diversion in the past.
Ongoing regular uses of private lands, particularly those existing at the time of the river's designation, are not directly affected.  Most private land uses, such as homes and farms are compatible with Wild, Scenic and Recreational River management.  The river's management plan identifies the types of land uses and developments that are considered compatible or incompatible with the river's wild and scenic values.
Designation has no effect on existing water rights or irrigation systems or other existing developed facilities.  New projects and alterations to existing systems, which require Federal permits, may be allowed when they will not have an adverse effect on the values for which the river was designated.
Generally, timber harvests and agricultural operations on privately owned lands are unaffected in Wild, Scenic and Recreational River designations.  However, some activities may require permits or may be covered under special provisions of the management plan.  
Every river in the National System is required to have a manager responsible for assuring protection.  The federal river manager can assist and cooperate with states or other local organizations, landowners, and individuals to plan, protect, and manage river resources.  The assistance can include limited financial assistance.  Management of natural and cultural values is emphasized rather than public purchasing and owning of land.  A great deal of cooperation may be required as management may include local zoning, restrictions on land use, donations of development rights to land trusts, and other methods.</t>
        </r>
        <r>
          <rPr>
            <sz val="8"/>
            <rFont val="Tahoma"/>
            <family val="0"/>
          </rPr>
          <t xml:space="preserve">
</t>
        </r>
      </text>
    </comment>
    <comment ref="A49" authorId="0">
      <text>
        <r>
          <rPr>
            <sz val="10"/>
            <rFont val="Times New Roman"/>
            <family val="1"/>
          </rPr>
          <t xml:space="preserve">  -  Is present land use suitable for the proposed practice? 
  -  Will land use change after practice installation? 
  -  Does the proposed practice aid/risk client participation in USDA programs? 
  -  How will a change effect the operation?  Ex. Feed and Forage Balance Sheet.
  -  Does client understand the inputs needed to implement the practice and the client's responsibility
      in obtaining these inputs? </t>
        </r>
      </text>
    </comment>
    <comment ref="A50" authorId="0">
      <text>
        <r>
          <rPr>
            <b/>
            <sz val="10"/>
            <rFont val="Times New Roman"/>
            <family val="1"/>
          </rPr>
          <t>Cost estimate to implement proposed practice.</t>
        </r>
        <r>
          <rPr>
            <sz val="10"/>
            <rFont val="Times New Roman"/>
            <family val="1"/>
          </rPr>
          <t xml:space="preserve">
  -  Does the producer have the funds or ability to obtain the funds needed to implement the 
     proposed conservation practice?</t>
        </r>
      </text>
    </comment>
    <comment ref="A51" authorId="0">
      <text>
        <r>
          <rPr>
            <sz val="10"/>
            <rFont val="Times New Roman"/>
            <family val="1"/>
          </rPr>
          <t xml:space="preserve">  -  Does the client understand the amount and kind of labor needed to implement, operate
     and maintain the proposed practice?</t>
        </r>
      </text>
    </comment>
    <comment ref="A52" authorId="0">
      <text>
        <r>
          <rPr>
            <sz val="10"/>
            <rFont val="Times New Roman"/>
            <family val="1"/>
          </rPr>
          <t xml:space="preserve">  -  Does client understand the inputs needed to manage the practice and the client's responsibility
      in obtaining these inputs?  
  -  Does the client understand their responsibility to maintain the practice as implemented?</t>
        </r>
      </text>
    </comment>
    <comment ref="A53" authorId="0">
      <text>
        <r>
          <rPr>
            <b/>
            <sz val="10"/>
            <rFont val="Times New Roman"/>
            <family val="1"/>
          </rPr>
          <t>Profitability describes the relative benefits and costs of the farm or ranch operation, and is often measured in dollars.  An activity is profitable if the benefits are greater than the costs.</t>
        </r>
        <r>
          <rPr>
            <sz val="10"/>
            <rFont val="Times New Roman"/>
            <family val="1"/>
          </rPr>
          <t xml:space="preserve">
  -  Is the proposed practice needed and feasible? 
  -  Do the benefits of improving the current operation outweigh the installation and maintenance costs 
      (positive benefit/cost ratio)? 
  -  Is there a reasonable expectation of long-term profitability/benefits for the operation if the practice
      is implemented?
</t>
        </r>
        <r>
          <rPr>
            <sz val="8"/>
            <rFont val="Tahoma"/>
            <family val="0"/>
          </rPr>
          <t xml:space="preserve">
</t>
        </r>
      </text>
    </comment>
    <comment ref="A59" authorId="0">
      <text>
        <r>
          <rPr>
            <b/>
            <sz val="10"/>
            <rFont val="Times New Roman"/>
            <family val="1"/>
          </rPr>
          <t xml:space="preserve">Guidance Regarding NEPA Regulations (40 CFR Part 1500).
The ultimate goal to fulfilling the basic intent of NEPA encompasses, to the maximum extent possible, all the environmental and public requirements of state and federal laws, Executive Orders, and administrative policies of the involved agencies.  Examples of these requirements include the Fish and Wildlife Coordination Act, the Clean Air Act, the Endangered Species Act, the National Historic Preservation Act, the Wild and Scenic Rivers Act, the Farmland Protection Policy Act, Executive Order 11990 (Protection of Wetlands), and Executive Order 11998 (Floodplain Management).
</t>
        </r>
        <r>
          <rPr>
            <sz val="10"/>
            <rFont val="Times New Roman"/>
            <family val="1"/>
          </rPr>
          <t xml:space="preserve">
See the Special Environmental Concerns Effects Determination 
Help Sheets for specific information applicable to each concern.  Attach all applicable Effects Determination sheets information and associated documentation to the SD-CPA-52.  </t>
        </r>
      </text>
    </comment>
    <comment ref="A17" authorId="1">
      <text>
        <r>
          <rPr>
            <b/>
            <sz val="10"/>
            <rFont val="Times New Roman"/>
            <family val="1"/>
          </rPr>
          <t>For each of the five resource categories list below there is a link to the March 2004 Quality Criteria</t>
        </r>
        <r>
          <rPr>
            <sz val="10"/>
            <rFont val="Times New Roman"/>
            <family val="1"/>
          </rPr>
          <t xml:space="preserve">
Use the provided resource, economic, and social considerations or list other considerations identified during scoping.  The list of considerations may be expanded by listing subcategories, such as wind erosion, sheet erosion, gully erosion etc..  Utilize the SD Tech Guide Section III-Resource Quality Criteria and Section V-CPPE to help in defining concerns, criteria and possible effects.
Use the "Other/notes" section to add additional considerations or make brief notes regarding previously documented considerations or conditions.
</t>
        </r>
      </text>
    </comment>
    <comment ref="D8" authorId="1">
      <text>
        <r>
          <rPr>
            <sz val="10"/>
            <rFont val="Times New Roman"/>
            <family val="1"/>
          </rPr>
          <t xml:space="preserve">Enter the conservation management unit to which this evaluation applies. This may be done by legal description, field, pasture, tract, landuse (i.e. cropland, rangeland, woodland etc.), by resource area (i.e. riparian corridor or wetland area) or any other suitable geographic division. </t>
        </r>
        <r>
          <rPr>
            <sz val="8"/>
            <rFont val="Tahoma"/>
            <family val="0"/>
          </rPr>
          <t xml:space="preserve">
</t>
        </r>
      </text>
    </comment>
    <comment ref="A11" authorId="1">
      <text>
        <r>
          <rPr>
            <sz val="10"/>
            <rFont val="Times New Roman"/>
            <family val="1"/>
          </rPr>
          <t xml:space="preserve"> Briefly summarize the client's objective(s).</t>
        </r>
      </text>
    </comment>
    <comment ref="B17" authorId="1">
      <text>
        <r>
          <rPr>
            <sz val="10"/>
            <rFont val="Times New Roman"/>
            <family val="1"/>
          </rPr>
          <t xml:space="preserve">Defines the differences between each alternative, including the “no action” alternative. The "no action" alternative is the predicted future condition if an action/alternative is not implemented.  Document the effects of each alternative for the considerations listed in F and G.  Consider both long-term and short-term effects. Consider any effects, which may be individually minor but cumulatively significant at a larger scale or over an extended time period.  As neccessary, attach additional pages to quantify effects.  
</t>
        </r>
        <r>
          <rPr>
            <b/>
            <sz val="10"/>
            <rFont val="Times New Roman"/>
            <family val="1"/>
          </rPr>
          <t xml:space="preserve">
</t>
        </r>
        <r>
          <rPr>
            <b/>
            <sz val="12"/>
            <rFont val="Times New Roman"/>
            <family val="1"/>
          </rPr>
          <t>Use the "Other/notes" section to add additional considerations or make brief notes regarding previously documented considerations or conditions.</t>
        </r>
      </text>
    </comment>
    <comment ref="B46" authorId="1">
      <text>
        <r>
          <rPr>
            <b/>
            <sz val="8"/>
            <rFont val="Tahoma"/>
            <family val="0"/>
          </rPr>
          <t xml:space="preserve">Defines the differences between each alternative, including the “no action” alternative. The no action alternative is the predicted future condition if an action/alternative is not implemented.  Document the effects of each alternative for the considerations listed in E and F.  Consider both long-term and short-term effects. Consider any effects, which may be individually minor but cumulatively significant at a larger scale or over an extended time period.  As neccessary, attach additional pages to quantify effects.  </t>
        </r>
        <r>
          <rPr>
            <sz val="8"/>
            <rFont val="Tahoma"/>
            <family val="0"/>
          </rPr>
          <t xml:space="preserve">
</t>
        </r>
      </text>
    </comment>
    <comment ref="B59" authorId="1">
      <text>
        <r>
          <rPr>
            <b/>
            <sz val="8"/>
            <rFont val="Tahoma"/>
            <family val="0"/>
          </rPr>
          <t xml:space="preserve">Defines the differences between each alternative, including the “no action” alternative. The no action alternative is the predicted future condition if an action/alternative is not implemented.  Document the effects of each alternative for the considerations listed in I.  Consider both long-term and short-term effects. Consider any effects, which may be individually minor but cumulatively significant at a larger scale or over an extended time period.  As necessary, attach additional pages to quantify effects.  </t>
        </r>
        <r>
          <rPr>
            <sz val="8"/>
            <rFont val="Tahoma"/>
            <family val="0"/>
          </rPr>
          <t xml:space="preserve">
</t>
        </r>
      </text>
    </comment>
    <comment ref="A76" authorId="1">
      <text>
        <r>
          <rPr>
            <b/>
            <sz val="10"/>
            <rFont val="Times New Roman"/>
            <family val="1"/>
          </rPr>
          <t>List any necessary easements, permissions, or permits (i.e., Clean Water Act section 404, Endangered Species Act section 10, state or county permits).</t>
        </r>
      </text>
    </comment>
    <comment ref="A78" authorId="1">
      <text>
        <r>
          <rPr>
            <b/>
            <sz val="10"/>
            <rFont val="Times New Roman"/>
            <family val="1"/>
          </rPr>
          <t>Briefly describe mitigation to be applied that will offset any adverse impacts. Attach documentation from other agencies.</t>
        </r>
        <r>
          <rPr>
            <sz val="10"/>
            <rFont val="Times New Roman"/>
            <family val="1"/>
          </rPr>
          <t xml:space="preserve">
</t>
        </r>
      </text>
    </comment>
    <comment ref="A90" authorId="1">
      <text>
        <r>
          <rPr>
            <b/>
            <sz val="10"/>
            <rFont val="Times New Roman"/>
            <family val="1"/>
          </rPr>
          <t xml:space="preserve">Check the applicable finding being made.  This finding will determine the applicable NEPA action requirements.  The "is not a federal action" option exists on the form as an indication of what the NEPA process is outside of the SD-CPA-52 environmental evaluation.  See “is not a federal action” comment box for more information.
</t>
        </r>
      </text>
    </comment>
    <comment ref="A96" authorId="1">
      <text>
        <r>
          <rPr>
            <b/>
            <sz val="10"/>
            <rFont val="Times New Roman"/>
            <family val="1"/>
          </rPr>
          <t>Explain the reasons for making the finding identified in "P".  Cite any references, analysis, data, or documents, which support the finding.  To find that an action has been sufficiently analyzed in an existing NEPA document, the document must cover the area in which the action is being implemented.</t>
        </r>
        <r>
          <rPr>
            <sz val="8"/>
            <rFont val="Tahoma"/>
            <family val="0"/>
          </rPr>
          <t xml:space="preserve">
</t>
        </r>
      </text>
    </comment>
    <comment ref="A111" authorId="1">
      <text>
        <r>
          <rPr>
            <b/>
            <sz val="10"/>
            <rFont val="Times New Roman"/>
            <family val="1"/>
          </rPr>
          <t>NRCS responsible official must sign and date for NRCS actions. The FSA or other federal agency responsible official must sign and date for FSA or other agency funded activities.
The Responsible Federal Official/Agency that signs the "R" signature line is responsible for making the NEPA finding and completing any needed consultations.</t>
        </r>
      </text>
    </comment>
    <comment ref="C1" authorId="0">
      <text>
        <r>
          <rPr>
            <sz val="10"/>
            <rFont val="Times New Roman"/>
            <family val="1"/>
          </rPr>
          <t xml:space="preserve">The form SD-CPA-52 is the instrument used to summarize the effects of conservation practices and systems. It also provides summary documentation of the environmental evaluation (EE) of the planned actions. The EE is “a concurrent part of the planning process in which the potential long-term and short-term impacts of an action on people, their physical surroundings, and nature are evaluated and alternative actions explored” (NPPH-Amendment 3 January 2000).  The EE applies to all assistance provided by NRCS (GM190 Part 410.5). </t>
        </r>
      </text>
    </comment>
    <comment ref="A54" authorId="2">
      <text>
        <r>
          <rPr>
            <b/>
            <sz val="10"/>
            <rFont val="Times New Roman"/>
            <family val="1"/>
          </rPr>
          <t xml:space="preserve">Risk is the exposure to monetary loss, physical injury, or damage to resources or the environment. 
  </t>
        </r>
        <r>
          <rPr>
            <sz val="10"/>
            <rFont val="Times New Roman"/>
            <family val="1"/>
          </rPr>
          <t xml:space="preserve">-  Will the proposed practice aid/risk client participation in USDA programs?
  -  Will the implementation of the proposed practice have an adverse impact on the
      community at large  (Off-site effects)?
</t>
        </r>
      </text>
    </comment>
    <comment ref="B105" authorId="0">
      <text>
        <r>
          <rPr>
            <b/>
            <sz val="10"/>
            <rFont val="Times New Roman"/>
            <family val="1"/>
          </rPr>
          <t>This citation would be referencing NEPA documentation at the national, state, area,  project specifc, or watershed level that provides the needed NEPA review.  These could be an Environmental Impact Statement (EIS) or Environmental Assessment (EA).  A listing of applicable NEPA citations will be provided. 
ONLY NRCS NEPA documents, or NEPA documents prepared by others and then officially adopted by NRCS can be used.</t>
        </r>
        <r>
          <rPr>
            <sz val="8"/>
            <rFont val="Tahoma"/>
            <family val="0"/>
          </rPr>
          <t xml:space="preserve">
</t>
        </r>
      </text>
    </comment>
    <comment ref="F18" authorId="0">
      <text>
        <r>
          <rPr>
            <sz val="10"/>
            <rFont val="Times New Roman"/>
            <family val="1"/>
          </rPr>
          <t>The "No Action" and "Alternative 1" are required documentation.  It is preferred that "Alternative 2" is documented but it is not mandatory.</t>
        </r>
        <r>
          <rPr>
            <sz val="8"/>
            <rFont val="Tahoma"/>
            <family val="0"/>
          </rPr>
          <t xml:space="preserve">
</t>
        </r>
      </text>
    </comment>
    <comment ref="B92" authorId="0">
      <text>
        <r>
          <rPr>
            <b/>
            <sz val="10"/>
            <rFont val="Times New Roman"/>
            <family val="1"/>
          </rPr>
          <t>Federal actions do NOT include situations in which NRCS is only providing technical assistance because NRCS cannot control what the client ultimately does with that assistance.  
Thus, there is no Federal action when NRCS:
 - Makes HEL or wetland conservation determinations.
 - Provides technical designs where there is no Federal financial assistance.
 - Provides planning assistance or other technical advice and information to individuals, organizations, State, tribes, or other units of local government where there is no Federal financial assistance.</t>
        </r>
        <r>
          <rPr>
            <sz val="10"/>
            <rFont val="Times New Roman"/>
            <family val="1"/>
          </rPr>
          <t xml:space="preserve">
</t>
        </r>
      </text>
    </comment>
    <comment ref="B22" authorId="0">
      <text>
        <r>
          <rPr>
            <b/>
            <sz val="8"/>
            <rFont val="Tahoma"/>
            <family val="2"/>
          </rPr>
          <t>It is the comparison of the effects of various alternatives to the "no action" alternative that shows the resource need and the justification to either implement or not implement an action.  This comparison gives you the information to plan with the client and select a preferred alternative.</t>
        </r>
      </text>
    </comment>
    <comment ref="A82" authorId="1">
      <text>
        <r>
          <rPr>
            <b/>
            <sz val="10"/>
            <rFont val="Times New Roman"/>
            <family val="1"/>
          </rPr>
          <t>The individual responsible for completing the SD-CPA-52 must sign and date the Form indicating they have used the best available information. This signature is particularly important when a TSP is completing the SD-CPA-52 or when NRCS is providing technical assistance on behalf of another agency.
The Responsible Federal Official/Agency that signs the "R" signature line is responsible for making the NEPA finding and completing any needed consultations.</t>
        </r>
      </text>
    </comment>
    <comment ref="A86" authorId="1">
      <text>
        <r>
          <rPr>
            <b/>
            <sz val="10"/>
            <rFont val="Times New Roman"/>
            <family val="1"/>
          </rPr>
          <t xml:space="preserve">Document contact and communications with USFWS, NMFS, COE, EPA, NRCS State Biologist, State Environmental Agencies, etc., others consulted- include public participation activities. </t>
        </r>
        <r>
          <rPr>
            <sz val="10"/>
            <rFont val="Times New Roman"/>
            <family val="1"/>
          </rPr>
          <t xml:space="preserve">
</t>
        </r>
      </text>
    </comment>
    <comment ref="D95" authorId="0">
      <text>
        <r>
          <rPr>
            <b/>
            <sz val="10"/>
            <rFont val="Times New Roman"/>
            <family val="1"/>
          </rPr>
          <t>The State Resource Conservationist is the designated Environmental Coordinator and will provide oversight to the process.</t>
        </r>
      </text>
    </comment>
    <comment ref="B98" authorId="0">
      <text>
        <r>
          <rPr>
            <b/>
            <sz val="10"/>
            <rFont val="Times New Roman"/>
            <family val="1"/>
          </rPr>
          <t>Be sure that prior to selecting a categorical exclusion that you refer to the instructions for the SD-CPA-52 and review the action for extraordinary circumstances.</t>
        </r>
        <r>
          <rPr>
            <sz val="8"/>
            <rFont val="Tahoma"/>
            <family val="0"/>
          </rPr>
          <t xml:space="preserve">
</t>
        </r>
      </text>
    </comment>
    <comment ref="A75" authorId="0">
      <text>
        <r>
          <rPr>
            <b/>
            <sz val="10"/>
            <rFont val="Times New Roman"/>
            <family val="1"/>
          </rPr>
          <t>The Responsible Federal Official/Agency that signs the "R" signature line is responsible for making the NEPA finding and completing any needed consultations.</t>
        </r>
      </text>
    </comment>
    <comment ref="D11" authorId="0">
      <text>
        <r>
          <rPr>
            <sz val="10"/>
            <rFont val="Times New Roman"/>
            <family val="1"/>
          </rPr>
          <t>Briefly identify the purpose and need for action. Reference the resource concern(s) to be addressed.</t>
        </r>
      </text>
    </comment>
  </commentList>
</comments>
</file>

<file path=xl/sharedStrings.xml><?xml version="1.0" encoding="utf-8"?>
<sst xmlns="http://schemas.openxmlformats.org/spreadsheetml/2006/main" count="4040" uniqueCount="2004">
  <si>
    <t>Shrub Pruning</t>
  </si>
  <si>
    <t>Significant increase, consider effects on the nesting and breeding or arboreal species.</t>
  </si>
  <si>
    <t>Forest Stand Improvement</t>
  </si>
  <si>
    <t>Slight to moderate increase due to reduction of competitive vegetation.</t>
  </si>
  <si>
    <t>Moderate to significant decrease due to implementation costs.</t>
  </si>
  <si>
    <t>SD-CPA-52</t>
  </si>
  <si>
    <t>Check preferred alternative</t>
  </si>
  <si>
    <t>Effects</t>
  </si>
  <si>
    <t>Environmental Concerns</t>
  </si>
  <si>
    <t>Irrigation Field Ditch</t>
  </si>
  <si>
    <t>Irrigation Storage Reservoir</t>
  </si>
  <si>
    <t>Irrigation Water Management</t>
  </si>
  <si>
    <t>Land Smoothing</t>
  </si>
  <si>
    <t>Lined Waterway or Outlet</t>
  </si>
  <si>
    <t>Manure Transfer</t>
  </si>
  <si>
    <t>Nutrient Management</t>
  </si>
  <si>
    <t>PRIME &amp; UNIQUE FARMLANDS</t>
  </si>
  <si>
    <t>Prime And Unique Farmlands</t>
  </si>
  <si>
    <t>Conservation Cover</t>
  </si>
  <si>
    <t>Conservation Crop Rotation</t>
  </si>
  <si>
    <t>Contour Buffer Strips</t>
  </si>
  <si>
    <t>Contour Farming</t>
  </si>
  <si>
    <t>Critical Area Planting</t>
  </si>
  <si>
    <t>589A</t>
  </si>
  <si>
    <t>589C</t>
  </si>
  <si>
    <t>589B</t>
  </si>
  <si>
    <t>Dam, Diversion</t>
  </si>
  <si>
    <t>Dam, Floodwater Retarding</t>
  </si>
  <si>
    <t>Dam, Multiple Purpose</t>
  </si>
  <si>
    <t>Diversion</t>
  </si>
  <si>
    <t>Field Border</t>
  </si>
  <si>
    <t>Filter Strip</t>
  </si>
  <si>
    <t>Fish Stream Improvement</t>
  </si>
  <si>
    <t xml:space="preserve">STEP 3.  </t>
  </si>
  <si>
    <t xml:space="preserve">STEP 4.  </t>
  </si>
  <si>
    <t>MIGRATORY BIRDS</t>
  </si>
  <si>
    <t>Significant increase, practice must be applied to eliminate hazards.</t>
  </si>
  <si>
    <t>Moderate to significant decrease due to design considerations.</t>
  </si>
  <si>
    <t>Significant decerase or increase.</t>
  </si>
  <si>
    <t>Moderate to significant increase for new operation.</t>
  </si>
  <si>
    <t>Significant increase due to providing favorable environment for aquaculture.</t>
  </si>
  <si>
    <t>Significant decrease due to purchase and maintenance of equipment.</t>
  </si>
  <si>
    <t>Feet</t>
  </si>
  <si>
    <t>N/A if no change in crops irrigated, significant if water use changes.</t>
  </si>
  <si>
    <t xml:space="preserve">Slight to moderate increase. </t>
  </si>
  <si>
    <t>Slight to moderate increase.</t>
  </si>
  <si>
    <t>Significant increase due to conveyance of water to the farm.</t>
  </si>
  <si>
    <t>Moderate to significant decrease due to construction cost.</t>
  </si>
  <si>
    <t>Moderate decrease to significant increase.</t>
  </si>
  <si>
    <t>Channel Vegetation</t>
  </si>
  <si>
    <t>Slight decrease, channel banks out of production.</t>
  </si>
  <si>
    <t>Slight increase during establishment.</t>
  </si>
  <si>
    <t>Slight increase due to improved farmability of sloping land.</t>
  </si>
  <si>
    <t>Slight to moderate increase due to water distribution.</t>
  </si>
  <si>
    <t>Moderate decrease due to design criteria.</t>
  </si>
  <si>
    <t>Water Table Control</t>
  </si>
  <si>
    <t>Slight increase, offset by improvements in crop production.</t>
  </si>
  <si>
    <t>Moderate to significant decrease  due to construction costs.</t>
  </si>
  <si>
    <t>Restoration and Management of Declining Habitats</t>
  </si>
  <si>
    <t>Negligible to significant increase depending if habitat is natural or artificial maintained.</t>
  </si>
  <si>
    <t>Significant decrease due to construction cost.</t>
  </si>
  <si>
    <t>Grassed Waterway</t>
  </si>
  <si>
    <t>LAND</t>
  </si>
  <si>
    <t>CAPITAL</t>
  </si>
  <si>
    <t>LABOR</t>
  </si>
  <si>
    <t>MGT LEVEL</t>
  </si>
  <si>
    <t>RISK</t>
  </si>
  <si>
    <t>PROFTIABILITY</t>
  </si>
  <si>
    <t/>
  </si>
  <si>
    <t>Slight to significant.</t>
  </si>
  <si>
    <t>Significant decrease due to investment cost.</t>
  </si>
  <si>
    <t>Irrigation System (tailwater recovery)</t>
  </si>
  <si>
    <t>Slight to moderate increase during smoothing/planting,  reduce labor working critical areas.</t>
  </si>
  <si>
    <t xml:space="preserve">Negligible.                                                                                                                                     </t>
  </si>
  <si>
    <t>Obstruction Removal</t>
  </si>
  <si>
    <t>Open Channel</t>
  </si>
  <si>
    <t>Pest Management</t>
  </si>
  <si>
    <t>Pipeline</t>
  </si>
  <si>
    <t>Pond</t>
  </si>
  <si>
    <t>Pond Sealing or Lining</t>
  </si>
  <si>
    <t>Precision Land Forming</t>
  </si>
  <si>
    <t>Prescribed Grazing</t>
  </si>
  <si>
    <t>Pumping Plant for Water Control</t>
  </si>
  <si>
    <t>Recreation Area Improvement</t>
  </si>
  <si>
    <t>Recreation Land Grading &amp; Shaping</t>
  </si>
  <si>
    <t>Recreation Trail &amp; Walkway</t>
  </si>
  <si>
    <t>Regulating Water in Drainage Systems</t>
  </si>
  <si>
    <t>Riparian Forest Buffer</t>
  </si>
  <si>
    <t>Sediment Basin</t>
  </si>
  <si>
    <t>Spoil Spreading</t>
  </si>
  <si>
    <t>Spring Development</t>
  </si>
  <si>
    <t>Streambank &amp; Shoreline Protection</t>
  </si>
  <si>
    <t>Structure for Water Control</t>
  </si>
  <si>
    <t>Toxic Salt Reduction</t>
  </si>
  <si>
    <t>Trough or Tank</t>
  </si>
  <si>
    <t>Waste Utilization</t>
  </si>
  <si>
    <t>Water Harvesting Catchment</t>
  </si>
  <si>
    <t>Flexibility - Moderate decrease due to incorporating additional cropping system.</t>
  </si>
  <si>
    <t>Significant increase or decrease.</t>
  </si>
  <si>
    <t>Significant, to convert to  water &amp; sediment storage.</t>
  </si>
  <si>
    <t>Negligible to significant.</t>
  </si>
  <si>
    <t>Dike (Earth Structure)</t>
  </si>
  <si>
    <t>Slight decrease, if structure built on cropland.</t>
  </si>
  <si>
    <t>If No, then go to Step 2.</t>
  </si>
  <si>
    <t>Record the client's name and address.</t>
  </si>
  <si>
    <t>Slight decrease to slight increase.</t>
  </si>
  <si>
    <t>Forest Site Preparation</t>
  </si>
  <si>
    <t>Slight increase due to the encouragement of natural or artificial regeneration of trees.</t>
  </si>
  <si>
    <t>Significant increase practice should implemented prior to planting.</t>
  </si>
  <si>
    <t>Slight to moderate decrease because of application cost.</t>
  </si>
  <si>
    <t>Forage Harvest Management</t>
  </si>
  <si>
    <t>Slight increase to move livestock to other pastures.</t>
  </si>
  <si>
    <t>Slight to moderate increase due to improved habitat.</t>
  </si>
  <si>
    <t>Significant increase practice must be applied prior to need for irrigation.</t>
  </si>
  <si>
    <t>Irrigation System (trickle)</t>
  </si>
  <si>
    <t xml:space="preserve">Moderate increase. </t>
  </si>
  <si>
    <t>Significant increase during installation, then slight to moderate increase to maintain system.</t>
  </si>
  <si>
    <t>Conservation</t>
  </si>
  <si>
    <t>NHCP</t>
  </si>
  <si>
    <t>Practice</t>
  </si>
  <si>
    <t>Change in</t>
  </si>
  <si>
    <t>Land in</t>
  </si>
  <si>
    <t>Investment</t>
  </si>
  <si>
    <t>Annual</t>
  </si>
  <si>
    <t>Program</t>
  </si>
  <si>
    <t>Typical</t>
  </si>
  <si>
    <t>Negligible to slight increase due to improved drainage.</t>
  </si>
  <si>
    <t>Slight to moderate decrease depending on design criteria.</t>
  </si>
  <si>
    <t>Moderate increase, based on degree of excess surface water.</t>
  </si>
  <si>
    <t>Vertical Drain</t>
  </si>
  <si>
    <t>Moderate to significant decrease due to installation costs.</t>
  </si>
  <si>
    <t>Is one or more of the alternative methods or locations practical?</t>
  </si>
  <si>
    <t>Will assistance continue to be provided?</t>
  </si>
  <si>
    <t>INVASIVE SPECIES</t>
  </si>
  <si>
    <t>Is the proposed action or activity in an area where invasive species are known to occur or where risk of an invasion exists?</t>
  </si>
  <si>
    <t>Significant decrease, land converted to water &amp; sediment storage.</t>
  </si>
  <si>
    <t>Carex canescens</t>
  </si>
  <si>
    <t>Navarretia intertexta var propinqua</t>
  </si>
  <si>
    <t>Spiranthes magnicamporum</t>
  </si>
  <si>
    <t>Viola selkirkii</t>
  </si>
  <si>
    <t>Asplenium viride</t>
  </si>
  <si>
    <t>Sparganium chlorocarpum</t>
  </si>
  <si>
    <t>Lycopodium complanatum</t>
  </si>
  <si>
    <t>Carex capillaris</t>
  </si>
  <si>
    <t>Lithospermum caroliniense</t>
  </si>
  <si>
    <t>Luzula acuminata</t>
  </si>
  <si>
    <t>Echinocereus viridiflorus</t>
  </si>
  <si>
    <t>Townsendia hookeri</t>
  </si>
  <si>
    <t>Thelesperma megapotamicum</t>
  </si>
  <si>
    <t>Cacalia plantaginea</t>
  </si>
  <si>
    <t>Carex vesicaria</t>
  </si>
  <si>
    <t>Elymus diversiglumis</t>
  </si>
  <si>
    <t>Pyrus ioensis</t>
  </si>
  <si>
    <t>Polanisia jamesii</t>
  </si>
  <si>
    <t>Cryptantha jamesii</t>
  </si>
  <si>
    <t>Juncus articulatus</t>
  </si>
  <si>
    <t>Carex athrostachya</t>
  </si>
  <si>
    <t>Lobelia kalmii</t>
  </si>
  <si>
    <t>Gymnocladus dioicus</t>
  </si>
  <si>
    <t>Ledum groenlandicum</t>
  </si>
  <si>
    <t>Carex lacustris</t>
  </si>
  <si>
    <t>Townsendia grandiflora</t>
  </si>
  <si>
    <t>Uvularia grandiflora</t>
  </si>
  <si>
    <t>Potamogeton amplifolius</t>
  </si>
  <si>
    <t>Botrychium simplex</t>
  </si>
  <si>
    <t>Botrychium multifidum</t>
  </si>
  <si>
    <t>Pinus flexilis</t>
  </si>
  <si>
    <t>Carex viridula</t>
  </si>
  <si>
    <t>Pinus contorta</t>
  </si>
  <si>
    <t>Liparis loeselii</t>
  </si>
  <si>
    <t>Pedicularis procera</t>
  </si>
  <si>
    <t>substantial decrease</t>
  </si>
  <si>
    <t>If your answer is "Yes," modify the alternative and repeat step 1.</t>
  </si>
  <si>
    <t>If your answer is "No Effect," additional evaluation is not needed.  Document the finding on form SD-CPA-52 or equivalent and proceed with planning.</t>
  </si>
  <si>
    <t>If "Positive" and the effects are consistent with maintaining, protecting, and preserving the integrity of the natural characteristics, document the positive effects on form SD-CPA-52 or equivalent.  If the positive effects are not consistent with maintaining or improving the integrity of the natural characteristics, then consider the answer to be "Negative."</t>
  </si>
  <si>
    <t>If your answer is "No effect," additional evaluation is not needed.  Document the finding, including the reasons, on form SD-CPA-52 and proceed with planning.</t>
  </si>
  <si>
    <t>Check one</t>
  </si>
  <si>
    <t>NEPA review identified</t>
  </si>
  <si>
    <t>NEPA action required</t>
  </si>
  <si>
    <t>Surface Drainage Main or Lateral</t>
  </si>
  <si>
    <t>Significant increase,</t>
  </si>
  <si>
    <t>Significant increase, practice must be installed before drainage benefits can be realized.</t>
  </si>
  <si>
    <t>Are natural areas present in or near the planning area?</t>
  </si>
  <si>
    <t>Resource</t>
  </si>
  <si>
    <t>Contact a SD NRCS biologist for assistance.  The biologist will provide the appropriate finding(s) for the species and will provide any needed documentation for the records.</t>
  </si>
  <si>
    <t xml:space="preserve">http://southdakotafieldoffice.fws.gov/endangered_species.htm </t>
  </si>
  <si>
    <t>List any necessary easements, permissions, or permits (i.e., Clean Water Act (CWA) Section 404, Endangered Species Act (ESA), Section 10, state or county permits).</t>
  </si>
  <si>
    <t>Check finding to indicate the National Environmental Protection Act (NEPA) action required.  Contact the state office (SO) as necessary.</t>
  </si>
  <si>
    <t>Slight to moderate decrease because of adoption of new technology.</t>
  </si>
  <si>
    <t>Slight to moderate decrease, longer field season.</t>
  </si>
  <si>
    <t>Slight increase due to reduced costs.</t>
  </si>
  <si>
    <t>Slight decrease or increase.</t>
  </si>
  <si>
    <t>Significant, convert to water storage and spillway.</t>
  </si>
  <si>
    <t>Significant decrease, convert to water storage and spillway.</t>
  </si>
  <si>
    <t xml:space="preserve">Slight to significant decrease, less time required for water management. </t>
  </si>
  <si>
    <t>SD52</t>
  </si>
  <si>
    <t>Slight to moderate increase from improved  health, extended grazing period, improved forage.</t>
  </si>
  <si>
    <t>Slight decrease due to more effective management capabilities.</t>
  </si>
  <si>
    <t>See Other/notes below</t>
  </si>
  <si>
    <t>White-Veined Wintergreen</t>
  </si>
  <si>
    <t>Wild Cranesbill</t>
  </si>
  <si>
    <t>Wild Rice</t>
  </si>
  <si>
    <t>Wild-Ginger</t>
  </si>
  <si>
    <t>Wood Anemone</t>
  </si>
  <si>
    <t>Woodland Blue Phlox</t>
  </si>
  <si>
    <t>Woodland Wild Blue Lettuce</t>
  </si>
  <si>
    <t>Woody Aster</t>
  </si>
  <si>
    <t>Yellow Evening Primrose</t>
  </si>
  <si>
    <t>Yellow Lady's-Slipper</t>
  </si>
  <si>
    <t>Yellow Pimpernell</t>
  </si>
  <si>
    <t>Animals</t>
  </si>
  <si>
    <t>Plants</t>
  </si>
  <si>
    <t>Slight to moderate decrease because of construction costs.</t>
  </si>
  <si>
    <t>Irrigation land Leveling</t>
  </si>
  <si>
    <t>Moderate to significant due to high level of technology to develop and maintain.</t>
  </si>
  <si>
    <t>Flexibility - Significant increase due to uniform and efficient application of irrigation water.</t>
  </si>
  <si>
    <t>Significant increase practice must be applied prior to planting crop.</t>
  </si>
  <si>
    <t>Slight to significant depending on fluctuation of water levels for management purposes.</t>
  </si>
  <si>
    <t>Slight increase of decrease.</t>
  </si>
  <si>
    <t>Windbreak/Shelterbelt Renovation</t>
  </si>
  <si>
    <t>Waters of US/              Clean Water Act</t>
  </si>
  <si>
    <t>Slight to moderate decrease due to application cost.</t>
  </si>
  <si>
    <t>Moderate, crops grown may change.</t>
  </si>
  <si>
    <t>Slight increase, some land brought into production.</t>
  </si>
  <si>
    <t>Significant increase practice must be implemented prior to planting.</t>
  </si>
  <si>
    <t>Will the land user's proposed action or alternative activity positively or negatively effect the natural area?</t>
  </si>
  <si>
    <t>NATURAL AREAS</t>
  </si>
  <si>
    <t>Are prime or unique farmlands or farmlands of statewide or local importance present in or near the area that will be affected by the proposed action or activity?</t>
  </si>
  <si>
    <t>Slight to moderate decrease because of implementation cost.</t>
  </si>
  <si>
    <t>Hypentelium nigricans</t>
  </si>
  <si>
    <t>Mimus polyglottos</t>
  </si>
  <si>
    <t>Myotis septentrionalis</t>
  </si>
  <si>
    <t>Sceloporus undulatus</t>
  </si>
  <si>
    <t>Aegolius acadicus</t>
  </si>
  <si>
    <t>Nerodia sipedon</t>
  </si>
  <si>
    <t>Contopus cooperi</t>
  </si>
  <si>
    <t>Hesperia ottoe</t>
  </si>
  <si>
    <t>Utterbackia imbecillis</t>
  </si>
  <si>
    <t>Dryocopus pileatus</t>
  </si>
  <si>
    <t>Quadrula pustulosa</t>
  </si>
  <si>
    <t>Potamilus alatus</t>
  </si>
  <si>
    <t>Tritogonia verrucosa</t>
  </si>
  <si>
    <t>Lampsilis cardium</t>
  </si>
  <si>
    <t>Rana blairi</t>
  </si>
  <si>
    <t>Spilogale putorius interrupta</t>
  </si>
  <si>
    <t>Fundulus sciadicus</t>
  </si>
  <si>
    <t>Uniomerus tetralasmus</t>
  </si>
  <si>
    <t xml:space="preserve">If Yes, then no nest or winter roost trees should be removed or killed by construction  or project related changes in surface or ground water levels.  Proceed to next question. </t>
  </si>
  <si>
    <t>If No, see below.</t>
  </si>
  <si>
    <t>If  “No,” meaning the client chooses to pursue an activity other than an identified practicable alternative, advise the client regarding eligibility criteria under the FSA as amended, and that the NRCS may assist with the development of an acceptable associated mitigation plan, but can not offer further financial or technical assistance for the wetland conversion activity itself.  Prior to or concurrent with NRCS assistance, the client should obtain all necessary permits or approvals related to work in wetlands.  Document on form SD-CPA–52 or equivalent.</t>
  </si>
  <si>
    <t>Will the proposed action or activity have an effect on the natural, cultural, or recreational values of the Wild, Scenic, or Recreational River?</t>
  </si>
  <si>
    <t>There are two Wild, Scenic, or Recreational River segments designated in SD.  The segment of the Missouri River below the Ft. Randall Dam to the backwaters of Lewis and Clark Lake (near Running Water) and the segment below Gavin's Point Dam to Ponca State Park.  There are five counties with Wild, Scenic, or Recreational River segments:  Bon Homme, Charles Mix, Clay, Union, and Yankton Counties.</t>
  </si>
  <si>
    <t>The NRCS provides conservation assistance through categories of programs or activities that, by definition (36 CFR 800.16(y)) are generally considered undertakings.  The NRCS, the Council, and the NCSHPO have determined that several broad categories of the NRCS activities or programs may be undertakings but may also be exempted nationwide under the provisions of 36 CFR 800.14(c) because their potential effects are foreseeable and likely to be minimal or not adverse.  These are:</t>
  </si>
  <si>
    <t>Advice or technical assistance, including the development, review and/or approval of conservation plans or technical designs when the NRCS provides no financial assistance for their implementation or otherwise exercises no control over implementation (for example, design advice from the NRCS NHCP standards for a farm pond that is installed, independently by the agricultural producer with his or her own funds and private contractor).</t>
  </si>
  <si>
    <r>
      <t>C.</t>
    </r>
    <r>
      <rPr>
        <sz val="10"/>
        <rFont val="Arial"/>
        <family val="0"/>
      </rPr>
      <t xml:space="preserve"> CMU/Fields/Legal Desc. (as applicable):</t>
    </r>
  </si>
  <si>
    <t>Use the provided resource, economic, and social considerations or list other considerations identified during scoping.  The list of considerations may be expanded by listing subcategories, such as wind erosion, sheet erosion, gully erosion etc.  Utilize the South Dakota Technical Guide (SDTG), Section III, Resource Quality Criteria, and Section V-CPPE, to help in defining concerns, criteria, and possible effects.</t>
  </si>
  <si>
    <t>Is the proposed action or area of potential effects in an area where state listed threatened or endangered species exist or could exist?  Refer to the E&amp;T portion of the Planning Tool (in Toolkit) for "hits" and refer to the E&amp;T proceedure found in Section IIE of the SDTG.</t>
  </si>
  <si>
    <r>
      <t xml:space="preserve">If your answer is “Yes,” ensure that potential adverse effects are avoided to the extent feasible and document and describe the effects (as if it was funded by NRCS) in the notes sections of this help sheet for the SD-CPA-52, including both short-term and long-term effects. Document on the SD-CPA-52 the need for the lead Federal agency to consult or conference with USFWS.  </t>
    </r>
    <r>
      <rPr>
        <b/>
        <u val="single"/>
        <sz val="10"/>
        <rFont val="Arial"/>
        <family val="2"/>
      </rPr>
      <t xml:space="preserve">The </t>
    </r>
    <r>
      <rPr>
        <b/>
        <i/>
        <u val="single"/>
        <sz val="10"/>
        <rFont val="Arial"/>
        <family val="2"/>
      </rPr>
      <t>NRCS shall cease planning until documentation has been provided for the files to show that the species concerns have been addressed.</t>
    </r>
  </si>
  <si>
    <r>
      <t xml:space="preserve">If your answer is </t>
    </r>
    <r>
      <rPr>
        <b/>
        <sz val="10"/>
        <rFont val="Arial"/>
        <family val="2"/>
      </rPr>
      <t>“No,”</t>
    </r>
    <r>
      <rPr>
        <sz val="10"/>
        <rFont val="Arial"/>
        <family val="0"/>
      </rPr>
      <t xml:space="preserve"> and your answer in </t>
    </r>
    <r>
      <rPr>
        <b/>
        <sz val="10"/>
        <rFont val="Arial"/>
        <family val="2"/>
      </rPr>
      <t>step F2</t>
    </r>
    <r>
      <rPr>
        <sz val="10"/>
        <rFont val="Arial"/>
        <family val="0"/>
      </rPr>
      <t xml:space="preserve"> was </t>
    </r>
    <r>
      <rPr>
        <b/>
        <sz val="10"/>
        <rFont val="Arial"/>
        <family val="2"/>
      </rPr>
      <t>“May affect,”</t>
    </r>
    <r>
      <rPr>
        <sz val="10"/>
        <rFont val="Arial"/>
        <family val="0"/>
      </rPr>
      <t xml:space="preserve"> inform the client of NRCS's policy concerning endangered and threatened species and the need to use alternative conservation treatments to avoid adverse effects on species or their habitats.  Further NRCS assistance will be provided only if an alternative is selected that avoids adverse effects or the landowner obtains clearance or a Section 10 permit from the USFWS.  Refer the client to USFWS to address their responsibilities under Section 9 of the ESA.  </t>
    </r>
  </si>
  <si>
    <t>Migratory birds occur across all landscapes in SD; therefore, any activity undertaken has the potential to affect migratory birds.</t>
  </si>
  <si>
    <t xml:space="preserve">Will the proposed action or activity result in a migratory bird or any part, nest or egg of the bird, being pursued, hunted, taken, captured, or killed, or will it result in an attempt to take, capture, kill, or possess a migratory bird or any part, nest, or egg?  </t>
  </si>
  <si>
    <t>The NRCS will terminate assistance. If assistance is terminated, indicate the circumstances on the SD-CPA-52 or equivalent or contact the NRCS state office for assistance.</t>
  </si>
  <si>
    <t>The client will obtain a permit from the FWS before the action is implemented; or</t>
  </si>
  <si>
    <t>An alternative conservation system will be implemented that avoids the effect; or</t>
  </si>
  <si>
    <t>When known to the NRCS, the agency will advise the producer when proposed practices that are to be installed without any federal assistance appear to have the potential to affect historic properties and provide the name(s) of possible contacts (e.g. the SHPO and THPO) who may provide guidance on identifying and protecting historic properties.  Additionally, the plan will advise the producer that state or local cultural resources, historic preservation or state burial laws may apply.  The producer may use these data if he/she decides to implement the conservation plan without NRCS financial assistance.</t>
  </si>
  <si>
    <t>Technical determinations based upon empirical or factual findings and determinations of compliance or non-compliance including, but not limited to, wetlands determinations, determinations of HEL, certification of the existence of a wetland or HEL, determination of prime and unique farmland, and the like;</t>
  </si>
  <si>
    <t>Changes or amendments to approved actions when the NRCS state office, in consultation with the SHPO/THPO, concur that such changes have no potential to affect National Register eligible properties.</t>
  </si>
  <si>
    <t xml:space="preserve">The form SD-CPA-52 is the instrument used to summarize the effects of conservation practices and systems.  It also provides summary documentation of the environmental evaluation (EE) of the planned actions.  The EE is “a concurrent part of the planning process in which the potential long-term and short-term impacts of an action on people, their physical surroundings, and nature are evaluated and alternative actions explored” (National Planning Procedures Handbook (NPPH), Amendment 3, January 2000).  The EE applies to all assistance provided by the NRCS General Manual (GM) 190, Part 410.5). </t>
  </si>
  <si>
    <t xml:space="preserve">Enter the conservation management unit to which this evaluation applies.  This may be done by legal description, field, pasture, tract, land use (i.e., cropland, rangeland, woodland, etc.,) by resource area (i.e., riparian corridor or wetland area,) or any other suitable geographic division. </t>
  </si>
  <si>
    <t xml:space="preserve">Is this activity exempted under the National Programmatic Agreement because the potential effects are foreseeable and likely to be minimal or not adverse.  See Exemptions.* </t>
  </si>
  <si>
    <t>If your answer is "No," to all questions in Step 3 then additional evaluation is not needed.  Document the finding on form SD-CPA-52 or equivalent and proceed with planning.</t>
  </si>
  <si>
    <t>If “No,” the district conservationist will determine whether to continue to provide assistance.  Go to Step 5.</t>
  </si>
  <si>
    <t>If "Yes," the appropiate NRCS representative shall determine and inform the land user of alternative methods of achieving the objective, as well as, alternative locations outside of the base floodplain.  The NRCS representative shall inform any private parties participating of the hazards of locating actions in the floodplain.  Document the effects of all alternatives on form SD-CPA-52 and go to Step 2.</t>
  </si>
  <si>
    <t>In the area affected by the NRCS action, are there low income populations, minority populations, Indian Tribes, or those populations that have been adversely impacted by environmental effects resulting from governmental actions?</t>
  </si>
  <si>
    <t>Initiate community outreach to affected and interested parties that are categorized as low income, minority, or as Indian Tribes.  The purpose of this is to encourage participation and input on the proposed program or activity and any alternatives or mitigating options.  Participation of these populations may require adaptive or innovative approaches to overcome linguistic, institutional, cultural, economic, historic, or other potential barriers to effective participation.  Go to Step 4.</t>
  </si>
  <si>
    <t xml:space="preserve">If UNKNOWN, review the publication "Noxious Weed Control" (SD State University Publication FS525N) at: </t>
  </si>
  <si>
    <t xml:space="preserve">If no, then document the effects, including the reasons, on form SD-CPA-52 or equivalent. After discussing the situation with the client, indicate on the SD-CPA-52 which of the following options will be pursued: </t>
  </si>
  <si>
    <t>Steps 1 and 2 evaluate migratory birds in general.  Step 3 specifically evaluates the American bald eagle.  Fill out all three steps unless the American bald eagle or its nest/winter roost habitat is not present in your Area of Potential Effect (APE).</t>
  </si>
  <si>
    <t>Land Reclamation (subsidence treatment)</t>
  </si>
  <si>
    <t>Land Reclamation (toxic discharge control)</t>
  </si>
  <si>
    <t>Land Reclamation (highwall treatment)</t>
  </si>
  <si>
    <t>Mine Shaft &amp; Adit Closing</t>
  </si>
  <si>
    <t xml:space="preserve">Negligible. </t>
  </si>
  <si>
    <t>Significant increase , practice must be applied to eliminate hazards.</t>
  </si>
  <si>
    <t>Land Clearing (woodland)</t>
  </si>
  <si>
    <t>Slight decrease from land use conversion, slight increase due to reduced flooding.</t>
  </si>
  <si>
    <t>Moderate decrease because of presence of floodway affecting field operations.</t>
  </si>
  <si>
    <t>Forest Land Erosion Control System</t>
  </si>
  <si>
    <t>Forest Land Management</t>
  </si>
  <si>
    <t>Slight decrese to moderate increase.</t>
  </si>
  <si>
    <t>Slight, convert to structure.</t>
  </si>
  <si>
    <t>Slight decrease, lose cropland as structure is installed.</t>
  </si>
  <si>
    <t>Slight to moderate decrease due to design specifications.</t>
  </si>
  <si>
    <t>Eastern Gray Squirrel</t>
  </si>
  <si>
    <t>Eastern Meadowlark</t>
  </si>
  <si>
    <t>Elktoe</t>
  </si>
  <si>
    <t>Evening Bat</t>
  </si>
  <si>
    <t>Fawnsfoot</t>
  </si>
  <si>
    <t>Ferruginous Hawk</t>
  </si>
  <si>
    <t>Flammulated Owl</t>
  </si>
  <si>
    <t>Flat Floater</t>
  </si>
  <si>
    <t>Fox Snake</t>
  </si>
  <si>
    <t>Fringe-Tailed Myotis</t>
  </si>
  <si>
    <t>Golden Eagle</t>
  </si>
  <si>
    <t>Golden Redhorse</t>
  </si>
  <si>
    <t>Gray Treefrog</t>
  </si>
  <si>
    <t>Great Blue Heron</t>
  </si>
  <si>
    <t>Great Egret</t>
  </si>
  <si>
    <t>Green-Backed Heron</t>
  </si>
  <si>
    <t>Henslow's Sparrow</t>
  </si>
  <si>
    <t>Hickorynut</t>
  </si>
  <si>
    <t>High Plains Tiger Beetle</t>
  </si>
  <si>
    <t>Hooded Merganser</t>
  </si>
  <si>
    <t>Horned Grebe</t>
  </si>
  <si>
    <t>Hornyhead Chub</t>
  </si>
  <si>
    <t>Iowa Skipper</t>
  </si>
  <si>
    <t>King Rail</t>
  </si>
  <si>
    <t>Kit Or Swift Fox</t>
  </si>
  <si>
    <t>Lake Chub</t>
  </si>
  <si>
    <t>Lake Sturgeon</t>
  </si>
  <si>
    <t>Le Conte's Sparrow</t>
  </si>
  <si>
    <t>Least Bittern</t>
  </si>
  <si>
    <t>Least Shrew</t>
  </si>
  <si>
    <t>Lesser Earless Lizard</t>
  </si>
  <si>
    <t>Lewis' Woodpecker</t>
  </si>
  <si>
    <t>Lilliput</t>
  </si>
  <si>
    <t>Little Blue Heron</t>
  </si>
  <si>
    <t>Little White Tiger Beetle</t>
  </si>
  <si>
    <t>Logperch</t>
  </si>
  <si>
    <t>Long-Billed Curlew</t>
  </si>
  <si>
    <t>Long-Eared Myotis</t>
  </si>
  <si>
    <t>Long-Eared Owl</t>
  </si>
  <si>
    <t>Longnose Gar</t>
  </si>
  <si>
    <t>Lynx</t>
  </si>
  <si>
    <t>Many-Lined Skink</t>
  </si>
  <si>
    <t>Mapleleaf</t>
  </si>
  <si>
    <t>Will the proposed activity adversely impact any wetland areas?</t>
  </si>
  <si>
    <t>Do practicable alternatives exist which avoid or minimize adverse impacts to wetlands?</t>
  </si>
  <si>
    <t>Does the client wish to pursue an identified practicable alternative that avoids or minimizes adverse impacts to wetlands?</t>
  </si>
  <si>
    <t>If “Yes,” meaning the client selects one of the alternative options, continue with planning and technical assistance for the activity, and if applicable, the development of an associated mitigation plan.  Prior to, or concurrent with, NRCS assistance, the client must obtain all necessary permits or approvals related to work in wetlands.  Document effects on form SD-CPA-52 or equivalent.</t>
  </si>
  <si>
    <t>Is there a designated Wild, Scenic, or Recreational River segment in or near the planning area?</t>
  </si>
  <si>
    <t>List all federal species to be evaluated:</t>
  </si>
  <si>
    <t>If your answer is anything other than "No effect,” complete the species, practice, and finding table below and then go to Step F4.</t>
  </si>
  <si>
    <t>Significant decrease, cropland taken out of production.</t>
  </si>
  <si>
    <t>Significant without practice effective aquaculture would be limited.</t>
  </si>
  <si>
    <t>If no, then go to Step 3.</t>
  </si>
  <si>
    <t>Slight increase due to more efficient and safe use of water.</t>
  </si>
  <si>
    <t>Negligible to slight increase due to improved water conservation.</t>
  </si>
  <si>
    <t>Entomobrya troglodytes</t>
  </si>
  <si>
    <t>American Burying Beetle</t>
  </si>
  <si>
    <t>Nicrophorus americanus</t>
  </si>
  <si>
    <t>American Eel</t>
  </si>
  <si>
    <t>Anguilla rostrata</t>
  </si>
  <si>
    <t>Pelecanus erythrorhynchos</t>
  </si>
  <si>
    <t>Scolopax minor</t>
  </si>
  <si>
    <t>Sorex arcticus</t>
  </si>
  <si>
    <t>Ammodramus bairdii</t>
  </si>
  <si>
    <t>Bald Eagle</t>
  </si>
  <si>
    <t>Haliaeetus leucocephalus</t>
  </si>
  <si>
    <t>Tyto alba</t>
  </si>
  <si>
    <t>Chlorochroa belfragii</t>
  </si>
  <si>
    <t>Ictiobus niger</t>
  </si>
  <si>
    <t>Storeria occipitomaculata pahasapae</t>
  </si>
  <si>
    <t>Ligumia recta</t>
  </si>
  <si>
    <t>Chlidonias niger</t>
  </si>
  <si>
    <t>Mniotilta varia</t>
  </si>
  <si>
    <t>Picoides arcticus</t>
  </si>
  <si>
    <t>Nycticorax nycticorax</t>
  </si>
  <si>
    <t>Himantopus mexicanus</t>
  </si>
  <si>
    <t>Percina maculata</t>
  </si>
  <si>
    <t>Blanding's Turtle</t>
  </si>
  <si>
    <t>Emydoidea blandingii</t>
  </si>
  <si>
    <t>Cycleptus elongatus</t>
  </si>
  <si>
    <t>Polioptila caerulea</t>
  </si>
  <si>
    <t>Spizella breweri</t>
  </si>
  <si>
    <t>Buteo platypterus</t>
  </si>
  <si>
    <t>Poanes viator</t>
  </si>
  <si>
    <t>Certhia americana</t>
  </si>
  <si>
    <t>Storeria dekayi</t>
  </si>
  <si>
    <t>Bucephala albeola</t>
  </si>
  <si>
    <t>Athene cunicularia</t>
  </si>
  <si>
    <t>Larus californicus</t>
  </si>
  <si>
    <t>Carpodacus cassinii</t>
  </si>
  <si>
    <t>Tyrannus vociferans</t>
  </si>
  <si>
    <t>Central Mudminnow</t>
  </si>
  <si>
    <t>Umbra limi</t>
  </si>
  <si>
    <t>Dendroica cerulea</t>
  </si>
  <si>
    <t>Caprimulgus caronlinensis</t>
  </si>
  <si>
    <t>Aechmophorus clarkii</t>
  </si>
  <si>
    <t>Nucifraga columbiana</t>
  </si>
  <si>
    <t>Common Loon</t>
  </si>
  <si>
    <t>Gavia immer</t>
  </si>
  <si>
    <t>Mergus merganser</t>
  </si>
  <si>
    <t>Phalaenoptilus nuttallii</t>
  </si>
  <si>
    <t>Sterna hirundo</t>
  </si>
  <si>
    <t>Accipiter cooperii</t>
  </si>
  <si>
    <t>Cooper's Rocky Mountainsnail</t>
  </si>
  <si>
    <t>Oreohelix strigosa cooperi</t>
  </si>
  <si>
    <t>Hyla chrysoscelis</t>
  </si>
  <si>
    <t>Lasmigona compressa</t>
  </si>
  <si>
    <t>Strophitus undulatus</t>
  </si>
  <si>
    <t>Dakota Skipper</t>
  </si>
  <si>
    <t>Hesperia dacotae</t>
  </si>
  <si>
    <t>Vertigo arthuri</t>
  </si>
  <si>
    <t>Truncilla truncata</t>
  </si>
  <si>
    <t>Sorex nanus</t>
  </si>
  <si>
    <t>Tamias striatus</t>
  </si>
  <si>
    <t>Sciurus carolinensis</t>
  </si>
  <si>
    <t>Sturnella magna</t>
  </si>
  <si>
    <t>Alasmidonta marginata</t>
  </si>
  <si>
    <t>Nycticeius humeralis</t>
  </si>
  <si>
    <t>Truncilla donaciformis</t>
  </si>
  <si>
    <t>Buteo regalis</t>
  </si>
  <si>
    <t>Otus flammeolus</t>
  </si>
  <si>
    <t>Anodonta suborbiculata</t>
  </si>
  <si>
    <t>Elaphe vulpina</t>
  </si>
  <si>
    <t>Myotis thysanodes pahasapensis</t>
  </si>
  <si>
    <t>Aquila chrysaetos</t>
  </si>
  <si>
    <t>Moxostoma erythrurum</t>
  </si>
  <si>
    <t>Mccown's Longspur</t>
  </si>
  <si>
    <t>Merlin</t>
  </si>
  <si>
    <t>Merriam's Shrew</t>
  </si>
  <si>
    <t>Mooneye</t>
  </si>
  <si>
    <t>Mountain Plover</t>
  </si>
  <si>
    <t>Mountain Sucker</t>
  </si>
  <si>
    <t>Mudpuppy</t>
  </si>
  <si>
    <t>Mulberry Wing</t>
  </si>
  <si>
    <t>Mystery Vertigo</t>
  </si>
  <si>
    <t>Northern Cricket Frog</t>
  </si>
  <si>
    <t>Northern Flying Squirrel</t>
  </si>
  <si>
    <t>Northern Goshawk</t>
  </si>
  <si>
    <t>Northern Hog Sucker</t>
  </si>
  <si>
    <t>Northern Mockingbird</t>
  </si>
  <si>
    <t>Northern Myotis</t>
  </si>
  <si>
    <t>Northern Prairie Lizard</t>
  </si>
  <si>
    <t>Northern Saw-Whet Owl</t>
  </si>
  <si>
    <t>Northern Water Snake</t>
  </si>
  <si>
    <t>Olive-Sided Flycatcher</t>
  </si>
  <si>
    <t>Ottoe Skipper</t>
  </si>
  <si>
    <t>Paper Pondshell</t>
  </si>
  <si>
    <t>Pileated Woodpecker</t>
  </si>
  <si>
    <t>Pimpleback</t>
  </si>
  <si>
    <t>Pink Heelsplitter</t>
  </si>
  <si>
    <t>Pistolgrip</t>
  </si>
  <si>
    <t>Plain Pocketbook</t>
  </si>
  <si>
    <t>Plains Leopard Frog</t>
  </si>
  <si>
    <t>Plains Spotted Skunk</t>
  </si>
  <si>
    <t>Plains Topminnow</t>
  </si>
  <si>
    <t>Pondhorn</t>
  </si>
  <si>
    <t>Pondmussel</t>
  </si>
  <si>
    <t>Powesheik Skipperling</t>
  </si>
  <si>
    <t>Prairie Falcon</t>
  </si>
  <si>
    <t>Purple Wartyback</t>
  </si>
  <si>
    <t>Pygmy Nuthatch</t>
  </si>
  <si>
    <t>Pygmy Shrew</t>
  </si>
  <si>
    <t>Quillback</t>
  </si>
  <si>
    <t>Redbelly Snake</t>
  </si>
  <si>
    <t>Red-Necked Grebe</t>
  </si>
  <si>
    <t>Regal Fritillary</t>
  </si>
  <si>
    <t>Ringneck Snake</t>
  </si>
  <si>
    <t>River Shiner</t>
  </si>
  <si>
    <t>Rock Pocketbook</t>
  </si>
  <si>
    <t>Rosyface Shiner</t>
  </si>
  <si>
    <t>Round Pigtoe</t>
  </si>
  <si>
    <t>Ruby-Throated Hummingbird</t>
  </si>
  <si>
    <t>Sage Thrasher</t>
  </si>
  <si>
    <t>Sagebrush Lizard</t>
  </si>
  <si>
    <t>Sagebrush Vole</t>
  </si>
  <si>
    <t>Scarlet Tanager</t>
  </si>
  <si>
    <t>Sharp-Shinned Hawk</t>
  </si>
  <si>
    <t>Sharp-Tailed Sparrow</t>
  </si>
  <si>
    <t>Short-Horned Lizard</t>
  </si>
  <si>
    <t>Silver Chub</t>
  </si>
  <si>
    <t>Silver Lamprey</t>
  </si>
  <si>
    <t>Silverband Shiner</t>
  </si>
  <si>
    <t>Silver-Haired Bat</t>
  </si>
  <si>
    <t>Six-Lined Racerunner</t>
  </si>
  <si>
    <t>Skipjack Herring</t>
  </si>
  <si>
    <t>Slenderhead Darter</t>
  </si>
  <si>
    <t>Smooth Green Snake</t>
  </si>
  <si>
    <t>Smooth Softshell</t>
  </si>
  <si>
    <t>Snowy Egret</t>
  </si>
  <si>
    <t>Southern Bog Lemming</t>
  </si>
  <si>
    <t>Spike</t>
  </si>
  <si>
    <t>Spiny Softshell</t>
  </si>
  <si>
    <t>Spotted Ground Squirrel</t>
  </si>
  <si>
    <t>Sprague's Pipit</t>
  </si>
  <si>
    <t>Stout Floater</t>
  </si>
  <si>
    <t>Striate Disc</t>
  </si>
  <si>
    <t>Suckermouth Minnow</t>
  </si>
  <si>
    <t>Swainson's Hawk</t>
  </si>
  <si>
    <t>Tawny Crescent</t>
  </si>
  <si>
    <t>Threehorn Wartyback</t>
  </si>
  <si>
    <t>Threeridge</t>
  </si>
  <si>
    <t>Three-Toed Woodpecker</t>
  </si>
  <si>
    <t>Townsend's Big-Eared Bat</t>
  </si>
  <si>
    <t>Tricolored Heron</t>
  </si>
  <si>
    <t>Veery</t>
  </si>
  <si>
    <t>Virginia's Warbler</t>
  </si>
  <si>
    <t>Wabash Pigtoe</t>
  </si>
  <si>
    <t>Water Shrew</t>
  </si>
  <si>
    <t>Western Box Turtle</t>
  </si>
  <si>
    <t>Whip-Poor-Will</t>
  </si>
  <si>
    <t>White-Faced Ibis</t>
  </si>
  <si>
    <t>Winged Mapleleaf</t>
  </si>
  <si>
    <t>Wood Frog</t>
  </si>
  <si>
    <t>Wood Thrush</t>
  </si>
  <si>
    <t>Yellow Rail</t>
  </si>
  <si>
    <t>Yellow Sandshell</t>
  </si>
  <si>
    <t>Yellow-Crowned Night-Heron</t>
  </si>
  <si>
    <t>Yellow-Throated Vireo</t>
  </si>
  <si>
    <t>Features on maps labeled as stream, lake, river, creek, gulch, arroyo, etc.</t>
  </si>
  <si>
    <t>Slight decrease, lose cropland as ditch is installed.</t>
  </si>
  <si>
    <t>Significant increase in adjacent eroding areas.</t>
  </si>
  <si>
    <t>Moderate increase due to control of eroding areas.</t>
  </si>
  <si>
    <t>Moderate increase must apply the practice when plants can be established.</t>
  </si>
  <si>
    <t>Significant decrease due to implementation and establishment costs.</t>
  </si>
  <si>
    <t>Dry Hydrant</t>
  </si>
  <si>
    <t>Slight increase, offset by efficient use of irrigation water.</t>
  </si>
  <si>
    <t>Is the proposed action and/or area of potential effects in an area where federally designated or proposed critical habitat exists?  Found in Section IIE of the SDTG (e.g., Piping Plover).</t>
  </si>
  <si>
    <t>What is the expected impact of this alternative on the species identified in Step S1?  Refer to the Effects Evaluation Areas for SD State Listed Threatened and Endangered Species found in Section IIE of the SDTG.</t>
  </si>
  <si>
    <t>Refer to the T&amp;E portion of the Planning Tool (in Toolkit) for "hits" and refer to the T&amp;E proceedure found in Section IIE of the SDTG.</t>
  </si>
  <si>
    <t>Follow SD cultural resource management procedures and complete the appropriate SD-SSC-1 or SD-SSC-2 Form.  Continue planning or consult with a CRS, if indicated on the form.  Document the final decision (include the appropriate form, or report, and the final CRS response).  See cultural resource database.  Current SD cultural resources information can be found in the SDTG, Section IID.</t>
  </si>
  <si>
    <t>3a. Do you have a nest and/or winter roost tree(s) within one mile of your project impact area (APE)?</t>
  </si>
  <si>
    <t>3b. Will the activity be visible from the nest or winter roost site AND no similar activity within one mile of nest/roost sites?</t>
  </si>
  <si>
    <t>If Yes, then remain 660 feet away from the nest with your action (including all aspects of construction) unless otherwise approved by an NRCS biologist.  Contact a NRCS biologist for further information.</t>
  </si>
  <si>
    <r>
      <t xml:space="preserve">3c. Will the activity </t>
    </r>
    <r>
      <rPr>
        <b/>
        <sz val="10"/>
        <rFont val="Arial"/>
        <family val="2"/>
      </rPr>
      <t>NOT be visible</t>
    </r>
    <r>
      <rPr>
        <sz val="10"/>
        <rFont val="Arial"/>
        <family val="2"/>
      </rPr>
      <t xml:space="preserve"> from the nest or winter roost site </t>
    </r>
    <r>
      <rPr>
        <b/>
        <sz val="10"/>
        <rFont val="Arial"/>
        <family val="2"/>
      </rPr>
      <t>AND no similar activity</t>
    </r>
    <r>
      <rPr>
        <sz val="10"/>
        <rFont val="Arial"/>
        <family val="2"/>
      </rPr>
      <t xml:space="preserve"> within one mile of nest/roost sites?</t>
    </r>
  </si>
  <si>
    <t>If Yes, then remain 330 feet away from nest.  If your action occurs within 330 to 660 feet, then adhere to breeding time of year restriction (Feb. 1 through July 31) and winter roost time of year restriction (November 1 through March 31).  Contact a NRCS biologist for further information.</t>
  </si>
  <si>
    <t>3d. Will the activity be visible from the nest or winter roost site AND there IS similar activity within one mile of nest/roost sites?</t>
  </si>
  <si>
    <t>If Yes, then remain 330 feet away from nest, or as close as existing tolerated activity of similar scope.  If your action occurs within 330 to 660 feet then adhere to breeding time of year restriction (Feb. 1 through July 31) and winter roost time of year restriction (November 1 through March 31).</t>
  </si>
  <si>
    <t>If Yes, then remain 660 feet away, or as close as existing tolerated activity of similar scope.  Contact an NRCS biologist for further information.</t>
  </si>
  <si>
    <r>
      <t xml:space="preserve">3e. Will the activity </t>
    </r>
    <r>
      <rPr>
        <b/>
        <sz val="10"/>
        <rFont val="Arial"/>
        <family val="2"/>
      </rPr>
      <t>NOT be visible</t>
    </r>
    <r>
      <rPr>
        <sz val="10"/>
        <rFont val="Arial"/>
        <family val="2"/>
      </rPr>
      <t xml:space="preserve"> from the nest or witner roost site </t>
    </r>
    <r>
      <rPr>
        <b/>
        <sz val="10"/>
        <rFont val="Arial"/>
        <family val="2"/>
      </rPr>
      <t>AND there IS similar activity</t>
    </r>
    <r>
      <rPr>
        <sz val="10"/>
        <rFont val="Arial"/>
        <family val="2"/>
      </rPr>
      <t xml:space="preserve"> within one mile of nest/roost sites?</t>
    </r>
  </si>
  <si>
    <t>See the SDTG, Section II, A, 5d, for information and listing.</t>
  </si>
  <si>
    <t xml:space="preserve">Does the proposed action convert farmland to a nonagricultural use? </t>
  </si>
  <si>
    <t>Slight decrease, structure built on cropland.</t>
  </si>
  <si>
    <t>Significant increase.</t>
  </si>
  <si>
    <t>Slight to significant increase depending on type of storage structure.</t>
  </si>
  <si>
    <t>Slight to moderate decrease due to establishment costs.</t>
  </si>
  <si>
    <t>Slight decrease to moderate increase.</t>
  </si>
  <si>
    <t>Fence</t>
  </si>
  <si>
    <t>Significant increase during installation, moderate decrease in long-term to manage livestock.</t>
  </si>
  <si>
    <t>Slight to moderate increase based on management objectives</t>
  </si>
  <si>
    <t>Form</t>
  </si>
  <si>
    <t>314m</t>
  </si>
  <si>
    <t>Slight, cropland converted to border.</t>
  </si>
  <si>
    <t>Moderate decrease, lost cropland.</t>
  </si>
  <si>
    <t>Slight decrease due to efficient equipment turns at ends of fields.</t>
  </si>
  <si>
    <t>Negligible to slight due to reduction of erosion.</t>
  </si>
  <si>
    <t>Slight increase practice needs to be established during growing season.</t>
  </si>
  <si>
    <t>Significant increase due to conveyance of water to the field.</t>
  </si>
  <si>
    <t>Brush Management (biological)</t>
  </si>
  <si>
    <t>314b</t>
  </si>
  <si>
    <t>Moderate increase, more land reclaimed for production.</t>
  </si>
  <si>
    <t>Negligible increase.</t>
  </si>
  <si>
    <t>Moderate increase due to restoration of natural plant community balance.</t>
  </si>
  <si>
    <t>Slight increase due to restoration of natural plant community.</t>
  </si>
  <si>
    <t>Slight to moderate decrease if additional livestock are purchased.</t>
  </si>
  <si>
    <t>Brush Management (chemical)</t>
  </si>
  <si>
    <t>314c</t>
  </si>
  <si>
    <t>Negligible increase for spraying operation.</t>
  </si>
  <si>
    <t>Slight increase for safely mixing and timely application.</t>
  </si>
  <si>
    <t>Significant increase must follow label instructions.</t>
  </si>
  <si>
    <t>Moderate decrease due to cost of herbicides.</t>
  </si>
  <si>
    <t>Brush Management (burning)</t>
  </si>
  <si>
    <t>314f</t>
  </si>
  <si>
    <t xml:space="preserve">Negligible.                          </t>
  </si>
  <si>
    <t>Slight to moderate increase during burning season.</t>
  </si>
  <si>
    <t>Slight increase for managing burns.</t>
  </si>
  <si>
    <t>Water &amp; Sediment Control Basin</t>
  </si>
  <si>
    <t xml:space="preserve">If “Yes,” describe on form SD-CPA–52 or equivalent the effects of the proposed activity on the wetland area.  Proceed to Step 3. </t>
  </si>
  <si>
    <r>
      <t>E.</t>
    </r>
    <r>
      <rPr>
        <sz val="10"/>
        <rFont val="Arial"/>
        <family val="2"/>
      </rPr>
      <t xml:space="preserve"> Describe the Purpose and Need for Action:</t>
    </r>
  </si>
  <si>
    <r>
      <t>D.</t>
    </r>
    <r>
      <rPr>
        <sz val="10"/>
        <rFont val="Arial"/>
        <family val="0"/>
      </rPr>
      <t xml:space="preserve"> Describe the Client's Objective(s):</t>
    </r>
  </si>
  <si>
    <t>If effect is positive or negative to any of the following, explain in the notes section of the Effects Determination Help Sheet or on an attachment.  Separate documentation should be attached if required (i.e., Cultural Resources and Endangered &amp; Threatened (E&amp;T) Species).</t>
  </si>
  <si>
    <t>Planning SWAPA+H Resource Considerations Correlating to National Environmental Protection Act's (NEPA) Affected Environment, Alternatives, and Environmental Impact Parameters</t>
  </si>
  <si>
    <r>
      <t>M.</t>
    </r>
    <r>
      <rPr>
        <sz val="10"/>
        <rFont val="Arial"/>
        <family val="0"/>
      </rPr>
      <t xml:space="preserve"> Mitigation/Best Management Practices:</t>
    </r>
  </si>
  <si>
    <r>
      <t xml:space="preserve">has been </t>
    </r>
    <r>
      <rPr>
        <b/>
        <sz val="10"/>
        <rFont val="Arial"/>
        <family val="2"/>
      </rPr>
      <t>sufficiently analyzed</t>
    </r>
    <r>
      <rPr>
        <sz val="10"/>
        <rFont val="Arial"/>
        <family val="0"/>
      </rPr>
      <t xml:space="preserve"> in an existing Natural Resources Conservation Service (NRCS) environmental document</t>
    </r>
  </si>
  <si>
    <t>The Farm Service Agency (FSA) or other federal agency responsible official must sign and date for FSA or other agency funded activities.  If the NRCS is providing the financial assistance then the NRCS responsible official must sign and date.  The Responsible Federal Official/Agency that signs the "R" signature line is responsible for making the NEPA finding and completing any needed consultations.</t>
  </si>
  <si>
    <t xml:space="preserve">Document contact and communications with the United States Fish and Wildlife Service (USFWS) US Army Corps of Engineers (COE), Environmental Protection Agency (EPA), NRCS specialists, state environmental agencies, etc., and others consulted, including public participation activities. </t>
  </si>
  <si>
    <t>The individual responsible for completing the SD-CPA-52 must sign and date the Form indicating they have used the best available information.  This signature is particularly important when a Technical Service Provider (TSP) is completing the SD-CPA-52 or when the NRCS is providing technical assistance on behalf of another agency.</t>
  </si>
  <si>
    <t>If one or more extraordinary circumstances are found to apply to the proposed action, determine whether the proposal can be modified to mitigate the adverse effects and prevent the extraordinary circumstances.  If this can be done and the client agrees to the change, then the proposed action may be modified and categorically excluded.  If the proposed action cannot be modified or the client refuses to accept a proposed change, prepare an Environmental Assessment (EA) or Environmental Impact Statement (EIS) as indicated above.</t>
  </si>
  <si>
    <t xml:space="preserve">Explain the reasons for making the "finding" identified in "P."  Cite any references, analysis, data, or documents which support the finding.  If tiering to an existing NEPA document, the citation must be provided in P.2.  </t>
  </si>
  <si>
    <r>
      <t xml:space="preserve">Refer to the </t>
    </r>
    <r>
      <rPr>
        <b/>
        <i/>
        <sz val="10"/>
        <rFont val="Arial"/>
        <family val="2"/>
      </rPr>
      <t>South Dakota Procedures for Threatened, Endangered, and Other Special Concern Species, Implementation Guidance</t>
    </r>
    <r>
      <rPr>
        <b/>
        <sz val="10"/>
        <rFont val="Arial"/>
        <family val="2"/>
      </rPr>
      <t xml:space="preserve"> for instructions regarding this Help Sheet.  Also, refer to Section II of the South Dakota Technical Guide (SDTG) for information pertaining to listed species and their habitats and guidance that will assist you.  If you are uncertain about the status of endangered, threatened or special concern species or their habitats in the planning area and/or area of potential effects, consult with a SD NRCS biologist. </t>
    </r>
  </si>
  <si>
    <t>Is the proposed action and/or area of potential effects in an area where a federally listed endangered, threatened, proposed or candidate species is known to exist?  Refer to the E&amp;T portion of the Planning Tool (in Toolkit), Topeka shiner maps, and orchid soils where applicable.</t>
  </si>
  <si>
    <t xml:space="preserve">Is the proposed action and/or area of potential effects in an area where habitat for a federally listed endangered, threatened, proposed or candidate species exists?  Refer to the USFWS link below to determine what species potentially occur in your county. </t>
  </si>
  <si>
    <t>Utilize the SD-ECS-18 to evaluate potential habitats for species that may not have a "known location" identified as a "hit" in the E&amp;T portion of the Planning Tool.  Be sure to address all species/habitats potentially occuring in your county.</t>
  </si>
  <si>
    <t xml:space="preserve">What is the anticipated impact of this alternative on the species identified in Step F1?  Consider the short- and long-term impacts and direct, indirect, and cumulative impacts of all conservation practices included in the alternative.  Refer to the Federal Species Matrix-TShiner and Federal Species Matrix-Other.  If the Federal Species Matrices list a conservation practice as Not Likely to Adversely Affect (NLAA) with Conditions for Implementing Conservation Practices (CICP), is the landowner/client willing to design, construct, install, and maintain the practices in this alternative according to the identified CICPs?  If not, evaluate if another practice could achieve the landowner/client's goals without adverse impacts to listed species or habitats, and evaluate it as another alternative.  Otherwise the action is possibly a "may affect" and site-specific informal consultation is required.  </t>
  </si>
  <si>
    <t>If your planning to implement a NRCS conservation practice for a Conservation Reserve Program (CRP) (FSA) contract then select "To Be determined" from the drop down list as the NRCS is not authorized to make the effects determination call for FSA.   Document the species findings in the "Federal Species Notes" section below.</t>
  </si>
  <si>
    <t xml:space="preserve">Refer the client and the lead federal agency to USFWS to address their responsibilities under Sections 9 and 10 of the ESA, for federally listed species. </t>
  </si>
  <si>
    <t>Is the NRCS providing financial assistance or otherwise controlling the action (e.g., client action on United States Department of Agriculture easements or Food Security Act compliance issues such as HEL plans and minimal effects determinations)?</t>
  </si>
  <si>
    <t>Pick "To Be Determined," No effect,"  "NLAA CICP," "NLAA Beneficial (Ben)," "NLAA Insignificant and Discountable (I&amp;D)," or "May affect," from the below definitions and place in the following table for each federal species and each practice.</t>
  </si>
  <si>
    <r>
      <t>If your answer is "</t>
    </r>
    <r>
      <rPr>
        <b/>
        <sz val="10"/>
        <rFont val="Arial"/>
        <family val="2"/>
      </rPr>
      <t>No</t>
    </r>
    <r>
      <rPr>
        <sz val="10"/>
        <rFont val="Arial"/>
        <family val="2"/>
      </rPr>
      <t xml:space="preserve">," and your answer in step F2 was </t>
    </r>
    <r>
      <rPr>
        <b/>
        <sz val="10"/>
        <rFont val="Arial"/>
        <family val="2"/>
      </rPr>
      <t xml:space="preserve">NLAA CICPs:  </t>
    </r>
    <r>
      <rPr>
        <sz val="10"/>
        <rFont val="Arial"/>
        <family val="2"/>
      </rPr>
      <t xml:space="preserve">The landowner/client may elect to follow the CICP's (they must sign an agreement stating that they will comply with the terms of the consultation/conference), or they may select an alternative that avoids adverse effects, or they must complete their own consultation with USFWS and/or SD Game, Fish and Parks (SDGFP), and provide a copy of the appropriate agency's decision(s) to NRCS for the files.  </t>
    </r>
  </si>
  <si>
    <t xml:space="preserve">Further NRCS technical assistance will be provided only if an alternative conservation practice or treatment that avoids adverse effects is selected or according to the terms of the consultation and any permit that is obtained from the USFWS.  Refer the landowner/client to USFWS to address their responsibilities under Sections 9 and 10 of the ESA, for federally listed species.  </t>
  </si>
  <si>
    <r>
      <t xml:space="preserve">If your answer is </t>
    </r>
    <r>
      <rPr>
        <b/>
        <sz val="10"/>
        <rFont val="Arial"/>
        <family val="2"/>
      </rPr>
      <t>"Yes,"</t>
    </r>
    <r>
      <rPr>
        <sz val="10"/>
        <rFont val="Arial"/>
        <family val="0"/>
      </rPr>
      <t xml:space="preserve"> and your answer in</t>
    </r>
    <r>
      <rPr>
        <b/>
        <sz val="10"/>
        <rFont val="Arial"/>
        <family val="2"/>
      </rPr>
      <t xml:space="preserve"> step F2 was "May Affect," </t>
    </r>
    <r>
      <rPr>
        <sz val="10"/>
        <rFont val="Arial"/>
        <family val="0"/>
      </rPr>
      <t xml:space="preserve">inform the landowner/client that the NRCS must informally consult or conference for federal species with USFWS or they may select an alternative that avoids adverse effects.  The action will only be implemented in strict adherence to the terms of the consultation, and the landowner/client must sign an agreement stating that they will comply with the terms of the consultation/conference.  All consultation/conferencing documents will be referenced or attached to the SD-CPA-52. </t>
    </r>
  </si>
  <si>
    <t>If  “Yes” and the land user agrees to implement the alternative, no additional evaluation is needed concerning floodplain areas.  Document the finding, including the reasons, on form SD-CPA-52 and proceed with planning.  If otherwise, go to Step 5.</t>
  </si>
  <si>
    <t>If  “No,” written notification of the decision to terminate assistance shall be provided to the land user and the local conservation district.  Document the finding, including the reasons, on form SD-CPA-52.</t>
  </si>
  <si>
    <t>If “Yes,” the proposed action should be designed or modified to minimize the adverse effects to the extent possible.  A written public notice shall be locally circulated explaining why the action is proposed to be located in the base flood plain.  Document the finding, including the reasons, on form SD-CPA-52 and proceed with planning.</t>
  </si>
  <si>
    <t>http://agbiopubs.sdstate.edu/articles/FS525N.pdf</t>
  </si>
  <si>
    <t>As needed, conduct an inventory of the invasive species and identify areas at risk for future invasions. Document areas and management considerations in the conservation plan, SD-CPA-9, and/ or conservation assistance note.  Have appropriate tools, techniques, management strategies, and risks for invasive species prevention, control, and management been considered in the planning process?</t>
  </si>
  <si>
    <t>Stout Woodreed</t>
  </si>
  <si>
    <t>Stream Orchid</t>
  </si>
  <si>
    <t>Streamside Bluebells</t>
  </si>
  <si>
    <t>Sugar Bowls</t>
  </si>
  <si>
    <t>Summer Orophaca</t>
  </si>
  <si>
    <t>Sweet-Coltsfoot</t>
  </si>
  <si>
    <t>Sylvan Bluegrass</t>
  </si>
  <si>
    <t>Tall Cottongrass</t>
  </si>
  <si>
    <t>Tawny Sedge</t>
  </si>
  <si>
    <t>Threadleaf Phacelia</t>
  </si>
  <si>
    <t>Three-Nerved Goldenrod</t>
  </si>
  <si>
    <t>Timberline Bluegrass</t>
  </si>
  <si>
    <t>Toothwort</t>
  </si>
  <si>
    <t>Tufted Hairgrass</t>
  </si>
  <si>
    <t>Tufted Rockmat</t>
  </si>
  <si>
    <t>Tulip Gentain</t>
  </si>
  <si>
    <t>Turk's Cap Lily</t>
  </si>
  <si>
    <t>Twisted Ladies' Tresses</t>
  </si>
  <si>
    <t>Upright Carrion-Flower</t>
  </si>
  <si>
    <t>Variegated Scouring Rush</t>
  </si>
  <si>
    <t>Water Milfoil</t>
  </si>
  <si>
    <t>Waxy Bog-Star</t>
  </si>
  <si>
    <t>Western Mountain Ash</t>
  </si>
  <si>
    <t>Western Saxifrage</t>
  </si>
  <si>
    <t>Western Sedge</t>
  </si>
  <si>
    <t>Western Sword Fern</t>
  </si>
  <si>
    <t>White Fawn Lily</t>
  </si>
  <si>
    <t>White Groundcherry</t>
  </si>
  <si>
    <t>White Rattlesnake Root</t>
  </si>
  <si>
    <t>White Water-Lily</t>
  </si>
  <si>
    <t>White-Flowered Gilia</t>
  </si>
  <si>
    <t>Significant increase, species should be suitable for planned purpose.</t>
  </si>
  <si>
    <t>Cropland, Pasture, Range</t>
  </si>
  <si>
    <t>Forest Harvest Trails &amp; Landings</t>
  </si>
  <si>
    <t>Flexibility - Significant increase due to reduction of adverse harvest impacts.</t>
  </si>
  <si>
    <t>Significant increase must be utilized prior to harvest.</t>
  </si>
  <si>
    <t>Constructed Wetland</t>
  </si>
  <si>
    <t>Significant, convert to wetland.</t>
  </si>
  <si>
    <t>Significant decrease, convert from cropland to wetland.</t>
  </si>
  <si>
    <t>Slight increase due to a more conducive habitat.</t>
  </si>
  <si>
    <t>Significant increase in habitat capabilities.</t>
  </si>
  <si>
    <t>Wetland Restoration</t>
  </si>
  <si>
    <t>Wetland Creation</t>
  </si>
  <si>
    <t>Wetland Enhancement</t>
  </si>
  <si>
    <r>
      <t>F.</t>
    </r>
    <r>
      <rPr>
        <b/>
        <sz val="10"/>
        <rFont val="Arial"/>
        <family val="2"/>
      </rPr>
      <t xml:space="preserve"> Resource Considerations</t>
    </r>
    <r>
      <rPr>
        <sz val="10"/>
        <rFont val="Arial"/>
        <family val="2"/>
      </rPr>
      <t xml:space="preserve">           </t>
    </r>
    <r>
      <rPr>
        <sz val="8"/>
        <rFont val="Arial"/>
        <family val="2"/>
      </rPr>
      <t>(See SDTG,  Section III-Resource Quality Criteria and Section V-CPPE)</t>
    </r>
  </si>
  <si>
    <t>Slight increase due to more efficient use of water.</t>
  </si>
  <si>
    <t>Slight increase, offset by effective and efficient use of irrigation water.</t>
  </si>
  <si>
    <t>Slight to moderate increase to monitor soil moisture and crop condition.</t>
  </si>
  <si>
    <t>Slight to moderate increase from timing practices, require above average management skills.</t>
  </si>
  <si>
    <t>F.</t>
  </si>
  <si>
    <t>Resource inventory, monitoring, field trials, and other information gathering activities that do not involve subsurface disturbance.</t>
  </si>
  <si>
    <t>G.</t>
  </si>
  <si>
    <t>Broom Groundsel</t>
  </si>
  <si>
    <t>Brownish Sedge</t>
  </si>
  <si>
    <t>Buff Fleabane</t>
  </si>
  <si>
    <t>Bulbil Bladder Fern</t>
  </si>
  <si>
    <t>Bulbus Woodland Star</t>
  </si>
  <si>
    <t>Bur Sedge</t>
  </si>
  <si>
    <t>Bush Clover</t>
  </si>
  <si>
    <t>California Oatgrass</t>
  </si>
  <si>
    <t>Canada Rush</t>
  </si>
  <si>
    <t>Clustered Sedge</t>
  </si>
  <si>
    <t>Compass Plant</t>
  </si>
  <si>
    <t>Culver's Root</t>
  </si>
  <si>
    <t>Curly Sedge</t>
  </si>
  <si>
    <t>Dakota Buckwheat</t>
  </si>
  <si>
    <t>Declining Trillium</t>
  </si>
  <si>
    <t>Delicate Sedge</t>
  </si>
  <si>
    <t>Douglas' Dusty Maiden</t>
  </si>
  <si>
    <t>Downy Agrimony</t>
  </si>
  <si>
    <t>Downy Gentian</t>
  </si>
  <si>
    <t>Drummond's Wild Onion</t>
  </si>
  <si>
    <t>Dwarf Scouring Rush</t>
  </si>
  <si>
    <t>Easter Daisy</t>
  </si>
  <si>
    <t>Elegant Sedge</t>
  </si>
  <si>
    <t>Entire-Leaf Rosinweed</t>
  </si>
  <si>
    <t>Fairy Slipper Orchid</t>
  </si>
  <si>
    <t>False Rue Anemone</t>
  </si>
  <si>
    <t>Fendler's Spurge</t>
  </si>
  <si>
    <t>Fendler's Whitethorn</t>
  </si>
  <si>
    <t>Finger Coreopsis</t>
  </si>
  <si>
    <t>Five-Point Bishop's Cap</t>
  </si>
  <si>
    <t>Flattop Aster</t>
  </si>
  <si>
    <t>Fourpoint Evening Primrose</t>
  </si>
  <si>
    <t>Gray Sedge</t>
  </si>
  <si>
    <t>Great Basin Navarretia</t>
  </si>
  <si>
    <t>Great Plains Ladies' Tresses</t>
  </si>
  <si>
    <t>Great-Spurred Violet</t>
  </si>
  <si>
    <t>Green Spleenwort</t>
  </si>
  <si>
    <t>Green-Fruited Bur Reed</t>
  </si>
  <si>
    <t>Ground Cedar</t>
  </si>
  <si>
    <t>Hair Sedge</t>
  </si>
  <si>
    <t>Hairy Puccoon</t>
  </si>
  <si>
    <t>Hairy Woodrush</t>
  </si>
  <si>
    <t>Hedgehog Cactus</t>
  </si>
  <si>
    <t>Hooker's Townsend-Daisy</t>
  </si>
  <si>
    <t>Hopi-Tea</t>
  </si>
  <si>
    <t>Indian Plantain</t>
  </si>
  <si>
    <t>Inflated Sedge</t>
  </si>
  <si>
    <t>Interrupted Wildrye</t>
  </si>
  <si>
    <t>Iowa Crab-Apple</t>
  </si>
  <si>
    <t>James' Clammyweed</t>
  </si>
  <si>
    <t>James'candleflower</t>
  </si>
  <si>
    <t>Jointed Rush</t>
  </si>
  <si>
    <t>Jointed-Spike Sedge</t>
  </si>
  <si>
    <t>Kalm's Lobelia</t>
  </si>
  <si>
    <t>Kentucky Coffee-Tree</t>
  </si>
  <si>
    <t>Labrador Tea</t>
  </si>
  <si>
    <t>Lake Sedge</t>
  </si>
  <si>
    <t>Largeflower Townsend-Daisy</t>
  </si>
  <si>
    <t>Large-Flowered Bellwort</t>
  </si>
  <si>
    <t>Large-Leaf Pondweed</t>
  </si>
  <si>
    <t>Least Grape-Fern</t>
  </si>
  <si>
    <t>Leathery Grape-Fern</t>
  </si>
  <si>
    <t>Limber Pine</t>
  </si>
  <si>
    <t>Little Green Sedge</t>
  </si>
  <si>
    <t>Lodgepole Pine</t>
  </si>
  <si>
    <t>Loesel's Twayblade</t>
  </si>
  <si>
    <t>Long-Leaved Lousewort</t>
  </si>
  <si>
    <t>Long-Stalked Sedge</t>
  </si>
  <si>
    <t>Low Northern Sedge</t>
  </si>
  <si>
    <t>Maidenhair Spleenwort</t>
  </si>
  <si>
    <t>Margined Rush</t>
  </si>
  <si>
    <t>Marsh Alkali Aster</t>
  </si>
  <si>
    <t>Marsh Fern</t>
  </si>
  <si>
    <t>Maryland Figwort</t>
  </si>
  <si>
    <t>Matricary Grape-Fern</t>
  </si>
  <si>
    <t>Meadowsweet</t>
  </si>
  <si>
    <t>Moonwort Grape-Fern</t>
  </si>
  <si>
    <t>Mountain Bladderpod</t>
  </si>
  <si>
    <t>Mountain Huckleberry</t>
  </si>
  <si>
    <t>Mountain Sorrel</t>
  </si>
  <si>
    <t>Musk-Root</t>
  </si>
  <si>
    <t>Nodding Ladies' Tresses</t>
  </si>
  <si>
    <t>Nodding Saxifrage</t>
  </si>
  <si>
    <t>Nodding Silver-Puffs</t>
  </si>
  <si>
    <t>Nodding Trillium</t>
  </si>
  <si>
    <t>Northern Bog-Star</t>
  </si>
  <si>
    <t>Northern Comfrey</t>
  </si>
  <si>
    <t>Northern Gentian</t>
  </si>
  <si>
    <t>Northern Holly-Fern</t>
  </si>
  <si>
    <t>Northern Maidenhair-Fern</t>
  </si>
  <si>
    <t>Northern White Orchid</t>
  </si>
  <si>
    <t>Nuttall's Desert-Parsley</t>
  </si>
  <si>
    <t>One-Flower Wintergreen</t>
  </si>
  <si>
    <t>Orange Mountain-Dandelion</t>
  </si>
  <si>
    <t>Pale Coral-Root</t>
  </si>
  <si>
    <t>Pale Dogwood</t>
  </si>
  <si>
    <t>Parry's Rabbit-Bush</t>
  </si>
  <si>
    <t>Pinweed</t>
  </si>
  <si>
    <t>Pony Beebalm</t>
  </si>
  <si>
    <t>Prairie Loosestrife</t>
  </si>
  <si>
    <t>Prairie Milkweed</t>
  </si>
  <si>
    <t>Prairie Moonwort</t>
  </si>
  <si>
    <t>Prairie Willow</t>
  </si>
  <si>
    <t>Purple Giant Hyssop</t>
  </si>
  <si>
    <t>Purple Sandgrass</t>
  </si>
  <si>
    <t>Rattlepod</t>
  </si>
  <si>
    <t>Riddell's Goldenrod</t>
  </si>
  <si>
    <t>Rock Elm</t>
  </si>
  <si>
    <t>Rock Polypody</t>
  </si>
  <si>
    <t>Rough Rattlesnake-Root</t>
  </si>
  <si>
    <t>Round-Branched Ground Pine</t>
  </si>
  <si>
    <t>Round-Leaved Orchid</t>
  </si>
  <si>
    <t>Sage Willow</t>
  </si>
  <si>
    <t>Sand Lovegrass</t>
  </si>
  <si>
    <t>Sand Puffs</t>
  </si>
  <si>
    <t>Sheathed Pondweed</t>
  </si>
  <si>
    <t>Shining Penstemon</t>
  </si>
  <si>
    <t>Shining Willow</t>
  </si>
  <si>
    <t>Sicklepod</t>
  </si>
  <si>
    <t>Sidesaddle Bladderpod</t>
  </si>
  <si>
    <t>Silverberry</t>
  </si>
  <si>
    <t>Silver-Mounded Candleflower</t>
  </si>
  <si>
    <t>Sleepy Grass</t>
  </si>
  <si>
    <t>Slender Beakrush</t>
  </si>
  <si>
    <t>Slender Cottongrass</t>
  </si>
  <si>
    <t>Slender Fimbry</t>
  </si>
  <si>
    <t>Slender Spikerush</t>
  </si>
  <si>
    <t>Slimleaf Goldaster</t>
  </si>
  <si>
    <t>Slimleaf Scurfpea</t>
  </si>
  <si>
    <t>Slimspike Threeawn</t>
  </si>
  <si>
    <t>Small Fringed Gentian</t>
  </si>
  <si>
    <t>Small White Lady's-Slipper</t>
  </si>
  <si>
    <t>Small-Flowered Bellwort</t>
  </si>
  <si>
    <t>Small-Flowered Woodrush</t>
  </si>
  <si>
    <t>Smooth Goosefoot</t>
  </si>
  <si>
    <t>Smooth Hedge-Nettle</t>
  </si>
  <si>
    <t>Snow Trillium</t>
  </si>
  <si>
    <t>Southern Maidenhair-Fern</t>
  </si>
  <si>
    <t>Spike Gila</t>
  </si>
  <si>
    <t>Spinulose Shield Fern</t>
  </si>
  <si>
    <t>Spiny Naiad</t>
  </si>
  <si>
    <t>Squashberry</t>
  </si>
  <si>
    <t>Cropland, Forest, Pasture, Range</t>
  </si>
  <si>
    <t>Composting Facility</t>
  </si>
  <si>
    <t>Moderate, land taken out of production.</t>
  </si>
  <si>
    <t>Hedgerow Planting</t>
  </si>
  <si>
    <t>Herbaceous Wind Barriers</t>
  </si>
  <si>
    <t>422A</t>
  </si>
  <si>
    <t>Irrigation Canal or Lateral</t>
  </si>
  <si>
    <t>To Be Determined</t>
  </si>
  <si>
    <t>See Attached Documentation</t>
  </si>
  <si>
    <t>No Effect</t>
  </si>
  <si>
    <t>No Effect-see documentation</t>
  </si>
  <si>
    <t>Riparian Area</t>
  </si>
  <si>
    <t>(NEPA planning requirements for resource issues)</t>
  </si>
  <si>
    <t xml:space="preserve">STEP 1.  </t>
  </si>
  <si>
    <t>If yes, then go to Step 2.</t>
  </si>
  <si>
    <t xml:space="preserve">STEP 2.  </t>
  </si>
  <si>
    <t>Slight increase because of higher yields and reduced costs.</t>
  </si>
  <si>
    <t>Pasture &amp; Hay Planting</t>
  </si>
  <si>
    <t>N/A, if currently grazed, significant if change from crop, non-use or wildlife.</t>
  </si>
  <si>
    <t>Significant increase if land brought into production.</t>
  </si>
  <si>
    <t>Moderate to significant increase in seedbed preparation and planting.</t>
  </si>
  <si>
    <t>Slight decrease due to deferment of affected area until establishment is complete.</t>
  </si>
  <si>
    <t>Significant increase,  practice implemented during proper climatic and establishment period.</t>
  </si>
  <si>
    <t>Slight decrease because of implementation cost.</t>
  </si>
  <si>
    <t>Pasture</t>
  </si>
  <si>
    <t>Slight short-term decrease, lose cropland as pipeline is installed.</t>
  </si>
  <si>
    <t>The degree to which the proposed action affects public health or safety.</t>
  </si>
  <si>
    <t xml:space="preserve"> Significant decrease because of installation costs.</t>
  </si>
  <si>
    <t>Surface Roughening</t>
  </si>
  <si>
    <t>Moderate increase to perform tillage/roughening operations.</t>
  </si>
  <si>
    <t>Slight decrease due to incorporating practice into cropping system.</t>
  </si>
  <si>
    <t>Significant increase, applied during periods of high probability for erosive winds.</t>
  </si>
  <si>
    <t>Negligible to slight decrease due to fuel and labor requirements.</t>
  </si>
  <si>
    <t>*NOTE:  Exemptions in Steps 2 and 3 may not apply to some Tribal areas.  Contact your local cultural resource specialist (CRS) with any concerns in this regard.</t>
  </si>
  <si>
    <t>Considering the results of the outreach initiative together with other information gathered for the decision-making process, will the proposed activity have a disproportionately high and adverse effect on the human health or the environment of minority, low income, or Indian populations?</t>
  </si>
  <si>
    <t>If your answer is “Yes,” consultation with the USFWS shall be initiated.  The NRCS shall give full consideration to the recommendations and those recommendations shall be made an integral part of any plan submitted for authorization or approval by any agency or person.  If an individual project consultation for endangered and threatened species is completed with the USFWS Ecological Services Field Office in Pierre, then they will also review in accordance with the Fish and Wildlife Coordination Act.  If a site-specific endangered and threatened species consultation is not being completed, then refer to the USFWS Private Lands Office, P.O. Box 247, Brookings, SD  57006-0247.</t>
  </si>
  <si>
    <t>Will the proposed action or alternative likely result in an adverse effect, incompatible development, or an increased flood hazard within a base (100-year) floodplain in the planning area?</t>
  </si>
  <si>
    <t>If 100-year floodplain is UNKNOWN, review the Federal Emergency Management Agency flood insurance rate maps, if available, or contact the appropriate field support office engineer for an onsite determination and repeat Step 1.</t>
  </si>
  <si>
    <t>If "No," you must consider and include appropriate factors relating to the existing and potential invasive species for the planning area and repeat Step 2.</t>
  </si>
  <si>
    <t>If “Yes,” document the finding, including the reasons, on form SD-CPA-52 or equivalent and proceed with planning.</t>
  </si>
  <si>
    <r>
      <t xml:space="preserve">Note: </t>
    </r>
    <r>
      <rPr>
        <sz val="10"/>
        <rFont val="Arial"/>
        <family val="0"/>
      </rPr>
      <t xml:space="preserve"> conversion does NOT include construction of on-farm structures necessary for farm operations.</t>
    </r>
  </si>
  <si>
    <t>Blue lines or similar designations on US Geological Survey and/or other maps</t>
  </si>
  <si>
    <r>
      <t xml:space="preserve">If “Yes,” meaning that a practicable alternative exists, </t>
    </r>
    <r>
      <rPr>
        <i/>
        <sz val="10"/>
        <color indexed="12"/>
        <rFont val="Arial"/>
        <family val="2"/>
      </rPr>
      <t>(this would include actions that meet expedited minimal effect criteria or actions considered a minimal effect through hydrogeomorphic model analysis (list criteria in the notes section below))</t>
    </r>
    <r>
      <rPr>
        <sz val="10"/>
        <rFont val="Arial"/>
        <family val="0"/>
      </rPr>
      <t>inform the client, and advise them of the available options and the benefits of those options.  Proceed to Step 4.</t>
    </r>
  </si>
  <si>
    <t>Wetlands Reserve Program</t>
  </si>
  <si>
    <t>November, 2002</t>
  </si>
  <si>
    <t>1990</t>
  </si>
  <si>
    <t>Farmland Protection Program</t>
  </si>
  <si>
    <t>Wildlife Habitat Incentives Program</t>
  </si>
  <si>
    <t>May 2003</t>
  </si>
  <si>
    <t>August 1996</t>
  </si>
  <si>
    <t>Grassland Reserve Program</t>
  </si>
  <si>
    <t>Farm and Ranch Lands Protection Program</t>
  </si>
  <si>
    <t>February 2004</t>
  </si>
  <si>
    <t>Wetland Reserve Program</t>
  </si>
  <si>
    <t>Environmental Quality Incentive Program</t>
  </si>
  <si>
    <t>Bear Butte</t>
  </si>
  <si>
    <t>Bijou Hills</t>
  </si>
  <si>
    <t>Buffalo Slough</t>
  </si>
  <si>
    <t>Cottonwood Slough-Dry Run</t>
  </si>
  <si>
    <t>Fort Randall Eagle Roost</t>
  </si>
  <si>
    <t>Lake Thompson</t>
  </si>
  <si>
    <t>Mammoth Site of Hot Spring</t>
  </si>
  <si>
    <t>Red Lake</t>
  </si>
  <si>
    <t>Sica Hollow</t>
  </si>
  <si>
    <t>Snake Butte</t>
  </si>
  <si>
    <t>The Castles</t>
  </si>
  <si>
    <t>Meade County</t>
  </si>
  <si>
    <t>Charles Mix County</t>
  </si>
  <si>
    <t>Lake County</t>
  </si>
  <si>
    <t>Custer County</t>
  </si>
  <si>
    <t>Roberts County</t>
  </si>
  <si>
    <t>Charles Mix/Gregory Counties</t>
  </si>
  <si>
    <t>Kingsbury County</t>
  </si>
  <si>
    <t>Fall River County</t>
  </si>
  <si>
    <t>Brule County</t>
  </si>
  <si>
    <t>Marshall/Roberts County</t>
  </si>
  <si>
    <t>Jackson County</t>
  </si>
  <si>
    <t>Harding County</t>
  </si>
  <si>
    <t>http://www.nature.nps.gov/nnl/Registry/USA_Map/States/SouthDakota/south_dakota.cfm</t>
  </si>
  <si>
    <t>National Natural Landmarks</t>
  </si>
  <si>
    <t>State Natural Landmarks</t>
  </si>
  <si>
    <t>Mount Rushmore</t>
  </si>
  <si>
    <t>Wind Cave</t>
  </si>
  <si>
    <t>Jewell Cave</t>
  </si>
  <si>
    <t>Badlands</t>
  </si>
  <si>
    <t>Pennington County</t>
  </si>
  <si>
    <t>Cathederal Spires and Limber Pine Natural Area</t>
  </si>
  <si>
    <t>Can the proposed action be modified to avoid the adverse effect or conversion?</t>
  </si>
  <si>
    <t>RIPARIAN AREA</t>
  </si>
  <si>
    <t>Is a riparian area present in or near the planning area?</t>
  </si>
  <si>
    <t>Does the planned action or alternatives maintain or improve water quality and quantity benefits provided by the riparian area?</t>
  </si>
  <si>
    <t>Do the client's objectives conflict with the conservation needs of the riparian area?</t>
  </si>
  <si>
    <t>WILD &amp; SCENIC RIVERS</t>
  </si>
  <si>
    <t>Moderate increase due to enhanced capability of grazing area.</t>
  </si>
  <si>
    <t>Chenopodium subglabrum</t>
  </si>
  <si>
    <t>Stachys tenuifolia</t>
  </si>
  <si>
    <t>Trillium nivale</t>
  </si>
  <si>
    <t>Adiantum capillus-veneris</t>
  </si>
  <si>
    <t>Ipomopsis spicata</t>
  </si>
  <si>
    <t>Dryopteris carthusiana</t>
  </si>
  <si>
    <t>Najas marina</t>
  </si>
  <si>
    <t>Viburnum edule</t>
  </si>
  <si>
    <t>Cinna arundinacea</t>
  </si>
  <si>
    <t>Epipactis gigantea</t>
  </si>
  <si>
    <t>Mertensia ciliata</t>
  </si>
  <si>
    <t>Clematis hirsutissima</t>
  </si>
  <si>
    <t>Astragalus hyalinus</t>
  </si>
  <si>
    <t>Petasites sagittatus</t>
  </si>
  <si>
    <t>Poa sylvestris</t>
  </si>
  <si>
    <t>Eriophorum polystachion</t>
  </si>
  <si>
    <t>Carex alopecoidea</t>
  </si>
  <si>
    <t>Phacelia linearis</t>
  </si>
  <si>
    <t>Solidago sparsiflora</t>
  </si>
  <si>
    <t>Poa rupicola</t>
  </si>
  <si>
    <t>Cardamine concatenata</t>
  </si>
  <si>
    <t>Deschampsia cespitosa</t>
  </si>
  <si>
    <t>Petrophyton caespitosum</t>
  </si>
  <si>
    <t>Ligumia subrostrata</t>
  </si>
  <si>
    <t>Oarisma powesheik</t>
  </si>
  <si>
    <t>Falco mexicanus</t>
  </si>
  <si>
    <t>Cyclonaias tuberculata</t>
  </si>
  <si>
    <t>Sitta pygmaea</t>
  </si>
  <si>
    <t>Sorex hoyi</t>
  </si>
  <si>
    <t>Carpiodes cyprinus</t>
  </si>
  <si>
    <t>Storeria occipitomaculata</t>
  </si>
  <si>
    <t>Podiceps grisegena</t>
  </si>
  <si>
    <t>Speyeria idalia</t>
  </si>
  <si>
    <t>Diadophis punctatus</t>
  </si>
  <si>
    <t>Notropis blennius</t>
  </si>
  <si>
    <t>Arcidens confragosus</t>
  </si>
  <si>
    <t>Notropis rubellus</t>
  </si>
  <si>
    <t>Pleurobema sintoxia</t>
  </si>
  <si>
    <t>Archilochus colubris</t>
  </si>
  <si>
    <t>Oreoscoptes montanus</t>
  </si>
  <si>
    <t>Sceloporus graciosus</t>
  </si>
  <si>
    <t>Lemmiscus curtatus</t>
  </si>
  <si>
    <t>Scaleshell</t>
  </si>
  <si>
    <t>Leptodea leptodon</t>
  </si>
  <si>
    <t>Piranga olivacea</t>
  </si>
  <si>
    <t>Accipiter striatus</t>
  </si>
  <si>
    <t>Ammodramus nelsoni</t>
  </si>
  <si>
    <t>Phrynosoma hernandesi</t>
  </si>
  <si>
    <t>Macrhybopsis storeriana</t>
  </si>
  <si>
    <t>Ichthyomyzon unicuspis</t>
  </si>
  <si>
    <t>Notropis shumardi</t>
  </si>
  <si>
    <t>Lasionycteris noctivagans</t>
  </si>
  <si>
    <t>Cnemidophorus sexlineatus</t>
  </si>
  <si>
    <t>Alosa chrysochloris</t>
  </si>
  <si>
    <t>Percina phoxocephala</t>
  </si>
  <si>
    <t>Liochlorophis vernalis</t>
  </si>
  <si>
    <t>Apalone mutica</t>
  </si>
  <si>
    <t>Egretta thula</t>
  </si>
  <si>
    <t>Synaptomys cooperi</t>
  </si>
  <si>
    <t>Elliptio dilatata</t>
  </si>
  <si>
    <t>Apalone spinifera</t>
  </si>
  <si>
    <t>Spermophilus spilosoma</t>
  </si>
  <si>
    <t>Anthus spragueii</t>
  </si>
  <si>
    <t>Pyganodon grandis corpulenta</t>
  </si>
  <si>
    <t>Discus shimekii</t>
  </si>
  <si>
    <t>Phenacobius mirabilis</t>
  </si>
  <si>
    <t>Buteo swainsoni</t>
  </si>
  <si>
    <t>Phyciodes batesii</t>
  </si>
  <si>
    <t>Obliquaria reflexa</t>
  </si>
  <si>
    <t>Amblema plicata</t>
  </si>
  <si>
    <t>Picoides tridactylus</t>
  </si>
  <si>
    <t>Topeka Shiner</t>
  </si>
  <si>
    <t>Notropis topeka</t>
  </si>
  <si>
    <t>Corynorhinus townsendii</t>
  </si>
  <si>
    <t>Egretta tricolor</t>
  </si>
  <si>
    <t>Trout-Perch</t>
  </si>
  <si>
    <t>Percopsis omiscomaycus</t>
  </si>
  <si>
    <t>Catharus fuscescens</t>
  </si>
  <si>
    <t>Vermivora virginiae</t>
  </si>
  <si>
    <t>Fusconaia flava</t>
  </si>
  <si>
    <t>Sorex palustris</t>
  </si>
  <si>
    <t>Terrapene ornata</t>
  </si>
  <si>
    <t>Caprimulgus vociferus</t>
  </si>
  <si>
    <t>Plegadis chihi</t>
  </si>
  <si>
    <t>Quadrula fragosa</t>
  </si>
  <si>
    <t>Rana sylvatica</t>
  </si>
  <si>
    <t>Hylocichla mustelina</t>
  </si>
  <si>
    <t>Coturnicops noveboracensis</t>
  </si>
  <si>
    <t>Lampsilis teres</t>
  </si>
  <si>
    <t>Nyctanassa violacea</t>
  </si>
  <si>
    <t>Vireo flavifrons</t>
  </si>
  <si>
    <t>Astragalus miser</t>
  </si>
  <si>
    <t>Melica subulata</t>
  </si>
  <si>
    <t>Rhamnus alnifolia</t>
  </si>
  <si>
    <t>Juncus alpinus</t>
  </si>
  <si>
    <t>Phleum alpinum</t>
  </si>
  <si>
    <t>Diarrhena americana</t>
  </si>
  <si>
    <t>Panax quinquefolius</t>
  </si>
  <si>
    <t>Lithospermum latifolium</t>
  </si>
  <si>
    <t>Cryptogramma acrostichoides</t>
  </si>
  <si>
    <t>Aralia racemosa</t>
  </si>
  <si>
    <t>Corallorhiza odontorhiza</t>
  </si>
  <si>
    <t>Salix serissima</t>
  </si>
  <si>
    <t>Picradeniopsis woodhousei</t>
  </si>
  <si>
    <t>Astragalus barrii</t>
  </si>
  <si>
    <t>Eleocharis rostellata</t>
  </si>
  <si>
    <t>Trifolium beckwithii</t>
  </si>
  <si>
    <t>Slight to moderate decrease if irrigation improvement.</t>
  </si>
  <si>
    <t>Slight decrease due to higher irrigation efficiency.</t>
  </si>
  <si>
    <t>Slight to moderate increase due to effective water management.</t>
  </si>
  <si>
    <t>Slight decrease, longer irrigation window..</t>
  </si>
  <si>
    <t>Slight to moderate increase from higher yields and reduced costs.</t>
  </si>
  <si>
    <t>Residue Mgmt, Seasonal</t>
  </si>
  <si>
    <t>Slight decrease in short term, long-term moderate increase.</t>
  </si>
  <si>
    <t>Stream Channel Stabilization</t>
  </si>
  <si>
    <t>Significant decrease due to construction or establishment costs.</t>
  </si>
  <si>
    <t>Strip-Cropping (contour)</t>
  </si>
  <si>
    <t>Slight decrease, corners and end rows taken out of production.</t>
  </si>
  <si>
    <t>Slight increase where short rows exist, and time to move between strips.</t>
  </si>
  <si>
    <t>Strip-Cropping (field)</t>
  </si>
  <si>
    <t>Significant increase, control the stage, discharge, delivery and direction of flow of water.</t>
  </si>
  <si>
    <t>Sight decrease to moderate increase.</t>
  </si>
  <si>
    <t>Slight increase to take soil test, calibrate equipment, apply accurate rates, keep records.</t>
  </si>
  <si>
    <t>Slight increase due to more effective use of nutrients.</t>
  </si>
  <si>
    <t>Slight decrease due to closer management of nutrient use.</t>
  </si>
  <si>
    <t>Moderate to significant increase from timing, maintenance and management practices.</t>
  </si>
  <si>
    <t>Slight increase due to more efficient application of water.</t>
  </si>
  <si>
    <t>Slight decrease due to conversion cost.</t>
  </si>
  <si>
    <t>Irrigation System (sprinkler)</t>
  </si>
  <si>
    <t>Significant decrease if permanent cover or added to rotation. N/A it annually tilled in.</t>
  </si>
  <si>
    <t>Slight to moderate increase to plant crop.</t>
  </si>
  <si>
    <t>Development or revision of technical standards and specifications.</t>
  </si>
  <si>
    <t>E.</t>
  </si>
  <si>
    <t>Significant increase practice must be applied following a planned, recurring sequence.</t>
  </si>
  <si>
    <t>Not Applicable</t>
  </si>
  <si>
    <t>CULTURAL RESOURCES</t>
  </si>
  <si>
    <t>Prescribed Burning</t>
  </si>
  <si>
    <t>Moderate increase,  more land is reclaimed for production.</t>
  </si>
  <si>
    <t>Slight Increase.</t>
  </si>
  <si>
    <t>Slight to moderate increase depending on period of burning.</t>
  </si>
  <si>
    <t>Slight increase determining safe time and management logistics or burning.</t>
  </si>
  <si>
    <t>Slight increase due to improved forage production quality and quantity.</t>
  </si>
  <si>
    <t>Moderate decrease due to preparation of area prior to burn.</t>
  </si>
  <si>
    <t>Significant increase practice must be applied according to climatic and fuel conditions.</t>
  </si>
  <si>
    <t>Slight increase due to higher yield.</t>
  </si>
  <si>
    <t>Forest, Range</t>
  </si>
  <si>
    <t>Cover and Green manure Crop</t>
  </si>
  <si>
    <t>Significant if large areas are planted, N/A if small areas planted or tilled in.</t>
  </si>
  <si>
    <t>Moderate increase establishment of plants dependant on climate and season.</t>
  </si>
  <si>
    <t>Slight decrease due to establishment costs.</t>
  </si>
  <si>
    <t>Moderate to significant decrease.</t>
  </si>
  <si>
    <t>Moderate, conservation crop added to the crop rotation.</t>
  </si>
  <si>
    <t>Moderate decrease, lose one year or more of original crop production.</t>
  </si>
  <si>
    <t>Slight short-term decrease in cropland as pipeline is installed</t>
  </si>
  <si>
    <t>Moderate decrease due to construction cost.</t>
  </si>
  <si>
    <t>Deposition</t>
  </si>
  <si>
    <t>Suitability</t>
  </si>
  <si>
    <t>The degree to which the effects on the quality of the human environment are likely to be controversial.</t>
  </si>
  <si>
    <t>Slight increase due to improved access to forage, water and shelter</t>
  </si>
  <si>
    <t>Negligible to slight decrease due to construction needs.</t>
  </si>
  <si>
    <t>Slight decrease, channel banks out of crop production.</t>
  </si>
  <si>
    <t>Significant increase to build fences, then negligible.</t>
  </si>
  <si>
    <t>Moderate decrease due to construction or establishment costs.</t>
  </si>
  <si>
    <t>N/A, if currently farmed, significant if change from non-use to crop.</t>
  </si>
  <si>
    <t>Slight decrease, channel banks taken out of production.</t>
  </si>
  <si>
    <t>Date of FONSI or ROD</t>
  </si>
  <si>
    <t>Signature (District or Designated Conservationist)</t>
  </si>
  <si>
    <t>Grade Stabilization Structure</t>
  </si>
  <si>
    <t>Grazing Land Mechanical Treatment</t>
  </si>
  <si>
    <t>Heavy Use Area Protection</t>
  </si>
  <si>
    <t>Significant increase if allowed according to state law and will not pollute underground waters.</t>
  </si>
  <si>
    <t>Slight to significant increase depending on type of waste and method of distribution.</t>
  </si>
  <si>
    <t>Negligible to slight increase due to proper utilization of waste material.</t>
  </si>
  <si>
    <t>Moderate decrease because of runoff and pollution potential.</t>
  </si>
  <si>
    <t>Significant increase, only apply when plant resources can utilize nutrients.</t>
  </si>
  <si>
    <t>Slight decrease due to application costs.</t>
  </si>
  <si>
    <t>Slight short-term decrease, lose cropland as system is installed.</t>
  </si>
  <si>
    <t>Moderate increase due to manure disposial options.</t>
  </si>
  <si>
    <t>Slight decrease due to design criteria.</t>
  </si>
  <si>
    <t>Slight decrease due to construction costs.</t>
  </si>
  <si>
    <t>Slight increase or decrease.</t>
  </si>
  <si>
    <t>Significant, convert to water and sediment storage.</t>
  </si>
  <si>
    <t>Significant decrease, change cropland to water &amp; sediment storage.</t>
  </si>
  <si>
    <t>State Listed Endangered or Threatened Species Notes:</t>
  </si>
  <si>
    <t xml:space="preserve">SECTION II.  STATE LISTED ENDANGERED OR THREATENED SPECIES. </t>
  </si>
  <si>
    <t>Environmental Evaluation for
Conservation Planning</t>
  </si>
  <si>
    <t>Refer to Section II of the SDTG for information regarding state listed species.</t>
  </si>
  <si>
    <t>If your answer is "No," additional evaluation is not needed.  Document the finding, including the basis for the determination, on form SD-CPA-52 and proceed with planning.</t>
  </si>
  <si>
    <t>If your answer is "No," additional evaluation is not needed.  Document the finding on form SD-CPA-52 or equivalent and proceed with planning.</t>
  </si>
  <si>
    <t>Chuck-will's-widow</t>
  </si>
  <si>
    <t>Clark's Grebe</t>
  </si>
  <si>
    <t>Clark's Nutcracker</t>
  </si>
  <si>
    <t>Common Merganser</t>
  </si>
  <si>
    <t>Common Poorwill</t>
  </si>
  <si>
    <t>Common Tern</t>
  </si>
  <si>
    <t>Cooper's Hawk</t>
  </si>
  <si>
    <t>Cope's Gray Treefrog</t>
  </si>
  <si>
    <t>Creek Heelsplitter</t>
  </si>
  <si>
    <t>Creeper</t>
  </si>
  <si>
    <t>Dakota Vertigo</t>
  </si>
  <si>
    <t>Deertoe</t>
  </si>
  <si>
    <t>Dwarf Shrew</t>
  </si>
  <si>
    <t>Eastern Chipmunk</t>
  </si>
  <si>
    <t>Piping plover</t>
  </si>
  <si>
    <t>Whooping crane</t>
  </si>
  <si>
    <t>Am. burying beetle</t>
  </si>
  <si>
    <t>Scaleshell mussel</t>
  </si>
  <si>
    <t>WP fringed orchid</t>
  </si>
  <si>
    <t>Black-footed ferret</t>
  </si>
  <si>
    <t>Gray wolf</t>
  </si>
  <si>
    <t>Pallid sturgeon</t>
  </si>
  <si>
    <t>Conservation easement purchases, the management plans for which do not call for structural modification or removal or ground disturbing activities.</t>
  </si>
  <si>
    <t>Programs of study under the authority of Public Law 83-566, as amended (implemented through 7CFR Part 621), specifically: River Basin Studies, Floodplain Management Studies, Natural Resource studies.</t>
  </si>
  <si>
    <t>PLANTS</t>
  </si>
  <si>
    <t xml:space="preserve">STEP F1.  </t>
  </si>
  <si>
    <t xml:space="preserve">COMPLETE ALL THREE SECTIONS OF THIS HELP SHEET.     </t>
  </si>
  <si>
    <t xml:space="preserve">STEP F2.  </t>
  </si>
  <si>
    <t>B.</t>
  </si>
  <si>
    <t>The degree to which the possible effects on the quality of the human environment are highly uncertain or involve unique or unknown risks.</t>
  </si>
  <si>
    <t>The degree to which the action may establish a precedent for future actions with significant effects or represent a decision in principle about a future consideration.</t>
  </si>
  <si>
    <t>Individually insignificant but cumulatively significant activities that have not been analyzed on a broader level, such as on a program-wide or priority area basis.</t>
  </si>
  <si>
    <t>Adverse effects on areas listed in or eligible for listing in the National Register of Historic Places, or that may result in loss or destruction of significant scientific, cultural, or historical resources.</t>
  </si>
  <si>
    <t>Adverse effects on an endangered or threatened species or its designated critical habitat.</t>
  </si>
  <si>
    <t>Environmental Evaluation for Conservation Planning</t>
  </si>
  <si>
    <t>*Cultural Resources</t>
  </si>
  <si>
    <t>*Endangered &amp; Threatened Species</t>
  </si>
  <si>
    <t>*Fish And Wildlife Coordination Act</t>
  </si>
  <si>
    <t>*Wild And Scenic Rivers</t>
  </si>
  <si>
    <t>*Item may require consultation between the lead agency/responsible federal official and another governmental unit.</t>
  </si>
  <si>
    <t>Signature (lead agency/responsible federal official)</t>
  </si>
  <si>
    <r>
      <t>H.</t>
    </r>
    <r>
      <rPr>
        <sz val="10"/>
        <rFont val="Arial"/>
        <family val="0"/>
      </rPr>
      <t xml:space="preserve"> Alternatives and Effects</t>
    </r>
  </si>
  <si>
    <r>
      <t>G.</t>
    </r>
    <r>
      <rPr>
        <b/>
        <sz val="10"/>
        <rFont val="Arial"/>
        <family val="2"/>
      </rPr>
      <t xml:space="preserve"> Economic and Social Considerations</t>
    </r>
  </si>
  <si>
    <r>
      <t>I.</t>
    </r>
    <r>
      <rPr>
        <sz val="10"/>
        <rFont val="Arial"/>
        <family val="0"/>
      </rPr>
      <t xml:space="preserve"> Effects</t>
    </r>
  </si>
  <si>
    <r>
      <t>J.</t>
    </r>
    <r>
      <rPr>
        <sz val="10"/>
        <rFont val="Arial"/>
        <family val="2"/>
      </rPr>
      <t xml:space="preserve"> </t>
    </r>
    <r>
      <rPr>
        <b/>
        <sz val="10"/>
        <rFont val="Arial"/>
        <family val="2"/>
      </rPr>
      <t>Special Environmental Concerns</t>
    </r>
    <r>
      <rPr>
        <sz val="10"/>
        <rFont val="Arial"/>
        <family val="2"/>
      </rPr>
      <t xml:space="preserve">             </t>
    </r>
    <r>
      <rPr>
        <sz val="8"/>
        <rFont val="Arial"/>
        <family val="2"/>
      </rPr>
      <t xml:space="preserve">      (See Effects Determination Help Sheets)</t>
    </r>
  </si>
  <si>
    <r>
      <t>K.</t>
    </r>
    <r>
      <rPr>
        <sz val="10"/>
        <rFont val="Arial"/>
        <family val="0"/>
      </rPr>
      <t xml:space="preserve"> Effects</t>
    </r>
  </si>
  <si>
    <t>Slight decrease due to incorporating terrace into cropping system.</t>
  </si>
  <si>
    <t>Well (irrigation)</t>
  </si>
  <si>
    <t>642I</t>
  </si>
  <si>
    <t>Significant increase due to provision of water.</t>
  </si>
  <si>
    <t>Slight decrease to significant increase.</t>
  </si>
  <si>
    <t>Well (livestock &amp; wildlife)</t>
  </si>
  <si>
    <t>642l</t>
  </si>
  <si>
    <t>WATER</t>
  </si>
  <si>
    <t>Quantity</t>
  </si>
  <si>
    <t>Quality</t>
  </si>
  <si>
    <t>AIR</t>
  </si>
  <si>
    <t>Habitat</t>
  </si>
  <si>
    <t>Labor</t>
  </si>
  <si>
    <t>Negligible to slight decrease due to installation costs.</t>
  </si>
  <si>
    <t xml:space="preserve">Slight to significant decrease, less time required for flood management. </t>
  </si>
  <si>
    <t>Slight to moderate increase due to reduced flooding.</t>
  </si>
  <si>
    <t>Slight to moderate increase due to more conductive growing conditions.</t>
  </si>
  <si>
    <t>Significant increase practice should installed prior to rainy season.</t>
  </si>
  <si>
    <t>Significant decrease due to installation costs.</t>
  </si>
  <si>
    <t>Slight decrease due to conversion of land to floodpool area.</t>
  </si>
  <si>
    <t>Does the action or activity propose or authorize any stream or other body of water to be impounded, diverted, the channel deepened, controlled, or otherwise modified for any purpose?</t>
  </si>
  <si>
    <t>Slight increase determining time to move animals and proper forage management.</t>
  </si>
  <si>
    <r>
      <t>L.</t>
    </r>
    <r>
      <rPr>
        <sz val="10"/>
        <rFont val="Arial"/>
        <family val="0"/>
      </rPr>
      <t xml:space="preserve"> Easements, permissions, or permits:</t>
    </r>
  </si>
  <si>
    <r>
      <t>P.</t>
    </r>
    <r>
      <rPr>
        <sz val="10"/>
        <rFont val="Arial"/>
        <family val="2"/>
      </rPr>
      <t xml:space="preserve"> Findings</t>
    </r>
  </si>
  <si>
    <r>
      <t>Q.</t>
    </r>
    <r>
      <rPr>
        <sz val="10"/>
        <rFont val="Arial"/>
        <family val="0"/>
      </rPr>
      <t xml:space="preserve"> Rationale supporting the finding:</t>
    </r>
  </si>
  <si>
    <t>R.</t>
  </si>
  <si>
    <t xml:space="preserve">e.  River Basin Studies under Sec. 6 Public Law (PL) 83-566 as amended 7 CFR Part 621.  </t>
  </si>
  <si>
    <t>N.</t>
  </si>
  <si>
    <r>
      <t>O.</t>
    </r>
    <r>
      <rPr>
        <sz val="10"/>
        <rFont val="Arial"/>
        <family val="0"/>
      </rPr>
      <t xml:space="preserve"> Agencies, persons, and references consulted:</t>
    </r>
  </si>
  <si>
    <t>See below in (Q.1)</t>
  </si>
  <si>
    <t>See below in (Q.2)</t>
  </si>
  <si>
    <t>Significant increase, practice must be installed prior to planting.</t>
  </si>
  <si>
    <t>Slight to moderate decrease because of installation costs.</t>
  </si>
  <si>
    <t>Surface Drainage Field Ditch</t>
  </si>
  <si>
    <t>Significant increase,  practice must be installed before drainage benefits can be realized.</t>
  </si>
  <si>
    <t>Attach additional sheets or assistance notes to supplement the form SD-CPA-52 and Effects Determination Help Sheets.</t>
  </si>
  <si>
    <t>Briefly summarize the client's objective(s).</t>
  </si>
  <si>
    <t>F,G</t>
  </si>
  <si>
    <t xml:space="preserve">H,I  </t>
  </si>
  <si>
    <t>Slight to moderate increase due to bi-annual pumpouts.</t>
  </si>
  <si>
    <t>Significant  decrease due to implementation costs.</t>
  </si>
  <si>
    <t>N/A if no change in irrigation, significant if in irrigation system.</t>
  </si>
  <si>
    <t>Slight decrease, lose cropland as diversion is installed.</t>
  </si>
  <si>
    <t>Significant, land use changes to water storage.</t>
  </si>
  <si>
    <t>Significant decrease, water storage takes land out of production.</t>
  </si>
  <si>
    <t>Slight to moderate increase depending on use of pond.</t>
  </si>
  <si>
    <t xml:space="preserve"> Not Applicable.</t>
  </si>
  <si>
    <t>Moderate to significant decrease due to high construction cost.</t>
  </si>
  <si>
    <t>Windbreak/Shelterbelt Establishment</t>
  </si>
  <si>
    <t>Significant, cropland converted to woodland.</t>
  </si>
  <si>
    <t>Exhibit 1</t>
  </si>
  <si>
    <t>The final plan should not be contrary to the provisions of applicable permits authorized or exemptions given.  Changes made during the planning process that may impact the applicability of the permit or exemption, such as amount or location of fills or discharges of pollutants, should be coordinated with the appropriate issuing agency.</t>
  </si>
  <si>
    <r>
      <t>B.</t>
    </r>
    <r>
      <rPr>
        <sz val="10"/>
        <rFont val="Arial"/>
        <family val="0"/>
      </rPr>
      <t xml:space="preserve"> Plan ID Number (as applicable):</t>
    </r>
  </si>
  <si>
    <t>Alternative 2</t>
  </si>
  <si>
    <t>Alternative 1</t>
  </si>
  <si>
    <t>EFFECTS DETERMINATION</t>
  </si>
  <si>
    <t>ENVIRONMENTAL JUSTICE</t>
  </si>
  <si>
    <t>Client (name/address):</t>
  </si>
  <si>
    <t>Is the proposed action the type that might have a disproportionately adverse environmental or human health effect on any population?</t>
  </si>
  <si>
    <t>Slight decrease because of implementation costs.</t>
  </si>
  <si>
    <t>Range</t>
  </si>
  <si>
    <t>If yes, then go to Step 5.</t>
  </si>
  <si>
    <t xml:space="preserve">STEP 5.  </t>
  </si>
  <si>
    <t xml:space="preserve">STEP 6.  </t>
  </si>
  <si>
    <t>Consider the feasibility and appropriateness of alternatives or mitigating options and their effects.</t>
  </si>
  <si>
    <t>STEP S1.</t>
  </si>
  <si>
    <r>
      <t xml:space="preserve">If </t>
    </r>
    <r>
      <rPr>
        <b/>
        <sz val="10"/>
        <rFont val="Arial"/>
        <family val="2"/>
      </rPr>
      <t>any</t>
    </r>
    <r>
      <rPr>
        <sz val="10"/>
        <rFont val="Arial"/>
        <family val="0"/>
      </rPr>
      <t xml:space="preserve"> response is “Yes,” go to step 2.   </t>
    </r>
  </si>
  <si>
    <r>
      <t xml:space="preserve">If </t>
    </r>
    <r>
      <rPr>
        <b/>
        <sz val="10"/>
        <rFont val="Arial"/>
        <family val="2"/>
      </rPr>
      <t>all</t>
    </r>
    <r>
      <rPr>
        <sz val="10"/>
        <rFont val="Arial"/>
        <family val="0"/>
      </rPr>
      <t xml:space="preserve"> responses are “No,” document on form SD-CPA-52 or equivalent and continue with planning.</t>
    </r>
  </si>
  <si>
    <t>If your answer is "Yes," document on form SD-CPA-52 or equivalent and continue with planning.</t>
  </si>
  <si>
    <t>If your answer is "No," document the finding on form SD-CPA-52 or equivalent and proceed with planning.</t>
  </si>
  <si>
    <t>Slight to moderate decrease due to reduced soil wetness, better traction and reduced drag.</t>
  </si>
  <si>
    <t>Bald eagle</t>
  </si>
  <si>
    <t>Eskimo curlew</t>
  </si>
  <si>
    <t>Least tern</t>
  </si>
  <si>
    <t>Production</t>
  </si>
  <si>
    <t>Equipment</t>
  </si>
  <si>
    <t>Cost</t>
  </si>
  <si>
    <t>Eligibility</t>
  </si>
  <si>
    <t>Management</t>
  </si>
  <si>
    <t>Yield</t>
  </si>
  <si>
    <t>Flexibility</t>
  </si>
  <si>
    <t>Timing</t>
  </si>
  <si>
    <t>Cash Flow</t>
  </si>
  <si>
    <t>Profitability</t>
  </si>
  <si>
    <t>Landuse</t>
  </si>
  <si>
    <t>Bedding</t>
  </si>
  <si>
    <t>Acre</t>
  </si>
  <si>
    <t>Slight decrease.</t>
  </si>
  <si>
    <t>Moderate increase.</t>
  </si>
  <si>
    <t>Slight.</t>
  </si>
  <si>
    <t>Slight increase.</t>
  </si>
  <si>
    <t>Situational</t>
  </si>
  <si>
    <t>Moderate increase due to improved surface drainage.</t>
  </si>
  <si>
    <t>Slight increase due to more conductive to growing conditions.</t>
  </si>
  <si>
    <t>Significant increase practice must be implemented prior to rainy season.</t>
  </si>
  <si>
    <t>Negligible to slight decrease due to  trips over the field.</t>
  </si>
  <si>
    <t>Negligible to slight decrease.</t>
  </si>
  <si>
    <t>Cropland</t>
  </si>
  <si>
    <t>Alley Cropping</t>
  </si>
  <si>
    <t>N/A, or slight decrease, corners and end rows taken out of production.</t>
  </si>
  <si>
    <t>Negligible</t>
  </si>
  <si>
    <t>Not Applicable.</t>
  </si>
  <si>
    <t>Negligible to slight increase.</t>
  </si>
  <si>
    <t>Slight increase when moving between strips.</t>
  </si>
  <si>
    <t>Slight to moderate increase to manage new mix of enterprises.</t>
  </si>
  <si>
    <t>Slight increase due to reduction of water erosion.</t>
  </si>
  <si>
    <t>Slight to moderate decrease due to following designed cropping pattern.</t>
  </si>
  <si>
    <t>Negligible.</t>
  </si>
  <si>
    <t>Slight decrease due to  fuel and labor requirements.</t>
  </si>
  <si>
    <t>Waste Mgmt System</t>
  </si>
  <si>
    <t>Number</t>
  </si>
  <si>
    <t>Slight decrease, land taken out of production.</t>
  </si>
  <si>
    <t>Moderate to significant increase for timing and management of waste.</t>
  </si>
  <si>
    <t>Significant decrease due to implementation costs.</t>
  </si>
  <si>
    <t>Circumstances threatening the violation of federal, state, or local law or requirements imposed for the protection of the environment.</t>
  </si>
  <si>
    <t>If none of the extraordinary circumstances are determined to apply to the proposed action (or modified action), then it may be categorically excluded.  Document the rationale for the determination in Q.</t>
  </si>
  <si>
    <t>Notify interested and affected parties of agency decision.</t>
  </si>
  <si>
    <t>Other</t>
  </si>
  <si>
    <t>slight increase</t>
  </si>
  <si>
    <t>moderate increase</t>
  </si>
  <si>
    <t>moderate decrease</t>
  </si>
  <si>
    <t>SE</t>
  </si>
  <si>
    <t>ST</t>
  </si>
  <si>
    <t>LE</t>
  </si>
  <si>
    <t>LT</t>
  </si>
  <si>
    <t>River otter</t>
  </si>
  <si>
    <t>C</t>
  </si>
  <si>
    <t>List all state endangered or threatened species to be considered:</t>
  </si>
  <si>
    <t>State endangered or threatened species:</t>
  </si>
  <si>
    <t>SECTION III.  STATE LISTED RARE OR SPECIAL CONCERN SPECIES</t>
  </si>
  <si>
    <t>State rare or special concern species:</t>
  </si>
  <si>
    <t>State Rare or Special Concern Species Notes:</t>
  </si>
  <si>
    <t>Moderate increase to maintain channels and monitor water flow.</t>
  </si>
  <si>
    <t>Slight increase due to more efficient distribution of water.</t>
  </si>
  <si>
    <t>Moderate decrease or increase.</t>
  </si>
  <si>
    <t>Irrigation Water Conveyance (pipeline)</t>
  </si>
  <si>
    <t>Negligible to slight increase due to protection from flooding.</t>
  </si>
  <si>
    <t>Moderate increase practice should be installed prior to rainy season.</t>
  </si>
  <si>
    <t>Waste Storage Lagoon</t>
  </si>
  <si>
    <t>Slight decrease, structure build on cropland.</t>
  </si>
  <si>
    <t>Hyla versicolor</t>
  </si>
  <si>
    <t>Gray Wolf</t>
  </si>
  <si>
    <t>Canis lupus</t>
  </si>
  <si>
    <t>Ardea herodias</t>
  </si>
  <si>
    <t>Casmerodius albus</t>
  </si>
  <si>
    <t>Butorides virescens</t>
  </si>
  <si>
    <t>Ammodramus henslowii</t>
  </si>
  <si>
    <t>Obovaria olivaria</t>
  </si>
  <si>
    <t>Higgins Eye</t>
  </si>
  <si>
    <t>Lampsilis higginsii</t>
  </si>
  <si>
    <t>Amblycheila cylindriformis</t>
  </si>
  <si>
    <t>Lophodytes cucullatus</t>
  </si>
  <si>
    <t>Podiceps auritus</t>
  </si>
  <si>
    <t>Nocomis biguttatus</t>
  </si>
  <si>
    <t>Atrytone arogos iowa</t>
  </si>
  <si>
    <t>Rallus elegans</t>
  </si>
  <si>
    <t>Vulpes velox</t>
  </si>
  <si>
    <t>Couesius plumbeus</t>
  </si>
  <si>
    <t>Acipenser fulvescens</t>
  </si>
  <si>
    <t>Ammodramus leconteii</t>
  </si>
  <si>
    <t>Ixobrychus exilis</t>
  </si>
  <si>
    <t>Cryptotis parva</t>
  </si>
  <si>
    <t>Holbrookia maculata</t>
  </si>
  <si>
    <t>Melanerpes lewis</t>
  </si>
  <si>
    <t>Toxolasma parvus</t>
  </si>
  <si>
    <t>Egretta caerulea</t>
  </si>
  <si>
    <t>Cicindela lepida</t>
  </si>
  <si>
    <t>Percina caprodes</t>
  </si>
  <si>
    <t>Numenius americanus</t>
  </si>
  <si>
    <t>Myotis evotis</t>
  </si>
  <si>
    <t>Asio otus</t>
  </si>
  <si>
    <t>Lepisosteus osseus</t>
  </si>
  <si>
    <t>Lynx canadensis</t>
  </si>
  <si>
    <t>Eumeces multivirgatus</t>
  </si>
  <si>
    <t>Quadrula quadrula</t>
  </si>
  <si>
    <t>Calcarius mccownii</t>
  </si>
  <si>
    <t>Meadow Jumping Mouse</t>
  </si>
  <si>
    <t>Zapus hudsonius campestris</t>
  </si>
  <si>
    <t>Falco columbarius</t>
  </si>
  <si>
    <t>Sorex merriami</t>
  </si>
  <si>
    <t>Hiodon tergisus</t>
  </si>
  <si>
    <t>Charadrius montanus</t>
  </si>
  <si>
    <t>Catostomus platyrhynchus</t>
  </si>
  <si>
    <t>Necturus maculosus</t>
  </si>
  <si>
    <t>Poanes massasoit</t>
  </si>
  <si>
    <t>Vertigo paradoxa</t>
  </si>
  <si>
    <t>Cicindela nevadica</t>
  </si>
  <si>
    <t>Speyeria atlantis pahasapa</t>
  </si>
  <si>
    <t>Catinella gelida</t>
  </si>
  <si>
    <t>Acris crepitans</t>
  </si>
  <si>
    <t>Glaucomys sabrinus</t>
  </si>
  <si>
    <t>Accipiter gentilis</t>
  </si>
  <si>
    <t>If any answers are "Yes" then list pertinent species to be evaluated, then go to Step F2.</t>
  </si>
  <si>
    <t>If your answer is "No," then no additional evaluation is needed.  Document the finding, including the basis for the determination, on form SD-CPA-52 and proceed with planning.</t>
  </si>
  <si>
    <t>a.</t>
  </si>
  <si>
    <t>b.</t>
  </si>
  <si>
    <t>Significant increase practice must be implemented during growing season.</t>
  </si>
  <si>
    <t>Significant decrease due to design considerations.</t>
  </si>
  <si>
    <t>Land Reconstruction (currently mined land)</t>
  </si>
  <si>
    <t>Significant increase due to restoration of natural plant community balance.</t>
  </si>
  <si>
    <t>Slight increase due to improved soil permeability, infiltration and plant vigor.</t>
  </si>
  <si>
    <t>Slight decrease Treated areas need to be relatively free of undesirable plants that increase with soil disturbance.</t>
  </si>
  <si>
    <t xml:space="preserve">See the Special Environmental Concerns Effects Determination Help Sheets for specific information applicable to each concern.  Attach applicable Effects Determination Help Sheets, notes, and associated documentation to the SD-CPA-52.  </t>
  </si>
  <si>
    <t>Briefly describe mitigation to be applied that will offset any adverse impacts.  Attach appropriate documentation to the SD-CPA-52.</t>
  </si>
  <si>
    <t>If yes, then go to Step 4.</t>
  </si>
  <si>
    <t>Significant increase crop must not interfere with major crop production.</t>
  </si>
  <si>
    <t>Slight decrease due to production of extra crop without benefit of harvest.</t>
  </si>
  <si>
    <t>Moderate decrease to slight increase.</t>
  </si>
  <si>
    <t>Significant, if large areas are planted, N/A if small areas planted.</t>
  </si>
  <si>
    <t>Significant decrease, land converted to permanant cover.</t>
  </si>
  <si>
    <t>Moderate decrease due to construction costs.</t>
  </si>
  <si>
    <t>Animal Trails &amp; Walkways</t>
  </si>
  <si>
    <t>Slight to moderate decrease, less time herding livestock.</t>
  </si>
  <si>
    <t>Slight increase due to improved grazing efficiency and distribution.</t>
  </si>
  <si>
    <r>
      <t>A.</t>
    </r>
    <r>
      <rPr>
        <sz val="10"/>
        <rFont val="Arial"/>
        <family val="0"/>
      </rPr>
      <t xml:space="preserve"> Client (name/address):</t>
    </r>
  </si>
  <si>
    <t>Floodplain Management</t>
  </si>
  <si>
    <t>Natural Areas</t>
  </si>
  <si>
    <t>Open water, dry lake/pond beds, or mud flats on photos</t>
  </si>
  <si>
    <t>Drainage patterns that are evident on available inventory tools</t>
  </si>
  <si>
    <t>Flexibility - Significant increase because of assurance of water supply for irrigation.</t>
  </si>
  <si>
    <t>Floodwater Diversion</t>
  </si>
  <si>
    <t>Floodway</t>
  </si>
  <si>
    <t>Slight, convert to terrace and water/sediment storage.</t>
  </si>
  <si>
    <t>Moderate decrease, lose cropland as terrace is installed.</t>
  </si>
  <si>
    <t>Slight to moderate increase to maintain terraces annually.</t>
  </si>
  <si>
    <t>Moderate increase practice should be applied prior to growing season.</t>
  </si>
  <si>
    <t>Slight to moderate decrease because of treatment cost.</t>
  </si>
  <si>
    <t>Pasture, Range</t>
  </si>
  <si>
    <t>Range Planting</t>
  </si>
  <si>
    <t>Significant increase if land is brought into production.</t>
  </si>
  <si>
    <t>Significant increase practice must be implemented during climatic and establishment period.</t>
  </si>
  <si>
    <t xml:space="preserve">     Alternative 1</t>
  </si>
  <si>
    <t xml:space="preserve">     Alternative 2</t>
  </si>
  <si>
    <t>Slight to moderate increase for mechanical operations.</t>
  </si>
  <si>
    <t>Slight, cropland converted to firebreak.</t>
  </si>
  <si>
    <t>Significant decrease, lost cropland.</t>
  </si>
  <si>
    <t>Significant increase, allowing protection for adjacent areas.</t>
  </si>
  <si>
    <t>Significant increase must be installed prior to burning.</t>
  </si>
  <si>
    <t>Slight to significant increase during installation.</t>
  </si>
  <si>
    <t>Slight increase due to favorable habitat.</t>
  </si>
  <si>
    <t>Slight decrease due to installation costs.</t>
  </si>
  <si>
    <t>Commercial Fishponds</t>
  </si>
  <si>
    <t>If no, then go to Step 6.</t>
  </si>
  <si>
    <t>If your answer is "Yes," additional evaluation is not needed.  Document the finding on form SD-CPA-52 or equivalent and proceed with planning.</t>
  </si>
  <si>
    <t xml:space="preserve">The client is responsible for obtaining permits and complying with the CWA.  Early coordination with the COE and state regulatory personnel is encouraged, and, in many cases, documentation of authorization from the COE, state, or Tribe is required before beginning work on a project.  Examples include permits related to Section 404 (COE) and Sections 401, 402, and 303 (SD Department of Environment and Natural Resources (DENR)).  </t>
  </si>
  <si>
    <t>In SD, the term “Other Waters” of the U.S. specifically means "Waters of the United States" which are not wetlands.  This term is defined in 33 CFR 328 and is used in CWA regulations.  The term "Waters of the United States" means all waters which are currently used, or were used in the past, or may be susceptible to use in interstate or foreign commerce, including all waters which are subject to the ebb and flow of the tide:  All interstate waters including interstate wetlands; all other waters such as intrastate lakes, rivers, streams (including intermittent streams), mudflats, sand flats, wetlands, sloughs, prairie potholes, wet meadows, playa lakes, or natural ponds, the use, degradation, or destruction of which could affect interstate or foreign commerce.”</t>
  </si>
  <si>
    <t xml:space="preserve">For a listing of waters that have been listed as "impaired" refer to the SD DENR Web site. </t>
  </si>
  <si>
    <r>
      <t xml:space="preserve">Are any wetlands present in or near the planning area?  </t>
    </r>
    <r>
      <rPr>
        <i/>
        <sz val="10"/>
        <color indexed="12"/>
        <rFont val="Arial"/>
        <family val="2"/>
      </rPr>
      <t>This is any area that meets NRCS wetland protection criteria found in GM 190 410.26 Section E(1) "An area is a wetland if it has hydric soil, hydrophytic vegetation, and indicators of wetland hydrology."</t>
    </r>
  </si>
  <si>
    <t>If "No," document on form SD-CPA-52 or equivalent.  If the area could qualify as an “Other Waters of the U.S.” such as lakes, streams, channels, or other impoundment or conveyances, a CWA Section 404 permit may be required from the COE.  Refer to the CWA Effects Determination Help Sheet.</t>
  </si>
  <si>
    <t>Eustoma grandiflorum</t>
  </si>
  <si>
    <t>Lilium canadense ssp michiganense</t>
  </si>
  <si>
    <t>Spiranthes vernalis</t>
  </si>
  <si>
    <t>Smilax ecirrata</t>
  </si>
  <si>
    <t>Equisetum variegatum</t>
  </si>
  <si>
    <t>Myriophyllum heterophyllum</t>
  </si>
  <si>
    <t>Parnassia glauca</t>
  </si>
  <si>
    <t>Sorbus scopulina</t>
  </si>
  <si>
    <t>Western Prairie Fringed Orchid</t>
  </si>
  <si>
    <t>Platanthera praeclara</t>
  </si>
  <si>
    <t>Saxifraga occidentalis</t>
  </si>
  <si>
    <t>Carex occidentalis</t>
  </si>
  <si>
    <t>Polystichum munitum</t>
  </si>
  <si>
    <t>Erythronium albidum</t>
  </si>
  <si>
    <t>Leucophysalis grandiflora</t>
  </si>
  <si>
    <t>Prenanthes alba</t>
  </si>
  <si>
    <t>Nymphaea odorata</t>
  </si>
  <si>
    <t>Ipomopsis longiflora</t>
  </si>
  <si>
    <t>Pyrola picta</t>
  </si>
  <si>
    <t>Geranium maculatum</t>
  </si>
  <si>
    <t>Zizania aquatica</t>
  </si>
  <si>
    <t>Asarum canadense</t>
  </si>
  <si>
    <t>Anemone quinquefolia</t>
  </si>
  <si>
    <t>Phlox divaricata</t>
  </si>
  <si>
    <t>Lactuca floridana</t>
  </si>
  <si>
    <t>Xylorhiza glabriuscula</t>
  </si>
  <si>
    <t>Oenothera flava</t>
  </si>
  <si>
    <t>Cypripedium calceolus</t>
  </si>
  <si>
    <t>Taenidia integerrima</t>
  </si>
  <si>
    <t>NLAA I &amp; D</t>
  </si>
  <si>
    <t>NLAA CICP</t>
  </si>
  <si>
    <t>NLAA BEN</t>
  </si>
  <si>
    <t xml:space="preserve">If your answer is “Yes,” document the finding, including the reasons, on form SD-CPA-52 or equivalent, and consult the agency responsible for management of the wild, scenic, or recreational river.  The consultation is to determine if the action or activity requires a permit and if it is compatible with the management plan for the river.  Further assistance may be provided only with the concurrence of the regulatory agency. </t>
  </si>
  <si>
    <t xml:space="preserve"> Instructions For Completing Form SD-CPA-52, </t>
  </si>
  <si>
    <t xml:space="preserve">A.  </t>
  </si>
  <si>
    <t xml:space="preserve">B.  </t>
  </si>
  <si>
    <t xml:space="preserve">C.  </t>
  </si>
  <si>
    <t xml:space="preserve">D.  </t>
  </si>
  <si>
    <t xml:space="preserve">a.  Soil Survey - 7 CFR Part 611; </t>
  </si>
  <si>
    <t xml:space="preserve">b.  Snow Survey and Water Supply Forecasts - 7 CFR Part 612; </t>
  </si>
  <si>
    <t xml:space="preserve">c.  Plant Materials for Conservation - 7 CFR Part 613; </t>
  </si>
  <si>
    <t xml:space="preserve">d.  Inventory and Monitoring - Catalog of Federal Domestic Assistance - 10.908 </t>
  </si>
  <si>
    <t>Slight increase must consider the availability of desired species.</t>
  </si>
  <si>
    <t>Slight to significant increase.</t>
  </si>
  <si>
    <t>Fish Raceway or Tank</t>
  </si>
  <si>
    <t>Slight to significant increase if new operation.</t>
  </si>
  <si>
    <t>Slight to moderate increase due to favorable habitat.</t>
  </si>
  <si>
    <t>Moderate increase due to favorable habitat.</t>
  </si>
  <si>
    <t>Moderate decrease due to installation costs.</t>
  </si>
  <si>
    <t>Fishpond Management</t>
  </si>
  <si>
    <t>Significant increase, species should be suitable for the planned purpose.</t>
  </si>
  <si>
    <t>-</t>
  </si>
  <si>
    <t>Significant.</t>
  </si>
  <si>
    <t>Moderate to significant increase.</t>
  </si>
  <si>
    <t>Significant increase using cable or hose toe, moderate increase if center pivot or solid set.</t>
  </si>
  <si>
    <t>Moderate increase, timing and maintenance require above average management skills.</t>
  </si>
  <si>
    <t>Significant increase due to the application of water.</t>
  </si>
  <si>
    <t>Wetland</t>
  </si>
  <si>
    <r>
      <t xml:space="preserve">is </t>
    </r>
    <r>
      <rPr>
        <b/>
        <sz val="10"/>
        <rFont val="Arial"/>
        <family val="2"/>
      </rPr>
      <t>not a federal action</t>
    </r>
  </si>
  <si>
    <t>Title</t>
  </si>
  <si>
    <t>Date</t>
  </si>
  <si>
    <t>Alternative:</t>
  </si>
  <si>
    <t>FISH AND WILDLIFE COORDINATION</t>
  </si>
  <si>
    <t>FLOODPLAIN MANAGEMENT</t>
  </si>
  <si>
    <t>Is the floodplain's agricultural production in accordance with official state or designated area water quality plans?</t>
  </si>
  <si>
    <t>Slight to moderate increase for new operation.</t>
  </si>
  <si>
    <t>Moderate decrease due to close management requirements.</t>
  </si>
  <si>
    <t>Slight to moderate decrease due to construction needs.</t>
  </si>
  <si>
    <t>Significant, agricultural land converted to non-use or wildlife.</t>
  </si>
  <si>
    <t>Is the proposed action or activity an undertaking with the potential to cause effects on cultural resources/historic properties as identified in Exhibit 1 of the State Level Agreement with the SD state historic preservation officer?  See Exhibit 1*.</t>
  </si>
  <si>
    <t>Significant increase in preserving the capacity of waterways.</t>
  </si>
  <si>
    <t>Moderate to significant decrease to construction costs.</t>
  </si>
  <si>
    <t>Indicators of “Other Waters” are:</t>
  </si>
  <si>
    <t>If your answer is “Yes,” document the finding, including background information, on form SD-CPA-52 or equivalent, and inform the client that they need to consult the agency responsible for management of “Other Waters” (see CWA Overview).  The consultation is to determine if the action or activity requires a permit.  Further assistance may be provided only with the concurrence of the regulatory agency.</t>
  </si>
  <si>
    <t>If "No," document on form SD-CPA-52 or equivalent and proceed with planning.</t>
  </si>
  <si>
    <t>Significant decrease, if land taken out of production.</t>
  </si>
  <si>
    <t>Slight to moderate.</t>
  </si>
  <si>
    <t>Slight to significant decrease.</t>
  </si>
  <si>
    <t>Negligible to moderate increase, offset by improved soil quality &amp; water holding capacity.</t>
  </si>
  <si>
    <t>Slight to moderate decrease with land taken out of production.</t>
  </si>
  <si>
    <t>Moderate increase due to improved soil quality, fertility and moisture holding capacity.</t>
  </si>
  <si>
    <t>Slight decrease due to required crops in rotation.</t>
  </si>
  <si>
    <t>Significant increase crops should be grown in a planned, recurring sequence.</t>
  </si>
  <si>
    <t>Moderate decrease to moderate increase from changes in yields and costs.</t>
  </si>
  <si>
    <t>Slight increase to moderate decrease.</t>
  </si>
  <si>
    <t>Slight decrease, corners and end pieces taken out of production.</t>
  </si>
  <si>
    <t>Slight to moderate increase, more time required for tillage operations.</t>
  </si>
  <si>
    <t>Slight to moderate decrease due to following designed row pattern.</t>
  </si>
  <si>
    <t>Slight decrease due to higher fuel and labor requirements.</t>
  </si>
  <si>
    <t>Contour Orchard &amp; Other Fruit Area</t>
  </si>
  <si>
    <t>Slight to moderate increase</t>
  </si>
  <si>
    <t>Slight, convert cropland to vegetated strips.</t>
  </si>
  <si>
    <t>WATERS OF THE U.S./</t>
  </si>
  <si>
    <t>Significant increase, land brought into production.</t>
  </si>
  <si>
    <t>Significant increase in ability to implement the proposed conservation system.</t>
  </si>
  <si>
    <t>Wildlife Water Facility</t>
  </si>
  <si>
    <t>Short-term</t>
  </si>
  <si>
    <t>Long-term</t>
  </si>
  <si>
    <t>Significant increase control target species and protect desired species.</t>
  </si>
  <si>
    <t>Residue Mgmt, No Till &amp; Strip Till</t>
  </si>
  <si>
    <t>329A</t>
  </si>
  <si>
    <t>Slight to moderate decrease with fewer tillage operations.</t>
  </si>
  <si>
    <t>Slight to moderate increase to control weeds and other unique problems in residue.</t>
  </si>
  <si>
    <t>Residue Mgmt, Mulch Till</t>
  </si>
  <si>
    <t>329B</t>
  </si>
  <si>
    <t>Residue Mgmt, Ridge Till</t>
  </si>
  <si>
    <t>329C</t>
  </si>
  <si>
    <t xml:space="preserve"> Slight increase.</t>
  </si>
  <si>
    <t>Slight decrease from land use conversion, slight increase from reduced  wind erosion.</t>
  </si>
  <si>
    <t>Flexibility - Slight decrease due to incorporating barriers into cropping system.</t>
  </si>
  <si>
    <t>Slight increase practice should be established prior to critical erosion period.</t>
  </si>
  <si>
    <t>528A</t>
  </si>
  <si>
    <t>Slight to moderate increase to move livestock between pastures.</t>
  </si>
  <si>
    <t>Slight increase to determine when to move livestock and manage forage.</t>
  </si>
  <si>
    <t>Slight to moderate decrease because of increased management.</t>
  </si>
  <si>
    <t>Significant increase practice must be applied according to forage needs.</t>
  </si>
  <si>
    <t>Slight to moderate increase due to higher yields and reduced costs.</t>
  </si>
  <si>
    <t>Irrigation Pit</t>
  </si>
  <si>
    <t>552A</t>
  </si>
  <si>
    <t>Irrigation Regulating Reservoir</t>
  </si>
  <si>
    <t>552B</t>
  </si>
  <si>
    <t>Cross Wind Ridges</t>
  </si>
  <si>
    <t>Slight increase due to reduction of wind blown sediment.</t>
  </si>
  <si>
    <t>Slight to moderate due to following designed row pattern.</t>
  </si>
  <si>
    <t>Slight decrease due to fuel and labor requirements.</t>
  </si>
  <si>
    <t>Cross Wind Stripcropping</t>
  </si>
  <si>
    <t>Slight increase due to reduction in wind-borne sediment.</t>
  </si>
  <si>
    <t>Slight to moderate due to following designed cropping pattern.</t>
  </si>
  <si>
    <t>Cross Wind Trap Strips</t>
  </si>
  <si>
    <t>Slight decrease from land use conversion, slight increase from reduction of wind sediment.</t>
  </si>
  <si>
    <t>Slight decrease due to incorporating strips into cropping system.</t>
  </si>
  <si>
    <t>Significant increase strips must be established prior to critical  erosion period.</t>
  </si>
  <si>
    <t>Terraces (gradient)</t>
  </si>
  <si>
    <t>600g</t>
  </si>
  <si>
    <t>Briefly identify the purpose and need for action.  Reference the resource concern(s) to be addressed.</t>
  </si>
  <si>
    <t>Significant increase, practice must completed prior to implementing conservation practice.</t>
  </si>
  <si>
    <t>Significant decrease due to cost of operation.</t>
  </si>
  <si>
    <t>Slight increase due to improved drainage.</t>
  </si>
  <si>
    <t>Significant increase practice must be applied prior to planting.</t>
  </si>
  <si>
    <t>Notes:</t>
  </si>
  <si>
    <t>Slight increase  because of higher yields and reduced costs.</t>
  </si>
  <si>
    <t>Subsurface Drains</t>
  </si>
  <si>
    <t>Significant if land use changes.</t>
  </si>
  <si>
    <t>Significant increase, if land brought into production.</t>
  </si>
  <si>
    <t>Waterspreading</t>
  </si>
  <si>
    <t>Well Decommissioning</t>
  </si>
  <si>
    <t>If yes, repeat Step 2.</t>
  </si>
  <si>
    <t>If yes, then go to Step 3.</t>
  </si>
  <si>
    <t>Federal Species Notes:</t>
  </si>
  <si>
    <t>STEP S2.</t>
  </si>
  <si>
    <t>A Milk-Vetch</t>
  </si>
  <si>
    <t>Alaska Oniongrass</t>
  </si>
  <si>
    <t>Alder Buckthorn</t>
  </si>
  <si>
    <t>Alpine Rush</t>
  </si>
  <si>
    <t>Alpine Timothy</t>
  </si>
  <si>
    <t>American Beakgrain</t>
  </si>
  <si>
    <t>American Ginseng</t>
  </si>
  <si>
    <t>American Gromwell</t>
  </si>
  <si>
    <t>American Rock-Brake</t>
  </si>
  <si>
    <t>American Spikenard</t>
  </si>
  <si>
    <t>Autumn Coral-Root</t>
  </si>
  <si>
    <t>Autumn Willow</t>
  </si>
  <si>
    <t>Bahia</t>
  </si>
  <si>
    <t>Barr's Milkvetch</t>
  </si>
  <si>
    <t>Beaked Spikerush</t>
  </si>
  <si>
    <t>Beckwith Clover</t>
  </si>
  <si>
    <t>Bitter Fleabane</t>
  </si>
  <si>
    <t>Black Walnut</t>
  </si>
  <si>
    <t>Black-Footed Quillwort</t>
  </si>
  <si>
    <t>Blood Milkwort</t>
  </si>
  <si>
    <t>Bloodroot</t>
  </si>
  <si>
    <t>Blue Cohosh</t>
  </si>
  <si>
    <t>Blunt-Broom Sedge</t>
  </si>
  <si>
    <t>Bog Buckbean</t>
  </si>
  <si>
    <t>Branched Goldenweed</t>
  </si>
  <si>
    <t>Bristly Clubmoss</t>
  </si>
  <si>
    <t>Bristly Muhly</t>
  </si>
  <si>
    <t>Broad-Lipped Twayblade</t>
  </si>
  <si>
    <t>Topeka shiner</t>
  </si>
  <si>
    <t>393A</t>
  </si>
  <si>
    <t>428A</t>
  </si>
  <si>
    <t>428B</t>
  </si>
  <si>
    <t>430AA</t>
  </si>
  <si>
    <t>430CC</t>
  </si>
  <si>
    <t>430DD</t>
  </si>
  <si>
    <t>430EE</t>
  </si>
  <si>
    <t>430FF</t>
  </si>
  <si>
    <t>521A</t>
  </si>
  <si>
    <t>521C</t>
  </si>
  <si>
    <t>Banded killifish</t>
  </si>
  <si>
    <t>Blacknose shiner</t>
  </si>
  <si>
    <t>Finescale dace</t>
  </si>
  <si>
    <t>Longnose sucker</t>
  </si>
  <si>
    <t>Northern redbelly dace</t>
  </si>
  <si>
    <t>Pearl dace</t>
  </si>
  <si>
    <t>Sicklefin chub</t>
  </si>
  <si>
    <t>Sturgeon chub</t>
  </si>
  <si>
    <t>Eastern hognose snake</t>
  </si>
  <si>
    <t>False map turtle</t>
  </si>
  <si>
    <t>Lined snake</t>
  </si>
  <si>
    <t>American dipper</t>
  </si>
  <si>
    <t>Interior least tern</t>
  </si>
  <si>
    <t>Osprey</t>
  </si>
  <si>
    <t>Peregrine falcon</t>
  </si>
  <si>
    <t>Black bear</t>
  </si>
  <si>
    <t>Swift fox</t>
  </si>
  <si>
    <t>Environmental Justice</t>
  </si>
  <si>
    <t>Invasive Species</t>
  </si>
  <si>
    <t>Migratory Birds</t>
  </si>
  <si>
    <t>NEPA requirements identified</t>
  </si>
  <si>
    <t>Will the proposed activity impact any areas of potential "Other Waters" or is the project in proximity of a water that has been listed by the state as “impaired” under Section 303(d)?</t>
  </si>
  <si>
    <t>If no, then go to Step 4.</t>
  </si>
  <si>
    <t>Federal Species:</t>
  </si>
  <si>
    <t xml:space="preserve">STEP F3.  </t>
  </si>
  <si>
    <t xml:space="preserve">STEP F4.  </t>
  </si>
  <si>
    <t>No effect</t>
  </si>
  <si>
    <t>May affect</t>
  </si>
  <si>
    <t>Label the preferred alternative in section H. 
I have considered the effects of this action and the alternatives on the Resource, Economic, and Social Considerations; the Special Environmental Concerns; and the extraordinary circumstances criteria in the instructions for form SD-CPA-52.  I find, for the reasons stated in (Q) below, that the preferred alternative:</t>
  </si>
  <si>
    <t>CRITERIA FOR IDENTIFYING EXTRAORDINARY CIRCUMSTANCES</t>
  </si>
  <si>
    <t>Impacts that may be both beneficial and adverse and that significantly affect the quality of the human environment.</t>
  </si>
  <si>
    <t>Unique characteristics of the area, such as proximity to historic or cultural resources, park lands, prime farmlands, wetlands, wild and scenic rivers, or ecologically critical areas.</t>
  </si>
  <si>
    <r>
      <t xml:space="preserve">Candidate species do not need to be carried to STEP F2: </t>
    </r>
    <r>
      <rPr>
        <sz val="10"/>
        <rFont val="Arial"/>
        <family val="0"/>
      </rPr>
      <t xml:space="preserve"> Federal candidate species may be considered within the scope of conservation planning.  However, there are no requirements that must be met.  Be aware that if the species is up-listed during project implementation it will then have to be addressed.  </t>
    </r>
  </si>
  <si>
    <t>slight decrease</t>
  </si>
  <si>
    <t xml:space="preserve">    </t>
  </si>
  <si>
    <t>Is the proposed action or activity to occur on land managed by or under the jurisdiction of another federal agency?</t>
  </si>
  <si>
    <t>Significant increase practice must be applied in an effective manner.</t>
  </si>
  <si>
    <t>Slight increase due to higher yields and reduced costs.</t>
  </si>
  <si>
    <t>Slight to moderate increase to scout crops.</t>
  </si>
  <si>
    <t>Moderate to significant increase for selecting control system, timing, calibration &amp; records.</t>
  </si>
  <si>
    <t>Slight to moderate increase due to healthier environment for crop production.</t>
  </si>
  <si>
    <t>Slight decrease due to closer management capabilities and following chemical label.</t>
  </si>
  <si>
    <t>Significant increase practice must be applied when needed.</t>
  </si>
  <si>
    <t>Code</t>
  </si>
  <si>
    <t>Access Road</t>
  </si>
  <si>
    <t>Significant increase practice must applied prior to planting.</t>
  </si>
  <si>
    <t>Negligible to slight decrease because of application cost.</t>
  </si>
  <si>
    <t>C.</t>
  </si>
  <si>
    <t>Analyses of data from technical determinations or resource inventories, including but not limited to, Soil Survey (7CFR Part 611), Snow Survey and Water Supply Forecasts (7CFR Part 612), Plant Materials for Conservation recommendations (7CFR Part 613), River Basin Studies under Section 6 of PL-83-566 (7CFR Part 621);</t>
  </si>
  <si>
    <t>D.</t>
  </si>
  <si>
    <t>Slight to moderate increase due to effective management of soil moisture.</t>
  </si>
  <si>
    <t>Slight to moderate increase due to the effective management of soil moisture.</t>
  </si>
  <si>
    <r>
      <t xml:space="preserve">1. </t>
    </r>
    <r>
      <rPr>
        <sz val="10"/>
        <rFont val="Arial"/>
        <family val="0"/>
      </rPr>
      <t>Check the appropriate categorical exclusion:</t>
    </r>
  </si>
  <si>
    <r>
      <t>2.</t>
    </r>
    <r>
      <rPr>
        <sz val="10"/>
        <rFont val="Arial"/>
        <family val="0"/>
      </rPr>
      <t xml:space="preserve"> Provide citation of current NEPA document tiered to:</t>
    </r>
  </si>
  <si>
    <t>Other/notes</t>
  </si>
  <si>
    <t>NATIONAL EXEMPTIONS</t>
  </si>
  <si>
    <t>A.</t>
  </si>
  <si>
    <t>Are there any state rare or special concern species that are known to occur in the area of potential effects?</t>
  </si>
  <si>
    <t>Significant increase due to reduction of seepage losses.</t>
  </si>
  <si>
    <t>Moderate increase practice should be applied prior to excessive seepage losses.</t>
  </si>
  <si>
    <t>Slight to moderate decrease due to application costs.</t>
  </si>
  <si>
    <t>Pumped Well Drain</t>
  </si>
  <si>
    <t>Slight increase by providing subsurface drainage.</t>
  </si>
  <si>
    <t>Slight to moderate increase resulting in proper water management.</t>
  </si>
  <si>
    <t>Slight to moderate decrease because of implementation costs.</t>
  </si>
  <si>
    <t>Land Reconstruction (abandoned mined land)</t>
  </si>
  <si>
    <t>Significant if land is brought into production.</t>
  </si>
  <si>
    <t>Negligible, if contracted.</t>
  </si>
  <si>
    <t>Moderate decrease due to deferment of affected area until plant establishment.</t>
  </si>
  <si>
    <t>Moderate increase establishment of plants dependent on climate and season.</t>
  </si>
  <si>
    <t>Moderate decrease due to establishment costs.</t>
  </si>
  <si>
    <t>Moderate decrease.</t>
  </si>
  <si>
    <t>Chiseling &amp; Subsoiling</t>
  </si>
  <si>
    <t>Not applicable.</t>
  </si>
  <si>
    <t>Slight to moderate increase for performing tillage operations.</t>
  </si>
  <si>
    <t>Slight increase due to improved infiltration and root penetration.</t>
  </si>
  <si>
    <t>Carex pedunculata</t>
  </si>
  <si>
    <t>Carex concinna</t>
  </si>
  <si>
    <t>Asplenium trichomanes</t>
  </si>
  <si>
    <t>Juncus marginatus</t>
  </si>
  <si>
    <t>Aster pauciflorus</t>
  </si>
  <si>
    <t>Thelypteris palustris</t>
  </si>
  <si>
    <t>Scrophularia marilandica</t>
  </si>
  <si>
    <t>Botrychium matricariifolium</t>
  </si>
  <si>
    <t>Spiraea alba</t>
  </si>
  <si>
    <t>Botrychium lunaria</t>
  </si>
  <si>
    <t>Lesquerella montana</t>
  </si>
  <si>
    <t>Vaccinium membranaceum</t>
  </si>
  <si>
    <t>Oxyria digyna</t>
  </si>
  <si>
    <t>Adoxa moschatellina</t>
  </si>
  <si>
    <t>Spiranthes cernua</t>
  </si>
  <si>
    <t>Saxifraga cernua</t>
  </si>
  <si>
    <t>Microseris nutans</t>
  </si>
  <si>
    <t>Trillium cernuum</t>
  </si>
  <si>
    <t>Parnassia palustris</t>
  </si>
  <si>
    <t>Cynoglossum boreale</t>
  </si>
  <si>
    <t>Gentiana affinis</t>
  </si>
  <si>
    <t>Polystichum lonchitis</t>
  </si>
  <si>
    <t>Adiantum pedatum</t>
  </si>
  <si>
    <t>Platanthera dilatata</t>
  </si>
  <si>
    <t>Lomatium nuttallii</t>
  </si>
  <si>
    <t>Pyrola uniflora</t>
  </si>
  <si>
    <t>Agoseris aurantiaca</t>
  </si>
  <si>
    <t>Corallorhiza trifida</t>
  </si>
  <si>
    <t>Cornus amomum</t>
  </si>
  <si>
    <t>Chrysothamnus parryi</t>
  </si>
  <si>
    <t>Lechea intermedia</t>
  </si>
  <si>
    <t>Monarda pectinata</t>
  </si>
  <si>
    <t>Lysimachia quadriflora</t>
  </si>
  <si>
    <t>Asclepias sullivantii</t>
  </si>
  <si>
    <t>Botrychium campestre</t>
  </si>
  <si>
    <t>Salix humilis</t>
  </si>
  <si>
    <t>Agastache scrophulariifolia</t>
  </si>
  <si>
    <t>Triplasis purpurea</t>
  </si>
  <si>
    <t>Astragalus americanus</t>
  </si>
  <si>
    <t>Solidago riddellii</t>
  </si>
  <si>
    <t>Ulmus thomasii</t>
  </si>
  <si>
    <t>Polypodium virginianum</t>
  </si>
  <si>
    <t>Prenanthes aspera</t>
  </si>
  <si>
    <t>Lycopodium dendroideum</t>
  </si>
  <si>
    <t>Platanthera orbiculata</t>
  </si>
  <si>
    <t>Salix candida</t>
  </si>
  <si>
    <t>Eragrostis trichodes</t>
  </si>
  <si>
    <t>Tripterocalyx micranthus</t>
  </si>
  <si>
    <t>Potamogeton vaginatus</t>
  </si>
  <si>
    <t>Penstemon nitidus</t>
  </si>
  <si>
    <t>Salix lucida</t>
  </si>
  <si>
    <t>Arabis canadensis</t>
  </si>
  <si>
    <t>Lesquerella arenosa var argillosa</t>
  </si>
  <si>
    <t>Elaeagnus commutata</t>
  </si>
  <si>
    <t>Cryptantha cana</t>
  </si>
  <si>
    <t>Stipa robusta</t>
  </si>
  <si>
    <t>Rhynchospora capillacea</t>
  </si>
  <si>
    <t>Eriophorum gracile</t>
  </si>
  <si>
    <t>Fimbristylis autumnalis</t>
  </si>
  <si>
    <t>Eleocharis tenuis</t>
  </si>
  <si>
    <t>Chrysopsis stenophylla</t>
  </si>
  <si>
    <t>Psoralea linearifolia</t>
  </si>
  <si>
    <t>Aristida longespica</t>
  </si>
  <si>
    <t>Gentianopsis procera</t>
  </si>
  <si>
    <t>Cypripedium candidum</t>
  </si>
  <si>
    <t>Uvularia sessilifolia</t>
  </si>
  <si>
    <t>Luzula parviflora</t>
  </si>
  <si>
    <t>Slight decrease due to displacement of topsoil, especially within the channel area.</t>
  </si>
  <si>
    <t>Slight to moderate increase, depending on the presence and effect of ephemeral gullies.</t>
  </si>
  <si>
    <t>Terraces (storage)</t>
  </si>
  <si>
    <t>600s</t>
  </si>
  <si>
    <t>Significant decrease due investment cost.</t>
  </si>
  <si>
    <t>Irrigation System (surface, subsurface)</t>
  </si>
  <si>
    <t xml:space="preserve">Slight to moderate increase.  </t>
  </si>
  <si>
    <t>Slight to moderate depending on size, species and intensity of wildlife management.</t>
  </si>
  <si>
    <t>Shallow Water Management for Wildlife</t>
  </si>
  <si>
    <t>Early Successional Habitat Development</t>
  </si>
  <si>
    <t>NO EFFECT</t>
  </si>
  <si>
    <t>Not applicable</t>
  </si>
  <si>
    <t>Slight to moderate increase increase due to reduced salt levels.</t>
  </si>
  <si>
    <t>Slight decrease based on methods used to reduce concentrations.</t>
  </si>
  <si>
    <t>Moderate to significant increase, depending on level of concentration.</t>
  </si>
  <si>
    <t>Tree/Shrub Establishment</t>
  </si>
  <si>
    <t>Significant, if converting to woodland.</t>
  </si>
  <si>
    <t>Moderate to significant increase during planting, otherwise negligible.</t>
  </si>
  <si>
    <t>Slight to moderate decrease because of establishment costs.</t>
  </si>
  <si>
    <t>Moderate is livestock can access additional land.</t>
  </si>
  <si>
    <t>Slight increase due to opportunity for improved grazing distribution.</t>
  </si>
  <si>
    <t>Slight decrease due to implementation cost.</t>
  </si>
  <si>
    <t>Underground Outlets</t>
  </si>
  <si>
    <t>Slight increase to maintain risers.</t>
  </si>
  <si>
    <t>ENDANGERED &amp; THREATENED SPECIES</t>
  </si>
  <si>
    <t>Practice Codes:</t>
  </si>
  <si>
    <t>Significant increase due to restoration of previously unproductive areas.</t>
  </si>
  <si>
    <t>Significant increase due to restoration or natural plant community balance.</t>
  </si>
  <si>
    <t>Slight to moderate decrease due to construction costs.</t>
  </si>
  <si>
    <t>Forest, Pasture, Range</t>
  </si>
  <si>
    <t>Significant increase practice must be completed to permit installation of recreation facilities.</t>
  </si>
  <si>
    <t>Slight to moderate decrease due to construction costs,</t>
  </si>
  <si>
    <t>Significant, cropland converted to walkway.</t>
  </si>
  <si>
    <t xml:space="preserve">J,K  </t>
  </si>
  <si>
    <t>L.</t>
  </si>
  <si>
    <t>M.</t>
  </si>
  <si>
    <t>O.</t>
  </si>
  <si>
    <t>P.</t>
  </si>
  <si>
    <t>Q.</t>
  </si>
  <si>
    <r>
      <t xml:space="preserve">is </t>
    </r>
    <r>
      <rPr>
        <b/>
        <sz val="10"/>
        <rFont val="Arial"/>
        <family val="2"/>
      </rPr>
      <t>categorically excluded</t>
    </r>
    <r>
      <rPr>
        <sz val="10"/>
        <rFont val="Arial"/>
        <family val="0"/>
      </rPr>
      <t xml:space="preserve"> from further environmental analysis </t>
    </r>
    <r>
      <rPr>
        <b/>
        <sz val="10"/>
        <rFont val="Arial"/>
        <family val="2"/>
      </rPr>
      <t xml:space="preserve">and </t>
    </r>
    <r>
      <rPr>
        <sz val="10"/>
        <rFont val="Arial"/>
        <family val="2"/>
      </rPr>
      <t>there are no extraordinary circumstances</t>
    </r>
  </si>
  <si>
    <r>
      <t xml:space="preserve">effects are </t>
    </r>
    <r>
      <rPr>
        <b/>
        <sz val="10"/>
        <rFont val="Arial"/>
        <family val="2"/>
      </rPr>
      <t xml:space="preserve">unknown, OR </t>
    </r>
    <r>
      <rPr>
        <sz val="10"/>
        <rFont val="Arial"/>
        <family val="2"/>
      </rPr>
      <t xml:space="preserve">are not likely to be significant, </t>
    </r>
    <r>
      <rPr>
        <b/>
        <sz val="10"/>
        <rFont val="Arial"/>
        <family val="2"/>
      </rPr>
      <t xml:space="preserve">OR </t>
    </r>
    <r>
      <rPr>
        <sz val="10"/>
        <rFont val="Arial"/>
        <family val="2"/>
      </rPr>
      <t>may result in a significant impact on the human environment</t>
    </r>
  </si>
  <si>
    <t>Candidate species</t>
  </si>
  <si>
    <t>Dakota skipper</t>
  </si>
  <si>
    <t>Defines the differences between each alternative, including the “no action” alternative. The "no action" alternative is the predicted future condition if an action/alternative is not implemented.  Document the effects of each alternative for the considerations listed in F and G.  Consider both long-term and short-term effects.  Consider any effects, which may be individually minor but cumulatively significant at a larger scale or over an extended time period.  As neccessary, attach additional pages to quantify effects.  Use the "Other/notes" section to add additional considerations or make brief notes regarding previously documented considerations or conditions.</t>
  </si>
  <si>
    <t>Extraordinary circumstances usually involve impacts on environmental concerns such as wetlands, floodplains, or cultural resources.  The circumstances that may lead to a determination of extraordinary circumstances are the same factors used to make determinations of significance and include:</t>
  </si>
  <si>
    <t>Slight decrease, if land taken out of production.</t>
  </si>
  <si>
    <t>Slight decrease because of construction costs.</t>
  </si>
  <si>
    <t>Runoff Mgmt System</t>
  </si>
  <si>
    <t>Significant increase, practice must be in place prior to construction start.</t>
  </si>
  <si>
    <t>Soil Salinity Mgmt-Nonirrigated</t>
  </si>
  <si>
    <t>Slight increase due to reduction of salts.</t>
  </si>
  <si>
    <t>Slight to moderate decrease because of construction and/or establishment costs.</t>
  </si>
  <si>
    <t>Slight increase by permitting use of land occupied by spoil.</t>
  </si>
  <si>
    <t>Moderate to significant decrease due to construction costs.</t>
  </si>
  <si>
    <t>N/A, if currently grazed or wildlife, significant it change from cropland.</t>
  </si>
  <si>
    <t xml:space="preserve"> Significant.</t>
  </si>
  <si>
    <t>Slight increase due dependable water supply.</t>
  </si>
  <si>
    <t>EQIP</t>
  </si>
  <si>
    <t>Emergency Watershed Protection Program</t>
  </si>
  <si>
    <t>Natural Resources Conservation Service</t>
  </si>
  <si>
    <t>Supplement December 16, 2003</t>
  </si>
  <si>
    <t>December 1999</t>
  </si>
  <si>
    <t>Environmental Assessment</t>
  </si>
  <si>
    <t>Draft Programmatic Environmental Impact Statement</t>
  </si>
  <si>
    <t>(See EQIP Practices listed from Appendix B)</t>
  </si>
  <si>
    <t>Updated national document being prepared</t>
  </si>
  <si>
    <t>Agricultural Management Assistance Program</t>
  </si>
  <si>
    <t>If "Negative," you must inform the land users about the effects of the proposed action or alternatives on natural areas.  You must also encourage the land user to consult with concerned parties to arrive at a mutually satisfactory alternative [GM 190, Part 410.23(c) 4].  Document the effects of the alternatives and communications with the land user on form SD-CPA-52 or equivalent and proceed with planning.</t>
  </si>
  <si>
    <t>If your answer is "No," document the adverse effects on form SD-CPA-52 or equivalent and proceed with planning.</t>
  </si>
  <si>
    <t>If “Yes,” alternatives must be developed which resolve the conflicts.  Repeat Step 2.</t>
  </si>
  <si>
    <t>If “No,” alternatives must be developed which maintain or improve water quality and quantity benefits.  Repeat Step 3.</t>
  </si>
  <si>
    <t>Significant increase in improvement of public safety and the environment.</t>
  </si>
  <si>
    <t>Significant increase practice must be applied to eliminate harmful fumes.</t>
  </si>
  <si>
    <t>Moderate to significant decrease due to items associated with this practice.</t>
  </si>
  <si>
    <t>Land Reclamation (landslide treatment)</t>
  </si>
  <si>
    <t>Moderate decrease, lose cropland.</t>
  </si>
  <si>
    <t>Slight to moderate increase to maintain strips annually.</t>
  </si>
  <si>
    <t>Slight decrease due to competition for water &amp; nutrients.</t>
  </si>
  <si>
    <t>Slight decrease due to following designed row pattern.</t>
  </si>
  <si>
    <t>Slight to moderate increase, depending on the maintenance of strips.</t>
  </si>
  <si>
    <t>Moderate decrease due to implementation costs.</t>
  </si>
  <si>
    <t>Controlled Drainage</t>
  </si>
  <si>
    <t>Negligible to slight.</t>
  </si>
  <si>
    <t xml:space="preserve">Slight to moderate decrease, less time required for water management. </t>
  </si>
  <si>
    <t>Moderate increase due to increased drainage.</t>
  </si>
  <si>
    <t>Slight increase due to improved growing conditions.</t>
  </si>
  <si>
    <t>Significant decrease due to construction costs.</t>
  </si>
  <si>
    <t>Cropland, Pasture</t>
  </si>
  <si>
    <t>Enter the conservation plan identification number, if applicable.</t>
  </si>
  <si>
    <t>Moderate to significant decrease because of design criteria.</t>
  </si>
  <si>
    <t>Significant increase, depending on state and/or federal laws.</t>
  </si>
  <si>
    <t>Significant decrease decrease due to implementation cost,</t>
  </si>
  <si>
    <t>Slight to moderate decrease.</t>
  </si>
  <si>
    <t>Waste Storage Facility</t>
  </si>
  <si>
    <t>If “No,” meaning that the findings of the environmental evaluation show that no practicable alternatives exist, the NRCS may provide technical assistance which allows for the conversion of the wetland and develop a mitigation plan for compensation of the functions and values that were lost through the conversion activity.  Prior to or concurrent with NRCS assistance, the client should obtain all necessary permits or approvals related to work in wetlands.  Document on form SD-CPA –52 or equivalent and proceed with planning.</t>
  </si>
  <si>
    <t>Refer to state office.  An EA may need to be prepared</t>
  </si>
  <si>
    <r>
      <t xml:space="preserve">SECTION I.  FEDERAL LISTED SPECIES AND CRITICAL HABITAT.  </t>
    </r>
    <r>
      <rPr>
        <sz val="10"/>
        <rFont val="Arial"/>
        <family val="2"/>
      </rPr>
      <t>Use the Evaluation Worksheet used with the SD Implementation Guidance to address federal listed species and critical habitats.</t>
    </r>
  </si>
  <si>
    <t>If all answers are "No," then additional evaluation is not needed.  The result for Federal Species is "Not Applicable," complete the remaining sections of this help sheet and document the findings on form SD-CPA-52 and proceed with planning.</t>
  </si>
  <si>
    <t>Will a federal agency other than the NRCS provide funding or otherwise control implementation of the action?</t>
  </si>
  <si>
    <t>Erigeron acris</t>
  </si>
  <si>
    <t>Juglans nigra</t>
  </si>
  <si>
    <t>Isoetes melanopoda</t>
  </si>
  <si>
    <t>Polygala sanguinea</t>
  </si>
  <si>
    <t>Sanguinaria canadensis</t>
  </si>
  <si>
    <t>Caulophyllum thalictroides</t>
  </si>
  <si>
    <t>Carex tribuloides</t>
  </si>
  <si>
    <t>Menyanthes trifoliata</t>
  </si>
  <si>
    <t>Haplopappus multicaulis</t>
  </si>
  <si>
    <t>Lycopodium annotinum</t>
  </si>
  <si>
    <t>Muhlenbergia glomerata</t>
  </si>
  <si>
    <t>Listera convallarioides</t>
  </si>
  <si>
    <t>Senecio spartioides</t>
  </si>
  <si>
    <t>Carex brunnescens</t>
  </si>
  <si>
    <t>Erigeron ochroleucus</t>
  </si>
  <si>
    <t>Cystopteris bulbifera</t>
  </si>
  <si>
    <t>Lithophragma glabrum</t>
  </si>
  <si>
    <t>Carex sparganioides</t>
  </si>
  <si>
    <t>Lespedeza capitata</t>
  </si>
  <si>
    <t>Danthonia californica</t>
  </si>
  <si>
    <t>Juncus canadensis</t>
  </si>
  <si>
    <t>Carex aggregata</t>
  </si>
  <si>
    <t>Silphium laciniatum</t>
  </si>
  <si>
    <t>Veronicastrum virginicum</t>
  </si>
  <si>
    <t>Carex rupestris</t>
  </si>
  <si>
    <t>Eriogonum visheri</t>
  </si>
  <si>
    <t>Trillium flexipes</t>
  </si>
  <si>
    <t>Carex leptalea</t>
  </si>
  <si>
    <t>Chaenactis douglasii</t>
  </si>
  <si>
    <t>Agrimonia pubescens</t>
  </si>
  <si>
    <t>Gentiana puberulenta</t>
  </si>
  <si>
    <t>Allium drummondii</t>
  </si>
  <si>
    <t>Equisetum scirpoides</t>
  </si>
  <si>
    <t>Townsendia exscapa</t>
  </si>
  <si>
    <t>Carex bella</t>
  </si>
  <si>
    <t>Silphium integrifolium</t>
  </si>
  <si>
    <t>Calypso bulbosa</t>
  </si>
  <si>
    <t>Isopyrum biternatum</t>
  </si>
  <si>
    <t>Euphorbia fendleri</t>
  </si>
  <si>
    <t>Ceanothus fendleri</t>
  </si>
  <si>
    <t>Coreopsis palmata</t>
  </si>
  <si>
    <t>Mitella pentandra</t>
  </si>
  <si>
    <t>Aster pubentior</t>
  </si>
  <si>
    <t>Oenothera rhombipetala</t>
  </si>
  <si>
    <t>Does the floodplain have an agricultural area that has been used to produce food, fiber, feed, forage or oilseed for at least three of the last five years before the request for assistance?</t>
  </si>
  <si>
    <t>If "No," the land user is not eligible for technical and/or financial assistance from the NRCS for the area of the floodplain.</t>
  </si>
  <si>
    <t>If "Yes," document the agricultural use recent history and go to Step 3.</t>
  </si>
  <si>
    <t>If "Yes," document the finding, including the reasons. The land user is eligible to receive technical and/or financial assistance.  Go to Step 4.</t>
  </si>
  <si>
    <t>Slight increase due to more conductive growing conditions.</t>
  </si>
  <si>
    <t>Moderate increase practice should be implemented prior to planting.</t>
  </si>
  <si>
    <t>Clearing &amp; Snagging</t>
  </si>
  <si>
    <t>Slight short-term decrease, debris placed on farmland.</t>
  </si>
  <si>
    <t>Significant increase during establishment.</t>
  </si>
  <si>
    <t>Significant decrease due to application costs.</t>
  </si>
  <si>
    <t>Significant if large areas are planted, otherwise N/A.</t>
  </si>
  <si>
    <t>Significant decrease, land converted to permanent cover.</t>
  </si>
  <si>
    <t>Moderate Decrease.</t>
  </si>
  <si>
    <t>Moderate.</t>
  </si>
  <si>
    <t>Moderate decrease in water management.</t>
  </si>
  <si>
    <t>Slight decrease due to design considerations.</t>
  </si>
  <si>
    <t>Significant increase, installed while field is fallow, allowing for vegetation establishment.</t>
  </si>
  <si>
    <t>Use Exclusion</t>
  </si>
  <si>
    <t>Significant decrease.</t>
  </si>
  <si>
    <t>Moderate decrease due to unavailability of deferred area.</t>
  </si>
  <si>
    <t>Moderate decrease due to incorporating deferred area into grazing plan.</t>
  </si>
  <si>
    <t>Significant increase, forage must be available for livestock while target area is deferred.</t>
  </si>
  <si>
    <t>Slight to moderate decrease due to loss of grazing.</t>
  </si>
  <si>
    <t>Mole Drain</t>
  </si>
  <si>
    <t>Slight decrease because of practice application.</t>
  </si>
  <si>
    <t>Mulching</t>
  </si>
  <si>
    <t>Moderate to significant increase during application.</t>
  </si>
  <si>
    <t>Slight increase due to conserved moisture and reduced erosion.</t>
  </si>
  <si>
    <t>Flexibility - Slight decrease due to incorporating practice into the cropping system.</t>
  </si>
  <si>
    <t>ANIMALS</t>
  </si>
  <si>
    <t>521D</t>
  </si>
  <si>
    <t>Endangered, threatened, &amp; proposed species</t>
  </si>
  <si>
    <t>A Cave Obligate Springtail</t>
  </si>
  <si>
    <t>American White Pelican</t>
  </si>
  <si>
    <t>American Woodcock</t>
  </si>
  <si>
    <t>Arctic Shrew</t>
  </si>
  <si>
    <t>Baird's Sparrow</t>
  </si>
  <si>
    <t>Barn Owl</t>
  </si>
  <si>
    <t>Belfragi's Chlorochroan Bug</t>
  </si>
  <si>
    <t>Black Buffalo</t>
  </si>
  <si>
    <t>Black Hills Redbelly Snake</t>
  </si>
  <si>
    <t>Black Sandshell</t>
  </si>
  <si>
    <t>Black Tern</t>
  </si>
  <si>
    <t>Black-And-White Warbler</t>
  </si>
  <si>
    <t>Black-Backed Woodpecker</t>
  </si>
  <si>
    <t>Black-Crowned Night-Heron</t>
  </si>
  <si>
    <t>Black-Necked Stilt</t>
  </si>
  <si>
    <t>Blackside Darter</t>
  </si>
  <si>
    <t>Blue Sucker</t>
  </si>
  <si>
    <t>Blue-Gray Gnatcatcher</t>
  </si>
  <si>
    <t>Brewer's Sparrow</t>
  </si>
  <si>
    <t>Broad-Winged Hawk</t>
  </si>
  <si>
    <t>Broad-Winged Skipper</t>
  </si>
  <si>
    <t>Brown Creeper</t>
  </si>
  <si>
    <t>Brown Snake</t>
  </si>
  <si>
    <t>Bufflehead</t>
  </si>
  <si>
    <t>Burrowing Owl</t>
  </si>
  <si>
    <t>California Gull</t>
  </si>
  <si>
    <t>Cassin's Finch</t>
  </si>
  <si>
    <t>Cassin's Kingbird</t>
  </si>
  <si>
    <t>Cerulean Warbler</t>
  </si>
  <si>
    <r>
      <t>If your answer is "</t>
    </r>
    <r>
      <rPr>
        <b/>
        <sz val="10"/>
        <rFont val="Arial"/>
        <family val="2"/>
      </rPr>
      <t>No</t>
    </r>
    <r>
      <rPr>
        <sz val="10"/>
        <rFont val="Arial"/>
        <family val="2"/>
      </rPr>
      <t xml:space="preserve">," and your answer in step F2 was </t>
    </r>
    <r>
      <rPr>
        <b/>
        <sz val="10"/>
        <rFont val="Arial"/>
        <family val="2"/>
      </rPr>
      <t>NLAA I&amp;D and/or BEN</t>
    </r>
    <r>
      <rPr>
        <sz val="10"/>
        <rFont val="Arial"/>
        <family val="2"/>
      </rPr>
      <t xml:space="preserve"> there is little possibility of short-term or long-term adverse effects to listed or proposed species or critical habitat or beneficial impacts are expected.  Continue with planning but ensure the client is aware of the potential for related effects.  Document effects (e.g., water quality improvements) on the SD-CPA-52.  </t>
    </r>
  </si>
  <si>
    <t xml:space="preserve">STEP 3. Bald Eagle Management Guidelines </t>
  </si>
  <si>
    <t>If No, then proceed to the next question.</t>
  </si>
  <si>
    <r>
      <t xml:space="preserve">If your answer is </t>
    </r>
    <r>
      <rPr>
        <b/>
        <sz val="10"/>
        <rFont val="Arial"/>
        <family val="0"/>
      </rPr>
      <t>“Yes,”</t>
    </r>
    <r>
      <rPr>
        <sz val="10"/>
        <rFont val="Arial"/>
        <family val="0"/>
      </rPr>
      <t xml:space="preserve"> and your answer in </t>
    </r>
    <r>
      <rPr>
        <b/>
        <sz val="10"/>
        <rFont val="Arial"/>
        <family val="0"/>
      </rPr>
      <t>step F2</t>
    </r>
    <r>
      <rPr>
        <sz val="10"/>
        <rFont val="Arial"/>
        <family val="0"/>
      </rPr>
      <t xml:space="preserve"> was</t>
    </r>
    <r>
      <rPr>
        <b/>
        <sz val="10"/>
        <rFont val="Arial"/>
        <family val="0"/>
      </rPr>
      <t xml:space="preserve"> “NLAA I&amp;D, BEN, or CICP,”</t>
    </r>
    <r>
      <rPr>
        <sz val="10"/>
        <rFont val="Arial"/>
        <family val="0"/>
      </rPr>
      <t xml:space="preserve">  inform the landowner/client that for federal species the NRCS must adhere to any CICPs identified for the practice and/or document any I&amp;D and BEN impacts on the SD-CPA- 52.  The client and landowner must concur in writing with the CICP terms.  </t>
    </r>
  </si>
  <si>
    <t xml:space="preserve">If the American bald eagle and/or its habitat is in your evaluation area then please refer to Step 3 of the Migratory Bird Section of the SD-CPA-52 </t>
  </si>
  <si>
    <t>STEP SC1.</t>
  </si>
  <si>
    <t>Slight to moderate decrease due to establishment cost.</t>
  </si>
  <si>
    <t>Slight increase to significant decrease.</t>
  </si>
  <si>
    <t>Forest</t>
  </si>
  <si>
    <t>Slight, cropland converted to strips.</t>
  </si>
  <si>
    <t>Slight to moderate increase to maintain annually.</t>
  </si>
  <si>
    <t>Slight decrease due to land use conversion.</t>
  </si>
  <si>
    <t>Firebreak</t>
  </si>
  <si>
    <t>No Action</t>
  </si>
  <si>
    <t>SOIL</t>
  </si>
  <si>
    <t>Erosion</t>
  </si>
  <si>
    <t>Condition</t>
  </si>
  <si>
    <t>Significant increase based on climatic factors and fuel conditions.</t>
  </si>
  <si>
    <t>Slight decrease due to preparation and deferment costs.</t>
  </si>
  <si>
    <t>Brush Management (mechanical)</t>
  </si>
  <si>
    <t>Moderate if large areas planted, N/A if small areas planted.</t>
  </si>
  <si>
    <t>Slight to moderate decrease with smoother field operations.</t>
  </si>
  <si>
    <t>Slight decrease due to design specifications.</t>
  </si>
  <si>
    <t>Significant increase must allow for vegetative establishment.</t>
  </si>
  <si>
    <t xml:space="preserve">Slight increase. </t>
  </si>
  <si>
    <t>Slight increase, practice should be applied during growing season.</t>
  </si>
  <si>
    <t>Hillside Ditch</t>
  </si>
  <si>
    <t>Irrigation Water Conveyance (ditch)</t>
  </si>
  <si>
    <t>Slight increase due to improved soil quality.</t>
  </si>
  <si>
    <t>Slight decrease due to conversion of land to water storage area.</t>
  </si>
  <si>
    <t>Significant decrease due to  construction costs.</t>
  </si>
  <si>
    <t>Significant, convert to water &amp; sediment storage.</t>
  </si>
  <si>
    <t>Slight increase due to improved drainage or holding capacity.</t>
  </si>
  <si>
    <t>Significant increase, applied to conserve surface or subsurface water by controlling outflow.</t>
  </si>
  <si>
    <t>Slight to moderate decrease due to implementation costs.</t>
  </si>
  <si>
    <t>Rock Barrier</t>
  </si>
  <si>
    <t>Slight to moderate increase due to stabilization of steeply sloping land.</t>
  </si>
  <si>
    <t>Moderate to significant decrease because of construction cost.</t>
  </si>
  <si>
    <t>Row Arrangement</t>
  </si>
  <si>
    <t>Slight increase due to adequate drainage and erosion control.</t>
  </si>
  <si>
    <t>Slight decrease due to high fuel and labor requirements.</t>
  </si>
  <si>
    <t>Roof Runoff Mgmt</t>
  </si>
  <si>
    <t>Slight decrease due to construction cost.</t>
  </si>
  <si>
    <t>Significant, cropland changed to roadway.</t>
  </si>
  <si>
    <t>Significant decrease, land taken out of production</t>
  </si>
  <si>
    <t>Moderate to significant.</t>
  </si>
  <si>
    <t>Slight to moderate decrease, more efficient movement around farm</t>
  </si>
  <si>
    <t>Slight decrease due to land conversion</t>
  </si>
  <si>
    <t>Slight increase due to more efficient accessibility.</t>
  </si>
  <si>
    <t>Slight to moderate decrease due to construction cost.</t>
  </si>
  <si>
    <t>Riparian Herbaceous Cover</t>
  </si>
  <si>
    <t>Significant to moderate increase in habitat capabilities.</t>
  </si>
  <si>
    <t>Negligible decrease because of implementation costs.</t>
  </si>
  <si>
    <t>Wetland Wildlife Habitat Management</t>
  </si>
  <si>
    <t>Negligible to significant increase depending if water level is natural or artificial maintained.</t>
  </si>
  <si>
    <t>Upland Wildlife Management</t>
  </si>
  <si>
    <t>Unit</t>
  </si>
  <si>
    <t>Land Use</t>
  </si>
  <si>
    <r>
      <t>If "</t>
    </r>
    <r>
      <rPr>
        <b/>
        <sz val="10"/>
        <rFont val="Arial"/>
        <family val="2"/>
      </rPr>
      <t>YES,"</t>
    </r>
    <r>
      <rPr>
        <sz val="10"/>
        <rFont val="Arial"/>
        <family val="0"/>
      </rPr>
      <t xml:space="preserve"> contact a SD NRCS biologist for the list of the species and to determine if there are means to avoid adverse impacts or incorporate beneficial effects.  The SD NRCS biologist will provide any needed documentation for the records.</t>
    </r>
  </si>
  <si>
    <t xml:space="preserve">Currently, there is NO LEGAL OBLIGATION for the landowner to consider State Listed Rare or Special Concern Species.  Of course NRCS planners should consider these species in the planning process but the NRCS is only allowed to consider these species to the extent the landwoner desires. </t>
  </si>
  <si>
    <t xml:space="preserve">Is the proposed action or activity (i.e., "undertaking") funded in whole or part or under the control of the NRCS?  To make this determination, answer the following:  </t>
  </si>
  <si>
    <t>Is technical assistance carried out by or on behalf of the NRCS?</t>
  </si>
  <si>
    <t xml:space="preserve">Is it carried out with the NRCS financial assistance?       </t>
  </si>
  <si>
    <t xml:space="preserve">Does it require federal permit, license, or approval with the NRCS as the lead agency? </t>
  </si>
  <si>
    <t xml:space="preserve">Is it a joint project with another federal, state, or local entity with the NRCS functioning as lead agency? </t>
  </si>
  <si>
    <t>This determination criteria is intended for nonproject technical and financial assistance only.  For project assistance criteria, consult (GM 190, Part 410.25(c) 2).  The NRCS project assistance to local sponsoring organizations (conservation districts and other legal entities of state governments) and land users is carried out primarily on nonfederal land in response to requests for assistance.  The NRCS helps the local sponsoring organizations prepare a plan for implementing the needed resource measures.</t>
  </si>
  <si>
    <t>If "No," additional evaluation is not needed.  Document the finding, including the reasons, on form SD-CPA-52 and proceed with planning.</t>
  </si>
  <si>
    <t>substantial increase</t>
  </si>
  <si>
    <r>
      <t xml:space="preserve">If your answer is “Yes,” and your answer in step F2 was </t>
    </r>
    <r>
      <rPr>
        <b/>
        <sz val="10"/>
        <rFont val="Arial"/>
        <family val="0"/>
      </rPr>
      <t>“NLAA I&amp;D, BEN, or CICP”</t>
    </r>
    <r>
      <rPr>
        <sz val="10"/>
        <rFont val="Arial"/>
        <family val="0"/>
      </rPr>
      <t xml:space="preserve"> and the effects are only to species or habitats that have been proposed for listing, continue with planning.  Neither consultation nor conferencing is required.  If CICPs are indicated on the matrix to bring the action to NLAA as per the already completed programmatic consultation, then the client and the landowner must concur in writing with the terms of the consultation and implement accordingly.  </t>
    </r>
  </si>
  <si>
    <r>
      <t xml:space="preserve">If </t>
    </r>
    <r>
      <rPr>
        <b/>
        <sz val="10"/>
        <rFont val="Arial"/>
        <family val="2"/>
      </rPr>
      <t>YES</t>
    </r>
    <r>
      <rPr>
        <sz val="10"/>
        <rFont val="Arial"/>
        <family val="0"/>
      </rPr>
      <t>, contact a SD NRCS biologist for the list the pertinent species to be evaluated and proceed to Step S2.</t>
    </r>
  </si>
  <si>
    <t>Implementation will be according to the findings and guidance agreed on by the NRCS and SDGF&amp;P.</t>
  </si>
  <si>
    <t>Significant decrease, land no longer farmed of grazed.</t>
  </si>
  <si>
    <t>Moderate increase due to control of eroding area.</t>
  </si>
  <si>
    <t>If using vegetation, slight to moderate increase, should allow for proper establishment.</t>
  </si>
  <si>
    <t>N/A, if currently recreation use, significant if converted from cropland.</t>
  </si>
  <si>
    <t>N/A, if currently recreation. Significant decrease is land taken out of production.</t>
  </si>
  <si>
    <t>COMPLIANCE WITH APPLICABLE FEDERAL LAWS AND EXECUTIVE ORDERS</t>
  </si>
  <si>
    <t>Is the proposed action to impound water with a surface area greater than 10 acres?</t>
  </si>
  <si>
    <t>CLEAN WATER ACT</t>
  </si>
  <si>
    <t>Significant, to convert to dike and water &amp; sediment storage.</t>
  </si>
  <si>
    <t>Significant decrease, lose cropland as dike is installed.</t>
  </si>
  <si>
    <t xml:space="preserve">Attach appropriate effects Help Sheet as needed to clarify special environmental concerns </t>
  </si>
  <si>
    <t xml:space="preserve">Land use
</t>
  </si>
  <si>
    <t xml:space="preserve">Capital
</t>
  </si>
  <si>
    <t xml:space="preserve">Labor
</t>
  </si>
  <si>
    <t xml:space="preserve">Management level
</t>
  </si>
  <si>
    <t xml:space="preserve">Profitibility
</t>
  </si>
  <si>
    <t xml:space="preserve">Risk
</t>
  </si>
  <si>
    <t xml:space="preserve">Other/notes
</t>
  </si>
  <si>
    <t>Can the proposed action be modified to avoid the effects?</t>
  </si>
  <si>
    <t>NEPA reference documentation</t>
  </si>
  <si>
    <t>No additional analysis is required</t>
  </si>
  <si>
    <t>Name/project</t>
  </si>
  <si>
    <t>Prepared by</t>
  </si>
  <si>
    <t>Other pertinent information</t>
  </si>
  <si>
    <t>COMPLETING THE FORM</t>
  </si>
  <si>
    <t>Significant increase practice must be implemented in a planned and efficient manner.</t>
  </si>
  <si>
    <t>Land Reclamation (fire control)</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</si>
</sst>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numFmt numFmtId="165" formatCode="0.\ \ "/>
    <numFmt numFmtId="166" formatCode="&quot;$&quot;#,##0.00"/>
    <numFmt numFmtId="167" formatCode="[$-409]dddd\,\ mmmm\ dd\,\ yyyy"/>
    <numFmt numFmtId="168" formatCode="&quot;Yes&quot;;&quot;Yes&quot;;&quot;No&quot;"/>
    <numFmt numFmtId="169" formatCode="&quot;True&quot;;&quot;True&quot;;&quot;False&quot;"/>
    <numFmt numFmtId="170" formatCode="&quot;On&quot;;&quot;On&quot;;&quot;Off&quot;"/>
    <numFmt numFmtId="171" formatCode="[$€-2]\ #,##0.00_);[Red]\([$€-2]\ #,##0.00\)"/>
    <numFmt numFmtId="172" formatCode="[$-409]mmmm\-yy;@"/>
  </numFmts>
  <fonts count="42">
    <font>
      <sz val="10"/>
      <name val="Arial"/>
      <family val="0"/>
    </font>
    <font>
      <sz val="8"/>
      <name val="Arial"/>
      <family val="2"/>
    </font>
    <font>
      <b/>
      <sz val="10"/>
      <name val="Arial"/>
      <family val="2"/>
    </font>
    <font>
      <b/>
      <sz val="12"/>
      <name val="Arial"/>
      <family val="2"/>
    </font>
    <font>
      <b/>
      <sz val="12"/>
      <name val="Times New Roman"/>
      <family val="1"/>
    </font>
    <font>
      <b/>
      <sz val="14"/>
      <name val="Arial"/>
      <family val="2"/>
    </font>
    <font>
      <u val="single"/>
      <sz val="10"/>
      <name val="Arial"/>
      <family val="2"/>
    </font>
    <font>
      <sz val="10"/>
      <name val="Times New Roman"/>
      <family val="1"/>
    </font>
    <font>
      <sz val="8"/>
      <name val="Tahoma"/>
      <family val="0"/>
    </font>
    <font>
      <b/>
      <sz val="8"/>
      <name val="Tahoma"/>
      <family val="0"/>
    </font>
    <font>
      <b/>
      <sz val="9"/>
      <name val="Arial"/>
      <family val="2"/>
    </font>
    <font>
      <sz val="12"/>
      <name val="Arial"/>
      <family val="2"/>
    </font>
    <font>
      <sz val="7"/>
      <color indexed="18"/>
      <name val="Arial"/>
      <family val="2"/>
    </font>
    <font>
      <sz val="10"/>
      <color indexed="18"/>
      <name val="Arial"/>
      <family val="2"/>
    </font>
    <font>
      <b/>
      <i/>
      <sz val="12"/>
      <color indexed="60"/>
      <name val="Arial"/>
      <family val="2"/>
    </font>
    <font>
      <b/>
      <i/>
      <sz val="12"/>
      <color indexed="17"/>
      <name val="Arial"/>
      <family val="2"/>
    </font>
    <font>
      <b/>
      <i/>
      <sz val="12"/>
      <color indexed="12"/>
      <name val="Arial"/>
      <family val="2"/>
    </font>
    <font>
      <b/>
      <i/>
      <sz val="12"/>
      <color indexed="16"/>
      <name val="Arial"/>
      <family val="2"/>
    </font>
    <font>
      <b/>
      <i/>
      <sz val="12"/>
      <color indexed="10"/>
      <name val="Arial"/>
      <family val="2"/>
    </font>
    <font>
      <b/>
      <i/>
      <sz val="12"/>
      <color indexed="46"/>
      <name val="Arial"/>
      <family val="2"/>
    </font>
    <font>
      <b/>
      <u val="single"/>
      <sz val="10"/>
      <name val="Arial"/>
      <family val="2"/>
    </font>
    <font>
      <b/>
      <u val="single"/>
      <sz val="12"/>
      <name val="Arial"/>
      <family val="2"/>
    </font>
    <font>
      <b/>
      <sz val="8"/>
      <name val="Arial"/>
      <family val="2"/>
    </font>
    <font>
      <b/>
      <sz val="10"/>
      <name val="Times New Roman"/>
      <family val="1"/>
    </font>
    <font>
      <sz val="14"/>
      <name val="Arial"/>
      <family val="2"/>
    </font>
    <font>
      <sz val="10"/>
      <color indexed="8"/>
      <name val="Times New Roman"/>
      <family val="1"/>
    </font>
    <font>
      <sz val="8"/>
      <color indexed="10"/>
      <name val="Tahoma"/>
      <family val="0"/>
    </font>
    <font>
      <b/>
      <sz val="10"/>
      <color indexed="54"/>
      <name val="Arial"/>
      <family val="2"/>
    </font>
    <font>
      <b/>
      <i/>
      <sz val="10"/>
      <name val="Arial"/>
      <family val="2"/>
    </font>
    <font>
      <u val="single"/>
      <sz val="10"/>
      <color indexed="12"/>
      <name val="Arial"/>
      <family val="0"/>
    </font>
    <font>
      <u val="single"/>
      <sz val="10"/>
      <color indexed="36"/>
      <name val="Arial"/>
      <family val="0"/>
    </font>
    <font>
      <sz val="10"/>
      <color indexed="10"/>
      <name val="Arial"/>
      <family val="2"/>
    </font>
    <font>
      <b/>
      <sz val="7"/>
      <name val="Arial"/>
      <family val="2"/>
    </font>
    <font>
      <sz val="9"/>
      <name val="Arial"/>
      <family val="2"/>
    </font>
    <font>
      <i/>
      <sz val="9"/>
      <name val="Arial"/>
      <family val="2"/>
    </font>
    <font>
      <i/>
      <sz val="10"/>
      <color indexed="8"/>
      <name val="Times New Roman"/>
      <family val="1"/>
    </font>
    <font>
      <b/>
      <i/>
      <u val="single"/>
      <sz val="10"/>
      <name val="Arial"/>
      <family val="2"/>
    </font>
    <font>
      <i/>
      <sz val="10"/>
      <color indexed="12"/>
      <name val="Arial"/>
      <family val="2"/>
    </font>
    <font>
      <sz val="10"/>
      <color indexed="53"/>
      <name val="Arial"/>
      <family val="2"/>
    </font>
    <font>
      <b/>
      <sz val="10"/>
      <color indexed="8"/>
      <name val="Times New Roman"/>
      <family val="1"/>
    </font>
    <font>
      <i/>
      <sz val="10"/>
      <name val="Arial"/>
      <family val="2"/>
    </font>
    <font>
      <u val="single"/>
      <sz val="10"/>
      <color indexed="9"/>
      <name val="Arial"/>
      <family val="0"/>
    </font>
  </fonts>
  <fills count="6">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43"/>
        <bgColor indexed="64"/>
      </patternFill>
    </fill>
    <fill>
      <patternFill patternType="solid">
        <fgColor indexed="13"/>
        <bgColor indexed="64"/>
      </patternFill>
    </fill>
  </fills>
  <borders count="76">
    <border>
      <left/>
      <right/>
      <top/>
      <bottom/>
      <diagonal/>
    </border>
    <border>
      <left style="thin"/>
      <right style="thin"/>
      <top style="thin"/>
      <bottom>
        <color indexed="63"/>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ck"/>
      <right style="thin"/>
      <top style="thin"/>
      <bottom style="thin"/>
    </border>
    <border>
      <left style="thin"/>
      <right style="thick"/>
      <top style="thin"/>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color indexed="63"/>
      </right>
      <top style="thin"/>
      <bottom style="thin"/>
    </border>
    <border>
      <left style="thin"/>
      <right>
        <color indexed="63"/>
      </right>
      <top>
        <color indexed="63"/>
      </top>
      <bottom>
        <color indexed="63"/>
      </bottom>
    </border>
    <border>
      <left style="thick"/>
      <right>
        <color indexed="63"/>
      </right>
      <top style="thin"/>
      <bottom style="thin"/>
    </border>
    <border>
      <left>
        <color indexed="63"/>
      </left>
      <right>
        <color indexed="63"/>
      </right>
      <top>
        <color indexed="63"/>
      </top>
      <bottom style="thick"/>
    </border>
    <border>
      <left style="medium"/>
      <right>
        <color indexed="63"/>
      </right>
      <top style="medium"/>
      <bottom style="thin"/>
    </border>
    <border>
      <left style="medium"/>
      <right>
        <color indexed="63"/>
      </right>
      <top>
        <color indexed="63"/>
      </top>
      <bottom style="thin"/>
    </border>
    <border>
      <left style="medium"/>
      <right>
        <color indexed="63"/>
      </right>
      <top>
        <color indexed="63"/>
      </top>
      <bottom style="medium"/>
    </border>
    <border>
      <left style="thin"/>
      <right>
        <color indexed="63"/>
      </right>
      <top>
        <color indexed="63"/>
      </top>
      <bottom style="thin"/>
    </border>
    <border>
      <left>
        <color indexed="63"/>
      </left>
      <right style="thin"/>
      <top style="thin"/>
      <bottom>
        <color indexed="63"/>
      </bottom>
    </border>
    <border>
      <left>
        <color indexed="63"/>
      </left>
      <right>
        <color indexed="63"/>
      </right>
      <top>
        <color indexed="63"/>
      </top>
      <bottom style="medium"/>
    </border>
    <border>
      <left>
        <color indexed="63"/>
      </left>
      <right style="thin"/>
      <top>
        <color indexed="63"/>
      </top>
      <bottom style="thin"/>
    </border>
    <border>
      <left style="medium"/>
      <right style="thin"/>
      <top style="medium"/>
      <bottom style="thin"/>
    </border>
    <border>
      <left style="medium"/>
      <right style="thin"/>
      <top style="thin"/>
      <bottom style="thin"/>
    </border>
    <border>
      <left style="medium"/>
      <right style="thin"/>
      <top>
        <color indexed="63"/>
      </top>
      <bottom style="thin"/>
    </border>
    <border>
      <left style="medium">
        <color indexed="8"/>
      </left>
      <right style="thick">
        <color indexed="8"/>
      </right>
      <top style="thick">
        <color indexed="8"/>
      </top>
      <bottom style="medium">
        <color indexed="8"/>
      </bottom>
    </border>
    <border>
      <left style="thick">
        <color indexed="8"/>
      </left>
      <right style="medium">
        <color indexed="8"/>
      </right>
      <top style="thick">
        <color indexed="8"/>
      </top>
      <bottom style="medium">
        <color indexed="8"/>
      </bottom>
    </border>
    <border>
      <left style="medium">
        <color indexed="8"/>
      </left>
      <right style="thick">
        <color indexed="8"/>
      </right>
      <top style="medium">
        <color indexed="8"/>
      </top>
      <bottom style="medium">
        <color indexed="8"/>
      </bottom>
    </border>
    <border>
      <left style="thick">
        <color indexed="8"/>
      </left>
      <right style="medium">
        <color indexed="8"/>
      </right>
      <top style="medium">
        <color indexed="8"/>
      </top>
      <bottom style="medium">
        <color indexed="8"/>
      </bottom>
    </border>
    <border>
      <left style="medium">
        <color indexed="8"/>
      </left>
      <right style="thick">
        <color indexed="8"/>
      </right>
      <top style="medium">
        <color indexed="8"/>
      </top>
      <bottom style="thick">
        <color indexed="8"/>
      </bottom>
    </border>
    <border>
      <left style="thick">
        <color indexed="8"/>
      </left>
      <right style="medium">
        <color indexed="8"/>
      </right>
      <top style="medium">
        <color indexed="8"/>
      </top>
      <bottom style="thick">
        <color indexed="8"/>
      </bottom>
    </border>
    <border>
      <left style="medium">
        <color indexed="22"/>
      </left>
      <right style="medium">
        <color indexed="22"/>
      </right>
      <top style="medium">
        <color indexed="22"/>
      </top>
      <bottom style="medium">
        <color indexed="22"/>
      </bottom>
    </border>
    <border>
      <left style="thin"/>
      <right>
        <color indexed="63"/>
      </right>
      <top style="thin"/>
      <bottom>
        <color indexed="63"/>
      </bottom>
    </border>
    <border>
      <left>
        <color indexed="63"/>
      </left>
      <right>
        <color indexed="63"/>
      </right>
      <top style="thin"/>
      <bottom>
        <color indexed="63"/>
      </bottom>
    </border>
    <border>
      <left>
        <color indexed="63"/>
      </left>
      <right style="thick"/>
      <top style="thin"/>
      <bottom style="thin"/>
    </border>
    <border>
      <left style="thin"/>
      <right style="thin"/>
      <top>
        <color indexed="63"/>
      </top>
      <bottom>
        <color indexed="63"/>
      </bottom>
    </border>
    <border>
      <left style="thin"/>
      <right style="thin"/>
      <top>
        <color indexed="63"/>
      </top>
      <bottom style="thin"/>
    </border>
    <border>
      <left>
        <color indexed="63"/>
      </left>
      <right>
        <color indexed="63"/>
      </right>
      <top style="thick"/>
      <bottom style="thick"/>
    </border>
    <border>
      <left style="dotted"/>
      <right>
        <color indexed="63"/>
      </right>
      <top style="thin"/>
      <bottom>
        <color indexed="63"/>
      </bottom>
    </border>
    <border>
      <left>
        <color indexed="63"/>
      </left>
      <right style="dotted"/>
      <top style="thin"/>
      <bottom>
        <color indexed="63"/>
      </bottom>
    </border>
    <border>
      <left>
        <color indexed="63"/>
      </left>
      <right style="dotted"/>
      <top>
        <color indexed="63"/>
      </top>
      <bottom>
        <color indexed="63"/>
      </bottom>
    </border>
    <border>
      <left>
        <color indexed="63"/>
      </left>
      <right style="dotted"/>
      <top>
        <color indexed="63"/>
      </top>
      <bottom style="thin"/>
    </border>
    <border>
      <left style="dotted"/>
      <right>
        <color indexed="63"/>
      </right>
      <top>
        <color indexed="63"/>
      </top>
      <bottom>
        <color indexed="63"/>
      </bottom>
    </border>
    <border>
      <left style="dotted"/>
      <right>
        <color indexed="63"/>
      </right>
      <top>
        <color indexed="63"/>
      </top>
      <bottom style="thin"/>
    </border>
    <border>
      <left>
        <color indexed="63"/>
      </left>
      <right style="thick"/>
      <top style="thin"/>
      <bottom>
        <color indexed="63"/>
      </bottom>
    </border>
    <border>
      <left>
        <color indexed="63"/>
      </left>
      <right style="thick"/>
      <top>
        <color indexed="63"/>
      </top>
      <bottom>
        <color indexed="63"/>
      </bottom>
    </border>
    <border>
      <left>
        <color indexed="63"/>
      </left>
      <right style="thick"/>
      <top>
        <color indexed="63"/>
      </top>
      <bottom style="thin"/>
    </border>
    <border>
      <left style="thick"/>
      <right>
        <color indexed="63"/>
      </right>
      <top style="thin"/>
      <bottom>
        <color indexed="63"/>
      </bottom>
    </border>
    <border>
      <left style="thick"/>
      <right>
        <color indexed="63"/>
      </right>
      <top>
        <color indexed="63"/>
      </top>
      <bottom>
        <color indexed="63"/>
      </bottom>
    </border>
    <border>
      <left style="thick"/>
      <right>
        <color indexed="63"/>
      </right>
      <top>
        <color indexed="63"/>
      </top>
      <bottom style="thin"/>
    </border>
    <border>
      <left>
        <color indexed="63"/>
      </left>
      <right style="medium"/>
      <top>
        <color indexed="63"/>
      </top>
      <bottom>
        <color indexed="63"/>
      </bottom>
    </border>
    <border>
      <left style="thin"/>
      <right style="thin"/>
      <top style="medium"/>
      <bottom style="thin"/>
    </border>
    <border>
      <left>
        <color indexed="63"/>
      </left>
      <right style="thin">
        <color indexed="8"/>
      </right>
      <top style="thin"/>
      <bottom>
        <color indexed="63"/>
      </bottom>
    </border>
    <border>
      <left>
        <color indexed="63"/>
      </left>
      <right style="thin">
        <color indexed="8"/>
      </right>
      <top>
        <color indexed="63"/>
      </top>
      <bottom>
        <color indexed="63"/>
      </bottom>
    </border>
    <border>
      <left style="thin"/>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color indexed="63"/>
      </left>
      <right>
        <color indexed="63"/>
      </right>
      <top style="thin">
        <color indexed="8"/>
      </top>
      <bottom>
        <color indexed="63"/>
      </bottom>
    </border>
    <border>
      <left style="thin"/>
      <right style="medium"/>
      <top>
        <color indexed="63"/>
      </top>
      <bottom style="thin"/>
    </border>
    <border>
      <left style="thin"/>
      <right style="medium"/>
      <top style="thin"/>
      <bottom style="thin"/>
    </border>
    <border>
      <left>
        <color indexed="63"/>
      </left>
      <right style="thin">
        <color indexed="8"/>
      </right>
      <top>
        <color indexed="63"/>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style="thin"/>
      <bottom style="medium"/>
    </border>
    <border>
      <left style="thin"/>
      <right style="medium"/>
      <top style="thin"/>
      <bottom style="medium"/>
    </border>
    <border>
      <left style="medium"/>
      <right style="thin"/>
      <top style="thin"/>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color indexed="63"/>
      </left>
      <right style="medium"/>
      <top style="medium"/>
      <bottom style="medium"/>
    </border>
    <border>
      <left style="thin"/>
      <right style="medium"/>
      <top style="medium"/>
      <bottom style="thin"/>
    </border>
    <border>
      <left>
        <color indexed="63"/>
      </left>
      <right style="thin">
        <color indexed="8"/>
      </right>
      <top style="medium"/>
      <bottom>
        <color indexed="63"/>
      </bottom>
    </border>
    <border>
      <left>
        <color indexed="63"/>
      </left>
      <right>
        <color indexed="63"/>
      </right>
      <top style="medium"/>
      <bottom>
        <color indexed="63"/>
      </bottom>
    </border>
    <border>
      <left>
        <color indexed="63"/>
      </left>
      <right>
        <color indexed="63"/>
      </right>
      <top>
        <color indexed="63"/>
      </top>
      <bottom style="medium">
        <color indexed="8"/>
      </bottom>
    </border>
    <border>
      <left>
        <color indexed="63"/>
      </left>
      <right>
        <color indexed="63"/>
      </right>
      <top style="medium">
        <color indexed="8"/>
      </top>
      <bottom>
        <color indexed="63"/>
      </bottom>
    </border>
    <border>
      <left>
        <color indexed="63"/>
      </left>
      <right>
        <color indexed="63"/>
      </right>
      <top style="medium"/>
      <bottom style="medium"/>
    </border>
    <border>
      <left style="medium"/>
      <right>
        <color indexed="63"/>
      </right>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9" fontId="0" fillId="0" borderId="0" applyFont="0" applyFill="0" applyBorder="0" applyAlignment="0" applyProtection="0"/>
  </cellStyleXfs>
  <cellXfs count="502">
    <xf numFmtId="0" fontId="0" fillId="0" borderId="0" xfId="0" applyAlignment="1">
      <alignment/>
    </xf>
    <xf numFmtId="0" fontId="0" fillId="0" borderId="0" xfId="0" applyAlignment="1">
      <alignment horizontal="right"/>
    </xf>
    <xf numFmtId="0" fontId="3" fillId="2" borderId="1" xfId="0" applyFont="1" applyFill="1" applyBorder="1" applyAlignment="1">
      <alignment vertical="top" wrapText="1"/>
    </xf>
    <xf numFmtId="0" fontId="0" fillId="2" borderId="2"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xf>
    <xf numFmtId="0" fontId="5" fillId="0" borderId="0" xfId="0" applyFont="1" applyAlignment="1">
      <alignment horizontal="center" vertical="top" wrapText="1"/>
    </xf>
    <xf numFmtId="0" fontId="0" fillId="0" borderId="0" xfId="0" applyAlignment="1">
      <alignment horizontal="center" vertical="center"/>
    </xf>
    <xf numFmtId="0" fontId="0" fillId="0" borderId="0" xfId="0" applyAlignment="1">
      <alignment vertical="center"/>
    </xf>
    <xf numFmtId="0" fontId="5" fillId="0" borderId="0" xfId="0" applyFont="1" applyAlignment="1">
      <alignment horizontal="center"/>
    </xf>
    <xf numFmtId="0" fontId="0" fillId="0" borderId="0" xfId="0" applyNumberFormat="1" applyAlignment="1">
      <alignment/>
    </xf>
    <xf numFmtId="0" fontId="1" fillId="0" borderId="0" xfId="0" applyFont="1" applyAlignment="1">
      <alignment/>
    </xf>
    <xf numFmtId="0" fontId="4" fillId="2" borderId="2" xfId="0" applyFont="1" applyFill="1" applyBorder="1" applyAlignment="1">
      <alignment vertical="center"/>
    </xf>
    <xf numFmtId="0" fontId="7" fillId="0" borderId="2" xfId="0" applyFont="1" applyBorder="1" applyAlignment="1">
      <alignment vertical="top" wrapText="1"/>
    </xf>
    <xf numFmtId="0" fontId="2" fillId="0" borderId="0" xfId="0" applyFont="1" applyAlignment="1">
      <alignment/>
    </xf>
    <xf numFmtId="0" fontId="3" fillId="0" borderId="0" xfId="0" applyFont="1" applyAlignment="1">
      <alignment horizontal="center"/>
    </xf>
    <xf numFmtId="0" fontId="3" fillId="0" borderId="0" xfId="0" applyFont="1" applyAlignment="1">
      <alignment horizontal="left"/>
    </xf>
    <xf numFmtId="0" fontId="2" fillId="0" borderId="0" xfId="0" applyFont="1" applyAlignment="1">
      <alignment horizontal="left"/>
    </xf>
    <xf numFmtId="0" fontId="2" fillId="0" borderId="0" xfId="0" applyNumberFormat="1" applyFont="1" applyBorder="1" applyAlignment="1">
      <alignment horizontal="left" vertical="top" wrapText="1"/>
    </xf>
    <xf numFmtId="0" fontId="0" fillId="0" borderId="0" xfId="0" applyAlignment="1">
      <alignment wrapText="1"/>
    </xf>
    <xf numFmtId="0" fontId="3" fillId="0" borderId="0" xfId="0" applyFont="1" applyFill="1" applyAlignment="1">
      <alignment horizontal="center"/>
    </xf>
    <xf numFmtId="0" fontId="0" fillId="0" borderId="0" xfId="0" applyFont="1" applyFill="1" applyAlignment="1">
      <alignment/>
    </xf>
    <xf numFmtId="0" fontId="2" fillId="0" borderId="0" xfId="0" applyFont="1" applyAlignment="1">
      <alignment vertical="top" wrapText="1"/>
    </xf>
    <xf numFmtId="0" fontId="0" fillId="0" borderId="0" xfId="0" applyAlignment="1">
      <alignment horizontal="right" wrapText="1"/>
    </xf>
    <xf numFmtId="0" fontId="0" fillId="0" borderId="0" xfId="0" applyAlignment="1">
      <alignment horizontal="center" wrapText="1"/>
    </xf>
    <xf numFmtId="0" fontId="0" fillId="2" borderId="3" xfId="0" applyFill="1" applyBorder="1" applyAlignment="1">
      <alignment horizontal="center" vertical="center"/>
    </xf>
    <xf numFmtId="0" fontId="0" fillId="2" borderId="4" xfId="0" applyFill="1" applyBorder="1" applyAlignment="1">
      <alignment horizontal="center" vertical="center"/>
    </xf>
    <xf numFmtId="0" fontId="1" fillId="2" borderId="2" xfId="0" applyFont="1" applyFill="1" applyBorder="1" applyAlignment="1">
      <alignment horizontal="center" vertical="center" wrapText="1"/>
    </xf>
    <xf numFmtId="0" fontId="0" fillId="2" borderId="2" xfId="0" applyFill="1" applyBorder="1" applyAlignment="1">
      <alignment horizontal="center" vertical="center"/>
    </xf>
    <xf numFmtId="0" fontId="0" fillId="2" borderId="2" xfId="0" applyFont="1" applyFill="1" applyBorder="1" applyAlignment="1">
      <alignment horizontal="right" vertical="center" wrapText="1"/>
    </xf>
    <xf numFmtId="0" fontId="0" fillId="2" borderId="5" xfId="0" applyFill="1" applyBorder="1" applyAlignment="1">
      <alignment horizontal="center" vertical="center"/>
    </xf>
    <xf numFmtId="0" fontId="0" fillId="2" borderId="6" xfId="0" applyFill="1" applyBorder="1" applyAlignment="1">
      <alignment horizontal="center" vertical="center"/>
    </xf>
    <xf numFmtId="0" fontId="0" fillId="0" borderId="0" xfId="0" applyFont="1" applyAlignment="1">
      <alignment vertical="top" wrapText="1"/>
    </xf>
    <xf numFmtId="0" fontId="6" fillId="0" borderId="0" xfId="0" applyFont="1" applyAlignment="1">
      <alignment/>
    </xf>
    <xf numFmtId="0" fontId="0" fillId="0" borderId="0" xfId="0" applyAlignment="1">
      <alignment horizontal="left" vertical="top" wrapText="1"/>
    </xf>
    <xf numFmtId="0" fontId="16" fillId="0" borderId="2" xfId="0" applyFont="1" applyBorder="1" applyAlignment="1">
      <alignment horizontal="center"/>
    </xf>
    <xf numFmtId="0" fontId="17" fillId="0" borderId="2" xfId="0" applyFont="1" applyBorder="1" applyAlignment="1">
      <alignment horizontal="center"/>
    </xf>
    <xf numFmtId="0" fontId="19" fillId="0" borderId="2" xfId="0" applyFont="1" applyBorder="1" applyAlignment="1">
      <alignment horizontal="center"/>
    </xf>
    <xf numFmtId="0" fontId="0" fillId="0" borderId="0" xfId="0" applyAlignment="1" quotePrefix="1">
      <alignment horizontal="left"/>
    </xf>
    <xf numFmtId="0" fontId="0" fillId="0" borderId="0" xfId="0" applyFont="1" applyAlignment="1" quotePrefix="1">
      <alignment horizontal="left"/>
    </xf>
    <xf numFmtId="0" fontId="0" fillId="0" borderId="0" xfId="0" applyFont="1" applyAlignment="1">
      <alignment/>
    </xf>
    <xf numFmtId="0" fontId="11" fillId="0" borderId="0" xfId="0" applyFont="1" applyAlignment="1">
      <alignment/>
    </xf>
    <xf numFmtId="0" fontId="2" fillId="0" borderId="0" xfId="0" applyFont="1" applyAlignment="1">
      <alignment horizontal="center"/>
    </xf>
    <xf numFmtId="0" fontId="2" fillId="0" borderId="0" xfId="0" applyFont="1" applyAlignment="1" quotePrefix="1">
      <alignment horizontal="center"/>
    </xf>
    <xf numFmtId="0" fontId="20" fillId="0" borderId="0" xfId="0" applyFont="1" applyAlignment="1">
      <alignment horizontal="center"/>
    </xf>
    <xf numFmtId="0" fontId="20" fillId="0" borderId="0" xfId="0" applyFont="1" applyAlignment="1" quotePrefix="1">
      <alignment horizontal="center"/>
    </xf>
    <xf numFmtId="0" fontId="21" fillId="0" borderId="0" xfId="0" applyFont="1" applyAlignment="1">
      <alignment horizontal="center"/>
    </xf>
    <xf numFmtId="0" fontId="2" fillId="0" borderId="0" xfId="0" applyFont="1" applyAlignment="1">
      <alignment horizontal="right"/>
    </xf>
    <xf numFmtId="0" fontId="0" fillId="0" borderId="0" xfId="0" applyAlignment="1">
      <alignment horizontal="left"/>
    </xf>
    <xf numFmtId="0" fontId="0" fillId="0" borderId="0" xfId="0" applyFont="1" applyAlignment="1">
      <alignment horizontal="left"/>
    </xf>
    <xf numFmtId="165" fontId="0" fillId="0" borderId="0" xfId="0" applyNumberFormat="1" applyAlignment="1">
      <alignment horizontal="left" vertical="top"/>
    </xf>
    <xf numFmtId="0" fontId="0" fillId="0" borderId="7" xfId="0" applyBorder="1" applyAlignment="1">
      <alignment wrapText="1"/>
    </xf>
    <xf numFmtId="0" fontId="2" fillId="0" borderId="8" xfId="0" applyFont="1" applyBorder="1" applyAlignment="1">
      <alignment horizontal="center"/>
    </xf>
    <xf numFmtId="0" fontId="2" fillId="0" borderId="9" xfId="0" applyFont="1" applyBorder="1" applyAlignment="1">
      <alignment horizontal="center"/>
    </xf>
    <xf numFmtId="0" fontId="7" fillId="0" borderId="2" xfId="0" applyFont="1" applyBorder="1" applyAlignment="1">
      <alignment horizontal="center" vertical="center" wrapText="1"/>
    </xf>
    <xf numFmtId="0" fontId="2" fillId="0" borderId="0" xfId="0" applyFont="1" applyBorder="1" applyAlignment="1">
      <alignment horizontal="center"/>
    </xf>
    <xf numFmtId="0" fontId="2" fillId="0" borderId="9" xfId="0" applyFont="1" applyFill="1" applyBorder="1" applyAlignment="1">
      <alignment horizontal="center"/>
    </xf>
    <xf numFmtId="0" fontId="1" fillId="0" borderId="10" xfId="0" applyFont="1" applyFill="1" applyBorder="1" applyAlignment="1">
      <alignment vertical="top" wrapText="1"/>
    </xf>
    <xf numFmtId="0" fontId="1" fillId="0" borderId="7" xfId="0" applyFont="1" applyFill="1" applyBorder="1" applyAlignment="1">
      <alignment horizontal="center" vertical="top" wrapText="1"/>
    </xf>
    <xf numFmtId="0" fontId="1" fillId="0" borderId="4" xfId="0" applyFont="1" applyBorder="1" applyAlignment="1" applyProtection="1">
      <alignment horizontal="center" vertical="center" wrapText="1"/>
      <protection locked="0"/>
    </xf>
    <xf numFmtId="0" fontId="1" fillId="0" borderId="3" xfId="0" applyFont="1" applyBorder="1" applyAlignment="1" applyProtection="1">
      <alignment horizontal="center" vertical="center" wrapText="1"/>
      <protection locked="0"/>
    </xf>
    <xf numFmtId="0" fontId="1" fillId="0" borderId="2" xfId="0" applyFont="1" applyBorder="1" applyAlignment="1" applyProtection="1">
      <alignment horizontal="center" vertical="center" wrapText="1"/>
      <protection locked="0"/>
    </xf>
    <xf numFmtId="0" fontId="1" fillId="0" borderId="6" xfId="0" applyFont="1" applyBorder="1" applyAlignment="1" applyProtection="1">
      <alignment horizontal="center" vertical="center" wrapText="1"/>
      <protection locked="0"/>
    </xf>
    <xf numFmtId="0" fontId="1" fillId="0" borderId="5" xfId="0" applyFont="1" applyBorder="1" applyAlignment="1" applyProtection="1">
      <alignment horizontal="center" vertical="center" wrapText="1"/>
      <protection locked="0"/>
    </xf>
    <xf numFmtId="0" fontId="0" fillId="0" borderId="0" xfId="0" applyAlignment="1" applyProtection="1">
      <alignment/>
      <protection locked="0"/>
    </xf>
    <xf numFmtId="0" fontId="1" fillId="0" borderId="0" xfId="0" applyFont="1" applyAlignment="1">
      <alignment/>
    </xf>
    <xf numFmtId="0" fontId="0" fillId="3" borderId="0" xfId="0" applyFont="1" applyFill="1" applyAlignment="1">
      <alignment wrapText="1"/>
    </xf>
    <xf numFmtId="0" fontId="1" fillId="0" borderId="0" xfId="0" applyFont="1" applyFill="1" applyBorder="1" applyAlignment="1" applyProtection="1">
      <alignment vertical="top" wrapText="1"/>
      <protection locked="0"/>
    </xf>
    <xf numFmtId="0" fontId="1" fillId="0" borderId="11" xfId="0" applyFont="1" applyBorder="1" applyAlignment="1" applyProtection="1">
      <alignment horizontal="center" vertical="center" wrapText="1"/>
      <protection locked="0"/>
    </xf>
    <xf numFmtId="0" fontId="0" fillId="2" borderId="11" xfId="0" applyFill="1" applyBorder="1" applyAlignment="1">
      <alignment horizontal="center" vertical="center"/>
    </xf>
    <xf numFmtId="0" fontId="23" fillId="0" borderId="2" xfId="0" applyFont="1" applyBorder="1" applyAlignment="1">
      <alignment vertical="top" wrapText="1"/>
    </xf>
    <xf numFmtId="0" fontId="4" fillId="2" borderId="3" xfId="0" applyFont="1" applyFill="1" applyBorder="1" applyAlignment="1">
      <alignment horizontal="left" vertical="center"/>
    </xf>
    <xf numFmtId="0" fontId="4" fillId="2" borderId="9" xfId="0" applyFont="1" applyFill="1" applyBorder="1" applyAlignment="1">
      <alignment horizontal="left" vertical="center"/>
    </xf>
    <xf numFmtId="0" fontId="4" fillId="2" borderId="4" xfId="0" applyFont="1" applyFill="1" applyBorder="1" applyAlignment="1">
      <alignment horizontal="left" vertical="center"/>
    </xf>
    <xf numFmtId="0" fontId="4" fillId="2" borderId="3" xfId="0" applyFont="1" applyFill="1" applyBorder="1" applyAlignment="1">
      <alignment vertical="center"/>
    </xf>
    <xf numFmtId="0" fontId="4" fillId="2" borderId="9" xfId="0" applyFont="1" applyFill="1" applyBorder="1" applyAlignment="1">
      <alignment vertical="center"/>
    </xf>
    <xf numFmtId="0" fontId="4" fillId="2" borderId="4" xfId="0" applyFont="1" applyFill="1" applyBorder="1" applyAlignment="1">
      <alignment vertical="center"/>
    </xf>
    <xf numFmtId="0" fontId="4" fillId="2" borderId="11" xfId="0" applyFont="1" applyFill="1" applyBorder="1" applyAlignment="1">
      <alignment horizontal="left" vertical="center"/>
    </xf>
    <xf numFmtId="0" fontId="4" fillId="2" borderId="11" xfId="0" applyFont="1" applyFill="1" applyBorder="1" applyAlignment="1">
      <alignment vertical="center"/>
    </xf>
    <xf numFmtId="0" fontId="7" fillId="0" borderId="3" xfId="0" applyFont="1" applyBorder="1" applyAlignment="1">
      <alignment vertical="top"/>
    </xf>
    <xf numFmtId="0" fontId="1" fillId="0" borderId="9" xfId="0" applyFont="1" applyBorder="1" applyAlignment="1" applyProtection="1">
      <alignment horizontal="center" vertical="center" wrapText="1"/>
      <protection locked="0"/>
    </xf>
    <xf numFmtId="0" fontId="4" fillId="2" borderId="2" xfId="0" applyFont="1" applyFill="1" applyBorder="1" applyAlignment="1">
      <alignment horizontal="left" vertical="center"/>
    </xf>
    <xf numFmtId="0" fontId="4" fillId="2" borderId="6" xfId="0" applyFont="1" applyFill="1" applyBorder="1" applyAlignment="1">
      <alignment horizontal="left" vertical="center"/>
    </xf>
    <xf numFmtId="0" fontId="4" fillId="2" borderId="6" xfId="0" applyFont="1" applyFill="1" applyBorder="1" applyAlignment="1">
      <alignment vertical="center"/>
    </xf>
    <xf numFmtId="0" fontId="4" fillId="2" borderId="5" xfId="0" applyFont="1" applyFill="1" applyBorder="1" applyAlignment="1">
      <alignment horizontal="left" vertical="center"/>
    </xf>
    <xf numFmtId="0" fontId="4" fillId="2" borderId="5" xfId="0" applyFont="1" applyFill="1" applyBorder="1" applyAlignment="1">
      <alignment vertical="center"/>
    </xf>
    <xf numFmtId="0" fontId="0" fillId="0" borderId="12" xfId="0" applyBorder="1" applyAlignment="1">
      <alignment/>
    </xf>
    <xf numFmtId="0" fontId="0" fillId="0" borderId="12" xfId="0" applyBorder="1" applyAlignment="1">
      <alignment horizontal="right"/>
    </xf>
    <xf numFmtId="0" fontId="0" fillId="0" borderId="12" xfId="0" applyBorder="1" applyAlignment="1">
      <alignment horizontal="center"/>
    </xf>
    <xf numFmtId="0" fontId="7" fillId="0" borderId="3" xfId="0" applyFont="1" applyBorder="1" applyAlignment="1" applyProtection="1">
      <alignment vertical="top" wrapText="1"/>
      <protection locked="0"/>
    </xf>
    <xf numFmtId="0" fontId="6" fillId="0" borderId="0" xfId="0" applyFont="1" applyAlignment="1">
      <alignment vertical="top" wrapText="1"/>
    </xf>
    <xf numFmtId="0" fontId="0" fillId="0" borderId="8" xfId="0" applyNumberFormat="1" applyFont="1" applyBorder="1" applyAlignment="1" applyProtection="1">
      <alignment/>
      <protection locked="0"/>
    </xf>
    <xf numFmtId="0" fontId="24" fillId="0" borderId="0" xfId="0" applyFont="1" applyAlignment="1">
      <alignment/>
    </xf>
    <xf numFmtId="0" fontId="22" fillId="0" borderId="10" xfId="0" applyFont="1" applyFill="1" applyBorder="1" applyAlignment="1">
      <alignment horizontal="center" vertical="top" wrapText="1"/>
    </xf>
    <xf numFmtId="0" fontId="22" fillId="0" borderId="0" xfId="0" applyFont="1" applyFill="1" applyBorder="1" applyAlignment="1">
      <alignment horizontal="center" vertical="top" wrapText="1"/>
    </xf>
    <xf numFmtId="0" fontId="22" fillId="0" borderId="7" xfId="0" applyFont="1" applyFill="1" applyBorder="1" applyAlignment="1">
      <alignment horizontal="center" vertical="top" wrapText="1"/>
    </xf>
    <xf numFmtId="0" fontId="1" fillId="0" borderId="0" xfId="0" applyFont="1" applyFill="1" applyBorder="1" applyAlignment="1">
      <alignment/>
    </xf>
    <xf numFmtId="0" fontId="0" fillId="0" borderId="0" xfId="0" applyAlignment="1">
      <alignment horizontal="right" vertical="top"/>
    </xf>
    <xf numFmtId="0" fontId="0" fillId="0" borderId="0" xfId="0" applyFont="1" applyAlignment="1">
      <alignment horizontal="left" indent="2"/>
    </xf>
    <xf numFmtId="0" fontId="0" fillId="0" borderId="0" xfId="0" applyFont="1" applyAlignment="1">
      <alignment horizontal="left" indent="6"/>
    </xf>
    <xf numFmtId="0" fontId="0" fillId="0" borderId="0" xfId="0" applyFont="1" applyAlignment="1">
      <alignment horizontal="left" vertical="top" wrapText="1"/>
    </xf>
    <xf numFmtId="0" fontId="0" fillId="0" borderId="0" xfId="0" applyFont="1" applyAlignment="1">
      <alignment/>
    </xf>
    <xf numFmtId="0" fontId="2" fillId="0" borderId="0" xfId="0" applyFont="1" applyAlignment="1" quotePrefix="1">
      <alignment horizontal="right"/>
    </xf>
    <xf numFmtId="0" fontId="0" fillId="0" borderId="0" xfId="0" applyAlignment="1" applyProtection="1">
      <alignment horizontal="center"/>
      <protection locked="0"/>
    </xf>
    <xf numFmtId="0" fontId="0" fillId="4" borderId="13" xfId="0" applyFont="1" applyFill="1" applyBorder="1" applyAlignment="1" applyProtection="1">
      <alignment horizontal="center"/>
      <protection locked="0"/>
    </xf>
    <xf numFmtId="0" fontId="0" fillId="4" borderId="14" xfId="0" applyFont="1" applyFill="1" applyBorder="1" applyAlignment="1" applyProtection="1">
      <alignment horizontal="center"/>
      <protection locked="0"/>
    </xf>
    <xf numFmtId="0" fontId="0" fillId="4" borderId="15" xfId="0" applyFont="1" applyFill="1" applyBorder="1" applyAlignment="1" applyProtection="1">
      <alignment horizontal="center"/>
      <protection locked="0"/>
    </xf>
    <xf numFmtId="0" fontId="0" fillId="4" borderId="16" xfId="0" applyFont="1" applyFill="1" applyBorder="1" applyAlignment="1" applyProtection="1">
      <alignment horizontal="center"/>
      <protection locked="0"/>
    </xf>
    <xf numFmtId="0" fontId="32" fillId="0" borderId="17" xfId="0" applyFont="1" applyBorder="1" applyAlignment="1">
      <alignment horizontal="right" vertical="top" wrapText="1"/>
    </xf>
    <xf numFmtId="172" fontId="32" fillId="0" borderId="7" xfId="0" applyNumberFormat="1" applyFont="1" applyFill="1" applyBorder="1" applyAlignment="1">
      <alignment horizontal="right" vertical="top" wrapText="1"/>
    </xf>
    <xf numFmtId="0" fontId="0" fillId="0" borderId="0" xfId="0" applyFill="1" applyBorder="1" applyAlignment="1" applyProtection="1">
      <alignment vertical="top"/>
      <protection/>
    </xf>
    <xf numFmtId="0" fontId="2" fillId="0" borderId="0" xfId="0" applyFont="1" applyFill="1" applyBorder="1" applyAlignment="1" applyProtection="1">
      <alignment vertical="top"/>
      <protection/>
    </xf>
    <xf numFmtId="0" fontId="0" fillId="0" borderId="0" xfId="0" applyFill="1" applyBorder="1" applyAlignment="1" applyProtection="1">
      <alignment vertical="top" wrapText="1"/>
      <protection/>
    </xf>
    <xf numFmtId="0" fontId="0" fillId="0" borderId="0" xfId="0" applyFill="1" applyAlignment="1" applyProtection="1">
      <alignment/>
      <protection/>
    </xf>
    <xf numFmtId="0" fontId="0" fillId="0" borderId="0" xfId="0" applyAlignment="1" applyProtection="1">
      <alignment/>
      <protection/>
    </xf>
    <xf numFmtId="0" fontId="2" fillId="0" borderId="0" xfId="0" applyFont="1" applyFill="1" applyBorder="1" applyAlignment="1" applyProtection="1">
      <alignment horizontal="center"/>
      <protection/>
    </xf>
    <xf numFmtId="0" fontId="0" fillId="0" borderId="0" xfId="0" applyFill="1" applyAlignment="1" applyProtection="1">
      <alignment vertical="top"/>
      <protection/>
    </xf>
    <xf numFmtId="0" fontId="0" fillId="0" borderId="0" xfId="0" applyFont="1" applyFill="1" applyBorder="1" applyAlignment="1" applyProtection="1">
      <alignment horizontal="center"/>
      <protection/>
    </xf>
    <xf numFmtId="0" fontId="0" fillId="0" borderId="0" xfId="0" applyAlignment="1" applyProtection="1">
      <alignment/>
      <protection/>
    </xf>
    <xf numFmtId="0" fontId="3" fillId="0" borderId="0" xfId="0" applyFont="1" applyAlignment="1" applyProtection="1">
      <alignment horizontal="left"/>
      <protection/>
    </xf>
    <xf numFmtId="0" fontId="3" fillId="0" borderId="0" xfId="0" applyFont="1" applyAlignment="1" applyProtection="1">
      <alignment horizontal="center"/>
      <protection/>
    </xf>
    <xf numFmtId="0" fontId="2" fillId="0" borderId="0" xfId="0" applyFont="1" applyAlignment="1" applyProtection="1">
      <alignment horizontal="left" vertical="top" wrapText="1"/>
      <protection/>
    </xf>
    <xf numFmtId="0" fontId="2" fillId="0" borderId="0" xfId="0" applyFont="1" applyAlignment="1" applyProtection="1">
      <alignment/>
      <protection/>
    </xf>
    <xf numFmtId="0" fontId="2" fillId="0" borderId="0" xfId="0" applyFont="1" applyAlignment="1" applyProtection="1">
      <alignment vertical="top" wrapText="1"/>
      <protection/>
    </xf>
    <xf numFmtId="0" fontId="0" fillId="0" borderId="0" xfId="0" applyAlignment="1" applyProtection="1">
      <alignment vertical="top" wrapText="1"/>
      <protection/>
    </xf>
    <xf numFmtId="0" fontId="2" fillId="0" borderId="0" xfId="0" applyFont="1" applyBorder="1" applyAlignment="1" applyProtection="1">
      <alignment vertical="top" wrapText="1"/>
      <protection/>
    </xf>
    <xf numFmtId="0" fontId="0" fillId="0" borderId="0" xfId="0" applyAlignment="1" applyProtection="1">
      <alignment horizontal="right" vertical="center" wrapText="1"/>
      <protection/>
    </xf>
    <xf numFmtId="0" fontId="2" fillId="0" borderId="0" xfId="0" applyFont="1" applyAlignment="1" applyProtection="1">
      <alignment horizontal="center"/>
      <protection/>
    </xf>
    <xf numFmtId="0" fontId="0" fillId="0" borderId="0" xfId="0" applyFont="1" applyAlignment="1" applyProtection="1">
      <alignment horizontal="center"/>
      <protection/>
    </xf>
    <xf numFmtId="0" fontId="0" fillId="0" borderId="18" xfId="0" applyFont="1" applyBorder="1" applyAlignment="1" applyProtection="1">
      <alignment horizontal="center"/>
      <protection/>
    </xf>
    <xf numFmtId="0" fontId="0" fillId="0" borderId="0" xfId="0" applyFont="1" applyAlignment="1" applyProtection="1">
      <alignment vertical="top" wrapText="1"/>
      <protection/>
    </xf>
    <xf numFmtId="0" fontId="22" fillId="0" borderId="16" xfId="0" applyFont="1" applyFill="1" applyBorder="1" applyAlignment="1">
      <alignment horizontal="center" vertical="top" wrapText="1"/>
    </xf>
    <xf numFmtId="0" fontId="22" fillId="0" borderId="8" xfId="0" applyFont="1" applyFill="1" applyBorder="1" applyAlignment="1">
      <alignment horizontal="center" vertical="top" wrapText="1"/>
    </xf>
    <xf numFmtId="0" fontId="22" fillId="0" borderId="19" xfId="0" applyFont="1" applyFill="1" applyBorder="1" applyAlignment="1">
      <alignment horizontal="center" vertical="top" wrapText="1"/>
    </xf>
    <xf numFmtId="0" fontId="22" fillId="0" borderId="20" xfId="0" applyFont="1" applyFill="1" applyBorder="1" applyAlignment="1">
      <alignment horizontal="left" vertical="top" wrapText="1"/>
    </xf>
    <xf numFmtId="0" fontId="22" fillId="0" borderId="21" xfId="0" applyFont="1" applyFill="1" applyBorder="1" applyAlignment="1">
      <alignment horizontal="left" vertical="top" wrapText="1"/>
    </xf>
    <xf numFmtId="0" fontId="22" fillId="0" borderId="22" xfId="0" applyFont="1" applyFill="1" applyBorder="1" applyAlignment="1">
      <alignment horizontal="left" vertical="top" wrapText="1"/>
    </xf>
    <xf numFmtId="0" fontId="33" fillId="5" borderId="23" xfId="0" applyFont="1" applyFill="1" applyBorder="1" applyAlignment="1">
      <alignment vertical="top" wrapText="1"/>
    </xf>
    <xf numFmtId="0" fontId="34" fillId="5" borderId="24" xfId="0" applyFont="1" applyFill="1" applyBorder="1" applyAlignment="1">
      <alignment vertical="top" wrapText="1"/>
    </xf>
    <xf numFmtId="0" fontId="33" fillId="5" borderId="25" xfId="0" applyFont="1" applyFill="1" applyBorder="1" applyAlignment="1">
      <alignment vertical="top" wrapText="1"/>
    </xf>
    <xf numFmtId="0" fontId="34" fillId="5" borderId="26" xfId="0" applyFont="1" applyFill="1" applyBorder="1" applyAlignment="1">
      <alignment vertical="top" wrapText="1"/>
    </xf>
    <xf numFmtId="0" fontId="33" fillId="5" borderId="27" xfId="0" applyFont="1" applyFill="1" applyBorder="1" applyAlignment="1">
      <alignment vertical="top" wrapText="1"/>
    </xf>
    <xf numFmtId="0" fontId="34" fillId="5" borderId="28" xfId="0" applyFont="1" applyFill="1" applyBorder="1" applyAlignment="1">
      <alignment vertical="top" wrapText="1"/>
    </xf>
    <xf numFmtId="0" fontId="25" fillId="5" borderId="29" xfId="0" applyFont="1" applyFill="1" applyBorder="1" applyAlignment="1">
      <alignment vertical="top" wrapText="1"/>
    </xf>
    <xf numFmtId="0" fontId="35" fillId="5" borderId="29" xfId="0" applyFont="1" applyFill="1" applyBorder="1" applyAlignment="1">
      <alignment vertical="top" wrapText="1"/>
    </xf>
    <xf numFmtId="0" fontId="29" fillId="0" borderId="0" xfId="20" applyAlignment="1">
      <alignment/>
    </xf>
    <xf numFmtId="0" fontId="0" fillId="0" borderId="0" xfId="20" applyFont="1" applyBorder="1" applyAlignment="1">
      <alignment horizontal="left" vertical="top" wrapText="1"/>
    </xf>
    <xf numFmtId="0" fontId="23" fillId="0" borderId="30" xfId="0" applyNumberFormat="1" applyFont="1" applyBorder="1" applyAlignment="1">
      <alignment/>
    </xf>
    <xf numFmtId="0" fontId="0" fillId="0" borderId="31" xfId="0" applyNumberFormat="1" applyFont="1" applyBorder="1" applyAlignment="1">
      <alignment/>
    </xf>
    <xf numFmtId="0" fontId="0" fillId="0" borderId="17" xfId="0" applyNumberFormat="1" applyBorder="1" applyAlignment="1">
      <alignment/>
    </xf>
    <xf numFmtId="0" fontId="23" fillId="0" borderId="31" xfId="0" applyNumberFormat="1" applyFont="1" applyBorder="1" applyAlignment="1">
      <alignment/>
    </xf>
    <xf numFmtId="0" fontId="0" fillId="0" borderId="31" xfId="0" applyNumberFormat="1" applyBorder="1" applyAlignment="1">
      <alignment/>
    </xf>
    <xf numFmtId="0" fontId="7" fillId="0" borderId="10" xfId="0" applyNumberFormat="1" applyFont="1" applyBorder="1" applyAlignment="1">
      <alignment/>
    </xf>
    <xf numFmtId="0" fontId="0" fillId="0" borderId="0" xfId="0" applyNumberFormat="1" applyFont="1" applyBorder="1" applyAlignment="1">
      <alignment/>
    </xf>
    <xf numFmtId="0" fontId="0" fillId="0" borderId="7" xfId="0" applyNumberFormat="1" applyBorder="1" applyAlignment="1">
      <alignment/>
    </xf>
    <xf numFmtId="0" fontId="7" fillId="0" borderId="0" xfId="0" applyNumberFormat="1" applyFont="1" applyBorder="1" applyAlignment="1">
      <alignment/>
    </xf>
    <xf numFmtId="0" fontId="0" fillId="0" borderId="0" xfId="0" applyNumberFormat="1" applyBorder="1" applyAlignment="1">
      <alignment/>
    </xf>
    <xf numFmtId="0" fontId="7" fillId="0" borderId="0" xfId="0" applyNumberFormat="1" applyFont="1" applyBorder="1" applyAlignment="1" quotePrefix="1">
      <alignment horizontal="left"/>
    </xf>
    <xf numFmtId="0" fontId="23" fillId="0" borderId="0" xfId="0" applyNumberFormat="1" applyFont="1" applyBorder="1" applyAlignment="1">
      <alignment/>
    </xf>
    <xf numFmtId="0" fontId="7" fillId="0" borderId="16" xfId="0" applyNumberFormat="1" applyFont="1" applyBorder="1" applyAlignment="1">
      <alignment/>
    </xf>
    <xf numFmtId="0" fontId="0" fillId="0" borderId="8" xfId="0" applyNumberFormat="1" applyFont="1" applyBorder="1" applyAlignment="1">
      <alignment/>
    </xf>
    <xf numFmtId="0" fontId="0" fillId="0" borderId="19" xfId="0" applyNumberFormat="1" applyBorder="1" applyAlignment="1">
      <alignment/>
    </xf>
    <xf numFmtId="0" fontId="7" fillId="0" borderId="8" xfId="0" applyNumberFormat="1" applyFont="1" applyBorder="1" applyAlignment="1">
      <alignment/>
    </xf>
    <xf numFmtId="0" fontId="0" fillId="0" borderId="8" xfId="0" applyNumberFormat="1" applyBorder="1" applyAlignment="1">
      <alignment/>
    </xf>
    <xf numFmtId="0" fontId="23" fillId="0" borderId="10" xfId="0" applyNumberFormat="1" applyFont="1" applyBorder="1" applyAlignment="1">
      <alignment/>
    </xf>
    <xf numFmtId="0" fontId="23" fillId="0" borderId="0" xfId="0" applyNumberFormat="1" applyFont="1" applyBorder="1" applyAlignment="1">
      <alignment/>
    </xf>
    <xf numFmtId="0" fontId="7" fillId="0" borderId="0" xfId="0" applyNumberFormat="1" applyFont="1" applyBorder="1" applyAlignment="1" quotePrefix="1">
      <alignment/>
    </xf>
    <xf numFmtId="0" fontId="23" fillId="0" borderId="10" xfId="0" applyNumberFormat="1" applyFont="1" applyBorder="1" applyAlignment="1">
      <alignment/>
    </xf>
    <xf numFmtId="0" fontId="7" fillId="0" borderId="10" xfId="0" applyNumberFormat="1" applyFont="1" applyBorder="1" applyAlignment="1" quotePrefix="1">
      <alignment horizontal="left"/>
    </xf>
    <xf numFmtId="17" fontId="7" fillId="0" borderId="0" xfId="0" applyNumberFormat="1" applyFont="1" applyBorder="1" applyAlignment="1" quotePrefix="1">
      <alignment horizontal="left"/>
    </xf>
    <xf numFmtId="0" fontId="0" fillId="0" borderId="0" xfId="0" applyNumberFormat="1" applyFill="1" applyBorder="1" applyAlignment="1">
      <alignment/>
    </xf>
    <xf numFmtId="0" fontId="0" fillId="0" borderId="0" xfId="0" applyFill="1" applyAlignment="1">
      <alignment/>
    </xf>
    <xf numFmtId="0" fontId="0" fillId="0" borderId="0" xfId="0" applyFill="1" applyBorder="1" applyAlignment="1">
      <alignment/>
    </xf>
    <xf numFmtId="0" fontId="35" fillId="0" borderId="0" xfId="0" applyFont="1" applyFill="1" applyBorder="1" applyAlignment="1">
      <alignment vertical="top" wrapText="1"/>
    </xf>
    <xf numFmtId="0" fontId="25" fillId="0" borderId="0" xfId="0" applyFont="1" applyFill="1" applyBorder="1" applyAlignment="1">
      <alignment vertical="top" wrapText="1"/>
    </xf>
    <xf numFmtId="0" fontId="39" fillId="0" borderId="0" xfId="0" applyFont="1" applyFill="1" applyBorder="1" applyAlignment="1">
      <alignment horizontal="center" vertical="top" wrapText="1"/>
    </xf>
    <xf numFmtId="0" fontId="0" fillId="3" borderId="0" xfId="0" applyFill="1" applyAlignment="1">
      <alignment/>
    </xf>
    <xf numFmtId="0" fontId="40" fillId="3" borderId="0" xfId="0" applyFont="1" applyFill="1" applyAlignment="1">
      <alignment wrapText="1"/>
    </xf>
    <xf numFmtId="0" fontId="0" fillId="3" borderId="0" xfId="0" applyFont="1" applyFill="1" applyAlignment="1">
      <alignment horizontal="right" wrapText="1"/>
    </xf>
    <xf numFmtId="0" fontId="0" fillId="3" borderId="0" xfId="0" applyFont="1" applyFill="1" applyAlignment="1">
      <alignment horizontal="left" wrapText="1"/>
    </xf>
    <xf numFmtId="0" fontId="2" fillId="3" borderId="0" xfId="0" applyFont="1" applyFill="1" applyAlignment="1">
      <alignment wrapText="1"/>
    </xf>
    <xf numFmtId="0" fontId="1" fillId="3" borderId="0" xfId="0" applyFont="1" applyFill="1" applyAlignment="1">
      <alignment horizontal="left" wrapText="1"/>
    </xf>
    <xf numFmtId="0" fontId="0" fillId="3" borderId="0" xfId="20" applyFont="1" applyFill="1" applyBorder="1" applyAlignment="1">
      <alignment vertical="top" wrapText="1"/>
    </xf>
    <xf numFmtId="0" fontId="0" fillId="0" borderId="0" xfId="0" applyFill="1" applyBorder="1" applyAlignment="1" applyProtection="1">
      <alignment horizontal="left" vertical="top" wrapText="1"/>
      <protection/>
    </xf>
    <xf numFmtId="0" fontId="0" fillId="0" borderId="0" xfId="0" applyAlignment="1">
      <alignment horizontal="left" wrapText="1"/>
    </xf>
    <xf numFmtId="0" fontId="0" fillId="0" borderId="0" xfId="0" applyAlignment="1">
      <alignment horizontal="left" wrapText="1" indent="2"/>
    </xf>
    <xf numFmtId="0" fontId="0" fillId="0" borderId="0" xfId="0" applyFill="1" applyAlignment="1">
      <alignment vertical="top" wrapText="1"/>
    </xf>
    <xf numFmtId="0" fontId="29" fillId="0" borderId="0" xfId="20" applyFill="1" applyBorder="1" applyAlignment="1">
      <alignment horizontal="left" vertical="top" wrapText="1"/>
    </xf>
    <xf numFmtId="0" fontId="2" fillId="0" borderId="0" xfId="0" applyFont="1" applyBorder="1" applyAlignment="1" applyProtection="1">
      <alignment/>
      <protection/>
    </xf>
    <xf numFmtId="0" fontId="29" fillId="2" borderId="2" xfId="20" applyFill="1" applyBorder="1" applyAlignment="1">
      <alignment horizontal="center" vertical="top" wrapText="1"/>
    </xf>
    <xf numFmtId="0" fontId="41" fillId="0" borderId="0" xfId="20" applyFont="1" applyFill="1" applyBorder="1" applyAlignment="1">
      <alignment horizontal="center" vertical="top" wrapText="1"/>
    </xf>
    <xf numFmtId="0" fontId="3" fillId="0" borderId="10" xfId="0" applyFont="1" applyFill="1" applyBorder="1" applyAlignment="1">
      <alignment horizontal="center" vertical="top" wrapText="1"/>
    </xf>
    <xf numFmtId="0" fontId="3" fillId="0" borderId="0" xfId="0" applyFont="1" applyFill="1" applyBorder="1" applyAlignment="1">
      <alignment horizontal="center" vertical="top" wrapText="1"/>
    </xf>
    <xf numFmtId="0" fontId="1" fillId="0" borderId="16" xfId="0" applyFont="1" applyFill="1" applyBorder="1" applyAlignment="1" applyProtection="1">
      <alignment horizontal="left"/>
      <protection locked="0"/>
    </xf>
    <xf numFmtId="0" fontId="1" fillId="0" borderId="8" xfId="0" applyFont="1" applyFill="1" applyBorder="1" applyAlignment="1" applyProtection="1">
      <alignment horizontal="left"/>
      <protection locked="0"/>
    </xf>
    <xf numFmtId="0" fontId="1" fillId="0" borderId="19" xfId="0" applyFont="1" applyFill="1" applyBorder="1" applyAlignment="1" applyProtection="1">
      <alignment horizontal="left"/>
      <protection locked="0"/>
    </xf>
    <xf numFmtId="0" fontId="32" fillId="0" borderId="30" xfId="0" applyFont="1" applyBorder="1" applyAlignment="1">
      <alignment vertical="top" wrapText="1"/>
    </xf>
    <xf numFmtId="0" fontId="2" fillId="0" borderId="31" xfId="0" applyFont="1" applyBorder="1" applyAlignment="1">
      <alignment vertical="top" wrapText="1"/>
    </xf>
    <xf numFmtId="0" fontId="0" fillId="0" borderId="10" xfId="0" applyBorder="1" applyAlignment="1">
      <alignment vertical="top" wrapText="1"/>
    </xf>
    <xf numFmtId="0" fontId="0" fillId="0" borderId="0" xfId="0" applyBorder="1" applyAlignment="1">
      <alignment vertical="top" wrapText="1"/>
    </xf>
    <xf numFmtId="0" fontId="1" fillId="0" borderId="7" xfId="0" applyFont="1" applyFill="1" applyBorder="1" applyAlignment="1" applyProtection="1">
      <alignment horizontal="left"/>
      <protection locked="0"/>
    </xf>
    <xf numFmtId="0" fontId="1" fillId="0" borderId="10" xfId="0" applyFont="1" applyFill="1" applyBorder="1" applyAlignment="1" applyProtection="1">
      <alignment horizontal="left"/>
      <protection locked="0"/>
    </xf>
    <xf numFmtId="0" fontId="1" fillId="0" borderId="16" xfId="0" applyFont="1" applyFill="1" applyBorder="1" applyAlignment="1" applyProtection="1">
      <alignment vertical="top"/>
      <protection locked="0"/>
    </xf>
    <xf numFmtId="0" fontId="1" fillId="0" borderId="8" xfId="0" applyFont="1" applyFill="1" applyBorder="1" applyAlignment="1" applyProtection="1">
      <alignment vertical="top"/>
      <protection locked="0"/>
    </xf>
    <xf numFmtId="0" fontId="1" fillId="0" borderId="19" xfId="0" applyFont="1" applyFill="1" applyBorder="1" applyAlignment="1" applyProtection="1">
      <alignment vertical="top"/>
      <protection locked="0"/>
    </xf>
    <xf numFmtId="0" fontId="3" fillId="0" borderId="30" xfId="0" applyFont="1" applyFill="1" applyBorder="1" applyAlignment="1">
      <alignment vertical="top"/>
    </xf>
    <xf numFmtId="0" fontId="3" fillId="0" borderId="31" xfId="0" applyFont="1" applyFill="1" applyBorder="1" applyAlignment="1">
      <alignment vertical="top"/>
    </xf>
    <xf numFmtId="0" fontId="3" fillId="0" borderId="17" xfId="0" applyFont="1" applyFill="1" applyBorder="1" applyAlignment="1">
      <alignment vertical="top"/>
    </xf>
    <xf numFmtId="0" fontId="1" fillId="0" borderId="10" xfId="0" applyFont="1" applyFill="1" applyBorder="1" applyAlignment="1" applyProtection="1">
      <alignment horizontal="left" vertical="top"/>
      <protection locked="0"/>
    </xf>
    <xf numFmtId="0" fontId="1" fillId="0" borderId="0" xfId="0" applyFont="1" applyFill="1" applyAlignment="1" applyProtection="1">
      <alignment horizontal="left"/>
      <protection locked="0"/>
    </xf>
    <xf numFmtId="0" fontId="2" fillId="0" borderId="30" xfId="0" applyFont="1" applyBorder="1" applyAlignment="1">
      <alignment/>
    </xf>
    <xf numFmtId="0" fontId="0" fillId="0" borderId="31" xfId="0" applyBorder="1" applyAlignment="1">
      <alignment/>
    </xf>
    <xf numFmtId="0" fontId="0" fillId="0" borderId="17" xfId="0" applyBorder="1" applyAlignment="1">
      <alignment/>
    </xf>
    <xf numFmtId="0" fontId="3" fillId="0" borderId="7" xfId="0" applyFont="1" applyFill="1" applyBorder="1" applyAlignment="1">
      <alignment horizontal="center" vertical="center" wrapText="1"/>
    </xf>
    <xf numFmtId="0" fontId="3" fillId="0" borderId="31" xfId="0" applyFont="1" applyBorder="1" applyAlignment="1">
      <alignment horizontal="center"/>
    </xf>
    <xf numFmtId="0" fontId="3" fillId="0" borderId="1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1" fillId="0" borderId="3" xfId="0" applyFont="1" applyBorder="1" applyAlignment="1" applyProtection="1">
      <alignment horizontal="left" vertical="top" wrapText="1"/>
      <protection locked="0"/>
    </xf>
    <xf numFmtId="0" fontId="1" fillId="0" borderId="32" xfId="0" applyFont="1" applyBorder="1" applyAlignment="1" applyProtection="1">
      <alignment horizontal="left" vertical="top" wrapText="1"/>
      <protection locked="0"/>
    </xf>
    <xf numFmtId="0" fontId="1" fillId="0" borderId="11" xfId="0" applyFont="1" applyBorder="1" applyAlignment="1" applyProtection="1">
      <alignment horizontal="left" vertical="top" wrapText="1"/>
      <protection locked="0"/>
    </xf>
    <xf numFmtId="0" fontId="1" fillId="0" borderId="4" xfId="0" applyFont="1" applyBorder="1" applyAlignment="1" applyProtection="1">
      <alignment horizontal="left" vertical="top" wrapText="1"/>
      <protection locked="0"/>
    </xf>
    <xf numFmtId="0" fontId="3" fillId="2" borderId="1" xfId="0" applyFont="1" applyFill="1" applyBorder="1" applyAlignment="1">
      <alignment vertical="top" wrapText="1"/>
    </xf>
    <xf numFmtId="0" fontId="3" fillId="2" borderId="33" xfId="0" applyFont="1" applyFill="1" applyBorder="1" applyAlignment="1">
      <alignment vertical="top" wrapText="1"/>
    </xf>
    <xf numFmtId="0" fontId="3" fillId="2" borderId="34" xfId="0" applyFont="1" applyFill="1" applyBorder="1" applyAlignment="1">
      <alignment vertical="top" wrapText="1"/>
    </xf>
    <xf numFmtId="0" fontId="3" fillId="2" borderId="3" xfId="0" applyFont="1" applyFill="1" applyBorder="1" applyAlignment="1">
      <alignment vertical="center"/>
    </xf>
    <xf numFmtId="0" fontId="0" fillId="0" borderId="9" xfId="0" applyBorder="1" applyAlignment="1">
      <alignment vertical="center"/>
    </xf>
    <xf numFmtId="0" fontId="0" fillId="0" borderId="4" xfId="0" applyBorder="1" applyAlignment="1">
      <alignment vertical="center"/>
    </xf>
    <xf numFmtId="0" fontId="0" fillId="2" borderId="11" xfId="0" applyFill="1" applyBorder="1" applyAlignment="1">
      <alignment horizontal="center" vertical="center"/>
    </xf>
    <xf numFmtId="0" fontId="0" fillId="2" borderId="32" xfId="0" applyFill="1" applyBorder="1" applyAlignment="1">
      <alignment horizontal="center" vertical="center"/>
    </xf>
    <xf numFmtId="0" fontId="0" fillId="2" borderId="3" xfId="0" applyFill="1" applyBorder="1" applyAlignment="1">
      <alignment horizontal="center" vertical="center"/>
    </xf>
    <xf numFmtId="0" fontId="0" fillId="2" borderId="9" xfId="0" applyFill="1" applyBorder="1" applyAlignment="1">
      <alignment horizontal="center" vertical="center"/>
    </xf>
    <xf numFmtId="0" fontId="0" fillId="2" borderId="4" xfId="0" applyFill="1" applyBorder="1" applyAlignment="1">
      <alignment horizontal="center" vertical="center"/>
    </xf>
    <xf numFmtId="0" fontId="2" fillId="0" borderId="8" xfId="0" applyFont="1" applyBorder="1" applyAlignment="1">
      <alignment horizontal="center" vertical="top"/>
    </xf>
    <xf numFmtId="0" fontId="10" fillId="2" borderId="3" xfId="0" applyFont="1" applyFill="1" applyBorder="1" applyAlignment="1">
      <alignment vertical="top" wrapText="1"/>
    </xf>
    <xf numFmtId="0" fontId="10" fillId="2" borderId="9" xfId="0" applyFont="1" applyFill="1" applyBorder="1" applyAlignment="1">
      <alignment vertical="top" wrapText="1"/>
    </xf>
    <xf numFmtId="0" fontId="10" fillId="2" borderId="4" xfId="0" applyFont="1" applyFill="1" applyBorder="1" applyAlignment="1">
      <alignment vertical="top" wrapText="1"/>
    </xf>
    <xf numFmtId="0" fontId="1" fillId="0" borderId="0" xfId="0" applyFont="1" applyFill="1" applyBorder="1" applyAlignment="1" applyProtection="1">
      <alignment vertical="top" wrapText="1"/>
      <protection locked="0"/>
    </xf>
    <xf numFmtId="0" fontId="1" fillId="0" borderId="8" xfId="0" applyFont="1" applyFill="1" applyBorder="1" applyAlignment="1" applyProtection="1">
      <alignment vertical="top" wrapText="1"/>
      <protection locked="0"/>
    </xf>
    <xf numFmtId="0" fontId="0" fillId="0" borderId="35" xfId="0" applyBorder="1" applyAlignment="1">
      <alignment/>
    </xf>
    <xf numFmtId="0" fontId="3" fillId="0" borderId="8" xfId="0" applyFont="1" applyBorder="1" applyAlignment="1" applyProtection="1">
      <alignment/>
      <protection/>
    </xf>
    <xf numFmtId="0" fontId="0" fillId="0" borderId="8" xfId="0" applyFont="1" applyBorder="1" applyAlignment="1" applyProtection="1">
      <alignment/>
      <protection locked="0"/>
    </xf>
    <xf numFmtId="0" fontId="3" fillId="0" borderId="0" xfId="0" applyFont="1" applyFill="1" applyBorder="1" applyAlignment="1">
      <alignment vertical="top" wrapText="1"/>
    </xf>
    <xf numFmtId="0" fontId="1" fillId="0" borderId="11" xfId="0" applyFont="1" applyBorder="1" applyAlignment="1" applyProtection="1">
      <alignment horizontal="center" vertical="center" wrapText="1"/>
      <protection locked="0"/>
    </xf>
    <xf numFmtId="0" fontId="1" fillId="0" borderId="4" xfId="0" applyFont="1" applyBorder="1" applyAlignment="1" applyProtection="1">
      <alignment horizontal="center" vertical="center" wrapText="1"/>
      <protection locked="0"/>
    </xf>
    <xf numFmtId="0" fontId="3" fillId="0" borderId="7" xfId="0" applyFont="1" applyFill="1" applyBorder="1" applyAlignment="1">
      <alignment horizontal="center" vertical="top" wrapText="1"/>
    </xf>
    <xf numFmtId="0" fontId="3" fillId="0" borderId="36" xfId="0" applyFont="1" applyFill="1" applyBorder="1" applyAlignment="1">
      <alignment vertical="center"/>
    </xf>
    <xf numFmtId="0" fontId="0" fillId="0" borderId="31" xfId="0" applyFont="1" applyFill="1" applyBorder="1" applyAlignment="1">
      <alignment vertical="center"/>
    </xf>
    <xf numFmtId="0" fontId="0" fillId="0" borderId="17" xfId="0" applyFont="1" applyFill="1" applyBorder="1" applyAlignment="1">
      <alignment vertical="center"/>
    </xf>
    <xf numFmtId="0" fontId="3" fillId="0" borderId="30" xfId="0" applyFont="1" applyFill="1" applyBorder="1" applyAlignment="1">
      <alignment vertical="center"/>
    </xf>
    <xf numFmtId="0" fontId="3" fillId="0" borderId="31" xfId="0" applyFont="1" applyFill="1" applyBorder="1" applyAlignment="1">
      <alignment vertical="center"/>
    </xf>
    <xf numFmtId="0" fontId="3" fillId="0" borderId="37" xfId="0" applyFont="1" applyFill="1" applyBorder="1" applyAlignment="1">
      <alignment vertical="center"/>
    </xf>
    <xf numFmtId="0" fontId="1" fillId="0" borderId="10" xfId="0" applyFont="1" applyFill="1" applyBorder="1" applyAlignment="1" applyProtection="1">
      <alignment horizontal="left" vertical="top" wrapText="1"/>
      <protection locked="0"/>
    </xf>
    <xf numFmtId="0" fontId="1" fillId="0" borderId="0" xfId="0" applyFont="1" applyFill="1" applyBorder="1" applyAlignment="1" applyProtection="1">
      <alignment horizontal="left" vertical="top" wrapText="1"/>
      <protection locked="0"/>
    </xf>
    <xf numFmtId="0" fontId="1" fillId="0" borderId="7" xfId="0" applyFont="1" applyFill="1" applyBorder="1" applyAlignment="1" applyProtection="1">
      <alignment horizontal="left" vertical="top" wrapText="1"/>
      <protection locked="0"/>
    </xf>
    <xf numFmtId="0" fontId="1" fillId="0" borderId="16" xfId="0" applyFont="1" applyFill="1" applyBorder="1" applyAlignment="1" applyProtection="1">
      <alignment horizontal="left" vertical="top" wrapText="1"/>
      <protection locked="0"/>
    </xf>
    <xf numFmtId="0" fontId="1" fillId="0" borderId="8" xfId="0" applyFont="1" applyFill="1" applyBorder="1" applyAlignment="1" applyProtection="1">
      <alignment horizontal="left" vertical="top" wrapText="1"/>
      <protection locked="0"/>
    </xf>
    <xf numFmtId="0" fontId="1" fillId="0" borderId="19" xfId="0" applyFont="1" applyFill="1" applyBorder="1" applyAlignment="1" applyProtection="1">
      <alignment horizontal="left" vertical="top" wrapText="1"/>
      <protection locked="0"/>
    </xf>
    <xf numFmtId="0" fontId="0" fillId="0" borderId="9" xfId="0" applyBorder="1" applyAlignment="1">
      <alignment horizontal="center" vertical="top"/>
    </xf>
    <xf numFmtId="0" fontId="0" fillId="0" borderId="4" xfId="0" applyBorder="1" applyAlignment="1">
      <alignment horizontal="center" vertical="top"/>
    </xf>
    <xf numFmtId="0" fontId="0" fillId="0" borderId="9" xfId="0" applyFont="1" applyFill="1" applyBorder="1" applyAlignment="1" applyProtection="1">
      <alignment vertical="top"/>
      <protection/>
    </xf>
    <xf numFmtId="0" fontId="0" fillId="0" borderId="4" xfId="0" applyFont="1" applyFill="1" applyBorder="1" applyAlignment="1" applyProtection="1">
      <alignment vertical="top"/>
      <protection/>
    </xf>
    <xf numFmtId="0" fontId="0" fillId="0" borderId="3" xfId="0" applyBorder="1" applyAlignment="1">
      <alignment horizontal="center" vertical="top"/>
    </xf>
    <xf numFmtId="0" fontId="0" fillId="0" borderId="3" xfId="0" applyFont="1" applyFill="1" applyBorder="1" applyAlignment="1" applyProtection="1">
      <alignment horizontal="center" vertical="top" wrapText="1"/>
      <protection/>
    </xf>
    <xf numFmtId="0" fontId="0" fillId="0" borderId="9" xfId="0" applyFont="1" applyFill="1" applyBorder="1" applyAlignment="1" applyProtection="1">
      <alignment horizontal="center" vertical="top" wrapText="1"/>
      <protection/>
    </xf>
    <xf numFmtId="0" fontId="0" fillId="0" borderId="11" xfId="0" applyFont="1" applyFill="1" applyBorder="1" applyAlignment="1" applyProtection="1">
      <alignment vertical="top"/>
      <protection/>
    </xf>
    <xf numFmtId="0" fontId="0" fillId="0" borderId="32" xfId="0" applyFont="1" applyFill="1" applyBorder="1" applyAlignment="1" applyProtection="1">
      <alignment vertical="top"/>
      <protection/>
    </xf>
    <xf numFmtId="0" fontId="3" fillId="0" borderId="0" xfId="0" applyFont="1" applyAlignment="1">
      <alignment horizontal="center" vertical="top"/>
    </xf>
    <xf numFmtId="0" fontId="1" fillId="0" borderId="3" xfId="0" applyFont="1" applyBorder="1" applyAlignment="1" applyProtection="1">
      <alignment horizontal="center" vertical="center" wrapText="1"/>
      <protection locked="0"/>
    </xf>
    <xf numFmtId="0" fontId="1" fillId="0" borderId="32" xfId="0" applyFont="1" applyBorder="1" applyAlignment="1" applyProtection="1">
      <alignment horizontal="center" vertical="center" wrapText="1"/>
      <protection locked="0"/>
    </xf>
    <xf numFmtId="0" fontId="0" fillId="0" borderId="0" xfId="0" applyAlignment="1">
      <alignment horizontal="right"/>
    </xf>
    <xf numFmtId="0" fontId="0" fillId="0" borderId="2" xfId="0" applyBorder="1" applyAlignment="1">
      <alignment vertical="center" wrapText="1"/>
    </xf>
    <xf numFmtId="0" fontId="2" fillId="0" borderId="0" xfId="0" applyFont="1" applyAlignment="1">
      <alignment/>
    </xf>
    <xf numFmtId="0" fontId="0" fillId="0" borderId="0" xfId="0" applyAlignment="1">
      <alignment/>
    </xf>
    <xf numFmtId="0" fontId="1" fillId="0" borderId="9" xfId="0" applyFont="1" applyBorder="1" applyAlignment="1" applyProtection="1">
      <alignment/>
      <protection locked="0"/>
    </xf>
    <xf numFmtId="0" fontId="0" fillId="0" borderId="3" xfId="0" applyBorder="1" applyAlignment="1">
      <alignment vertical="center" wrapText="1"/>
    </xf>
    <xf numFmtId="0" fontId="0" fillId="0" borderId="4" xfId="0" applyBorder="1" applyAlignment="1">
      <alignment vertical="center" wrapText="1"/>
    </xf>
    <xf numFmtId="49" fontId="1" fillId="0" borderId="9" xfId="0" applyNumberFormat="1" applyFont="1" applyBorder="1" applyAlignment="1" applyProtection="1">
      <alignment/>
      <protection locked="0"/>
    </xf>
    <xf numFmtId="0" fontId="1" fillId="0" borderId="8" xfId="0" applyFont="1" applyBorder="1" applyAlignment="1" applyProtection="1">
      <alignment/>
      <protection locked="0"/>
    </xf>
    <xf numFmtId="0" fontId="2" fillId="0" borderId="31" xfId="0" applyFont="1" applyBorder="1" applyAlignment="1">
      <alignment vertical="top"/>
    </xf>
    <xf numFmtId="0" fontId="0" fillId="2" borderId="3" xfId="0" applyFill="1" applyBorder="1" applyAlignment="1">
      <alignment horizontal="center" vertical="center" wrapText="1"/>
    </xf>
    <xf numFmtId="0" fontId="0" fillId="2" borderId="4" xfId="0" applyFill="1" applyBorder="1" applyAlignment="1">
      <alignment horizontal="center" vertical="center" wrapText="1"/>
    </xf>
    <xf numFmtId="0" fontId="3" fillId="0" borderId="0" xfId="0" applyFont="1" applyBorder="1" applyAlignment="1">
      <alignment vertical="top" wrapText="1"/>
    </xf>
    <xf numFmtId="0" fontId="3" fillId="0" borderId="31" xfId="0" applyFont="1" applyFill="1" applyBorder="1" applyAlignment="1">
      <alignment vertical="top" wrapText="1"/>
    </xf>
    <xf numFmtId="0" fontId="10" fillId="0" borderId="31" xfId="0" applyFont="1" applyBorder="1" applyAlignment="1">
      <alignment horizontal="left"/>
    </xf>
    <xf numFmtId="0" fontId="2" fillId="2" borderId="3" xfId="0" applyFont="1" applyFill="1" applyBorder="1" applyAlignment="1">
      <alignment vertical="top" wrapText="1"/>
    </xf>
    <xf numFmtId="0" fontId="2" fillId="2" borderId="9" xfId="0" applyFont="1" applyFill="1" applyBorder="1" applyAlignment="1">
      <alignment vertical="top" wrapText="1"/>
    </xf>
    <xf numFmtId="0" fontId="2" fillId="2" borderId="4" xfId="0" applyFont="1" applyFill="1" applyBorder="1" applyAlignment="1">
      <alignment vertical="top" wrapText="1"/>
    </xf>
    <xf numFmtId="0" fontId="5" fillId="0" borderId="8" xfId="0" applyFont="1" applyBorder="1" applyAlignment="1">
      <alignment horizontal="center"/>
    </xf>
    <xf numFmtId="0" fontId="1" fillId="0" borderId="38" xfId="0" applyFont="1" applyFill="1" applyBorder="1" applyAlignment="1" applyProtection="1">
      <alignment horizontal="left" vertical="top" wrapText="1"/>
      <protection locked="0"/>
    </xf>
    <xf numFmtId="0" fontId="1" fillId="0" borderId="39" xfId="0" applyFont="1" applyFill="1" applyBorder="1" applyAlignment="1" applyProtection="1">
      <alignment horizontal="left" vertical="top" wrapText="1"/>
      <protection locked="0"/>
    </xf>
    <xf numFmtId="0" fontId="1" fillId="0" borderId="40" xfId="0" applyFont="1" applyFill="1" applyBorder="1" applyAlignment="1" applyProtection="1">
      <alignment horizontal="left" vertical="top" wrapText="1"/>
      <protection locked="0"/>
    </xf>
    <xf numFmtId="0" fontId="1" fillId="0" borderId="41" xfId="0" applyFont="1" applyFill="1" applyBorder="1" applyAlignment="1" applyProtection="1">
      <alignment horizontal="left" vertical="top" wrapText="1"/>
      <protection locked="0"/>
    </xf>
    <xf numFmtId="0" fontId="5" fillId="0" borderId="30" xfId="0" applyFont="1" applyBorder="1" applyAlignment="1">
      <alignment horizontal="center" vertical="top" wrapText="1"/>
    </xf>
    <xf numFmtId="0" fontId="5" fillId="0" borderId="31" xfId="0" applyFont="1" applyBorder="1" applyAlignment="1">
      <alignment horizontal="center" vertical="top" wrapText="1"/>
    </xf>
    <xf numFmtId="0" fontId="5" fillId="0" borderId="17" xfId="0" applyFont="1" applyBorder="1" applyAlignment="1">
      <alignment horizontal="center" vertical="top" wrapText="1"/>
    </xf>
    <xf numFmtId="0" fontId="5" fillId="0" borderId="16" xfId="0" applyFont="1" applyBorder="1" applyAlignment="1">
      <alignment horizontal="center" vertical="top" wrapText="1"/>
    </xf>
    <xf numFmtId="0" fontId="5" fillId="0" borderId="8" xfId="0" applyFont="1" applyBorder="1" applyAlignment="1">
      <alignment horizontal="center" vertical="top" wrapText="1"/>
    </xf>
    <xf numFmtId="0" fontId="5" fillId="0" borderId="19" xfId="0" applyFont="1" applyBorder="1" applyAlignment="1">
      <alignment horizontal="center" vertical="top" wrapText="1"/>
    </xf>
    <xf numFmtId="0" fontId="1" fillId="0" borderId="30" xfId="0" applyFont="1" applyBorder="1" applyAlignment="1" applyProtection="1">
      <alignment horizontal="left" vertical="top" wrapText="1"/>
      <protection locked="0"/>
    </xf>
    <xf numFmtId="0" fontId="1" fillId="0" borderId="42" xfId="0" applyFont="1" applyBorder="1" applyAlignment="1" applyProtection="1">
      <alignment horizontal="left" vertical="top" wrapText="1"/>
      <protection locked="0"/>
    </xf>
    <xf numFmtId="0" fontId="1" fillId="0" borderId="10" xfId="0" applyFont="1" applyBorder="1" applyAlignment="1" applyProtection="1">
      <alignment horizontal="left" vertical="top" wrapText="1"/>
      <protection locked="0"/>
    </xf>
    <xf numFmtId="0" fontId="1" fillId="0" borderId="43" xfId="0" applyFont="1" applyBorder="1" applyAlignment="1" applyProtection="1">
      <alignment horizontal="left" vertical="top" wrapText="1"/>
      <protection locked="0"/>
    </xf>
    <xf numFmtId="0" fontId="1" fillId="0" borderId="16" xfId="0" applyFont="1" applyBorder="1" applyAlignment="1" applyProtection="1">
      <alignment horizontal="left" vertical="top" wrapText="1"/>
      <protection locked="0"/>
    </xf>
    <xf numFmtId="0" fontId="1" fillId="0" borderId="44" xfId="0" applyFont="1" applyBorder="1" applyAlignment="1" applyProtection="1">
      <alignment horizontal="left" vertical="top" wrapText="1"/>
      <protection locked="0"/>
    </xf>
    <xf numFmtId="0" fontId="1" fillId="0" borderId="45" xfId="0" applyFont="1" applyBorder="1" applyAlignment="1" applyProtection="1">
      <alignment horizontal="left" vertical="top" wrapText="1"/>
      <protection locked="0"/>
    </xf>
    <xf numFmtId="0" fontId="1" fillId="0" borderId="46" xfId="0" applyFont="1" applyBorder="1" applyAlignment="1" applyProtection="1">
      <alignment horizontal="left" vertical="top" wrapText="1"/>
      <protection locked="0"/>
    </xf>
    <xf numFmtId="0" fontId="1" fillId="0" borderId="47" xfId="0" applyFont="1" applyBorder="1" applyAlignment="1" applyProtection="1">
      <alignment horizontal="left" vertical="top" wrapText="1"/>
      <protection locked="0"/>
    </xf>
    <xf numFmtId="0" fontId="1" fillId="0" borderId="17" xfId="0" applyFont="1" applyBorder="1" applyAlignment="1" applyProtection="1">
      <alignment horizontal="left" vertical="top" wrapText="1"/>
      <protection locked="0"/>
    </xf>
    <xf numFmtId="0" fontId="1" fillId="0" borderId="7" xfId="0" applyFont="1" applyBorder="1" applyAlignment="1" applyProtection="1">
      <alignment horizontal="left" vertical="top" wrapText="1"/>
      <protection locked="0"/>
    </xf>
    <xf numFmtId="0" fontId="1" fillId="0" borderId="19" xfId="0" applyFont="1" applyBorder="1" applyAlignment="1" applyProtection="1">
      <alignment horizontal="left" vertical="top" wrapText="1"/>
      <protection locked="0"/>
    </xf>
    <xf numFmtId="0" fontId="0" fillId="0" borderId="11" xfId="0" applyBorder="1" applyAlignment="1">
      <alignment horizontal="center" vertical="top"/>
    </xf>
    <xf numFmtId="0" fontId="0" fillId="0" borderId="32" xfId="0" applyBorder="1" applyAlignment="1">
      <alignment horizontal="center" vertical="top"/>
    </xf>
    <xf numFmtId="0" fontId="3" fillId="2" borderId="3" xfId="0" applyFont="1" applyFill="1" applyBorder="1" applyAlignment="1">
      <alignment vertical="top"/>
    </xf>
    <xf numFmtId="0" fontId="0" fillId="0" borderId="9" xfId="0" applyBorder="1" applyAlignment="1">
      <alignment vertical="top"/>
    </xf>
    <xf numFmtId="0" fontId="0" fillId="0" borderId="4" xfId="0" applyBorder="1" applyAlignment="1">
      <alignment vertical="top"/>
    </xf>
    <xf numFmtId="0" fontId="0" fillId="0" borderId="0" xfId="0" applyFont="1" applyAlignment="1">
      <alignment horizontal="left" vertical="top" wrapText="1"/>
    </xf>
    <xf numFmtId="0" fontId="0" fillId="0" borderId="0" xfId="0" applyAlignment="1">
      <alignment vertical="top" wrapText="1"/>
    </xf>
    <xf numFmtId="0" fontId="5" fillId="0" borderId="0" xfId="0" applyFont="1" applyAlignment="1">
      <alignment horizontal="center" wrapText="1"/>
    </xf>
    <xf numFmtId="0" fontId="5" fillId="0" borderId="0" xfId="0" applyFont="1" applyAlignment="1">
      <alignment horizontal="center" vertical="top" wrapText="1"/>
    </xf>
    <xf numFmtId="0" fontId="3" fillId="0" borderId="0" xfId="0" applyFont="1" applyAlignment="1">
      <alignment/>
    </xf>
    <xf numFmtId="0" fontId="2" fillId="0" borderId="0" xfId="0" applyFont="1" applyAlignment="1">
      <alignment vertical="top" wrapText="1"/>
    </xf>
    <xf numFmtId="0" fontId="0" fillId="0" borderId="0" xfId="0" applyAlignment="1" applyProtection="1">
      <alignment vertical="top" wrapText="1"/>
      <protection/>
    </xf>
    <xf numFmtId="0" fontId="0" fillId="0" borderId="0" xfId="0" applyFont="1" applyAlignment="1" applyProtection="1">
      <alignment vertical="top" wrapText="1"/>
      <protection/>
    </xf>
    <xf numFmtId="0" fontId="2" fillId="0" borderId="48" xfId="0" applyFont="1" applyBorder="1" applyAlignment="1" applyProtection="1">
      <alignment vertical="center" textRotation="90" wrapText="1"/>
      <protection/>
    </xf>
    <xf numFmtId="0" fontId="0" fillId="4" borderId="20" xfId="0" applyFont="1" applyFill="1" applyBorder="1" applyAlignment="1" applyProtection="1">
      <alignment horizontal="center"/>
      <protection locked="0"/>
    </xf>
    <xf numFmtId="0" fontId="0" fillId="4" borderId="49" xfId="0" applyFont="1" applyFill="1" applyBorder="1" applyAlignment="1" applyProtection="1">
      <alignment horizontal="center"/>
      <protection locked="0"/>
    </xf>
    <xf numFmtId="0" fontId="0" fillId="4" borderId="21" xfId="0" applyFont="1" applyFill="1" applyBorder="1" applyAlignment="1" applyProtection="1">
      <alignment horizontal="center"/>
      <protection locked="0"/>
    </xf>
    <xf numFmtId="0" fontId="0" fillId="4" borderId="2" xfId="0" applyFont="1" applyFill="1" applyBorder="1" applyAlignment="1" applyProtection="1">
      <alignment horizontal="center"/>
      <protection locked="0"/>
    </xf>
    <xf numFmtId="0" fontId="0" fillId="0" borderId="0" xfId="0" applyFont="1" applyFill="1" applyBorder="1" applyAlignment="1" applyProtection="1">
      <alignment horizontal="left" vertical="top" wrapText="1"/>
      <protection/>
    </xf>
    <xf numFmtId="0" fontId="0" fillId="0" borderId="0" xfId="0" applyFill="1" applyBorder="1" applyAlignment="1" applyProtection="1">
      <alignment horizontal="left" vertical="top" wrapText="1"/>
      <protection/>
    </xf>
    <xf numFmtId="0" fontId="0" fillId="0" borderId="0" xfId="0" applyFont="1" applyFill="1" applyBorder="1" applyAlignment="1" applyProtection="1">
      <alignment horizontal="left" vertical="top" wrapText="1"/>
      <protection/>
    </xf>
    <xf numFmtId="0" fontId="36" fillId="0" borderId="0" xfId="0" applyFont="1" applyFill="1" applyBorder="1" applyAlignment="1" applyProtection="1">
      <alignment horizontal="left" vertical="top" wrapText="1"/>
      <protection/>
    </xf>
    <xf numFmtId="0" fontId="0" fillId="4" borderId="30" xfId="0" applyFill="1" applyBorder="1" applyAlignment="1" applyProtection="1">
      <alignment vertical="top" wrapText="1"/>
      <protection locked="0"/>
    </xf>
    <xf numFmtId="0" fontId="0" fillId="4" borderId="31" xfId="0" applyFill="1" applyBorder="1" applyAlignment="1" applyProtection="1">
      <alignment vertical="top" wrapText="1"/>
      <protection locked="0"/>
    </xf>
    <xf numFmtId="0" fontId="0" fillId="4" borderId="50" xfId="0" applyFill="1" applyBorder="1" applyAlignment="1" applyProtection="1">
      <alignment vertical="top" wrapText="1"/>
      <protection locked="0"/>
    </xf>
    <xf numFmtId="0" fontId="0" fillId="4" borderId="10" xfId="0" applyFill="1" applyBorder="1" applyAlignment="1" applyProtection="1">
      <alignment vertical="top" wrapText="1"/>
      <protection locked="0"/>
    </xf>
    <xf numFmtId="0" fontId="0" fillId="4" borderId="0" xfId="0" applyFill="1" applyBorder="1" applyAlignment="1" applyProtection="1">
      <alignment vertical="top" wrapText="1"/>
      <protection locked="0"/>
    </xf>
    <xf numFmtId="0" fontId="0" fillId="4" borderId="51" xfId="0" applyFill="1" applyBorder="1" applyAlignment="1" applyProtection="1">
      <alignment vertical="top" wrapText="1"/>
      <protection locked="0"/>
    </xf>
    <xf numFmtId="0" fontId="0" fillId="4" borderId="52" xfId="0" applyFill="1" applyBorder="1" applyAlignment="1" applyProtection="1">
      <alignment vertical="top" wrapText="1"/>
      <protection locked="0"/>
    </xf>
    <xf numFmtId="0" fontId="0" fillId="4" borderId="53" xfId="0" applyFill="1" applyBorder="1" applyAlignment="1" applyProtection="1">
      <alignment vertical="top" wrapText="1"/>
      <protection locked="0"/>
    </xf>
    <xf numFmtId="0" fontId="0" fillId="4" borderId="54" xfId="0" applyFill="1" applyBorder="1" applyAlignment="1" applyProtection="1">
      <alignment vertical="top" wrapText="1"/>
      <protection locked="0"/>
    </xf>
    <xf numFmtId="0" fontId="2" fillId="0" borderId="55" xfId="0" applyFont="1" applyFill="1" applyBorder="1" applyAlignment="1" applyProtection="1">
      <alignment vertical="top" wrapText="1"/>
      <protection/>
    </xf>
    <xf numFmtId="0" fontId="0" fillId="0" borderId="0" xfId="0" applyFill="1" applyAlignment="1" applyProtection="1">
      <alignment vertical="top" wrapText="1"/>
      <protection/>
    </xf>
    <xf numFmtId="0" fontId="3" fillId="0" borderId="0" xfId="0" applyFont="1" applyBorder="1" applyAlignment="1" applyProtection="1">
      <alignment horizontal="center" vertical="center" wrapText="1"/>
      <protection/>
    </xf>
    <xf numFmtId="0" fontId="0" fillId="0" borderId="0" xfId="0" applyFont="1" applyFill="1" applyBorder="1" applyAlignment="1" applyProtection="1">
      <alignment vertical="top" wrapText="1"/>
      <protection/>
    </xf>
    <xf numFmtId="0" fontId="1" fillId="4" borderId="20" xfId="0" applyFont="1" applyFill="1" applyBorder="1" applyAlignment="1" applyProtection="1">
      <alignment/>
      <protection locked="0"/>
    </xf>
    <xf numFmtId="0" fontId="1" fillId="4" borderId="49" xfId="0" applyFont="1" applyFill="1" applyBorder="1" applyAlignment="1" applyProtection="1">
      <alignment/>
      <protection locked="0"/>
    </xf>
    <xf numFmtId="0" fontId="0" fillId="4" borderId="34" xfId="0" applyFill="1" applyBorder="1" applyAlignment="1" applyProtection="1">
      <alignment/>
      <protection locked="0"/>
    </xf>
    <xf numFmtId="0" fontId="0" fillId="4" borderId="56" xfId="0" applyFill="1" applyBorder="1" applyAlignment="1" applyProtection="1">
      <alignment/>
      <protection locked="0"/>
    </xf>
    <xf numFmtId="0" fontId="0" fillId="4" borderId="21" xfId="0" applyFill="1" applyBorder="1" applyAlignment="1" applyProtection="1">
      <alignment/>
      <protection locked="0"/>
    </xf>
    <xf numFmtId="0" fontId="0" fillId="4" borderId="2" xfId="0" applyFill="1" applyBorder="1" applyAlignment="1" applyProtection="1">
      <alignment/>
      <protection locked="0"/>
    </xf>
    <xf numFmtId="0" fontId="0" fillId="4" borderId="57" xfId="0" applyFill="1" applyBorder="1" applyAlignment="1" applyProtection="1">
      <alignment/>
      <protection locked="0"/>
    </xf>
    <xf numFmtId="0" fontId="0" fillId="4" borderId="22" xfId="0" applyFill="1" applyBorder="1" applyAlignment="1" applyProtection="1">
      <alignment/>
      <protection locked="0"/>
    </xf>
    <xf numFmtId="0" fontId="5" fillId="0" borderId="0" xfId="0" applyFont="1" applyAlignment="1" applyProtection="1">
      <alignment horizontal="left" vertical="top" wrapText="1"/>
      <protection/>
    </xf>
    <xf numFmtId="0" fontId="0" fillId="0" borderId="8" xfId="0" applyFont="1" applyBorder="1" applyAlignment="1" applyProtection="1">
      <alignment horizontal="left"/>
      <protection/>
    </xf>
    <xf numFmtId="0" fontId="1" fillId="0" borderId="30" xfId="0" applyNumberFormat="1" applyFont="1" applyFill="1" applyBorder="1" applyAlignment="1" applyProtection="1">
      <alignment horizontal="left" vertical="top"/>
      <protection/>
    </xf>
    <xf numFmtId="0" fontId="1" fillId="0" borderId="31" xfId="0" applyNumberFormat="1" applyFont="1" applyFill="1" applyBorder="1" applyAlignment="1" applyProtection="1">
      <alignment horizontal="left" vertical="top"/>
      <protection/>
    </xf>
    <xf numFmtId="0" fontId="1" fillId="0" borderId="50" xfId="0" applyNumberFormat="1" applyFont="1" applyFill="1" applyBorder="1" applyAlignment="1" applyProtection="1">
      <alignment horizontal="left" vertical="top"/>
      <protection/>
    </xf>
    <xf numFmtId="0" fontId="2" fillId="0" borderId="0" xfId="0" applyFont="1" applyAlignment="1" applyProtection="1">
      <alignment horizontal="right" vertical="top" wrapText="1"/>
      <protection/>
    </xf>
    <xf numFmtId="0" fontId="2" fillId="0" borderId="7" xfId="0" applyFont="1" applyBorder="1" applyAlignment="1" applyProtection="1">
      <alignment horizontal="right" vertical="top" wrapText="1"/>
      <protection/>
    </xf>
    <xf numFmtId="0" fontId="0" fillId="4" borderId="30" xfId="0" applyFill="1" applyBorder="1" applyAlignment="1" applyProtection="1">
      <alignment horizontal="left" vertical="top" wrapText="1"/>
      <protection locked="0"/>
    </xf>
    <xf numFmtId="0" fontId="0" fillId="4" borderId="31" xfId="0" applyFill="1" applyBorder="1" applyAlignment="1" applyProtection="1">
      <alignment horizontal="left" vertical="top" wrapText="1"/>
      <protection locked="0"/>
    </xf>
    <xf numFmtId="0" fontId="0" fillId="4" borderId="50" xfId="0" applyFill="1" applyBorder="1" applyAlignment="1" applyProtection="1">
      <alignment horizontal="left" vertical="top" wrapText="1"/>
      <protection locked="0"/>
    </xf>
    <xf numFmtId="0" fontId="0" fillId="4" borderId="10" xfId="0" applyFill="1" applyBorder="1" applyAlignment="1" applyProtection="1">
      <alignment horizontal="left" vertical="top" wrapText="1"/>
      <protection locked="0"/>
    </xf>
    <xf numFmtId="0" fontId="0" fillId="4" borderId="0" xfId="0" applyFill="1" applyBorder="1" applyAlignment="1" applyProtection="1">
      <alignment horizontal="left" vertical="top" wrapText="1"/>
      <protection locked="0"/>
    </xf>
    <xf numFmtId="0" fontId="0" fillId="4" borderId="51" xfId="0" applyFill="1" applyBorder="1" applyAlignment="1" applyProtection="1">
      <alignment horizontal="left" vertical="top" wrapText="1"/>
      <protection locked="0"/>
    </xf>
    <xf numFmtId="0" fontId="0" fillId="4" borderId="52" xfId="0" applyFill="1" applyBorder="1" applyAlignment="1" applyProtection="1">
      <alignment horizontal="left" vertical="top" wrapText="1"/>
      <protection locked="0"/>
    </xf>
    <xf numFmtId="0" fontId="0" fillId="4" borderId="53" xfId="0" applyFill="1" applyBorder="1" applyAlignment="1" applyProtection="1">
      <alignment horizontal="left" vertical="top" wrapText="1"/>
      <protection locked="0"/>
    </xf>
    <xf numFmtId="0" fontId="0" fillId="4" borderId="54" xfId="0" applyFill="1" applyBorder="1" applyAlignment="1" applyProtection="1">
      <alignment horizontal="left" vertical="top" wrapText="1"/>
      <protection locked="0"/>
    </xf>
    <xf numFmtId="0" fontId="1" fillId="0" borderId="10" xfId="0" applyNumberFormat="1" applyFont="1" applyFill="1" applyBorder="1" applyAlignment="1" applyProtection="1">
      <alignment horizontal="left" vertical="top"/>
      <protection/>
    </xf>
    <xf numFmtId="0" fontId="1" fillId="0" borderId="0" xfId="0" applyNumberFormat="1" applyFont="1" applyFill="1" applyBorder="1" applyAlignment="1" applyProtection="1">
      <alignment horizontal="left" vertical="top"/>
      <protection/>
    </xf>
    <xf numFmtId="0" fontId="1" fillId="0" borderId="51" xfId="0" applyNumberFormat="1" applyFont="1" applyFill="1" applyBorder="1" applyAlignment="1" applyProtection="1">
      <alignment horizontal="left" vertical="top"/>
      <protection/>
    </xf>
    <xf numFmtId="0" fontId="1" fillId="0" borderId="16" xfId="0" applyNumberFormat="1" applyFont="1" applyFill="1" applyBorder="1" applyAlignment="1" applyProtection="1">
      <alignment horizontal="left" vertical="top"/>
      <protection/>
    </xf>
    <xf numFmtId="0" fontId="1" fillId="0" borderId="8" xfId="0" applyNumberFormat="1" applyFont="1" applyFill="1" applyBorder="1" applyAlignment="1" applyProtection="1">
      <alignment horizontal="left" vertical="top"/>
      <protection/>
    </xf>
    <xf numFmtId="0" fontId="1" fillId="0" borderId="58" xfId="0" applyNumberFormat="1" applyFont="1" applyFill="1" applyBorder="1" applyAlignment="1" applyProtection="1">
      <alignment horizontal="left" vertical="top"/>
      <protection/>
    </xf>
    <xf numFmtId="0" fontId="2" fillId="0" borderId="0" xfId="0" applyFont="1" applyAlignment="1" applyProtection="1">
      <alignment vertical="top" wrapText="1"/>
      <protection/>
    </xf>
    <xf numFmtId="0" fontId="0" fillId="0" borderId="0" xfId="0" applyFont="1" applyFill="1" applyAlignment="1" applyProtection="1">
      <alignment vertical="top" wrapText="1"/>
      <protection/>
    </xf>
    <xf numFmtId="0" fontId="0" fillId="0" borderId="59" xfId="0" applyBorder="1" applyAlignment="1" applyProtection="1">
      <alignment horizontal="center"/>
      <protection/>
    </xf>
    <xf numFmtId="0" fontId="0" fillId="0" borderId="60" xfId="0" applyBorder="1" applyAlignment="1" applyProtection="1">
      <alignment horizontal="center"/>
      <protection/>
    </xf>
    <xf numFmtId="0" fontId="0" fillId="0" borderId="61" xfId="0" applyBorder="1" applyAlignment="1" applyProtection="1">
      <alignment horizontal="center"/>
      <protection/>
    </xf>
    <xf numFmtId="0" fontId="29" fillId="0" borderId="0" xfId="20" applyFill="1" applyBorder="1" applyAlignment="1">
      <alignment horizontal="left" vertical="top" wrapText="1"/>
    </xf>
    <xf numFmtId="0" fontId="36" fillId="0" borderId="0" xfId="0" applyFont="1" applyFill="1" applyAlignment="1" applyProtection="1">
      <alignment vertical="top" wrapText="1"/>
      <protection/>
    </xf>
    <xf numFmtId="0" fontId="36" fillId="0" borderId="0" xfId="0" applyFont="1" applyAlignment="1" applyProtection="1">
      <alignment/>
      <protection/>
    </xf>
    <xf numFmtId="0" fontId="0" fillId="0" borderId="0" xfId="20" applyFont="1" applyFill="1" applyBorder="1" applyAlignment="1">
      <alignment horizontal="left" vertical="top" wrapText="1"/>
    </xf>
    <xf numFmtId="0" fontId="0" fillId="4" borderId="62" xfId="0" applyFill="1" applyBorder="1" applyAlignment="1" applyProtection="1">
      <alignment/>
      <protection locked="0"/>
    </xf>
    <xf numFmtId="0" fontId="0" fillId="4" borderId="63" xfId="0" applyFill="1" applyBorder="1" applyAlignment="1" applyProtection="1">
      <alignment/>
      <protection locked="0"/>
    </xf>
    <xf numFmtId="0" fontId="2" fillId="0" borderId="0" xfId="0" applyFont="1" applyBorder="1" applyAlignment="1" applyProtection="1">
      <alignment vertical="top" wrapText="1"/>
      <protection/>
    </xf>
    <xf numFmtId="0" fontId="2" fillId="0" borderId="0" xfId="0" applyFont="1" applyFill="1" applyAlignment="1" applyProtection="1">
      <alignment vertical="top" wrapText="1"/>
      <protection/>
    </xf>
    <xf numFmtId="0" fontId="0" fillId="4" borderId="64" xfId="0" applyFill="1" applyBorder="1" applyAlignment="1" applyProtection="1">
      <alignment/>
      <protection locked="0"/>
    </xf>
    <xf numFmtId="0" fontId="2" fillId="0" borderId="0" xfId="0" applyFont="1" applyBorder="1" applyAlignment="1" applyProtection="1">
      <alignment horizontal="center"/>
      <protection/>
    </xf>
    <xf numFmtId="0" fontId="1" fillId="4" borderId="65" xfId="0" applyFont="1" applyFill="1" applyBorder="1" applyAlignment="1" applyProtection="1">
      <alignment horizontal="center"/>
      <protection locked="0"/>
    </xf>
    <xf numFmtId="0" fontId="1" fillId="4" borderId="66" xfId="0" applyFont="1" applyFill="1" applyBorder="1" applyAlignment="1" applyProtection="1">
      <alignment horizontal="center"/>
      <protection locked="0"/>
    </xf>
    <xf numFmtId="0" fontId="1" fillId="4" borderId="67" xfId="0" applyFont="1" applyFill="1" applyBorder="1" applyAlignment="1" applyProtection="1">
      <alignment horizontal="center"/>
      <protection locked="0"/>
    </xf>
    <xf numFmtId="0" fontId="1" fillId="4" borderId="68" xfId="0" applyFont="1" applyFill="1" applyBorder="1" applyAlignment="1" applyProtection="1">
      <alignment horizontal="center"/>
      <protection locked="0"/>
    </xf>
    <xf numFmtId="0" fontId="2" fillId="0" borderId="0" xfId="0" applyFont="1" applyFill="1" applyAlignment="1" applyProtection="1">
      <alignment horizontal="left" vertical="top" wrapText="1"/>
      <protection/>
    </xf>
    <xf numFmtId="0" fontId="0" fillId="4" borderId="69" xfId="0" applyFont="1" applyFill="1" applyBorder="1" applyAlignment="1" applyProtection="1">
      <alignment horizontal="center"/>
      <protection locked="0"/>
    </xf>
    <xf numFmtId="0" fontId="0" fillId="4" borderId="57" xfId="0" applyFont="1" applyFill="1" applyBorder="1" applyAlignment="1" applyProtection="1">
      <alignment horizontal="center"/>
      <protection locked="0"/>
    </xf>
    <xf numFmtId="0" fontId="0" fillId="4" borderId="64" xfId="0" applyFont="1" applyFill="1" applyBorder="1" applyAlignment="1" applyProtection="1">
      <alignment horizontal="center"/>
      <protection locked="0"/>
    </xf>
    <xf numFmtId="0" fontId="0" fillId="4" borderId="62" xfId="0" applyFont="1" applyFill="1" applyBorder="1" applyAlignment="1" applyProtection="1">
      <alignment horizontal="center"/>
      <protection locked="0"/>
    </xf>
    <xf numFmtId="0" fontId="0" fillId="4" borderId="63" xfId="0" applyFont="1" applyFill="1" applyBorder="1" applyAlignment="1" applyProtection="1">
      <alignment horizontal="center"/>
      <protection locked="0"/>
    </xf>
    <xf numFmtId="0" fontId="1" fillId="4" borderId="70" xfId="0" applyFont="1" applyFill="1" applyBorder="1" applyAlignment="1" applyProtection="1">
      <alignment horizontal="center"/>
      <protection locked="0"/>
    </xf>
    <xf numFmtId="0" fontId="0" fillId="0" borderId="0" xfId="0" applyAlignment="1" applyProtection="1">
      <alignment horizontal="left" vertical="top" wrapText="1"/>
      <protection/>
    </xf>
    <xf numFmtId="0" fontId="0" fillId="0" borderId="0" xfId="0" applyFont="1" applyFill="1" applyAlignment="1">
      <alignment horizontal="left" vertical="top" wrapText="1"/>
    </xf>
    <xf numFmtId="0" fontId="0" fillId="0" borderId="0" xfId="0" applyBorder="1" applyAlignment="1" applyProtection="1">
      <alignment vertical="top" wrapText="1"/>
      <protection/>
    </xf>
    <xf numFmtId="0" fontId="0" fillId="0" borderId="71" xfId="0" applyBorder="1" applyAlignment="1" applyProtection="1">
      <alignment vertical="top" wrapText="1"/>
      <protection/>
    </xf>
    <xf numFmtId="0" fontId="0" fillId="0" borderId="71" xfId="0" applyFont="1" applyBorder="1" applyAlignment="1" applyProtection="1">
      <alignment vertical="top" wrapText="1"/>
      <protection/>
    </xf>
    <xf numFmtId="0" fontId="0" fillId="0" borderId="0" xfId="0" applyFont="1" applyBorder="1" applyAlignment="1" applyProtection="1">
      <alignment vertical="top" wrapText="1"/>
      <protection/>
    </xf>
    <xf numFmtId="0" fontId="0" fillId="0" borderId="18" xfId="0" applyFont="1" applyBorder="1" applyAlignment="1" applyProtection="1">
      <alignment vertical="top" wrapText="1"/>
      <protection/>
    </xf>
    <xf numFmtId="0" fontId="0" fillId="0" borderId="72" xfId="0" applyBorder="1" applyAlignment="1" applyProtection="1">
      <alignment vertical="top" wrapText="1"/>
      <protection/>
    </xf>
    <xf numFmtId="0" fontId="0" fillId="0" borderId="73" xfId="0" applyFont="1" applyBorder="1" applyAlignment="1" applyProtection="1">
      <alignment vertical="top" wrapText="1"/>
      <protection/>
    </xf>
    <xf numFmtId="0" fontId="1" fillId="4" borderId="69" xfId="0" applyFont="1" applyFill="1" applyBorder="1" applyAlignment="1" applyProtection="1">
      <alignment/>
      <protection locked="0"/>
    </xf>
    <xf numFmtId="0" fontId="1" fillId="4" borderId="2" xfId="0" applyFont="1" applyFill="1" applyBorder="1" applyAlignment="1" applyProtection="1">
      <alignment/>
      <protection locked="0"/>
    </xf>
    <xf numFmtId="0" fontId="1" fillId="4" borderId="57" xfId="0" applyFont="1" applyFill="1" applyBorder="1" applyAlignment="1" applyProtection="1">
      <alignment/>
      <protection locked="0"/>
    </xf>
    <xf numFmtId="0" fontId="1" fillId="4" borderId="64" xfId="0" applyFont="1" applyFill="1" applyBorder="1" applyAlignment="1" applyProtection="1">
      <alignment/>
      <protection locked="0"/>
    </xf>
    <xf numFmtId="0" fontId="1" fillId="4" borderId="62" xfId="0" applyFont="1" applyFill="1" applyBorder="1" applyAlignment="1" applyProtection="1">
      <alignment/>
      <protection locked="0"/>
    </xf>
    <xf numFmtId="0" fontId="1" fillId="4" borderId="63" xfId="0" applyFont="1" applyFill="1" applyBorder="1" applyAlignment="1" applyProtection="1">
      <alignment/>
      <protection locked="0"/>
    </xf>
    <xf numFmtId="0" fontId="1" fillId="4" borderId="21" xfId="0" applyFont="1" applyFill="1" applyBorder="1" applyAlignment="1" applyProtection="1">
      <alignment/>
      <protection locked="0"/>
    </xf>
    <xf numFmtId="0" fontId="0" fillId="0" borderId="0" xfId="0" applyFill="1" applyBorder="1" applyAlignment="1" applyProtection="1">
      <alignment vertical="top"/>
      <protection/>
    </xf>
    <xf numFmtId="0" fontId="2" fillId="0" borderId="0" xfId="0" applyFont="1" applyFill="1" applyBorder="1" applyAlignment="1" applyProtection="1">
      <alignment horizontal="center"/>
      <protection/>
    </xf>
    <xf numFmtId="0" fontId="0" fillId="0" borderId="0" xfId="0" applyFill="1" applyBorder="1" applyAlignment="1" applyProtection="1">
      <alignment vertical="top" wrapText="1"/>
      <protection/>
    </xf>
    <xf numFmtId="0" fontId="1" fillId="4" borderId="65" xfId="0" applyFont="1" applyFill="1" applyBorder="1" applyAlignment="1" applyProtection="1">
      <alignment horizontal="left"/>
      <protection locked="0"/>
    </xf>
    <xf numFmtId="0" fontId="1" fillId="4" borderId="66" xfId="0" applyFont="1" applyFill="1" applyBorder="1" applyAlignment="1" applyProtection="1">
      <alignment horizontal="left"/>
      <protection locked="0"/>
    </xf>
    <xf numFmtId="0" fontId="2" fillId="0" borderId="0" xfId="0" applyFont="1" applyFill="1" applyBorder="1" applyAlignment="1" applyProtection="1">
      <alignment vertical="center" textRotation="90" wrapText="1"/>
      <protection/>
    </xf>
    <xf numFmtId="0" fontId="2" fillId="0" borderId="0" xfId="0" applyFont="1" applyFill="1" applyBorder="1" applyAlignment="1" applyProtection="1">
      <alignment vertical="top"/>
      <protection/>
    </xf>
    <xf numFmtId="0" fontId="2" fillId="0" borderId="67" xfId="0" applyFont="1" applyFill="1" applyBorder="1" applyAlignment="1" applyProtection="1">
      <alignment horizontal="center"/>
      <protection/>
    </xf>
    <xf numFmtId="0" fontId="2" fillId="0" borderId="74" xfId="0" applyFont="1" applyFill="1" applyBorder="1" applyAlignment="1" applyProtection="1">
      <alignment horizontal="center"/>
      <protection/>
    </xf>
    <xf numFmtId="0" fontId="2" fillId="0" borderId="68" xfId="0" applyFont="1" applyFill="1" applyBorder="1" applyAlignment="1" applyProtection="1">
      <alignment horizontal="center"/>
      <protection/>
    </xf>
    <xf numFmtId="0" fontId="1" fillId="4" borderId="75" xfId="0" applyFont="1" applyFill="1" applyBorder="1" applyAlignment="1" applyProtection="1">
      <alignment horizontal="left"/>
      <protection locked="0"/>
    </xf>
    <xf numFmtId="0" fontId="1" fillId="4" borderId="48" xfId="0" applyFont="1" applyFill="1" applyBorder="1" applyAlignment="1" applyProtection="1">
      <alignment horizontal="left"/>
      <protection locked="0"/>
    </xf>
    <xf numFmtId="0" fontId="2" fillId="0" borderId="0" xfId="0" applyFont="1" applyAlignment="1" applyProtection="1">
      <alignment horizontal="left"/>
      <protection/>
    </xf>
    <xf numFmtId="0" fontId="1" fillId="4" borderId="30" xfId="0" applyFont="1" applyFill="1" applyBorder="1" applyAlignment="1" applyProtection="1">
      <alignment vertical="top" wrapText="1"/>
      <protection locked="0"/>
    </xf>
    <xf numFmtId="0" fontId="1" fillId="4" borderId="31" xfId="0" applyFont="1" applyFill="1" applyBorder="1" applyAlignment="1" applyProtection="1">
      <alignment vertical="top" wrapText="1"/>
      <protection locked="0"/>
    </xf>
    <xf numFmtId="0" fontId="1" fillId="4" borderId="17" xfId="0" applyFont="1" applyFill="1" applyBorder="1" applyAlignment="1" applyProtection="1">
      <alignment vertical="top" wrapText="1"/>
      <protection locked="0"/>
    </xf>
    <xf numFmtId="0" fontId="1" fillId="4" borderId="10" xfId="0" applyFont="1" applyFill="1" applyBorder="1" applyAlignment="1" applyProtection="1">
      <alignment vertical="top" wrapText="1"/>
      <protection locked="0"/>
    </xf>
    <xf numFmtId="0" fontId="1" fillId="4" borderId="0" xfId="0" applyFont="1" applyFill="1" applyBorder="1" applyAlignment="1" applyProtection="1">
      <alignment vertical="top" wrapText="1"/>
      <protection locked="0"/>
    </xf>
    <xf numFmtId="0" fontId="1" fillId="4" borderId="7" xfId="0" applyFont="1" applyFill="1" applyBorder="1" applyAlignment="1" applyProtection="1">
      <alignment vertical="top" wrapText="1"/>
      <protection locked="0"/>
    </xf>
    <xf numFmtId="0" fontId="1" fillId="4" borderId="16" xfId="0" applyFont="1" applyFill="1" applyBorder="1" applyAlignment="1" applyProtection="1">
      <alignment vertical="top" wrapText="1"/>
      <protection locked="0"/>
    </xf>
    <xf numFmtId="0" fontId="1" fillId="4" borderId="8" xfId="0" applyFont="1" applyFill="1" applyBorder="1" applyAlignment="1" applyProtection="1">
      <alignment vertical="top" wrapText="1"/>
      <protection locked="0"/>
    </xf>
    <xf numFmtId="0" fontId="1" fillId="4" borderId="19" xfId="0" applyFont="1" applyFill="1" applyBorder="1" applyAlignment="1" applyProtection="1">
      <alignment vertical="top" wrapText="1"/>
      <protection locked="0"/>
    </xf>
    <xf numFmtId="0" fontId="0" fillId="0" borderId="0" xfId="0" applyAlignment="1">
      <alignment vertical="center" wrapText="1"/>
    </xf>
    <xf numFmtId="0" fontId="0" fillId="0" borderId="0" xfId="0" applyAlignment="1">
      <alignment wrapText="1"/>
    </xf>
    <xf numFmtId="0" fontId="0" fillId="0" borderId="0" xfId="0" applyFont="1" applyAlignment="1">
      <alignment vertical="top" wrapText="1"/>
    </xf>
    <xf numFmtId="0" fontId="0" fillId="0" borderId="0" xfId="20" applyFont="1" applyFill="1" applyAlignment="1">
      <alignment wrapText="1"/>
    </xf>
    <xf numFmtId="0" fontId="0" fillId="0" borderId="3" xfId="0" applyFont="1" applyBorder="1" applyAlignment="1">
      <alignment horizontal="left"/>
    </xf>
    <xf numFmtId="0" fontId="0" fillId="0" borderId="9" xfId="0" applyFont="1" applyBorder="1" applyAlignment="1">
      <alignment horizontal="left"/>
    </xf>
    <xf numFmtId="0" fontId="0" fillId="0" borderId="4" xfId="0" applyFont="1" applyBorder="1" applyAlignment="1">
      <alignment horizontal="left"/>
    </xf>
    <xf numFmtId="0" fontId="1" fillId="0" borderId="10" xfId="0" applyNumberFormat="1" applyFont="1" applyFill="1" applyBorder="1" applyAlignment="1">
      <alignment horizontal="left" vertical="top"/>
    </xf>
    <xf numFmtId="0" fontId="1" fillId="0" borderId="0" xfId="0" applyFont="1" applyFill="1" applyBorder="1" applyAlignment="1">
      <alignment horizontal="left" vertical="top"/>
    </xf>
    <xf numFmtId="0" fontId="1" fillId="0" borderId="7" xfId="0" applyFont="1" applyFill="1" applyBorder="1" applyAlignment="1">
      <alignment horizontal="left" vertical="top"/>
    </xf>
    <xf numFmtId="0" fontId="5" fillId="0" borderId="0" xfId="0" applyFont="1" applyAlignment="1">
      <alignment horizontal="left"/>
    </xf>
    <xf numFmtId="0" fontId="5" fillId="0" borderId="7" xfId="0" applyFont="1" applyBorder="1" applyAlignment="1">
      <alignment horizontal="left"/>
    </xf>
    <xf numFmtId="0" fontId="0" fillId="4" borderId="17" xfId="0" applyFill="1" applyBorder="1" applyAlignment="1" applyProtection="1">
      <alignment horizontal="left" vertical="top" wrapText="1"/>
      <protection locked="0"/>
    </xf>
    <xf numFmtId="0" fontId="0" fillId="4" borderId="7" xfId="0" applyFill="1" applyBorder="1" applyAlignment="1" applyProtection="1">
      <alignment horizontal="left" vertical="top" wrapText="1"/>
      <protection locked="0"/>
    </xf>
    <xf numFmtId="0" fontId="0" fillId="4" borderId="16" xfId="0" applyFill="1" applyBorder="1" applyAlignment="1" applyProtection="1">
      <alignment horizontal="left" vertical="top" wrapText="1"/>
      <protection locked="0"/>
    </xf>
    <xf numFmtId="0" fontId="0" fillId="4" borderId="8" xfId="0" applyFill="1" applyBorder="1" applyAlignment="1" applyProtection="1">
      <alignment horizontal="left" vertical="top" wrapText="1"/>
      <protection locked="0"/>
    </xf>
    <xf numFmtId="0" fontId="0" fillId="4" borderId="19" xfId="0" applyFill="1" applyBorder="1" applyAlignment="1" applyProtection="1">
      <alignment horizontal="left" vertical="top" wrapText="1"/>
      <protection locked="0"/>
    </xf>
    <xf numFmtId="0" fontId="2" fillId="0" borderId="0" xfId="0" applyFont="1" applyAlignment="1">
      <alignment horizontal="right" wrapText="1"/>
    </xf>
    <xf numFmtId="0" fontId="2" fillId="0" borderId="7" xfId="0" applyFont="1" applyBorder="1" applyAlignment="1">
      <alignment horizontal="right" wrapText="1"/>
    </xf>
    <xf numFmtId="0" fontId="1" fillId="0" borderId="16" xfId="0" applyNumberFormat="1" applyFont="1" applyFill="1" applyBorder="1" applyAlignment="1">
      <alignment horizontal="left" vertical="top"/>
    </xf>
    <xf numFmtId="0" fontId="1" fillId="0" borderId="8" xfId="0" applyFont="1" applyFill="1" applyBorder="1" applyAlignment="1">
      <alignment horizontal="left" vertical="top"/>
    </xf>
    <xf numFmtId="0" fontId="1" fillId="0" borderId="19" xfId="0" applyFont="1" applyFill="1" applyBorder="1" applyAlignment="1">
      <alignment horizontal="left" vertical="top"/>
    </xf>
    <xf numFmtId="0" fontId="2" fillId="0" borderId="31" xfId="0" applyNumberFormat="1" applyFont="1" applyBorder="1" applyAlignment="1">
      <alignment horizontal="left" vertical="top" wrapText="1"/>
    </xf>
    <xf numFmtId="0" fontId="0" fillId="4" borderId="17" xfId="0" applyFill="1" applyBorder="1" applyAlignment="1" applyProtection="1">
      <alignment vertical="top" wrapText="1"/>
      <protection locked="0"/>
    </xf>
    <xf numFmtId="0" fontId="0" fillId="4" borderId="7" xfId="0" applyFill="1" applyBorder="1" applyAlignment="1" applyProtection="1">
      <alignment vertical="top" wrapText="1"/>
      <protection locked="0"/>
    </xf>
    <xf numFmtId="0" fontId="0" fillId="4" borderId="16" xfId="0" applyFill="1" applyBorder="1" applyAlignment="1" applyProtection="1">
      <alignment vertical="top" wrapText="1"/>
      <protection locked="0"/>
    </xf>
    <xf numFmtId="0" fontId="0" fillId="4" borderId="8" xfId="0" applyFill="1" applyBorder="1" applyAlignment="1" applyProtection="1">
      <alignment vertical="top" wrapText="1"/>
      <protection locked="0"/>
    </xf>
    <xf numFmtId="0" fontId="0" fillId="4" borderId="19" xfId="0" applyFill="1" applyBorder="1" applyAlignment="1" applyProtection="1">
      <alignment vertical="top" wrapText="1"/>
      <protection locked="0"/>
    </xf>
    <xf numFmtId="0" fontId="2" fillId="0" borderId="0" xfId="0" applyFont="1" applyAlignment="1">
      <alignment horizontal="right" vertical="top" wrapText="1"/>
    </xf>
    <xf numFmtId="0" fontId="0" fillId="0" borderId="7" xfId="0" applyBorder="1" applyAlignment="1">
      <alignment vertical="top" wrapText="1"/>
    </xf>
    <xf numFmtId="0" fontId="0" fillId="0" borderId="0" xfId="0" applyAlignment="1">
      <alignment horizontal="left" wrapText="1" indent="2"/>
    </xf>
    <xf numFmtId="0" fontId="0" fillId="0" borderId="0" xfId="0" applyBorder="1" applyAlignment="1">
      <alignment horizontal="left" vertical="center" wrapText="1" indent="2"/>
    </xf>
    <xf numFmtId="0" fontId="0" fillId="0" borderId="0" xfId="0" applyFont="1" applyFill="1" applyBorder="1" applyAlignment="1">
      <alignment horizontal="left" vertical="center" wrapText="1"/>
    </xf>
    <xf numFmtId="0" fontId="0" fillId="0" borderId="0" xfId="0" applyAlignment="1">
      <alignment horizontal="left" wrapText="1" indent="1"/>
    </xf>
    <xf numFmtId="0" fontId="1" fillId="4" borderId="30" xfId="0" applyFont="1" applyFill="1" applyBorder="1" applyAlignment="1" applyProtection="1">
      <alignment horizontal="left" vertical="top" wrapText="1"/>
      <protection locked="0"/>
    </xf>
    <xf numFmtId="0" fontId="1" fillId="4" borderId="31" xfId="0" applyFont="1" applyFill="1" applyBorder="1" applyAlignment="1" applyProtection="1">
      <alignment horizontal="left" vertical="top" wrapText="1"/>
      <protection locked="0"/>
    </xf>
    <xf numFmtId="0" fontId="1" fillId="4" borderId="17" xfId="0" applyFont="1" applyFill="1" applyBorder="1" applyAlignment="1" applyProtection="1">
      <alignment horizontal="left" vertical="top" wrapText="1"/>
      <protection locked="0"/>
    </xf>
    <xf numFmtId="0" fontId="1" fillId="4" borderId="10" xfId="0" applyFont="1" applyFill="1" applyBorder="1" applyAlignment="1" applyProtection="1">
      <alignment horizontal="left" vertical="top" wrapText="1"/>
      <protection locked="0"/>
    </xf>
    <xf numFmtId="0" fontId="1" fillId="4" borderId="0" xfId="0" applyFont="1" applyFill="1" applyBorder="1" applyAlignment="1" applyProtection="1">
      <alignment horizontal="left" vertical="top" wrapText="1"/>
      <protection locked="0"/>
    </xf>
    <xf numFmtId="0" fontId="1" fillId="4" borderId="7" xfId="0" applyFont="1" applyFill="1" applyBorder="1" applyAlignment="1" applyProtection="1">
      <alignment horizontal="left" vertical="top" wrapText="1"/>
      <protection locked="0"/>
    </xf>
    <xf numFmtId="0" fontId="1" fillId="4" borderId="16" xfId="0" applyFont="1" applyFill="1" applyBorder="1" applyAlignment="1" applyProtection="1">
      <alignment horizontal="left" vertical="top" wrapText="1"/>
      <protection locked="0"/>
    </xf>
    <xf numFmtId="0" fontId="1" fillId="4" borderId="8" xfId="0" applyFont="1" applyFill="1" applyBorder="1" applyAlignment="1" applyProtection="1">
      <alignment horizontal="left" vertical="top" wrapText="1"/>
      <protection locked="0"/>
    </xf>
    <xf numFmtId="0" fontId="1" fillId="4" borderId="19" xfId="0" applyFont="1" applyFill="1" applyBorder="1" applyAlignment="1" applyProtection="1">
      <alignment horizontal="left" vertical="top" wrapText="1"/>
      <protection locked="0"/>
    </xf>
    <xf numFmtId="0" fontId="0" fillId="0" borderId="0" xfId="0" applyAlignment="1">
      <alignment horizontal="left" wrapText="1"/>
    </xf>
    <xf numFmtId="0" fontId="2" fillId="0" borderId="0" xfId="0" applyFont="1" applyFill="1" applyAlignment="1">
      <alignment horizontal="left" vertical="top" wrapText="1"/>
    </xf>
    <xf numFmtId="0" fontId="2" fillId="0" borderId="0" xfId="0" applyFont="1" applyAlignment="1">
      <alignment wrapText="1"/>
    </xf>
    <xf numFmtId="0" fontId="0" fillId="3" borderId="0" xfId="0" applyFont="1" applyFill="1" applyAlignment="1">
      <alignment/>
    </xf>
    <xf numFmtId="0" fontId="2" fillId="0" borderId="0" xfId="0" applyNumberFormat="1" applyFont="1" applyBorder="1" applyAlignment="1">
      <alignment horizontal="left" vertical="top" wrapText="1"/>
    </xf>
    <xf numFmtId="0" fontId="2" fillId="0" borderId="0" xfId="0" applyFont="1" applyAlignment="1">
      <alignment horizontal="left" vertical="top" wrapText="1"/>
    </xf>
    <xf numFmtId="0" fontId="2" fillId="0" borderId="7" xfId="0" applyFont="1" applyBorder="1" applyAlignment="1">
      <alignment horizontal="left" vertical="top" wrapText="1"/>
    </xf>
    <xf numFmtId="0" fontId="2" fillId="0" borderId="8" xfId="0" applyFont="1" applyBorder="1" applyAlignment="1">
      <alignment horizontal="left" vertical="top" wrapText="1"/>
    </xf>
    <xf numFmtId="0" fontId="2" fillId="0" borderId="19" xfId="0" applyFont="1" applyBorder="1" applyAlignment="1">
      <alignment horizontal="left" vertical="top" wrapText="1"/>
    </xf>
    <xf numFmtId="0" fontId="0" fillId="0" borderId="0" xfId="0" applyAlignment="1">
      <alignment horizontal="left" vertical="top" wrapText="1"/>
    </xf>
    <xf numFmtId="0" fontId="37" fillId="0" borderId="0" xfId="0" applyFont="1" applyAlignment="1">
      <alignment vertical="top" wrapText="1"/>
    </xf>
    <xf numFmtId="0" fontId="14" fillId="0" borderId="3" xfId="0" applyFont="1" applyBorder="1" applyAlignment="1" quotePrefix="1">
      <alignment horizontal="center"/>
    </xf>
    <xf numFmtId="0" fontId="0" fillId="0" borderId="9" xfId="0" applyBorder="1" applyAlignment="1">
      <alignment horizontal="center"/>
    </xf>
    <xf numFmtId="0" fontId="0" fillId="0" borderId="4" xfId="0" applyBorder="1" applyAlignment="1">
      <alignment horizontal="center"/>
    </xf>
    <xf numFmtId="0" fontId="0" fillId="3" borderId="0" xfId="0" applyFont="1" applyFill="1" applyAlignment="1">
      <alignment wrapText="1"/>
    </xf>
    <xf numFmtId="0" fontId="0" fillId="3" borderId="0" xfId="0" applyFont="1" applyFill="1" applyAlignment="1">
      <alignment horizontal="right" wrapText="1"/>
    </xf>
    <xf numFmtId="0" fontId="15" fillId="0" borderId="3" xfId="0" applyFont="1" applyBorder="1" applyAlignment="1">
      <alignment horizontal="center"/>
    </xf>
    <xf numFmtId="0" fontId="18" fillId="0" borderId="3" xfId="0" applyFont="1" applyBorder="1" applyAlignment="1">
      <alignment horizontal="center"/>
    </xf>
    <xf numFmtId="0" fontId="18" fillId="0" borderId="9" xfId="0" applyFont="1" applyBorder="1" applyAlignment="1">
      <alignment horizontal="center"/>
    </xf>
    <xf numFmtId="0" fontId="18" fillId="0" borderId="4" xfId="0" applyFont="1"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externalLink" Target="externalLinks/externalLink1.xml" /><Relationship Id="rId21" Type="http://schemas.openxmlformats.org/officeDocument/2006/relationships/externalLink" Target="externalLinks/externalLink2.xml" /><Relationship Id="rId2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52</xdr:row>
      <xdr:rowOff>95250</xdr:rowOff>
    </xdr:from>
    <xdr:to>
      <xdr:col>1</xdr:col>
      <xdr:colOff>247650</xdr:colOff>
      <xdr:row>56</xdr:row>
      <xdr:rowOff>123825</xdr:rowOff>
    </xdr:to>
    <xdr:grpSp>
      <xdr:nvGrpSpPr>
        <xdr:cNvPr id="1" name="Group 27"/>
        <xdr:cNvGrpSpPr>
          <a:grpSpLocks/>
        </xdr:cNvGrpSpPr>
      </xdr:nvGrpSpPr>
      <xdr:grpSpPr>
        <a:xfrm>
          <a:off x="142875" y="9296400"/>
          <a:ext cx="714375" cy="1066800"/>
          <a:chOff x="9" y="1008"/>
          <a:chExt cx="75" cy="95"/>
        </a:xfrm>
        <a:solidFill>
          <a:srgbClr val="FFFFFF"/>
        </a:solidFill>
      </xdr:grpSpPr>
    </xdr:grpSp>
    <xdr:clientData/>
  </xdr:twoCellAnchor>
  <xdr:twoCellAnchor>
    <xdr:from>
      <xdr:col>0</xdr:col>
      <xdr:colOff>133350</xdr:colOff>
      <xdr:row>64</xdr:row>
      <xdr:rowOff>95250</xdr:rowOff>
    </xdr:from>
    <xdr:to>
      <xdr:col>1</xdr:col>
      <xdr:colOff>238125</xdr:colOff>
      <xdr:row>67</xdr:row>
      <xdr:rowOff>28575</xdr:rowOff>
    </xdr:to>
    <xdr:grpSp>
      <xdr:nvGrpSpPr>
        <xdr:cNvPr id="5" name="Group 28"/>
        <xdr:cNvGrpSpPr>
          <a:grpSpLocks/>
        </xdr:cNvGrpSpPr>
      </xdr:nvGrpSpPr>
      <xdr:grpSpPr>
        <a:xfrm>
          <a:off x="133350" y="18402300"/>
          <a:ext cx="714375" cy="2038350"/>
          <a:chOff x="9" y="1008"/>
          <a:chExt cx="75" cy="95"/>
        </a:xfrm>
        <a:solidFill>
          <a:srgbClr val="FFFFFF"/>
        </a:solidFill>
      </xdr:grpSpPr>
    </xdr:grpSp>
    <xdr:clientData/>
  </xdr:twoCellAnchor>
  <xdr:twoCellAnchor>
    <xdr:from>
      <xdr:col>0</xdr:col>
      <xdr:colOff>142875</xdr:colOff>
      <xdr:row>68</xdr:row>
      <xdr:rowOff>266700</xdr:rowOff>
    </xdr:from>
    <xdr:to>
      <xdr:col>1</xdr:col>
      <xdr:colOff>247650</xdr:colOff>
      <xdr:row>73</xdr:row>
      <xdr:rowOff>9525</xdr:rowOff>
    </xdr:to>
    <xdr:grpSp>
      <xdr:nvGrpSpPr>
        <xdr:cNvPr id="9" name="Group 32"/>
        <xdr:cNvGrpSpPr>
          <a:grpSpLocks/>
        </xdr:cNvGrpSpPr>
      </xdr:nvGrpSpPr>
      <xdr:grpSpPr>
        <a:xfrm>
          <a:off x="142875" y="20840700"/>
          <a:ext cx="714375" cy="2038350"/>
          <a:chOff x="9" y="1008"/>
          <a:chExt cx="75" cy="95"/>
        </a:xfrm>
        <a:solidFill>
          <a:srgbClr val="FFFFFF"/>
        </a:solidFill>
      </xdr:grpSpPr>
    </xdr:grpSp>
    <xdr:clientData/>
  </xdr:twoCellAnchor>
  <xdr:twoCellAnchor>
    <xdr:from>
      <xdr:col>0</xdr:col>
      <xdr:colOff>142875</xdr:colOff>
      <xdr:row>74</xdr:row>
      <xdr:rowOff>133350</xdr:rowOff>
    </xdr:from>
    <xdr:to>
      <xdr:col>1</xdr:col>
      <xdr:colOff>247650</xdr:colOff>
      <xdr:row>76</xdr:row>
      <xdr:rowOff>342900</xdr:rowOff>
    </xdr:to>
    <xdr:grpSp>
      <xdr:nvGrpSpPr>
        <xdr:cNvPr id="13" name="Group 36"/>
        <xdr:cNvGrpSpPr>
          <a:grpSpLocks/>
        </xdr:cNvGrpSpPr>
      </xdr:nvGrpSpPr>
      <xdr:grpSpPr>
        <a:xfrm>
          <a:off x="142875" y="23412450"/>
          <a:ext cx="714375" cy="1133475"/>
          <a:chOff x="9" y="1008"/>
          <a:chExt cx="75" cy="95"/>
        </a:xfrm>
        <a:solidFill>
          <a:srgbClr val="FFFFFF"/>
        </a:solidFill>
      </xdr:grpSpPr>
    </xdr:grpSp>
    <xdr:clientData/>
  </xdr:twoCellAnchor>
  <xdr:twoCellAnchor>
    <xdr:from>
      <xdr:col>0</xdr:col>
      <xdr:colOff>133350</xdr:colOff>
      <xdr:row>58</xdr:row>
      <xdr:rowOff>1524000</xdr:rowOff>
    </xdr:from>
    <xdr:to>
      <xdr:col>1</xdr:col>
      <xdr:colOff>238125</xdr:colOff>
      <xdr:row>62</xdr:row>
      <xdr:rowOff>123825</xdr:rowOff>
    </xdr:to>
    <xdr:grpSp>
      <xdr:nvGrpSpPr>
        <xdr:cNvPr id="17" name="Group 40"/>
        <xdr:cNvGrpSpPr>
          <a:grpSpLocks/>
        </xdr:cNvGrpSpPr>
      </xdr:nvGrpSpPr>
      <xdr:grpSpPr>
        <a:xfrm>
          <a:off x="133350" y="12296775"/>
          <a:ext cx="714375" cy="5600700"/>
          <a:chOff x="9" y="1008"/>
          <a:chExt cx="75" cy="95"/>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home\RV%20files\Environmental%20Compliance%2012-15-03\Endangered%20species\Programmatic%20consultation\2-18-04\2-23-04\Draft%20ET%20Process%202-23-0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Documents%20and%20Settings\richard.vaughn\Local%20Settings\Temporary%20Internet%20Files\OLK2F\SD-CPA-52Training.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Overview"/>
      <sheetName val="SD-CPA-52"/>
      <sheetName val="Evaluation Parameters Instruct"/>
      <sheetName val="Evaluation Parameters Worksheet"/>
      <sheetName val="Matrix Instructions"/>
      <sheetName val="Federal Species Matrix-TShiner"/>
      <sheetName val="Federal Species Matrix-Other"/>
      <sheetName val="Federal Species CICPs"/>
      <sheetName val="Orchid soils"/>
      <sheetName val="Landowner CICP Agreement"/>
      <sheetName val="ESA Section 9,10,11 referal"/>
      <sheetName val="Landowner Consult Permission"/>
      <sheetName val="Biologist notes"/>
      <sheetName val="formulas"/>
    </sheetNames>
    <sheetDataSet>
      <sheetData sheetId="13">
        <row r="10">
          <cell r="D10" t="str">
            <v>No effect</v>
          </cell>
        </row>
        <row r="11">
          <cell r="D11" t="str">
            <v>NLAA</v>
          </cell>
        </row>
        <row r="12">
          <cell r="D12" t="str">
            <v>May affect</v>
          </cell>
        </row>
        <row r="13">
          <cell r="D13" t="str">
            <v>ISSC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D-CPA-52"/>
      <sheetName val="instructions"/>
      <sheetName val="NoActionNotes"/>
      <sheetName val="Alt1Notes"/>
      <sheetName val="Alt2Notes"/>
      <sheetName val="CulturalRes"/>
      <sheetName val="CRSummary"/>
      <sheetName val="T&amp;E"/>
      <sheetName val="T&amp;ESummary"/>
      <sheetName val="Env Just"/>
      <sheetName val="EJSummary"/>
      <sheetName val="F&amp;WCoord"/>
      <sheetName val="F&amp;WSummary"/>
      <sheetName val="FloodPln"/>
      <sheetName val="FPSummary"/>
      <sheetName val="InvSpecies"/>
      <sheetName val="ISSummary"/>
      <sheetName val="MigraBird"/>
      <sheetName val="MBSummary"/>
      <sheetName val="NatAreas"/>
      <sheetName val="NASummary"/>
      <sheetName val="PrimeUniqueFarm"/>
      <sheetName val="PUSummary"/>
      <sheetName val="Riparian"/>
      <sheetName val="RIPSummary"/>
      <sheetName val="ClnWaterAct"/>
      <sheetName val="CWASummary"/>
      <sheetName val="Wetland"/>
      <sheetName val="WETSummary"/>
      <sheetName val="WildScenicRiver"/>
      <sheetName val="WSRSummary"/>
      <sheetName val="Exhibit 1"/>
      <sheetName val="Exemptions"/>
      <sheetName val="CWA Overview"/>
      <sheetName val="Lists"/>
    </sheetNames>
    <sheetDataSet>
      <sheetData sheetId="34">
        <row r="40">
          <cell r="A40" t="str">
            <v>Access Road</v>
          </cell>
          <cell r="B40">
            <v>560</v>
          </cell>
          <cell r="C40" t="str">
            <v>Feet</v>
          </cell>
          <cell r="D40" t="str">
            <v>Significant, cropland changed to roadway.</v>
          </cell>
          <cell r="E40" t="str">
            <v>Significant decrease, land taken out of production</v>
          </cell>
          <cell r="F40" t="str">
            <v>Moderate increase.</v>
          </cell>
          <cell r="G40" t="str">
            <v>Moderate to significant.</v>
          </cell>
          <cell r="H40" t="str">
            <v>Slight to moderate increase.</v>
          </cell>
          <cell r="I40" t="str">
            <v>Situational</v>
          </cell>
          <cell r="J40" t="str">
            <v>Slight to moderate decrease, more efficient movement around farm</v>
          </cell>
          <cell r="K40" t="str">
            <v>Negligible</v>
          </cell>
          <cell r="L40" t="str">
            <v>Slight decrease due to land conversion</v>
          </cell>
          <cell r="M40" t="str">
            <v>Slight increase due to more efficient accessibility.</v>
          </cell>
          <cell r="N40" t="str">
            <v>Not applicable.</v>
          </cell>
          <cell r="O40" t="str">
            <v>Slight to moderate decrease due to construction needs.</v>
          </cell>
          <cell r="P40" t="str">
            <v>Moderate decrease to slight increase.</v>
          </cell>
          <cell r="Q40" t="str">
            <v>Cropland, Forest, Pasture, Range</v>
          </cell>
        </row>
        <row r="41">
          <cell r="A41" t="str">
            <v>Alley Cropping</v>
          </cell>
          <cell r="B41">
            <v>311</v>
          </cell>
          <cell r="C41" t="str">
            <v>Acre</v>
          </cell>
          <cell r="D41" t="str">
            <v>Not Applicable</v>
          </cell>
          <cell r="E41" t="str">
            <v>N/A, or slight decrease, corners and end rows taken out of production.</v>
          </cell>
          <cell r="F41" t="str">
            <v>Negligible</v>
          </cell>
          <cell r="G41" t="str">
            <v>Not Applicable.</v>
          </cell>
          <cell r="H41" t="str">
            <v>Negligible to slight increase.</v>
          </cell>
          <cell r="I41" t="str">
            <v>Situational</v>
          </cell>
          <cell r="J41" t="str">
            <v>Slight increase when moving between strips.</v>
          </cell>
          <cell r="K41" t="str">
            <v>Slight to moderate increase to manage new mix of enterprises.</v>
          </cell>
          <cell r="L41" t="str">
            <v>Slight increase due to reduction of water erosion.</v>
          </cell>
          <cell r="M41" t="str">
            <v>Slight to moderate decrease due to following designed cropping pattern.</v>
          </cell>
          <cell r="N41" t="str">
            <v>Negligible.</v>
          </cell>
          <cell r="O41" t="str">
            <v>Slight decrease due to  fuel and labor requirements.</v>
          </cell>
          <cell r="P41" t="str">
            <v>Slight decrease.</v>
          </cell>
          <cell r="Q41" t="str">
            <v>Cropland</v>
          </cell>
        </row>
        <row r="42">
          <cell r="A42" t="str">
            <v>Animal Trails &amp; Walkways</v>
          </cell>
          <cell r="B42">
            <v>575</v>
          </cell>
          <cell r="C42" t="str">
            <v>Feet</v>
          </cell>
          <cell r="D42" t="str">
            <v>Not Applicable</v>
          </cell>
          <cell r="E42" t="str">
            <v>Slight decrease.</v>
          </cell>
          <cell r="F42" t="str">
            <v>Moderate increase.</v>
          </cell>
          <cell r="G42" t="str">
            <v>Moderate.</v>
          </cell>
          <cell r="H42" t="str">
            <v>Slight increase.</v>
          </cell>
          <cell r="I42" t="str">
            <v>Situational</v>
          </cell>
          <cell r="J42" t="str">
            <v>Slight to moderate decrease, less time herding livestock.</v>
          </cell>
          <cell r="K42" t="str">
            <v>Slight increase.</v>
          </cell>
          <cell r="L42" t="str">
            <v>Slight increase due to improved grazing efficiency and distribution.</v>
          </cell>
          <cell r="M42" t="str">
            <v>Slight increase due to improved access to forage, water and shelter</v>
          </cell>
          <cell r="N42" t="str">
            <v>Not applicable.</v>
          </cell>
          <cell r="O42" t="str">
            <v>Negligible to slight decrease due to construction needs.</v>
          </cell>
          <cell r="P42" t="str">
            <v>Negligible to slight increase.</v>
          </cell>
          <cell r="Q42" t="str">
            <v>Forest, Pasture, Range</v>
          </cell>
        </row>
        <row r="43">
          <cell r="A43" t="str">
            <v>Bedding</v>
          </cell>
          <cell r="B43">
            <v>310</v>
          </cell>
          <cell r="C43" t="str">
            <v>Acre</v>
          </cell>
          <cell r="D43" t="str">
            <v>Not Applicable</v>
          </cell>
          <cell r="E43" t="str">
            <v>Slight decrease.</v>
          </cell>
          <cell r="F43" t="str">
            <v>Moderate increase.</v>
          </cell>
          <cell r="G43" t="str">
            <v>Slight.</v>
          </cell>
          <cell r="H43" t="str">
            <v>Slight increase.</v>
          </cell>
          <cell r="I43" t="str">
            <v>Situational</v>
          </cell>
          <cell r="J43" t="str">
            <v>Slight increase.</v>
          </cell>
          <cell r="K43" t="str">
            <v>Slight increase.</v>
          </cell>
          <cell r="L43" t="str">
            <v>Moderate increase due to improved surface drainage.</v>
          </cell>
          <cell r="M43" t="str">
            <v>Slight increase due to more conductive to growing conditions.</v>
          </cell>
          <cell r="N43" t="str">
            <v>Significant increase practice must be implemented prior to rainy season.</v>
          </cell>
          <cell r="O43" t="str">
            <v>Negligible to slight decrease due to  trips over the field.</v>
          </cell>
          <cell r="P43" t="str">
            <v>Negligible to slight decrease.</v>
          </cell>
          <cell r="Q43" t="str">
            <v>Cropland</v>
          </cell>
        </row>
        <row r="44">
          <cell r="A44" t="str">
            <v>Brush Management (biological)</v>
          </cell>
          <cell r="B44" t="str">
            <v>314b</v>
          </cell>
          <cell r="C44" t="str">
            <v>Acre</v>
          </cell>
          <cell r="D44" t="str">
            <v>Not Applicable</v>
          </cell>
          <cell r="E44" t="str">
            <v>Moderate increase, more land reclaimed for production.</v>
          </cell>
          <cell r="F44" t="str">
            <v>Negligible</v>
          </cell>
          <cell r="G44" t="str">
            <v>Slight.</v>
          </cell>
          <cell r="H44" t="str">
            <v>Slight increase.</v>
          </cell>
          <cell r="I44" t="str">
            <v>Situational</v>
          </cell>
          <cell r="J44" t="str">
            <v>Negligible increase.</v>
          </cell>
          <cell r="K44" t="str">
            <v>Negligible</v>
          </cell>
          <cell r="L44" t="str">
            <v>Moderate increase due to restoration of natural plant community balance.</v>
          </cell>
          <cell r="M44" t="str">
            <v>Slight increase due to restoration of natural plant community.</v>
          </cell>
          <cell r="N44" t="str">
            <v>Not Applicable.</v>
          </cell>
          <cell r="O44" t="str">
            <v>Slight to moderate decrease if additional livestock are purchased.</v>
          </cell>
          <cell r="P44" t="str">
            <v>Slight to moderate increase.</v>
          </cell>
          <cell r="Q44" t="str">
            <v>Forest, Range</v>
          </cell>
        </row>
        <row r="45">
          <cell r="A45" t="str">
            <v>Brush Management (burning)</v>
          </cell>
          <cell r="B45" t="str">
            <v>314f</v>
          </cell>
          <cell r="C45" t="str">
            <v>Acre</v>
          </cell>
          <cell r="D45" t="str">
            <v>Not Applicable</v>
          </cell>
          <cell r="E45" t="str">
            <v>Not Applicable</v>
          </cell>
          <cell r="F45" t="str">
            <v>Negligible</v>
          </cell>
          <cell r="G45" t="str">
            <v>Slight.</v>
          </cell>
          <cell r="H45" t="str">
            <v>Negligible.                          </v>
          </cell>
          <cell r="I45" t="str">
            <v>Situational</v>
          </cell>
          <cell r="J45" t="str">
            <v>Slight to moderate increase during burning season.</v>
          </cell>
          <cell r="K45" t="str">
            <v>Slight increase for managing burns.</v>
          </cell>
          <cell r="L45" t="str">
            <v>Moderate increase due to restoration of natural plant community balance.</v>
          </cell>
          <cell r="M45" t="str">
            <v>Slight increase due to restoration of natural plant community.</v>
          </cell>
          <cell r="N45" t="str">
            <v>Significant increase based on climatic factors and fuel conditions.</v>
          </cell>
          <cell r="O45" t="str">
            <v>Slight decrease due to preparation and deferment costs.</v>
          </cell>
          <cell r="P45" t="str">
            <v>Slight to moderate increase.</v>
          </cell>
          <cell r="Q45" t="str">
            <v>Forest, Range</v>
          </cell>
        </row>
        <row r="46">
          <cell r="A46" t="str">
            <v>Brush Management (chemical)</v>
          </cell>
          <cell r="B46" t="str">
            <v>314c</v>
          </cell>
          <cell r="C46" t="str">
            <v>Acre</v>
          </cell>
          <cell r="D46" t="str">
            <v>Not Applicable</v>
          </cell>
          <cell r="E46" t="str">
            <v>Not Applicable</v>
          </cell>
          <cell r="F46" t="str">
            <v>Negligible</v>
          </cell>
          <cell r="G46" t="str">
            <v>Moderate to significant.</v>
          </cell>
          <cell r="H46" t="str">
            <v>Moderate increase.</v>
          </cell>
          <cell r="I46" t="str">
            <v>Situational</v>
          </cell>
          <cell r="J46" t="str">
            <v>Negligible increase for spraying operation.</v>
          </cell>
          <cell r="K46" t="str">
            <v>Slight increase for safely mixing and timely application.</v>
          </cell>
          <cell r="L46" t="str">
            <v>Moderate increase due to restoration of natural plant community balance.</v>
          </cell>
          <cell r="M46" t="str">
            <v>Slight increase due to restoration of natural plant community.</v>
          </cell>
          <cell r="N46" t="str">
            <v>Significant increase must follow label instructions.</v>
          </cell>
          <cell r="O46" t="str">
            <v>Moderate decrease due to cost of herbicides.</v>
          </cell>
          <cell r="P46" t="str">
            <v>Slight to moderate increase.</v>
          </cell>
          <cell r="Q46" t="str">
            <v>Forest, Range</v>
          </cell>
        </row>
        <row r="47">
          <cell r="A47" t="str">
            <v>Brush Management (mechanical)</v>
          </cell>
          <cell r="B47" t="str">
            <v>314m</v>
          </cell>
          <cell r="C47" t="str">
            <v>Acre</v>
          </cell>
          <cell r="D47" t="str">
            <v>Not Applicable</v>
          </cell>
          <cell r="E47" t="str">
            <v>Not Applicable</v>
          </cell>
          <cell r="F47" t="str">
            <v>Moderate increase.</v>
          </cell>
          <cell r="G47" t="str">
            <v>Significant.</v>
          </cell>
          <cell r="H47" t="str">
            <v>Moderate increase.</v>
          </cell>
          <cell r="I47" t="str">
            <v>Situational</v>
          </cell>
          <cell r="J47" t="str">
            <v>Slight to moderate increase for mechanical operations.</v>
          </cell>
          <cell r="K47" t="str">
            <v>Negligible</v>
          </cell>
          <cell r="L47" t="str">
            <v>Significant increase due to restoration of natural plant community balance.</v>
          </cell>
          <cell r="M47" t="str">
            <v>Moderate increase due to restoration of natural plant community balance.</v>
          </cell>
          <cell r="N47" t="str">
            <v>Significant increase control target species and protect desired species.</v>
          </cell>
          <cell r="O47" t="str">
            <v>Significant decrease due to application costs.</v>
          </cell>
          <cell r="P47" t="str">
            <v>Slight to moderate increase.</v>
          </cell>
          <cell r="Q47" t="str">
            <v>Forest, Range</v>
          </cell>
        </row>
        <row r="48">
          <cell r="A48" t="str">
            <v>Channel Vegetation</v>
          </cell>
          <cell r="B48">
            <v>322</v>
          </cell>
          <cell r="C48" t="str">
            <v>Acre</v>
          </cell>
          <cell r="D48" t="str">
            <v>Not Applicable</v>
          </cell>
          <cell r="E48" t="str">
            <v>Slight decrease, channel banks out of production.</v>
          </cell>
          <cell r="F48" t="str">
            <v>Negligible</v>
          </cell>
          <cell r="G48" t="str">
            <v>Significant.</v>
          </cell>
          <cell r="H48" t="str">
            <v>Moderate increase.</v>
          </cell>
          <cell r="I48" t="str">
            <v>Situational</v>
          </cell>
          <cell r="J48" t="str">
            <v>Slight increase during establishment.</v>
          </cell>
          <cell r="K48" t="str">
            <v>Slight increase.</v>
          </cell>
          <cell r="L48" t="str">
            <v>Not Applicable.</v>
          </cell>
          <cell r="M48" t="str">
            <v>Moderate decrease due to deferment of affected area until plant establishment.</v>
          </cell>
          <cell r="N48" t="str">
            <v>Moderate increase establishment of plants dependent on climate and season.</v>
          </cell>
          <cell r="O48" t="str">
            <v>Moderate decrease due to establishment costs.</v>
          </cell>
          <cell r="P48" t="str">
            <v>Moderate decrease.</v>
          </cell>
          <cell r="Q48" t="str">
            <v>Cropland, Forest, Pasture, Range</v>
          </cell>
        </row>
        <row r="49">
          <cell r="A49" t="str">
            <v>Chiseling &amp; Subsoiling</v>
          </cell>
          <cell r="B49">
            <v>324</v>
          </cell>
          <cell r="C49" t="str">
            <v>Acre</v>
          </cell>
          <cell r="D49" t="str">
            <v>Not Applicable</v>
          </cell>
          <cell r="E49" t="str">
            <v>Not Applicable</v>
          </cell>
          <cell r="F49" t="str">
            <v>Moderate increase.</v>
          </cell>
          <cell r="G49" t="str">
            <v>Not applicable.</v>
          </cell>
          <cell r="H49" t="str">
            <v>Slight to moderate increase.</v>
          </cell>
          <cell r="I49" t="str">
            <v>Situational</v>
          </cell>
          <cell r="J49" t="str">
            <v>Slight to moderate increase for performing tillage operations.</v>
          </cell>
          <cell r="K49" t="str">
            <v>Negligible</v>
          </cell>
          <cell r="L49" t="str">
            <v>Slight increase due to improved infiltration and root penetration.</v>
          </cell>
          <cell r="M49" t="str">
            <v>Slight increase due to more conductive growing conditions.</v>
          </cell>
          <cell r="N49" t="str">
            <v>Moderate increase practice should be implemented prior to planting.</v>
          </cell>
          <cell r="O49" t="str">
            <v>Negligible to slight decrease due to  trips over the field.</v>
          </cell>
          <cell r="P49" t="str">
            <v>Slight to moderate increase.</v>
          </cell>
          <cell r="Q49" t="str">
            <v>Cropland, Forest, Pasture, Range</v>
          </cell>
        </row>
        <row r="50">
          <cell r="A50" t="str">
            <v>Clearing &amp; Snagging</v>
          </cell>
          <cell r="B50">
            <v>326</v>
          </cell>
          <cell r="C50" t="str">
            <v>Acre</v>
          </cell>
          <cell r="D50" t="str">
            <v>Not Applicable</v>
          </cell>
          <cell r="E50" t="str">
            <v>Slight short-term decrease, debris placed on farmland.</v>
          </cell>
          <cell r="F50" t="str">
            <v>Moderate increase.</v>
          </cell>
          <cell r="G50" t="str">
            <v>Significant.</v>
          </cell>
          <cell r="H50" t="str">
            <v>Moderate increase.</v>
          </cell>
          <cell r="I50" t="str">
            <v>Situational</v>
          </cell>
          <cell r="J50" t="str">
            <v>Significant increase during establishment.</v>
          </cell>
          <cell r="K50" t="str">
            <v>Moderate increase.</v>
          </cell>
          <cell r="L50" t="str">
            <v>Not Applicable.</v>
          </cell>
          <cell r="M50" t="str">
            <v>Not Applicable.</v>
          </cell>
          <cell r="N50" t="str">
            <v>Not Applicable.</v>
          </cell>
          <cell r="O50" t="str">
            <v>Significant decrease due to application costs.</v>
          </cell>
          <cell r="P50" t="str">
            <v>Slight to moderate decrease.</v>
          </cell>
          <cell r="Q50" t="str">
            <v>Cropland, Forest, Pasture, Range</v>
          </cell>
        </row>
        <row r="51">
          <cell r="A51" t="str">
            <v>Commercial Fishponds</v>
          </cell>
          <cell r="B51">
            <v>397</v>
          </cell>
          <cell r="C51" t="str">
            <v>Number</v>
          </cell>
          <cell r="D51" t="str">
            <v>Not Applicable</v>
          </cell>
          <cell r="E51" t="str">
            <v>Not Applicable</v>
          </cell>
          <cell r="F51" t="str">
            <v>Significant increase.</v>
          </cell>
          <cell r="G51" t="str">
            <v>Significant.</v>
          </cell>
          <cell r="H51" t="str">
            <v>Moderate increase.</v>
          </cell>
          <cell r="I51" t="str">
            <v>Situational</v>
          </cell>
          <cell r="J51" t="str">
            <v>Moderate to significant increase for new operation.</v>
          </cell>
          <cell r="K51" t="str">
            <v>Moderate to significant increase for new operation.</v>
          </cell>
          <cell r="L51" t="str">
            <v>Significant increase due to providing favorable environment for aquaculture.</v>
          </cell>
          <cell r="M51" t="str">
            <v>Significant without practice effective aquaculture would be limited.</v>
          </cell>
          <cell r="N51" t="str">
            <v>Slight increase must consider the availability of desired species.</v>
          </cell>
          <cell r="O51" t="str">
            <v>Significant decrease due to construction costs.</v>
          </cell>
          <cell r="P51" t="str">
            <v>Slight to significant increase.</v>
          </cell>
          <cell r="Q51" t="str">
            <v>Cropland, Forest, Pasture, Range</v>
          </cell>
        </row>
        <row r="52">
          <cell r="A52" t="str">
            <v>Composting Facility</v>
          </cell>
          <cell r="B52">
            <v>317</v>
          </cell>
          <cell r="C52" t="str">
            <v>Number</v>
          </cell>
          <cell r="D52" t="str">
            <v>Moderate, land taken out of production.</v>
          </cell>
          <cell r="E52" t="str">
            <v>Slight decrease.</v>
          </cell>
          <cell r="F52" t="str">
            <v>Moderate increase.</v>
          </cell>
          <cell r="G52" t="str">
            <v>Significant.</v>
          </cell>
          <cell r="H52" t="str">
            <v>Moderate increase.</v>
          </cell>
          <cell r="I52" t="str">
            <v>Situational</v>
          </cell>
          <cell r="J52" t="str">
            <v>Slight to moderate increase for new operation.</v>
          </cell>
          <cell r="K52" t="str">
            <v>Moderate increase.</v>
          </cell>
          <cell r="L52" t="str">
            <v>Not Applicable.</v>
          </cell>
          <cell r="M52" t="str">
            <v>Moderate decrease due to close management requirements.</v>
          </cell>
          <cell r="N52" t="str">
            <v>Not Applicable.</v>
          </cell>
          <cell r="O52" t="str">
            <v>Significant decrease due to purchase and maintenance of equipment.</v>
          </cell>
          <cell r="P52" t="str">
            <v>Slight to moderate decrease.</v>
          </cell>
          <cell r="Q52" t="str">
            <v>Cropland, Forest, Pasture, Range</v>
          </cell>
        </row>
        <row r="53">
          <cell r="A53" t="str">
            <v>Conservation Cover</v>
          </cell>
          <cell r="B53">
            <v>327</v>
          </cell>
          <cell r="C53" t="str">
            <v>Acre</v>
          </cell>
          <cell r="D53" t="str">
            <v>Significant if large areas are planted, otherwise N/A.</v>
          </cell>
          <cell r="E53" t="str">
            <v>Significant decrease, land converted to permanent cover.</v>
          </cell>
          <cell r="F53" t="str">
            <v>Moderate Decrease.</v>
          </cell>
          <cell r="G53" t="str">
            <v>Moderate.</v>
          </cell>
          <cell r="H53" t="str">
            <v>Slight increase.</v>
          </cell>
          <cell r="I53" t="str">
            <v>Situational</v>
          </cell>
          <cell r="J53" t="str">
            <v>Negligible</v>
          </cell>
          <cell r="K53" t="str">
            <v>Slight increase.</v>
          </cell>
          <cell r="L53" t="str">
            <v>Not Applicable.</v>
          </cell>
          <cell r="M53" t="str">
            <v>Negligible.</v>
          </cell>
          <cell r="N53" t="str">
            <v>Moderate increase establishment of plants dependant on climate and season.</v>
          </cell>
          <cell r="O53" t="str">
            <v>Slight decrease due to establishment costs.</v>
          </cell>
          <cell r="P53" t="str">
            <v>Moderate to significant decrease.</v>
          </cell>
          <cell r="Q53" t="str">
            <v>Cropland</v>
          </cell>
        </row>
        <row r="54">
          <cell r="A54" t="str">
            <v>Conservation Crop Rotation</v>
          </cell>
          <cell r="B54">
            <v>328</v>
          </cell>
          <cell r="C54" t="str">
            <v>Acre</v>
          </cell>
          <cell r="D54" t="str">
            <v>Moderate, conservation crop added to the crop rotation.</v>
          </cell>
          <cell r="E54" t="str">
            <v>Moderate decrease, lose one year or more of original crop production.</v>
          </cell>
          <cell r="F54" t="str">
            <v>Negligible</v>
          </cell>
          <cell r="G54" t="str">
            <v>Not applicable.</v>
          </cell>
          <cell r="H54" t="str">
            <v>Negligible to moderate increase, offset by improved soil quality &amp; water holding capacity.</v>
          </cell>
          <cell r="I54" t="str">
            <v>Situational</v>
          </cell>
          <cell r="J54" t="str">
            <v>Slight to moderate decrease with land taken out of production.</v>
          </cell>
          <cell r="K54" t="str">
            <v>Negligible</v>
          </cell>
          <cell r="L54" t="str">
            <v>Moderate increase due to improved soil quality, fertility and moisture holding capacity.</v>
          </cell>
          <cell r="M54" t="str">
            <v>Slight decrease due to required crops in rotation.</v>
          </cell>
          <cell r="N54" t="str">
            <v>Significant increase crops should be grown in a planned, recurring sequence.</v>
          </cell>
          <cell r="O54" t="str">
            <v>Moderate decrease to moderate increase from changes in yields and costs.</v>
          </cell>
          <cell r="P54" t="str">
            <v>Slight increase to moderate decrease.</v>
          </cell>
          <cell r="Q54" t="str">
            <v>Cropland</v>
          </cell>
        </row>
        <row r="55">
          <cell r="A55" t="str">
            <v>Constructed Wetland</v>
          </cell>
          <cell r="B55">
            <v>656</v>
          </cell>
          <cell r="C55" t="str">
            <v>Acre</v>
          </cell>
          <cell r="D55" t="str">
            <v>Significant, convert to wetland.</v>
          </cell>
          <cell r="E55" t="str">
            <v>Significant decrease, convert from cropland to wetland.</v>
          </cell>
          <cell r="F55" t="str">
            <v>Moderate increase.</v>
          </cell>
          <cell r="G55" t="str">
            <v>Significant.</v>
          </cell>
          <cell r="H55" t="str">
            <v>Slight to moderate increase.</v>
          </cell>
          <cell r="I55" t="str">
            <v>Situational</v>
          </cell>
          <cell r="J55" t="str">
            <v>Slight to moderate decrease with land taken out of production.</v>
          </cell>
          <cell r="L55" t="str">
            <v>Slight increase due to a more conducive habitat.</v>
          </cell>
          <cell r="M55" t="str">
            <v>Significant increase in habitat capabilities.</v>
          </cell>
          <cell r="N55" t="str">
            <v>Not Applicable.</v>
          </cell>
          <cell r="O55" t="str">
            <v>Slight decrease due to installation costs.</v>
          </cell>
          <cell r="P55" t="str">
            <v>Slight to significant decrease.</v>
          </cell>
          <cell r="Q55" t="str">
            <v>Cropland, Forest, Pasture, Range</v>
          </cell>
        </row>
        <row r="56">
          <cell r="A56" t="str">
            <v>Contour Buffer Strips</v>
          </cell>
          <cell r="B56">
            <v>332</v>
          </cell>
          <cell r="C56" t="str">
            <v>Acre</v>
          </cell>
          <cell r="D56" t="str">
            <v>Slight, convert cropland to vegetated strips.</v>
          </cell>
          <cell r="E56" t="str">
            <v>Moderate decrease, lose cropland.</v>
          </cell>
          <cell r="F56" t="str">
            <v>Negligible</v>
          </cell>
          <cell r="G56" t="str">
            <v>Significant.</v>
          </cell>
          <cell r="H56" t="str">
            <v>Slight to moderate increase.</v>
          </cell>
          <cell r="I56" t="str">
            <v>Situational</v>
          </cell>
          <cell r="J56" t="str">
            <v>Slight to moderate increase to maintain strips annually.</v>
          </cell>
          <cell r="K56" t="str">
            <v>Negligible.</v>
          </cell>
          <cell r="L56" t="str">
            <v>Slight decrease due to competition for water &amp; nutrients.</v>
          </cell>
          <cell r="M56" t="str">
            <v>Slight decrease due to following designed row pattern.</v>
          </cell>
          <cell r="N56" t="str">
            <v>Slight to moderate increase, depending on the maintenance of strips.</v>
          </cell>
          <cell r="O56" t="str">
            <v>Moderate decrease due to implementation costs.</v>
          </cell>
          <cell r="P56" t="str">
            <v>Slight to moderate decrease.</v>
          </cell>
          <cell r="Q56" t="str">
            <v>Cropland</v>
          </cell>
        </row>
        <row r="57">
          <cell r="A57" t="str">
            <v>Contour Farming</v>
          </cell>
          <cell r="B57">
            <v>330</v>
          </cell>
          <cell r="C57" t="str">
            <v>Acre</v>
          </cell>
          <cell r="D57" t="str">
            <v>Not Applicable</v>
          </cell>
          <cell r="E57" t="str">
            <v>Slight decrease, corners and end pieces taken out of production.</v>
          </cell>
          <cell r="F57" t="str">
            <v>Negligible</v>
          </cell>
          <cell r="G57" t="str">
            <v>Not applicable.</v>
          </cell>
          <cell r="H57" t="str">
            <v>Slight to moderate increase.</v>
          </cell>
          <cell r="I57" t="str">
            <v>Situational</v>
          </cell>
          <cell r="J57" t="str">
            <v>Slight to moderate increase, more time required for tillage operations.</v>
          </cell>
          <cell r="K57" t="str">
            <v>Negligible</v>
          </cell>
          <cell r="L57" t="str">
            <v>Not applicable.</v>
          </cell>
          <cell r="M57" t="str">
            <v>Slight to moderate decrease due to following designed row pattern.</v>
          </cell>
          <cell r="N57" t="str">
            <v>Negligible.</v>
          </cell>
          <cell r="O57" t="str">
            <v>Slight decrease due to higher fuel and labor requirements.</v>
          </cell>
          <cell r="P57" t="str">
            <v>Slight decrease.</v>
          </cell>
          <cell r="Q57" t="str">
            <v>Cropland</v>
          </cell>
        </row>
        <row r="58">
          <cell r="A58" t="str">
            <v>Contour Orchard &amp; Other Fruit Area</v>
          </cell>
          <cell r="B58">
            <v>331</v>
          </cell>
          <cell r="C58" t="str">
            <v>Acre</v>
          </cell>
          <cell r="D58" t="str">
            <v>Not Applicable</v>
          </cell>
          <cell r="E58" t="str">
            <v>Slight decrease, corners and end pieces taken out of production.</v>
          </cell>
          <cell r="F58" t="str">
            <v>Negligible</v>
          </cell>
          <cell r="G58" t="str">
            <v>Slight.</v>
          </cell>
          <cell r="H58" t="str">
            <v>Slight to moderate increase</v>
          </cell>
          <cell r="I58" t="str">
            <v>Situational</v>
          </cell>
          <cell r="J58" t="str">
            <v>Slight to moderate increase, more time required for tillage operations.</v>
          </cell>
          <cell r="K58" t="str">
            <v>Negligible</v>
          </cell>
          <cell r="L58" t="str">
            <v>Not Applicable.</v>
          </cell>
          <cell r="M58" t="str">
            <v>Slight to moderate decrease due to following designed row pattern.</v>
          </cell>
          <cell r="N58" t="str">
            <v>Negligible.</v>
          </cell>
          <cell r="O58" t="str">
            <v>Slight decrease due to higher fuel and labor requirements.</v>
          </cell>
          <cell r="P58" t="str">
            <v>Slight decrease.</v>
          </cell>
          <cell r="Q58" t="str">
            <v>Cropland</v>
          </cell>
        </row>
        <row r="59">
          <cell r="A59" t="str">
            <v>Controlled Drainage</v>
          </cell>
          <cell r="B59">
            <v>335</v>
          </cell>
          <cell r="C59" t="str">
            <v>Acre</v>
          </cell>
          <cell r="D59" t="str">
            <v>Negligible to slight.</v>
          </cell>
          <cell r="E59" t="str">
            <v>Slight to moderate increase.</v>
          </cell>
          <cell r="F59" t="str">
            <v>Moderate increase.</v>
          </cell>
          <cell r="G59" t="str">
            <v>Significant.</v>
          </cell>
          <cell r="H59" t="str">
            <v>Slight to moderate increase.</v>
          </cell>
          <cell r="I59" t="str">
            <v>Situational</v>
          </cell>
          <cell r="J59" t="str">
            <v>Slight to moderate decrease, less time required for water management. </v>
          </cell>
          <cell r="L59" t="str">
            <v>Moderate increase due to increased drainage.</v>
          </cell>
          <cell r="M59" t="str">
            <v>Slight increase due to improved growing conditions.</v>
          </cell>
          <cell r="N59" t="str">
            <v>Significant increase practice must be implemented prior to rainy season.</v>
          </cell>
          <cell r="O59" t="str">
            <v>Significant decrease due to construction costs.</v>
          </cell>
          <cell r="P59" t="str">
            <v>Slight to moderate increase.</v>
          </cell>
          <cell r="Q59" t="str">
            <v>Cropland, Pasture</v>
          </cell>
        </row>
        <row r="60">
          <cell r="A60" t="str">
            <v>Cover and Green manure Crop</v>
          </cell>
          <cell r="B60">
            <v>340</v>
          </cell>
          <cell r="C60" t="str">
            <v>Acre</v>
          </cell>
          <cell r="D60" t="str">
            <v>Significant if large areas are planted, N/A if small areas planted or tilled in.</v>
          </cell>
          <cell r="E60" t="str">
            <v>Significant decrease if permanent cover or added to rotation. N/A it annually tilled in.</v>
          </cell>
          <cell r="F60" t="str">
            <v>Slight Increase.</v>
          </cell>
          <cell r="G60" t="str">
            <v>Not applicable.</v>
          </cell>
          <cell r="H60" t="str">
            <v>Moderate increase.</v>
          </cell>
          <cell r="I60" t="str">
            <v>Situational</v>
          </cell>
          <cell r="J60" t="str">
            <v>Slight to moderate increase to plant crop.</v>
          </cell>
          <cell r="K60" t="str">
            <v>Negligible</v>
          </cell>
          <cell r="L60" t="str">
            <v>Slight increase due to improved soil quality.</v>
          </cell>
          <cell r="M60" t="str">
            <v>Flexibility - Moderate decrease due to incorporating additional cropping system.</v>
          </cell>
          <cell r="N60" t="str">
            <v>Significant increase crop must not interfere with major crop production.</v>
          </cell>
          <cell r="O60" t="str">
            <v>Slight decrease due to production of extra crop without benefit of harvest.</v>
          </cell>
          <cell r="P60" t="str">
            <v>Moderate decrease to slight increase.</v>
          </cell>
          <cell r="Q60" t="str">
            <v>Cropland</v>
          </cell>
        </row>
        <row r="61">
          <cell r="A61" t="str">
            <v>Critical Area Planting</v>
          </cell>
          <cell r="B61">
            <v>342</v>
          </cell>
          <cell r="C61" t="str">
            <v>Acre</v>
          </cell>
          <cell r="D61" t="str">
            <v>Significant, if large areas are planted, N/A if small areas planted.</v>
          </cell>
          <cell r="E61" t="str">
            <v>Significant decrease, land converted to permanant cover.</v>
          </cell>
          <cell r="F61" t="str">
            <v>Negligible</v>
          </cell>
          <cell r="G61" t="str">
            <v>Significant.</v>
          </cell>
          <cell r="H61" t="str">
            <v>Moderate increase.</v>
          </cell>
          <cell r="I61" t="str">
            <v>Situational</v>
          </cell>
          <cell r="J61" t="str">
            <v>Slight to moderate increase during smoothing/planting,  reduce labor working critical areas.</v>
          </cell>
          <cell r="K61" t="str">
            <v>Negligible.                                                                                                                                     </v>
          </cell>
          <cell r="L61" t="str">
            <v>Significant increase in adjacent eroding areas.</v>
          </cell>
          <cell r="M61" t="str">
            <v>Moderate increase due to control of eroding areas.</v>
          </cell>
          <cell r="N61" t="str">
            <v>Moderate increase must apply the practice when plants can be established.</v>
          </cell>
          <cell r="O61" t="str">
            <v>Significant decrease due to implementation and establishment costs.</v>
          </cell>
          <cell r="P61" t="str">
            <v>Slight to moderate decrease.</v>
          </cell>
          <cell r="Q61" t="str">
            <v>Cropland, Forest, Pasture, Range</v>
          </cell>
        </row>
        <row r="62">
          <cell r="A62" t="str">
            <v>Cross Wind Ridges</v>
          </cell>
          <cell r="B62" t="str">
            <v>589A</v>
          </cell>
          <cell r="C62" t="str">
            <v>Acre</v>
          </cell>
          <cell r="D62" t="str">
            <v>Slight.</v>
          </cell>
          <cell r="E62" t="str">
            <v>Slight decrease.</v>
          </cell>
          <cell r="F62" t="str">
            <v>Negligible</v>
          </cell>
          <cell r="G62" t="str">
            <v>Not applicable.</v>
          </cell>
          <cell r="H62" t="str">
            <v>Slight to moderate increase.</v>
          </cell>
          <cell r="I62" t="str">
            <v>Situational</v>
          </cell>
          <cell r="J62" t="str">
            <v>Slight to moderate increase, more time required for tillage operations.</v>
          </cell>
          <cell r="K62" t="str">
            <v>Slight increase.</v>
          </cell>
          <cell r="L62" t="str">
            <v>Slight increase due to reduction of wind blown sediment.</v>
          </cell>
          <cell r="M62" t="str">
            <v>Slight to moderate due to following designed row pattern.</v>
          </cell>
          <cell r="N62" t="str">
            <v>Negligible.</v>
          </cell>
          <cell r="O62" t="str">
            <v>Slight decrease due to fuel and labor requirements.</v>
          </cell>
          <cell r="P62" t="str">
            <v>Slight decrease or increase.</v>
          </cell>
          <cell r="Q62" t="str">
            <v>Cropland</v>
          </cell>
        </row>
        <row r="63">
          <cell r="A63" t="str">
            <v>Cross Wind Stripcropping</v>
          </cell>
          <cell r="B63" t="str">
            <v>589B</v>
          </cell>
          <cell r="C63" t="str">
            <v>Acre</v>
          </cell>
          <cell r="D63" t="str">
            <v>Slight.</v>
          </cell>
          <cell r="E63" t="str">
            <v>Slight decrease.</v>
          </cell>
          <cell r="F63" t="str">
            <v>Negligible</v>
          </cell>
          <cell r="G63" t="str">
            <v>Not applicable.</v>
          </cell>
          <cell r="H63" t="str">
            <v>Slight to moderate increase.</v>
          </cell>
          <cell r="I63" t="str">
            <v>Situational</v>
          </cell>
          <cell r="J63" t="str">
            <v>Slight to moderate increase, more time required for tillage operations.</v>
          </cell>
          <cell r="K63" t="str">
            <v>Slight increase.</v>
          </cell>
          <cell r="L63" t="str">
            <v>Slight increase due to reduction in wind-borne sediment.</v>
          </cell>
          <cell r="M63" t="str">
            <v>Slight to moderate due to following designed cropping pattern.</v>
          </cell>
          <cell r="N63" t="str">
            <v>Negligible.</v>
          </cell>
          <cell r="O63" t="str">
            <v>Slight decrease due to fuel and labor requirements.</v>
          </cell>
          <cell r="P63" t="str">
            <v>Slight decrease or increase.</v>
          </cell>
          <cell r="Q63" t="str">
            <v>Cropland</v>
          </cell>
        </row>
        <row r="64">
          <cell r="A64" t="str">
            <v>Cross Wind Trap Strips</v>
          </cell>
          <cell r="B64" t="str">
            <v>589C</v>
          </cell>
          <cell r="C64" t="str">
            <v>Acre</v>
          </cell>
          <cell r="D64" t="str">
            <v>Slight.</v>
          </cell>
          <cell r="E64" t="str">
            <v>Slight decrease.</v>
          </cell>
          <cell r="F64" t="str">
            <v>Negligible</v>
          </cell>
          <cell r="G64" t="str">
            <v>Moderate.</v>
          </cell>
          <cell r="H64" t="str">
            <v>Slight increase.</v>
          </cell>
          <cell r="I64" t="str">
            <v>Situational</v>
          </cell>
          <cell r="J64" t="str">
            <v>Slight to moderate increase, more time required for tillage operations.</v>
          </cell>
          <cell r="K64" t="str">
            <v>Slight increase.</v>
          </cell>
          <cell r="L64" t="str">
            <v>Slight decrease from land use conversion, slight increase from reduction of wind sediment.</v>
          </cell>
          <cell r="M64" t="str">
            <v>Slight decrease due to incorporating strips into cropping system.</v>
          </cell>
          <cell r="N64" t="str">
            <v>Significant increase strips must be established prior to critical  erosion period.</v>
          </cell>
          <cell r="O64" t="str">
            <v>Slight decrease due to establishment costs.</v>
          </cell>
          <cell r="P64" t="str">
            <v>Slight decrease or increase.</v>
          </cell>
          <cell r="Q64" t="str">
            <v>Cropland</v>
          </cell>
        </row>
        <row r="65">
          <cell r="A65" t="str">
            <v>Dam, Diversion</v>
          </cell>
          <cell r="B65">
            <v>348</v>
          </cell>
          <cell r="C65" t="str">
            <v>Number</v>
          </cell>
          <cell r="D65" t="str">
            <v>Significant, convert to water storage and spillway.</v>
          </cell>
          <cell r="E65" t="str">
            <v>Significant decrease, convert to water storage and spillway.</v>
          </cell>
          <cell r="F65" t="str">
            <v>Significant increase.</v>
          </cell>
          <cell r="G65" t="str">
            <v>Moderate.</v>
          </cell>
          <cell r="H65" t="str">
            <v>Slight increase.</v>
          </cell>
          <cell r="I65" t="str">
            <v>Situational</v>
          </cell>
          <cell r="J65" t="str">
            <v>Slight to significant decrease, less time required for water management. </v>
          </cell>
          <cell r="K65" t="str">
            <v>Moderate to significant increase.</v>
          </cell>
          <cell r="L65" t="str">
            <v>Not Applicable.</v>
          </cell>
          <cell r="M65" t="str">
            <v>Slight increase due to more efficient and safe use of water.</v>
          </cell>
          <cell r="N65" t="str">
            <v>Not applicable.</v>
          </cell>
          <cell r="O65" t="str">
            <v>Significant decrease due to construction costs.</v>
          </cell>
          <cell r="P65" t="str">
            <v>Significant increase or decrease.</v>
          </cell>
          <cell r="Q65" t="str">
            <v>Cropland, Forest, Pasture, Range</v>
          </cell>
        </row>
        <row r="66">
          <cell r="A66" t="str">
            <v>Dam, Floodwater Retarding</v>
          </cell>
          <cell r="B66">
            <v>402</v>
          </cell>
          <cell r="C66" t="str">
            <v>Number</v>
          </cell>
          <cell r="D66" t="str">
            <v>Significant, to convert to  water &amp; sediment storage.</v>
          </cell>
          <cell r="E66" t="str">
            <v>Moderate to significant decrease.</v>
          </cell>
          <cell r="F66" t="str">
            <v>Significant increase.</v>
          </cell>
          <cell r="G66" t="str">
            <v>Significant.</v>
          </cell>
          <cell r="H66" t="str">
            <v>Slight to moderate increase.</v>
          </cell>
          <cell r="I66" t="str">
            <v>Situational</v>
          </cell>
          <cell r="J66" t="str">
            <v>Slight to significant decrease, less time required for water management. </v>
          </cell>
          <cell r="K66" t="str">
            <v>Moderate to significant increase.</v>
          </cell>
          <cell r="L66" t="str">
            <v>Not Applicable.</v>
          </cell>
          <cell r="M66" t="str">
            <v>Slight decrease due to conversion of land to floodpool area.</v>
          </cell>
          <cell r="N66" t="str">
            <v>Not applicable.</v>
          </cell>
          <cell r="O66" t="str">
            <v>Significant decrease due to construction costs.</v>
          </cell>
          <cell r="P66" t="str">
            <v>Significant increase or decrease.</v>
          </cell>
          <cell r="Q66" t="str">
            <v>Cropland, Forest, Pasture, Range</v>
          </cell>
        </row>
        <row r="67">
          <cell r="A67" t="str">
            <v>Dam, Multiple Purpose</v>
          </cell>
          <cell r="B67">
            <v>349</v>
          </cell>
          <cell r="C67" t="str">
            <v>Number</v>
          </cell>
          <cell r="D67" t="str">
            <v>Significant, to convert to  water &amp; sediment storage.</v>
          </cell>
          <cell r="E67" t="str">
            <v>Moderate to significant decrease.</v>
          </cell>
          <cell r="F67" t="str">
            <v>Significant increase.</v>
          </cell>
          <cell r="G67" t="str">
            <v>Significant.</v>
          </cell>
          <cell r="H67" t="str">
            <v>Slight to moderate increase.</v>
          </cell>
          <cell r="I67" t="str">
            <v>Situational</v>
          </cell>
          <cell r="J67" t="str">
            <v>Slight to significant decrease, less time required for water management. </v>
          </cell>
          <cell r="K67" t="str">
            <v>Moderate to significant increase.</v>
          </cell>
          <cell r="L67" t="str">
            <v>Not Applicable.</v>
          </cell>
          <cell r="M67" t="str">
            <v>Slight decrease due to conversion of land to water storage area.</v>
          </cell>
          <cell r="N67" t="str">
            <v>Not applicable.</v>
          </cell>
          <cell r="O67" t="str">
            <v>Significant decrease due to  construction costs.</v>
          </cell>
          <cell r="P67" t="str">
            <v>Significant increase or decrease.</v>
          </cell>
          <cell r="Q67" t="str">
            <v>Cropland, Forest, Pasture, Range</v>
          </cell>
        </row>
        <row r="68">
          <cell r="A68" t="str">
            <v>Dike (Earth Structure)</v>
          </cell>
          <cell r="B68">
            <v>356</v>
          </cell>
          <cell r="C68" t="str">
            <v>Feet</v>
          </cell>
          <cell r="D68" t="str">
            <v>Significant, to convert to dike and water &amp; sediment storage.</v>
          </cell>
          <cell r="E68" t="str">
            <v>Significant decrease, lose cropland as dike is installed.</v>
          </cell>
          <cell r="F68" t="str">
            <v>Significant increase.</v>
          </cell>
          <cell r="G68" t="str">
            <v>Significant.</v>
          </cell>
          <cell r="H68" t="str">
            <v>Slight to moderate increase.</v>
          </cell>
          <cell r="I68" t="str">
            <v>Situational</v>
          </cell>
          <cell r="J68" t="str">
            <v>Negligible.</v>
          </cell>
          <cell r="K68" t="str">
            <v>Negligible.</v>
          </cell>
          <cell r="L68" t="str">
            <v>Negligible to slight increase due to protection from flooding.</v>
          </cell>
          <cell r="M68" t="str">
            <v>Not Applicable.</v>
          </cell>
          <cell r="N68" t="str">
            <v>Moderate increase practice should be installed prior to rainy season.</v>
          </cell>
          <cell r="O68" t="str">
            <v>Significant decrease due to construction costs.</v>
          </cell>
          <cell r="P68" t="str">
            <v>Significant increase or decrease.</v>
          </cell>
          <cell r="Q68" t="str">
            <v>Cropland, Forest, Pasture, Range</v>
          </cell>
        </row>
        <row r="69">
          <cell r="A69" t="str">
            <v>Diversion</v>
          </cell>
          <cell r="B69">
            <v>362</v>
          </cell>
          <cell r="C69" t="str">
            <v>Feet</v>
          </cell>
          <cell r="D69" t="str">
            <v>N/A if no change in irrigation, significant if in irrigation system.</v>
          </cell>
          <cell r="E69" t="str">
            <v>Slight decrease, lose cropland as diversion is installed.</v>
          </cell>
          <cell r="F69" t="str">
            <v>Significant increase.</v>
          </cell>
          <cell r="G69" t="str">
            <v>Moderate.</v>
          </cell>
          <cell r="H69" t="str">
            <v>Slight increase.</v>
          </cell>
          <cell r="I69" t="str">
            <v>Situational</v>
          </cell>
          <cell r="J69" t="str">
            <v>Negligible.</v>
          </cell>
          <cell r="K69" t="str">
            <v>Negligible.</v>
          </cell>
          <cell r="L69" t="str">
            <v>Not Applicable.</v>
          </cell>
          <cell r="M69" t="str">
            <v>Not Applicable.</v>
          </cell>
          <cell r="N69" t="str">
            <v>Not Applicable.</v>
          </cell>
          <cell r="O69" t="str">
            <v>Significant decrease due to construction costs.</v>
          </cell>
          <cell r="P69" t="str">
            <v>Significant increase or decrease.</v>
          </cell>
          <cell r="Q69" t="str">
            <v>Cropland, Forest, Pasture, Range</v>
          </cell>
        </row>
        <row r="70">
          <cell r="A70" t="str">
            <v>Dry Hydrant</v>
          </cell>
          <cell r="B70">
            <v>342</v>
          </cell>
          <cell r="C70" t="str">
            <v>Number</v>
          </cell>
          <cell r="D70" t="str">
            <v>Not Applicable</v>
          </cell>
          <cell r="E70" t="str">
            <v>Not Applicable</v>
          </cell>
          <cell r="F70" t="str">
            <v>Moderate increase.</v>
          </cell>
          <cell r="G70" t="str">
            <v>Moderate.</v>
          </cell>
          <cell r="H70" t="str">
            <v>Slight increase, offset by efficient use of irrigation water.</v>
          </cell>
          <cell r="I70" t="str">
            <v>Situational</v>
          </cell>
          <cell r="J70" t="str">
            <v>Slight to moderate decrease if irrigation improvement.</v>
          </cell>
          <cell r="K70" t="str">
            <v>Slight decrease due to higher irrigation efficiency.</v>
          </cell>
          <cell r="L70" t="str">
            <v>Slight to moderate increase due to effective water management.</v>
          </cell>
          <cell r="M70" t="str">
            <v>Slight to moderate increase due to effective water management.</v>
          </cell>
          <cell r="N70" t="str">
            <v>Slight decrease, longer irrigation window..</v>
          </cell>
          <cell r="O70" t="str">
            <v>Slight to moderate increase from higher yields and reduced costs.</v>
          </cell>
          <cell r="P70" t="str">
            <v>Slight increase.</v>
          </cell>
          <cell r="Q70" t="str">
            <v>Cropland, Forest, Pasture, Range</v>
          </cell>
        </row>
        <row r="71">
          <cell r="A71" t="str">
            <v>Early Successional Habitat Development</v>
          </cell>
          <cell r="B71">
            <v>647</v>
          </cell>
          <cell r="C71" t="str">
            <v>Acre</v>
          </cell>
          <cell r="D71" t="str">
            <v>Not Applicable</v>
          </cell>
          <cell r="E71" t="str">
            <v>Not Applicable</v>
          </cell>
          <cell r="F71" t="str">
            <v>Negligible</v>
          </cell>
          <cell r="G71" t="str">
            <v>Slight.</v>
          </cell>
          <cell r="H71" t="str">
            <v>Negligible.</v>
          </cell>
          <cell r="I71" t="str">
            <v>Situational</v>
          </cell>
          <cell r="J71" t="str">
            <v>Negligible to significant increase depending if habitat is natural or artificial maintained.</v>
          </cell>
          <cell r="K71" t="str">
            <v>Negligible. </v>
          </cell>
          <cell r="L71" t="str">
            <v>Slight to moderate increase due to improved habitat.</v>
          </cell>
          <cell r="M71" t="str">
            <v>Significant to moderate increase in habitat capabilities.</v>
          </cell>
          <cell r="N71" t="str">
            <v>Not Applicable.</v>
          </cell>
          <cell r="O71" t="str">
            <v>Negligible decrease because of implementation costs.</v>
          </cell>
          <cell r="P71" t="str">
            <v>Slight to moderate decrease.</v>
          </cell>
          <cell r="Q71" t="str">
            <v>Cropland, Forest, Pasture, Range</v>
          </cell>
        </row>
        <row r="72">
          <cell r="A72" t="str">
            <v>Fence</v>
          </cell>
          <cell r="B72">
            <v>382</v>
          </cell>
          <cell r="C72" t="str">
            <v>Feet</v>
          </cell>
          <cell r="D72" t="str">
            <v>Not Applicable</v>
          </cell>
          <cell r="E72" t="str">
            <v>Not Applicable</v>
          </cell>
          <cell r="F72" t="str">
            <v>Slight Increase.</v>
          </cell>
          <cell r="G72" t="str">
            <v>Significant.</v>
          </cell>
          <cell r="H72" t="str">
            <v>Slight to moderate increase.</v>
          </cell>
          <cell r="I72" t="str">
            <v>Situational</v>
          </cell>
          <cell r="J72" t="str">
            <v>Significant increase during installation, moderate decrease in long-term to manage livestock.</v>
          </cell>
          <cell r="K72" t="str">
            <v>Negligible.</v>
          </cell>
          <cell r="L72" t="str">
            <v>Not Applicable.</v>
          </cell>
          <cell r="M72" t="str">
            <v>Slight to moderate increase based on management objectives</v>
          </cell>
          <cell r="N72" t="str">
            <v>Not Applicable.</v>
          </cell>
          <cell r="O72" t="str">
            <v>Moderate to significant decrease due to installation costs.</v>
          </cell>
          <cell r="P72" t="str">
            <v>Slight to moderate increase.</v>
          </cell>
          <cell r="Q72" t="str">
            <v>Cropland, Forest, Pasture, Range</v>
          </cell>
        </row>
        <row r="73">
          <cell r="A73" t="str">
            <v>Field Border</v>
          </cell>
          <cell r="B73">
            <v>386</v>
          </cell>
          <cell r="C73" t="str">
            <v>Feet</v>
          </cell>
          <cell r="D73" t="str">
            <v>Slight, cropland converted to border.</v>
          </cell>
          <cell r="E73" t="str">
            <v>Moderate decrease, lost cropland.</v>
          </cell>
          <cell r="F73" t="str">
            <v>Negligible</v>
          </cell>
          <cell r="G73" t="str">
            <v>Moderate.</v>
          </cell>
          <cell r="H73" t="str">
            <v>Slight increase.</v>
          </cell>
          <cell r="I73" t="str">
            <v>Situational</v>
          </cell>
          <cell r="J73" t="str">
            <v>Slight decrease due to efficient equipment turns at ends of fields.</v>
          </cell>
          <cell r="K73" t="str">
            <v>Negligible.</v>
          </cell>
          <cell r="L73" t="str">
            <v>Negligible to slight due to reduction of erosion.</v>
          </cell>
          <cell r="M73" t="str">
            <v>Negligible.</v>
          </cell>
          <cell r="N73" t="str">
            <v>Slight increase practice needs to be established during growing season.</v>
          </cell>
          <cell r="O73" t="str">
            <v>Slight decrease due to establishment costs.</v>
          </cell>
          <cell r="P73" t="str">
            <v>Slight decrease.</v>
          </cell>
          <cell r="Q73" t="str">
            <v>Cropland</v>
          </cell>
        </row>
        <row r="74">
          <cell r="A74" t="str">
            <v>Filter Strip</v>
          </cell>
          <cell r="B74">
            <v>393</v>
          </cell>
          <cell r="C74" t="str">
            <v>Acre</v>
          </cell>
          <cell r="D74" t="str">
            <v>Slight, cropland converted to strips.</v>
          </cell>
          <cell r="E74" t="str">
            <v>Moderate decrease, lost cropland.</v>
          </cell>
          <cell r="F74" t="str">
            <v>Negligible</v>
          </cell>
          <cell r="G74" t="str">
            <v>Moderate.</v>
          </cell>
          <cell r="H74" t="str">
            <v>Slight increase.</v>
          </cell>
          <cell r="I74" t="str">
            <v>Situational</v>
          </cell>
          <cell r="J74" t="str">
            <v>Slight to moderate increase to maintain annually.</v>
          </cell>
          <cell r="K74" t="str">
            <v>Slight to moderate increase.</v>
          </cell>
          <cell r="L74" t="str">
            <v>Slight decrease due to land use conversion.</v>
          </cell>
          <cell r="M74" t="str">
            <v>Negligible.</v>
          </cell>
          <cell r="N74" t="str">
            <v>Negligible.</v>
          </cell>
          <cell r="O74" t="str">
            <v>Slight decrease due to establishment costs.</v>
          </cell>
          <cell r="P74" t="str">
            <v>Slight decrease.</v>
          </cell>
          <cell r="Q74" t="str">
            <v>Cropland, Forest, Pasture, Range</v>
          </cell>
        </row>
        <row r="75">
          <cell r="A75" t="str">
            <v>Firebreak</v>
          </cell>
          <cell r="B75">
            <v>394</v>
          </cell>
          <cell r="C75" t="str">
            <v>Feet</v>
          </cell>
          <cell r="D75" t="str">
            <v>Slight, cropland converted to firebreak.</v>
          </cell>
          <cell r="E75" t="str">
            <v>Significant decrease, lost cropland.</v>
          </cell>
          <cell r="F75" t="str">
            <v>Slight Increase.</v>
          </cell>
          <cell r="G75" t="str">
            <v>Moderate.</v>
          </cell>
          <cell r="H75" t="str">
            <v>Slight increase.</v>
          </cell>
          <cell r="I75" t="str">
            <v>Situational</v>
          </cell>
          <cell r="J75" t="str">
            <v>Slight to moderate increase to maintain annually.</v>
          </cell>
          <cell r="K75" t="str">
            <v>Negligible.</v>
          </cell>
          <cell r="L75" t="str">
            <v>Not Applicable.</v>
          </cell>
          <cell r="M75" t="str">
            <v>Significant increase, allowing protection for adjacent areas.</v>
          </cell>
          <cell r="N75" t="str">
            <v>Significant increase must be installed prior to burning.</v>
          </cell>
          <cell r="O75" t="str">
            <v>Slight decrease due to establishment costs.</v>
          </cell>
          <cell r="P75" t="str">
            <v>Slight decrease.</v>
          </cell>
          <cell r="Q75" t="str">
            <v>Forest, Range</v>
          </cell>
        </row>
        <row r="76">
          <cell r="A76" t="str">
            <v>Fish Raceway or Tank</v>
          </cell>
          <cell r="B76">
            <v>398</v>
          </cell>
          <cell r="C76" t="str">
            <v>Feet</v>
          </cell>
          <cell r="D76" t="str">
            <v>Moderate.</v>
          </cell>
          <cell r="E76" t="str">
            <v>Not Applicable</v>
          </cell>
          <cell r="F76" t="str">
            <v>Significant increase.</v>
          </cell>
          <cell r="G76" t="str">
            <v>Significant.</v>
          </cell>
          <cell r="H76" t="str">
            <v>Slight to moderate increase.</v>
          </cell>
          <cell r="I76" t="str">
            <v>Situational</v>
          </cell>
          <cell r="J76" t="str">
            <v>Slight to significant increase if new operation.</v>
          </cell>
          <cell r="K76" t="str">
            <v>Slight to significant increase if new operation.</v>
          </cell>
          <cell r="L76" t="str">
            <v>Slight to moderate increase due to favorable habitat.</v>
          </cell>
          <cell r="M76" t="str">
            <v>Moderate increase due to favorable habitat.</v>
          </cell>
          <cell r="N76" t="str">
            <v>Not Applicable.</v>
          </cell>
          <cell r="O76" t="str">
            <v>Moderate decrease due to installation costs.</v>
          </cell>
          <cell r="P76" t="str">
            <v>Slight to significant increase.</v>
          </cell>
          <cell r="Q76" t="str">
            <v>Cropland, Forest, Pasture, Range</v>
          </cell>
        </row>
        <row r="77">
          <cell r="A77" t="str">
            <v>Fish Stream Improvement</v>
          </cell>
          <cell r="B77">
            <v>395</v>
          </cell>
          <cell r="C77" t="str">
            <v>Feet</v>
          </cell>
          <cell r="D77" t="str">
            <v>Not Applicable</v>
          </cell>
          <cell r="E77" t="str">
            <v>Not Applicable</v>
          </cell>
          <cell r="F77" t="str">
            <v>Moderate increase.</v>
          </cell>
          <cell r="G77" t="str">
            <v>Moderate.</v>
          </cell>
          <cell r="H77" t="str">
            <v>Slight increase.</v>
          </cell>
          <cell r="I77" t="str">
            <v>Situational</v>
          </cell>
          <cell r="J77" t="str">
            <v>Slight to significant increase during installation.</v>
          </cell>
          <cell r="K77" t="str">
            <v>Slight to moderate increase.</v>
          </cell>
          <cell r="L77" t="str">
            <v>Slight increase due to favorable habitat.</v>
          </cell>
          <cell r="M77" t="str">
            <v>Slight increase due to favorable habitat.</v>
          </cell>
          <cell r="N77" t="str">
            <v>Not Applicable.</v>
          </cell>
          <cell r="O77" t="str">
            <v>Slight decrease due to installation costs.</v>
          </cell>
          <cell r="P77" t="str">
            <v>Slight decrease to moderate increase.</v>
          </cell>
          <cell r="Q77" t="str">
            <v>Cropland, Forest, Pasture, Range</v>
          </cell>
        </row>
        <row r="78">
          <cell r="A78" t="str">
            <v>Fishpond Management</v>
          </cell>
          <cell r="B78">
            <v>399</v>
          </cell>
          <cell r="C78" t="str">
            <v>Number</v>
          </cell>
          <cell r="D78" t="str">
            <v>Slight to moderate.</v>
          </cell>
          <cell r="E78" t="str">
            <v>Not Applicable</v>
          </cell>
          <cell r="F78" t="str">
            <v>Significant increase.</v>
          </cell>
          <cell r="G78" t="str">
            <v>Moderate.</v>
          </cell>
          <cell r="H78" t="str">
            <v>Slight increase.</v>
          </cell>
          <cell r="I78" t="str">
            <v>Situational</v>
          </cell>
          <cell r="J78" t="str">
            <v>Slight to significant increase if new operation.</v>
          </cell>
          <cell r="K78" t="str">
            <v>Slight to moderate increase.</v>
          </cell>
          <cell r="L78" t="str">
            <v>Slight to moderate increase due to favorable habitat.</v>
          </cell>
          <cell r="M78" t="str">
            <v>Moderate increase due to favorable habitat.</v>
          </cell>
          <cell r="N78" t="str">
            <v>Not Applicable.</v>
          </cell>
          <cell r="O78" t="str">
            <v>Negligible to slight decrease due to installation costs.</v>
          </cell>
          <cell r="P78" t="str">
            <v>Slight to significant increase.</v>
          </cell>
          <cell r="Q78" t="str">
            <v>Cropland, Forest, Pasture, Range</v>
          </cell>
        </row>
        <row r="79">
          <cell r="A79" t="str">
            <v>Floodwater Diversion</v>
          </cell>
          <cell r="B79">
            <v>400</v>
          </cell>
          <cell r="C79" t="str">
            <v>Feet</v>
          </cell>
          <cell r="D79" t="str">
            <v>Slight to moderate.</v>
          </cell>
          <cell r="E79" t="str">
            <v>Slight to moderate decrease.</v>
          </cell>
          <cell r="F79" t="str">
            <v>Moderate increase.</v>
          </cell>
          <cell r="G79" t="str">
            <v>Significant.</v>
          </cell>
          <cell r="H79" t="str">
            <v>Moderate increase.</v>
          </cell>
          <cell r="I79" t="str">
            <v>Situational</v>
          </cell>
          <cell r="J79" t="str">
            <v>Slight to significant decrease, less time required for flood management. </v>
          </cell>
          <cell r="K79" t="str">
            <v>Slight to moderate increase.</v>
          </cell>
          <cell r="L79" t="str">
            <v>Slight to moderate increase due to reduced flooding.</v>
          </cell>
          <cell r="M79" t="str">
            <v>Slight to moderate increase due to more conductive growing conditions.</v>
          </cell>
          <cell r="N79" t="str">
            <v>Significant increase practice should installed prior to rainy season.</v>
          </cell>
          <cell r="O79" t="str">
            <v>Significant decrease due to installation costs.</v>
          </cell>
          <cell r="P79" t="str">
            <v>Slight to significant increase.</v>
          </cell>
          <cell r="Q79" t="str">
            <v>Cropland, Forest, Pasture, Range</v>
          </cell>
        </row>
        <row r="80">
          <cell r="A80" t="str">
            <v>Floodway</v>
          </cell>
          <cell r="B80">
            <v>404</v>
          </cell>
          <cell r="C80" t="str">
            <v>Feet</v>
          </cell>
          <cell r="D80" t="str">
            <v>Slight to moderate.</v>
          </cell>
          <cell r="E80" t="str">
            <v>Slight to moderate decrease.</v>
          </cell>
          <cell r="F80" t="str">
            <v>Moderate increase.</v>
          </cell>
          <cell r="G80" t="str">
            <v>Significant.</v>
          </cell>
          <cell r="H80" t="str">
            <v>Moderate increase.</v>
          </cell>
          <cell r="I80" t="str">
            <v>Situational</v>
          </cell>
          <cell r="J80" t="str">
            <v>Slight to significant decrease, less time required for flood management. </v>
          </cell>
          <cell r="K80" t="str">
            <v>Moderate increase.</v>
          </cell>
          <cell r="L80" t="str">
            <v>Slight decrease from land use conversion, slight increase due to reduced flooding.</v>
          </cell>
          <cell r="M80" t="str">
            <v>Moderate decrease because of presence of floodway affecting field operations.</v>
          </cell>
          <cell r="N80" t="str">
            <v>Significant increase practice should installed prior to rainy season.</v>
          </cell>
          <cell r="O80" t="str">
            <v>Significant decrease due to construction costs.</v>
          </cell>
          <cell r="P80" t="str">
            <v>Slight to significant increase.</v>
          </cell>
          <cell r="Q80" t="str">
            <v>Cropland, Forest, Pasture, Range</v>
          </cell>
        </row>
        <row r="81">
          <cell r="A81" t="str">
            <v>Forage Harvest Management</v>
          </cell>
          <cell r="B81">
            <v>511</v>
          </cell>
          <cell r="C81" t="str">
            <v>Acre</v>
          </cell>
          <cell r="D81" t="str">
            <v>Not Applicable</v>
          </cell>
          <cell r="E81" t="str">
            <v>Not Applicable</v>
          </cell>
          <cell r="F81" t="str">
            <v>Slight Increase.</v>
          </cell>
          <cell r="G81" t="str">
            <v>Not applicable.</v>
          </cell>
          <cell r="H81" t="str">
            <v>Slight increase.</v>
          </cell>
          <cell r="I81" t="str">
            <v>Situational</v>
          </cell>
          <cell r="J81" t="str">
            <v>Slight increase to move livestock to other pastures.</v>
          </cell>
          <cell r="K81" t="str">
            <v>Slight increase determining time to move animals and proper forage management.</v>
          </cell>
          <cell r="L81" t="str">
            <v>Slight to moderate increase from improved  health, extended grazing period, improved forage.</v>
          </cell>
          <cell r="M81" t="str">
            <v>Slight decrease due to more effective management capabilities.</v>
          </cell>
          <cell r="N81" t="str">
            <v>Significant increase practice must be applied following a planned, recurring sequence.</v>
          </cell>
          <cell r="O81" t="str">
            <v>Slight increase because of higher yields and reduced costs.</v>
          </cell>
          <cell r="P81" t="str">
            <v>Slight to moderate increase.</v>
          </cell>
          <cell r="Q81" t="str">
            <v>Cropland, Forest, Pasture, Range</v>
          </cell>
        </row>
        <row r="82">
          <cell r="A82" t="str">
            <v>Forest Harvest Trails &amp; Landings</v>
          </cell>
          <cell r="B82">
            <v>655</v>
          </cell>
          <cell r="C82" t="str">
            <v>Acre</v>
          </cell>
          <cell r="D82" t="str">
            <v>Not Applicable</v>
          </cell>
          <cell r="E82" t="str">
            <v>Slight decrease.</v>
          </cell>
          <cell r="F82" t="str">
            <v>Moderate increase.</v>
          </cell>
          <cell r="G82" t="str">
            <v>Moderate.</v>
          </cell>
          <cell r="H82" t="str">
            <v>Slight increase.</v>
          </cell>
          <cell r="I82" t="str">
            <v>Situational</v>
          </cell>
          <cell r="J82" t="str">
            <v>Slight to moderate decrease.</v>
          </cell>
          <cell r="K82" t="str">
            <v>Slight increase.</v>
          </cell>
          <cell r="L82" t="str">
            <v>Not Applicable.</v>
          </cell>
          <cell r="M82" t="str">
            <v>Flexibility - Significant increase due to reduction of adverse harvest impacts.</v>
          </cell>
          <cell r="N82" t="str">
            <v>Significant increase must be utilized prior to harvest.</v>
          </cell>
          <cell r="O82" t="str">
            <v>Slight to moderate decrease due to construction costs.</v>
          </cell>
          <cell r="P82" t="str">
            <v>Slight to moderate increase.</v>
          </cell>
          <cell r="Q82" t="str">
            <v>Forest</v>
          </cell>
        </row>
        <row r="83">
          <cell r="A83" t="str">
            <v>Forest Land Erosion Control System</v>
          </cell>
          <cell r="B83">
            <v>408</v>
          </cell>
          <cell r="C83" t="str">
            <v>Acre</v>
          </cell>
          <cell r="D83" t="str">
            <v>Not Applicable</v>
          </cell>
          <cell r="E83" t="str">
            <v>Not Applicable</v>
          </cell>
          <cell r="F83" t="str">
            <v>Slight Increase.</v>
          </cell>
          <cell r="G83" t="str">
            <v>Not Applicable</v>
          </cell>
          <cell r="H83" t="str">
            <v>Not Applicable</v>
          </cell>
          <cell r="I83" t="str">
            <v>Situational</v>
          </cell>
          <cell r="J83" t="str">
            <v>Not Applicable</v>
          </cell>
          <cell r="K83" t="str">
            <v>Not Applicable</v>
          </cell>
          <cell r="L83" t="str">
            <v>Not Applicable</v>
          </cell>
          <cell r="M83" t="str">
            <v>Not Applicable</v>
          </cell>
          <cell r="N83" t="str">
            <v>Not Applicable</v>
          </cell>
          <cell r="O83" t="str">
            <v>Not Applicable</v>
          </cell>
          <cell r="P83" t="str">
            <v>Slight decrease.</v>
          </cell>
          <cell r="Q83" t="str">
            <v>Forest</v>
          </cell>
        </row>
        <row r="84">
          <cell r="A84" t="str">
            <v>Forest Land Management</v>
          </cell>
          <cell r="B84">
            <v>409</v>
          </cell>
          <cell r="C84" t="str">
            <v>Acre</v>
          </cell>
          <cell r="D84" t="str">
            <v>Not Applicable</v>
          </cell>
          <cell r="E84" t="str">
            <v>Not Applicable</v>
          </cell>
          <cell r="F84" t="str">
            <v>Slight Increase.</v>
          </cell>
          <cell r="G84" t="str">
            <v>Not Applicable</v>
          </cell>
          <cell r="H84" t="str">
            <v>Not Applicable</v>
          </cell>
          <cell r="I84" t="str">
            <v>Situational</v>
          </cell>
          <cell r="J84" t="str">
            <v>Not Applicable</v>
          </cell>
          <cell r="K84" t="str">
            <v>Not Applicable</v>
          </cell>
          <cell r="L84" t="str">
            <v>Not Applicable</v>
          </cell>
          <cell r="M84" t="str">
            <v>Not Applicable</v>
          </cell>
          <cell r="N84" t="str">
            <v>Not Applicable</v>
          </cell>
          <cell r="O84" t="str">
            <v>Not Applicable</v>
          </cell>
          <cell r="P84" t="str">
            <v>Slight decrese to moderate increase.</v>
          </cell>
          <cell r="Q84" t="str">
            <v>Forest</v>
          </cell>
        </row>
        <row r="85">
          <cell r="A85" t="str">
            <v>Forest Site Preparation</v>
          </cell>
          <cell r="B85">
            <v>490</v>
          </cell>
          <cell r="C85" t="str">
            <v>Acre</v>
          </cell>
          <cell r="D85" t="str">
            <v>Not Applicable</v>
          </cell>
          <cell r="E85" t="str">
            <v>Not Applicable</v>
          </cell>
          <cell r="F85" t="str">
            <v>Moderate increase.</v>
          </cell>
          <cell r="G85" t="str">
            <v>Moderate.</v>
          </cell>
          <cell r="H85" t="str">
            <v>Not Applicable.</v>
          </cell>
          <cell r="I85" t="str">
            <v>Situational</v>
          </cell>
          <cell r="J85" t="str">
            <v>Moderate to significant increase.</v>
          </cell>
          <cell r="K85" t="str">
            <v>Moderate increase.</v>
          </cell>
          <cell r="L85" t="str">
            <v>Not Applicable.</v>
          </cell>
          <cell r="M85" t="str">
            <v>Slight increase due to the encouragement of natural or artificial regeneration of trees.</v>
          </cell>
          <cell r="N85" t="str">
            <v>Significant increase practice should implemented prior to planting.</v>
          </cell>
          <cell r="O85" t="str">
            <v>Moderate decrease due to installation costs.</v>
          </cell>
          <cell r="P85" t="str">
            <v>Slight decrese to moderate increase.</v>
          </cell>
          <cell r="Q85" t="str">
            <v>Forest</v>
          </cell>
        </row>
        <row r="86">
          <cell r="A86" t="str">
            <v>Forest Stand Improvement</v>
          </cell>
          <cell r="B86">
            <v>666</v>
          </cell>
          <cell r="C86" t="str">
            <v>Acre</v>
          </cell>
          <cell r="D86" t="str">
            <v>Not Applicable</v>
          </cell>
          <cell r="E86" t="str">
            <v>Not Applicable</v>
          </cell>
          <cell r="F86" t="str">
            <v>Moderate increase.</v>
          </cell>
          <cell r="G86" t="str">
            <v>Moderate.</v>
          </cell>
          <cell r="H86" t="str">
            <v>Slight increase.</v>
          </cell>
          <cell r="I86" t="str">
            <v>Situational</v>
          </cell>
          <cell r="J86" t="str">
            <v>Moderate to significant increase.</v>
          </cell>
          <cell r="K86" t="str">
            <v>Slight increase.</v>
          </cell>
          <cell r="L86" t="str">
            <v>Slight to moderate increase due to reduction of competitive vegetation.</v>
          </cell>
          <cell r="M86" t="str">
            <v>Slight to moderate increase due to reduction of competitive vegetation.</v>
          </cell>
          <cell r="N86" t="str">
            <v>Not Applicable.</v>
          </cell>
          <cell r="O86" t="str">
            <v>Moderate to significant decrease due to implementation costs.</v>
          </cell>
          <cell r="P86" t="str">
            <v>Slight decrese to moderate increase.</v>
          </cell>
          <cell r="Q86" t="str">
            <v>Forest</v>
          </cell>
        </row>
        <row r="87">
          <cell r="A87" t="str">
            <v>Grade Stabilization Structure</v>
          </cell>
          <cell r="B87">
            <v>410</v>
          </cell>
          <cell r="C87" t="str">
            <v>Number</v>
          </cell>
          <cell r="D87" t="str">
            <v>Slight, convert to structure.</v>
          </cell>
          <cell r="E87" t="str">
            <v>Slight decrease, lose cropland as structure is installed.</v>
          </cell>
          <cell r="F87" t="str">
            <v>Moderate increase.</v>
          </cell>
          <cell r="G87" t="str">
            <v>Significant.</v>
          </cell>
          <cell r="H87" t="str">
            <v>Slight to moderate increase.</v>
          </cell>
          <cell r="I87" t="str">
            <v>Situational</v>
          </cell>
          <cell r="J87" t="str">
            <v>Negligible.</v>
          </cell>
          <cell r="K87" t="str">
            <v>Negligible.</v>
          </cell>
          <cell r="L87" t="str">
            <v>Not Applicable.</v>
          </cell>
          <cell r="M87" t="str">
            <v>Slight to moderate decrease due to design specifications.</v>
          </cell>
          <cell r="N87" t="str">
            <v>Not Applicable.</v>
          </cell>
          <cell r="O87" t="str">
            <v>Significant decrease due to construction cost.</v>
          </cell>
          <cell r="P87" t="str">
            <v>Slight to moderate decrease.</v>
          </cell>
          <cell r="Q87" t="str">
            <v>Cropland, Forest, Pasture, Range</v>
          </cell>
        </row>
        <row r="88">
          <cell r="A88" t="str">
            <v>Grassed Waterway</v>
          </cell>
          <cell r="B88">
            <v>412</v>
          </cell>
          <cell r="C88" t="str">
            <v>Acre</v>
          </cell>
          <cell r="D88" t="str">
            <v>Moderate if large areas planted, N/A if small areas planted.</v>
          </cell>
          <cell r="E88" t="str">
            <v>Significant decrease, land converted to permanent cover.</v>
          </cell>
          <cell r="F88" t="str">
            <v>Slight Increase.</v>
          </cell>
          <cell r="G88" t="str">
            <v>Significant.</v>
          </cell>
          <cell r="H88" t="str">
            <v>Slight to moderate increase.</v>
          </cell>
          <cell r="I88" t="str">
            <v>Situational</v>
          </cell>
          <cell r="J88" t="str">
            <v>Slight to moderate decrease with smoother field operations.</v>
          </cell>
          <cell r="K88" t="str">
            <v>Negligible.</v>
          </cell>
          <cell r="L88" t="str">
            <v>Slight decrease due to land use conversion.</v>
          </cell>
          <cell r="M88" t="str">
            <v>Slight decrease due to design specifications.</v>
          </cell>
          <cell r="N88" t="str">
            <v>Significant increase must allow for vegetative establishment.</v>
          </cell>
          <cell r="O88" t="str">
            <v>Significant decrease due to construction costs.</v>
          </cell>
          <cell r="P88" t="str">
            <v>Slight to moderate decrease.</v>
          </cell>
          <cell r="Q88" t="str">
            <v>Cropland</v>
          </cell>
        </row>
        <row r="89">
          <cell r="A89" t="str">
            <v>Grazing Land Mechanical Treatment</v>
          </cell>
          <cell r="B89">
            <v>548</v>
          </cell>
          <cell r="C89" t="str">
            <v>Acre</v>
          </cell>
          <cell r="D89" t="str">
            <v>Not Applicable</v>
          </cell>
          <cell r="E89" t="str">
            <v>Not Applicable</v>
          </cell>
          <cell r="F89" t="str">
            <v>Moderate increase.</v>
          </cell>
          <cell r="G89" t="str">
            <v>Moderate.</v>
          </cell>
          <cell r="H89" t="str">
            <v>Slight increase.</v>
          </cell>
          <cell r="I89" t="str">
            <v>Situational</v>
          </cell>
          <cell r="J89" t="str">
            <v>Moderate to significant increase.</v>
          </cell>
          <cell r="L89" t="str">
            <v>Slight increase due to improved soil permeability, infiltration and plant vigor.</v>
          </cell>
          <cell r="M89" t="str">
            <v>Slight decrease Treated areas need to be relatively free of undesirable plants that increase with soil disturbance.</v>
          </cell>
          <cell r="N89" t="str">
            <v>Moderate increase practice should be applied prior to growing season.</v>
          </cell>
          <cell r="O89" t="str">
            <v>Slight to moderate decrease because of treatment cost.</v>
          </cell>
          <cell r="P89" t="str">
            <v>Slight to moderate increase.</v>
          </cell>
          <cell r="Q89" t="str">
            <v>Pasture, Range</v>
          </cell>
        </row>
        <row r="90">
          <cell r="A90" t="str">
            <v>Heavy Use Area Protection</v>
          </cell>
          <cell r="B90">
            <v>561</v>
          </cell>
          <cell r="C90" t="str">
            <v>Acre</v>
          </cell>
          <cell r="D90" t="str">
            <v>Significant, agricultural land converted to non-use or wildlife.</v>
          </cell>
          <cell r="E90" t="str">
            <v>Significant decrease, land no longer farmed of grazed.</v>
          </cell>
          <cell r="F90" t="str">
            <v>Slight Increase.</v>
          </cell>
          <cell r="G90" t="str">
            <v>Significant.</v>
          </cell>
          <cell r="H90" t="str">
            <v>Slight to moderate increase. </v>
          </cell>
          <cell r="I90" t="str">
            <v>Situational</v>
          </cell>
          <cell r="J90" t="str">
            <v>Negligible.</v>
          </cell>
          <cell r="K90" t="str">
            <v>Negligible. </v>
          </cell>
          <cell r="L90" t="str">
            <v>Not Applicable.</v>
          </cell>
          <cell r="M90" t="str">
            <v>Moderate increase due to control of eroding area.</v>
          </cell>
          <cell r="N90" t="str">
            <v>If using vegetation, slight to moderate increase, should allow for proper establishment.</v>
          </cell>
          <cell r="O90" t="str">
            <v>Significant decrease due to installation costs.</v>
          </cell>
          <cell r="P90" t="str">
            <v>Slight to moderate decrease.</v>
          </cell>
          <cell r="Q90" t="str">
            <v>Cropland, Forest, Pasture, Range</v>
          </cell>
        </row>
        <row r="91">
          <cell r="A91" t="str">
            <v>Hedgerow Planting</v>
          </cell>
          <cell r="B91">
            <v>422</v>
          </cell>
          <cell r="C91" t="str">
            <v>Feet</v>
          </cell>
          <cell r="D91" t="str">
            <v>Negligible to slight.</v>
          </cell>
          <cell r="E91" t="str">
            <v>Slight decrease.</v>
          </cell>
          <cell r="F91" t="str">
            <v>Slight Increase.</v>
          </cell>
          <cell r="G91" t="str">
            <v>Significant.</v>
          </cell>
          <cell r="H91" t="str">
            <v>Slight increase. </v>
          </cell>
          <cell r="I91" t="str">
            <v>Situational</v>
          </cell>
          <cell r="J91" t="str">
            <v>Moderate increase.</v>
          </cell>
          <cell r="K91" t="str">
            <v>Slight increase.</v>
          </cell>
          <cell r="L91" t="str">
            <v>Not Applicable.</v>
          </cell>
          <cell r="M91" t="str">
            <v>Negligible.</v>
          </cell>
          <cell r="N91" t="str">
            <v>Slight increase, practice should be applied during growing season.</v>
          </cell>
          <cell r="O91" t="str">
            <v>Slight decrease due to establishment costs.</v>
          </cell>
          <cell r="P91" t="str">
            <v>Slight decrease to moderate increase.</v>
          </cell>
          <cell r="Q91" t="str">
            <v>Cropland, Pasture</v>
          </cell>
        </row>
        <row r="92">
          <cell r="A92" t="str">
            <v>Herbaceous Wind Barriers</v>
          </cell>
          <cell r="B92" t="str">
            <v>422A</v>
          </cell>
          <cell r="C92" t="str">
            <v>Feet</v>
          </cell>
          <cell r="D92" t="str">
            <v>Negligible to slight.</v>
          </cell>
          <cell r="E92" t="str">
            <v>Slight decrease.</v>
          </cell>
          <cell r="F92" t="str">
            <v>Slight Increase.</v>
          </cell>
          <cell r="G92" t="str">
            <v>Significant.</v>
          </cell>
          <cell r="H92" t="str">
            <v>Slight increase. </v>
          </cell>
          <cell r="I92" t="str">
            <v>Situational</v>
          </cell>
          <cell r="J92" t="str">
            <v>Slight to moderate increase.</v>
          </cell>
          <cell r="K92" t="str">
            <v>Slight increase.</v>
          </cell>
          <cell r="L92" t="str">
            <v>Slight decrease from land use conversion, slight increase from reduced  wind erosion.</v>
          </cell>
          <cell r="M92" t="str">
            <v>Flexibility - Slight decrease due to incorporating barriers into cropping system.</v>
          </cell>
          <cell r="N92" t="str">
            <v>Slight increase practice should be established prior to critical erosion period.</v>
          </cell>
          <cell r="O92" t="str">
            <v>Slight decrease due to establishment costs.</v>
          </cell>
          <cell r="P92" t="str">
            <v>Slight decrease to moderate increase.</v>
          </cell>
          <cell r="Q92" t="str">
            <v>Cropland, Pasture</v>
          </cell>
        </row>
        <row r="93">
          <cell r="A93" t="str">
            <v>Hillside Ditch</v>
          </cell>
          <cell r="B93">
            <v>423</v>
          </cell>
          <cell r="C93" t="str">
            <v>Feet</v>
          </cell>
          <cell r="D93" t="str">
            <v>N/A if no change in crops irrigated, significant if water use changes.</v>
          </cell>
          <cell r="E93" t="str">
            <v>Slight decrease.</v>
          </cell>
          <cell r="F93" t="str">
            <v>Slight Increase.</v>
          </cell>
          <cell r="G93" t="str">
            <v>Significant.</v>
          </cell>
          <cell r="H93" t="str">
            <v>Slight to moderate increase. </v>
          </cell>
          <cell r="I93" t="str">
            <v>Situational</v>
          </cell>
          <cell r="J93" t="str">
            <v>Slight to moderate increase.</v>
          </cell>
          <cell r="K93" t="str">
            <v>Moderate increase.</v>
          </cell>
          <cell r="L93" t="str">
            <v>Not Applicable.</v>
          </cell>
          <cell r="M93" t="str">
            <v>Not Applicable.</v>
          </cell>
          <cell r="N93" t="str">
            <v>Not Applicable.</v>
          </cell>
          <cell r="O93" t="str">
            <v>Significant decrease due to construction cost.</v>
          </cell>
          <cell r="P93" t="str">
            <v>Slight decrease to moderate increase.</v>
          </cell>
          <cell r="Q93" t="str">
            <v>Cropland, Forest, Pasture, Range</v>
          </cell>
        </row>
        <row r="94">
          <cell r="A94" t="str">
            <v>Irrigation Canal or Lateral</v>
          </cell>
          <cell r="B94">
            <v>320</v>
          </cell>
          <cell r="C94" t="str">
            <v>Feet</v>
          </cell>
          <cell r="D94" t="str">
            <v>N/A if no change in crops irrigated, significant if water use changes.</v>
          </cell>
          <cell r="E94" t="str">
            <v>Slight decrease.</v>
          </cell>
          <cell r="F94" t="str">
            <v>Moderate increase.</v>
          </cell>
          <cell r="G94" t="str">
            <v>Significant.</v>
          </cell>
          <cell r="H94" t="str">
            <v>Slight to moderate increase. </v>
          </cell>
          <cell r="I94" t="str">
            <v>Situational</v>
          </cell>
          <cell r="J94" t="str">
            <v>Slight to moderate increase.</v>
          </cell>
          <cell r="K94" t="str">
            <v>Moderate increase.</v>
          </cell>
          <cell r="L94" t="str">
            <v>Not Applicable.</v>
          </cell>
          <cell r="M94" t="str">
            <v>Significant increase due to conveyance of water to the farm.</v>
          </cell>
          <cell r="N94" t="str">
            <v>Not Applicable.</v>
          </cell>
          <cell r="O94" t="str">
            <v>Moderate to significant decrease due to construction cost.</v>
          </cell>
          <cell r="P94" t="str">
            <v>Moderate decrease to significant increase.</v>
          </cell>
          <cell r="Q94" t="str">
            <v>Cropland, Forest, Pasture, Range</v>
          </cell>
        </row>
        <row r="95">
          <cell r="A95" t="str">
            <v>Irrigation Field Ditch</v>
          </cell>
          <cell r="B95">
            <v>388</v>
          </cell>
          <cell r="C95" t="str">
            <v>Feet</v>
          </cell>
          <cell r="D95" t="str">
            <v>N/A if no change in crops irrigated, significant if water use changes.</v>
          </cell>
          <cell r="E95" t="str">
            <v>Slight decrease.</v>
          </cell>
          <cell r="F95" t="str">
            <v>Slight Increase.</v>
          </cell>
          <cell r="G95" t="str">
            <v>Moderate.</v>
          </cell>
          <cell r="H95" t="str">
            <v>Slight to moderate increase. </v>
          </cell>
          <cell r="I95" t="str">
            <v>Situational</v>
          </cell>
          <cell r="J95" t="str">
            <v>Slight to moderate increase.</v>
          </cell>
          <cell r="K95" t="str">
            <v>Moderate increase.</v>
          </cell>
          <cell r="L95" t="str">
            <v>Not Applicable.</v>
          </cell>
          <cell r="M95" t="str">
            <v>Significant increase due to conveyance of water to the field.</v>
          </cell>
          <cell r="N95" t="str">
            <v>Not Applicable.</v>
          </cell>
          <cell r="O95" t="str">
            <v>Slight to moderate decrease due to construction cost.</v>
          </cell>
          <cell r="P95" t="str">
            <v>Slight decrease to moderate increase.</v>
          </cell>
          <cell r="Q95" t="str">
            <v>Cropland, Pasture</v>
          </cell>
        </row>
        <row r="96">
          <cell r="A96" t="str">
            <v>Irrigation land Leveling</v>
          </cell>
          <cell r="B96">
            <v>464</v>
          </cell>
          <cell r="C96" t="str">
            <v>Acre</v>
          </cell>
          <cell r="D96" t="str">
            <v>N/A if no change in crops irrigated, significant if water use changes.</v>
          </cell>
          <cell r="E96" t="str">
            <v>Slight increase.</v>
          </cell>
          <cell r="F96" t="str">
            <v>Moderate increase.</v>
          </cell>
          <cell r="G96" t="str">
            <v>Moderate.</v>
          </cell>
          <cell r="H96" t="str">
            <v>Slight to moderate increase. </v>
          </cell>
          <cell r="I96" t="str">
            <v>Situational</v>
          </cell>
          <cell r="J96" t="str">
            <v>Negligible.</v>
          </cell>
          <cell r="K96" t="str">
            <v>Moderate to significant due to high level of technology to develop and maintain.</v>
          </cell>
          <cell r="L96" t="str">
            <v>Not Applicable.</v>
          </cell>
          <cell r="M96" t="str">
            <v>Flexibility - Significant increase due to uniform and efficient application of irrigation water.</v>
          </cell>
          <cell r="N96" t="str">
            <v>Significant increase practice must be applied prior to planting crop.</v>
          </cell>
          <cell r="O96" t="str">
            <v>Slight to moderate decrease due to application cost.</v>
          </cell>
          <cell r="P96" t="str">
            <v>Slight decrease to moderate increase.</v>
          </cell>
          <cell r="Q96" t="str">
            <v>Cropland</v>
          </cell>
        </row>
        <row r="97">
          <cell r="A97" t="str">
            <v>Irrigation Pit</v>
          </cell>
          <cell r="B97" t="str">
            <v>552A</v>
          </cell>
          <cell r="C97" t="str">
            <v>Number</v>
          </cell>
          <cell r="D97" t="str">
            <v>N/A if no change in crops irrigated, significant if water use changes.</v>
          </cell>
          <cell r="E97" t="str">
            <v>Slight decrease.</v>
          </cell>
          <cell r="F97" t="str">
            <v>Significant increase.</v>
          </cell>
          <cell r="G97" t="str">
            <v>Significant.</v>
          </cell>
          <cell r="H97" t="str">
            <v>Slight increase. </v>
          </cell>
          <cell r="I97" t="str">
            <v>Situational</v>
          </cell>
          <cell r="J97" t="str">
            <v>Slight to moderate increase.</v>
          </cell>
          <cell r="K97" t="str">
            <v>Slight to moderate increase.</v>
          </cell>
          <cell r="L97" t="str">
            <v>Not Applicable.</v>
          </cell>
          <cell r="M97" t="str">
            <v>Flexibility - Significant increase because of assurance of water supply for irrigation.</v>
          </cell>
          <cell r="N97" t="str">
            <v>Significant increase practice must be applied prior to need for irrigation.</v>
          </cell>
          <cell r="O97" t="str">
            <v>Slight to moderate decrease due to construction cost.</v>
          </cell>
          <cell r="P97" t="str">
            <v>Slight to moderate increase.</v>
          </cell>
          <cell r="Q97" t="str">
            <v>Cropland, Pasture</v>
          </cell>
        </row>
        <row r="98">
          <cell r="A98" t="str">
            <v>Irrigation Regulating Reservoir</v>
          </cell>
          <cell r="B98" t="str">
            <v>552B</v>
          </cell>
          <cell r="C98" t="str">
            <v>Number</v>
          </cell>
          <cell r="D98" t="str">
            <v>N/A if no change in crops irrigated, significant if water use changes.</v>
          </cell>
          <cell r="E98" t="str">
            <v>Slight decrease.</v>
          </cell>
          <cell r="F98" t="str">
            <v>Significant increase.</v>
          </cell>
          <cell r="G98" t="str">
            <v>Significant.</v>
          </cell>
          <cell r="H98" t="str">
            <v>Slight to moderate increase. </v>
          </cell>
          <cell r="I98" t="str">
            <v>Situational</v>
          </cell>
          <cell r="J98" t="str">
            <v>Slight to moderate increase.</v>
          </cell>
          <cell r="K98" t="str">
            <v>Slight to moderate increase.</v>
          </cell>
          <cell r="L98" t="str">
            <v>Not Applicable.</v>
          </cell>
          <cell r="M98" t="str">
            <v>Flexibility - Significant increase because of assurance of water supply for irrigation.</v>
          </cell>
          <cell r="N98" t="str">
            <v>Significant increase practice must be applied prior to need for irrigation.</v>
          </cell>
          <cell r="O98" t="str">
            <v>Moderate to significant decrease due to construction cost.</v>
          </cell>
          <cell r="P98" t="str">
            <v>Slight to moderate increase.</v>
          </cell>
          <cell r="Q98" t="str">
            <v>Cropland, Pasture</v>
          </cell>
        </row>
        <row r="99">
          <cell r="A99" t="str">
            <v>Irrigation Storage Reservoir</v>
          </cell>
          <cell r="B99">
            <v>436</v>
          </cell>
          <cell r="C99" t="str">
            <v>Number</v>
          </cell>
          <cell r="D99" t="str">
            <v>N/A if no change in crops irrigated, significant if water use changes.</v>
          </cell>
          <cell r="E99" t="str">
            <v>Slight decrease.</v>
          </cell>
          <cell r="F99" t="str">
            <v>Significant increase.</v>
          </cell>
          <cell r="G99" t="str">
            <v>Significant.</v>
          </cell>
          <cell r="H99" t="str">
            <v>Slight to moderate increase. </v>
          </cell>
          <cell r="I99" t="str">
            <v>Situational</v>
          </cell>
          <cell r="J99" t="str">
            <v>Slight to moderate increase.</v>
          </cell>
          <cell r="K99" t="str">
            <v>Slight to moderate increase.</v>
          </cell>
          <cell r="L99" t="str">
            <v>Not Applicable.</v>
          </cell>
          <cell r="M99" t="str">
            <v>Flexibility - Significant increase because of assurance of water supply for irrigation.</v>
          </cell>
          <cell r="N99" t="str">
            <v>Significant increase practice must be applied prior to need for irrigation.</v>
          </cell>
          <cell r="O99" t="str">
            <v>Significant decrease due to construction cost.</v>
          </cell>
          <cell r="P99" t="str">
            <v>Slight to moderate increase.</v>
          </cell>
          <cell r="Q99" t="str">
            <v>Cropland, Pasture</v>
          </cell>
        </row>
        <row r="100">
          <cell r="A100" t="str">
            <v>Irrigation System (sprinkler)</v>
          </cell>
          <cell r="B100">
            <v>442</v>
          </cell>
          <cell r="C100" t="str">
            <v>Acre</v>
          </cell>
          <cell r="D100" t="str">
            <v>N/A if no change in crops irrigated, significant if water use changes.</v>
          </cell>
          <cell r="E100" t="str">
            <v>Slight short-term decrease in cropland as pipeline is installed</v>
          </cell>
          <cell r="F100" t="str">
            <v>Significant increase.</v>
          </cell>
          <cell r="G100" t="str">
            <v>Moderate.</v>
          </cell>
          <cell r="H100" t="str">
            <v>Moderate increase. </v>
          </cell>
          <cell r="I100" t="str">
            <v>Situational</v>
          </cell>
          <cell r="J100" t="str">
            <v>Significant increase using cable or hose toe, moderate increase if center pivot or solid set.</v>
          </cell>
          <cell r="K100" t="str">
            <v>Moderate increase, timing and maintenance require above average management skills.</v>
          </cell>
          <cell r="L100" t="str">
            <v>Not Applicable.</v>
          </cell>
          <cell r="M100" t="str">
            <v>Significant increase due to the application of water.</v>
          </cell>
          <cell r="N100" t="str">
            <v>Not Applicable.</v>
          </cell>
          <cell r="O100" t="str">
            <v>Significant decrease due investment cost.</v>
          </cell>
          <cell r="P100" t="str">
            <v>Moderate decrease or increase.</v>
          </cell>
          <cell r="Q100" t="str">
            <v>Cropland, Pasture</v>
          </cell>
        </row>
        <row r="101">
          <cell r="A101" t="str">
            <v>Irrigation System (surface, subsurface)</v>
          </cell>
          <cell r="B101">
            <v>443</v>
          </cell>
          <cell r="C101" t="str">
            <v>Acre</v>
          </cell>
          <cell r="D101" t="str">
            <v>N/A if no change in crops irrigated, significant if water use changes.</v>
          </cell>
          <cell r="E101" t="str">
            <v>Slight short-term decrease in cropland as pipeline is installed</v>
          </cell>
          <cell r="F101" t="str">
            <v>Moderate increase.</v>
          </cell>
          <cell r="G101" t="str">
            <v>Moderate.</v>
          </cell>
          <cell r="H101" t="str">
            <v>Slight to moderate increase.  </v>
          </cell>
          <cell r="I101" t="str">
            <v>Situational</v>
          </cell>
          <cell r="J101" t="str">
            <v>Moderate increase to maintain channels and monitor water flow.</v>
          </cell>
          <cell r="K101" t="str">
            <v>Moderate increase, timing and maintenance require above average management skills.</v>
          </cell>
          <cell r="L101" t="str">
            <v>Not Applicable.</v>
          </cell>
          <cell r="M101" t="str">
            <v>Significant increase due to the application of water.</v>
          </cell>
          <cell r="N101" t="str">
            <v>Not Applicable.</v>
          </cell>
          <cell r="O101" t="str">
            <v>Significant decrease due to investment cost.</v>
          </cell>
          <cell r="P101" t="str">
            <v>Moderate decrease or increase.</v>
          </cell>
          <cell r="Q101" t="str">
            <v>Cropland, Pasture</v>
          </cell>
        </row>
        <row r="102">
          <cell r="A102" t="str">
            <v>Irrigation System (tailwater recovery)</v>
          </cell>
          <cell r="B102">
            <v>447</v>
          </cell>
          <cell r="C102" t="str">
            <v>Number</v>
          </cell>
          <cell r="D102" t="str">
            <v>N/A if no change in crops irrigated, significant if water use changes.</v>
          </cell>
          <cell r="E102" t="str">
            <v>Not Applicable</v>
          </cell>
          <cell r="F102" t="str">
            <v>Significant increase.</v>
          </cell>
          <cell r="G102" t="str">
            <v>Significant.</v>
          </cell>
          <cell r="H102" t="str">
            <v>Slight to moderate increase. </v>
          </cell>
          <cell r="I102" t="str">
            <v>Situational</v>
          </cell>
          <cell r="J102" t="str">
            <v>Negligible.</v>
          </cell>
          <cell r="K102" t="str">
            <v>Negligible.</v>
          </cell>
          <cell r="L102" t="str">
            <v>Not Applicable.</v>
          </cell>
          <cell r="M102" t="str">
            <v>Slight increase due to more efficient use of water.</v>
          </cell>
          <cell r="N102" t="str">
            <v>Not Applicable.</v>
          </cell>
          <cell r="O102" t="str">
            <v>Moderate decrease due to construction cost.</v>
          </cell>
          <cell r="P102" t="str">
            <v>Moderate decrease or increase.</v>
          </cell>
          <cell r="Q102" t="str">
            <v>Cropland</v>
          </cell>
        </row>
        <row r="103">
          <cell r="A103" t="str">
            <v>Irrigation System (trickle)</v>
          </cell>
          <cell r="B103">
            <v>441</v>
          </cell>
          <cell r="C103" t="str">
            <v>Acre</v>
          </cell>
          <cell r="D103" t="str">
            <v>N/A if no change in crops irrigated, significant if water use changes.</v>
          </cell>
          <cell r="E103" t="str">
            <v>Slight short-term decrease in cropland as pipeline is installed</v>
          </cell>
          <cell r="F103" t="str">
            <v>Significant increase.</v>
          </cell>
          <cell r="G103" t="str">
            <v>Moderate.</v>
          </cell>
          <cell r="H103" t="str">
            <v>Moderate increase. </v>
          </cell>
          <cell r="I103" t="str">
            <v>Situational</v>
          </cell>
          <cell r="J103" t="str">
            <v>Significant increase during installation, then slight to moderate increase to maintain system.</v>
          </cell>
          <cell r="K103" t="str">
            <v>Moderate to significant increase from timing, maintenance and management practices.</v>
          </cell>
          <cell r="L103" t="str">
            <v>Not Applicable.</v>
          </cell>
          <cell r="M103" t="str">
            <v>Slight increase due to more efficient application of water.</v>
          </cell>
          <cell r="N103" t="str">
            <v>Not Applicable.</v>
          </cell>
          <cell r="O103" t="str">
            <v>Slight decrease due to conversion cost.</v>
          </cell>
          <cell r="P103" t="str">
            <v>Moderate decrease or increase.</v>
          </cell>
          <cell r="Q103" t="str">
            <v>Cropland, Forest, Pasture, Range</v>
          </cell>
        </row>
        <row r="104">
          <cell r="A104" t="str">
            <v>Irrigation Water Conveyance (ditch)</v>
          </cell>
          <cell r="B104">
            <v>428</v>
          </cell>
          <cell r="C104" t="str">
            <v>Feet</v>
          </cell>
          <cell r="D104" t="str">
            <v>N/A if no change in crops irrigated, significant if water use changes.</v>
          </cell>
          <cell r="E104" t="str">
            <v>Slight decrease, lose cropland as ditch is installed.</v>
          </cell>
          <cell r="F104" t="str">
            <v>Moderate increase.</v>
          </cell>
          <cell r="G104" t="str">
            <v>Significant.</v>
          </cell>
          <cell r="H104" t="str">
            <v>Slight increase. </v>
          </cell>
          <cell r="I104" t="str">
            <v>Situational</v>
          </cell>
          <cell r="J104" t="str">
            <v>Moderate increase to maintain channels and monitor water flow.</v>
          </cell>
          <cell r="K104" t="str">
            <v>Negligible.</v>
          </cell>
          <cell r="L104" t="str">
            <v>Not Applicable.</v>
          </cell>
          <cell r="M104" t="str">
            <v>Slight increase due to more efficient distribution of water.</v>
          </cell>
          <cell r="N104" t="str">
            <v>Not Applicable.</v>
          </cell>
          <cell r="O104" t="str">
            <v>Significant decrease due to construction cost.</v>
          </cell>
          <cell r="P104" t="str">
            <v>Moderate decrease or increase.</v>
          </cell>
          <cell r="Q104" t="str">
            <v>Cropland</v>
          </cell>
        </row>
        <row r="105">
          <cell r="A105" t="str">
            <v>Irrigation Water Conveyance (pipeline)</v>
          </cell>
          <cell r="B105">
            <v>430</v>
          </cell>
          <cell r="C105" t="str">
            <v>Feet</v>
          </cell>
          <cell r="D105" t="str">
            <v>N/A if no change in crops irrigated, significant if water use changes.</v>
          </cell>
          <cell r="E105" t="str">
            <v>Slight short-term decrease in cropland as pipeline is installed</v>
          </cell>
          <cell r="F105" t="str">
            <v>Slight Increase.</v>
          </cell>
          <cell r="G105" t="str">
            <v>Significant.</v>
          </cell>
          <cell r="H105" t="str">
            <v>Slight increase.</v>
          </cell>
          <cell r="I105" t="str">
            <v>Situational</v>
          </cell>
          <cell r="J105" t="str">
            <v>Moderate increase to maintain channels and monitor water flow.</v>
          </cell>
          <cell r="K105" t="str">
            <v>Negligible.</v>
          </cell>
          <cell r="L105" t="str">
            <v>Not Applicable.</v>
          </cell>
          <cell r="M105" t="str">
            <v>Slight increase due to more efficient distribution of water.</v>
          </cell>
          <cell r="N105" t="str">
            <v>Not Applicable.</v>
          </cell>
          <cell r="O105" t="str">
            <v>Moderate decrease due to construction cost.</v>
          </cell>
          <cell r="P105" t="str">
            <v>Moderate decrease or increase.</v>
          </cell>
          <cell r="Q105" t="str">
            <v>Cropland</v>
          </cell>
        </row>
        <row r="106">
          <cell r="A106" t="str">
            <v>Irrigation Water Management</v>
          </cell>
          <cell r="B106">
            <v>449</v>
          </cell>
          <cell r="C106" t="str">
            <v>Acre</v>
          </cell>
          <cell r="D106" t="str">
            <v>Not Applicable</v>
          </cell>
          <cell r="E106" t="str">
            <v>Not Applicable</v>
          </cell>
          <cell r="F106" t="str">
            <v>Slight Increase.</v>
          </cell>
          <cell r="G106" t="str">
            <v>Not Applicable.</v>
          </cell>
          <cell r="H106" t="str">
            <v>Slight increase, offset by effective and efficient use of irrigation water.</v>
          </cell>
          <cell r="I106" t="str">
            <v>Situational</v>
          </cell>
          <cell r="J106" t="str">
            <v>Slight to moderate increase to monitor soil moisture and crop condition.</v>
          </cell>
          <cell r="K106" t="str">
            <v>Slight to moderate increase from timing practices, require above average management skills.</v>
          </cell>
          <cell r="L106" t="str">
            <v>Slight to moderate increase due to effective management of soil moisture.</v>
          </cell>
          <cell r="M106" t="str">
            <v>Slight to moderate increase due to the effective management of soil moisture.</v>
          </cell>
          <cell r="N106" t="str">
            <v>Significant increase practice must be implemented in a planned and efficient manner.</v>
          </cell>
          <cell r="O106" t="str">
            <v>Slight to moderate increase from higher yields and reduced costs.</v>
          </cell>
          <cell r="P106" t="str">
            <v>Slight to moderate increase.</v>
          </cell>
          <cell r="Q106" t="str">
            <v>Cropland, Pasture</v>
          </cell>
        </row>
        <row r="107">
          <cell r="A107" t="str">
            <v>Land Clearing (woodland)</v>
          </cell>
          <cell r="B107">
            <v>460</v>
          </cell>
          <cell r="C107" t="str">
            <v>Acre</v>
          </cell>
          <cell r="D107" t="str">
            <v>Significant.</v>
          </cell>
          <cell r="E107" t="str">
            <v>Significant increase, land brought into production.</v>
          </cell>
          <cell r="F107" t="str">
            <v>Moderate increase.</v>
          </cell>
          <cell r="G107" t="str">
            <v>Significant.</v>
          </cell>
          <cell r="H107" t="str">
            <v>Slight increase.</v>
          </cell>
          <cell r="I107" t="str">
            <v>Situational</v>
          </cell>
          <cell r="J107" t="str">
            <v>Negligible.</v>
          </cell>
          <cell r="K107" t="str">
            <v>Negligible.</v>
          </cell>
          <cell r="L107" t="str">
            <v>Not Applicable.</v>
          </cell>
          <cell r="M107" t="str">
            <v>Significant increase in ability to implement the proposed conservation system.</v>
          </cell>
          <cell r="N107" t="str">
            <v>Significant increase, practice must completed prior to implementing conservation practice.</v>
          </cell>
          <cell r="O107" t="str">
            <v>Significant decrease due to cost of operation.</v>
          </cell>
          <cell r="P107" t="str">
            <v>Slight to significant increase.</v>
          </cell>
          <cell r="Q107" t="str">
            <v>Forest, Range</v>
          </cell>
        </row>
        <row r="108">
          <cell r="A108" t="str">
            <v>Land Reclamation (fire control)</v>
          </cell>
          <cell r="B108">
            <v>451</v>
          </cell>
          <cell r="C108" t="str">
            <v>Acre</v>
          </cell>
          <cell r="D108" t="str">
            <v>Not Applicable</v>
          </cell>
          <cell r="E108" t="str">
            <v>Not Applicable</v>
          </cell>
          <cell r="F108" t="str">
            <v>Slight Increase.</v>
          </cell>
          <cell r="G108" t="str">
            <v>Significant.</v>
          </cell>
          <cell r="H108" t="str">
            <v>Slight increase.</v>
          </cell>
          <cell r="I108" t="str">
            <v>Situational</v>
          </cell>
          <cell r="J108" t="str">
            <v>Moderate to significant increase.</v>
          </cell>
          <cell r="K108" t="str">
            <v>Moderate to significant increase.</v>
          </cell>
          <cell r="L108" t="str">
            <v>Not Applicable.</v>
          </cell>
          <cell r="M108" t="str">
            <v>Significant increase in improvement of public safety and the environment.</v>
          </cell>
          <cell r="N108" t="str">
            <v>Significant increase practice must be applied to eliminate harmful fumes.</v>
          </cell>
          <cell r="O108" t="str">
            <v>Moderate to significant decrease due to items associated with this practice.</v>
          </cell>
          <cell r="P108" t="str">
            <v>Slight to significant increase.</v>
          </cell>
          <cell r="Q108" t="str">
            <v>Cropland, Forest, Pasture, Range</v>
          </cell>
        </row>
        <row r="109">
          <cell r="A109" t="str">
            <v>Land Reclamation (highwall treatment)</v>
          </cell>
          <cell r="B109">
            <v>456</v>
          </cell>
          <cell r="C109" t="str">
            <v>Acre</v>
          </cell>
          <cell r="D109" t="str">
            <v>Not Applicable</v>
          </cell>
          <cell r="E109" t="str">
            <v>Not Applicable</v>
          </cell>
          <cell r="F109" t="str">
            <v>Moderate to significant increase.</v>
          </cell>
          <cell r="G109" t="str">
            <v>Significant.</v>
          </cell>
          <cell r="H109" t="str">
            <v>Moderate increase.</v>
          </cell>
          <cell r="I109" t="str">
            <v>Situational</v>
          </cell>
          <cell r="J109" t="str">
            <v>Moderate to significant increase.</v>
          </cell>
          <cell r="K109" t="str">
            <v>Moderate to significant increase.</v>
          </cell>
          <cell r="L109" t="str">
            <v>Not Applicable.</v>
          </cell>
          <cell r="M109" t="str">
            <v>Significant increase in improvement of public safety and the environment.</v>
          </cell>
          <cell r="N109" t="str">
            <v>Significant increase, practice must be applied to eliminate hazards.</v>
          </cell>
          <cell r="O109" t="str">
            <v>Moderate to significant decrease due to design considerations.</v>
          </cell>
          <cell r="P109" t="str">
            <v>Significant decerase or increase.</v>
          </cell>
          <cell r="Q109" t="str">
            <v>Cropland, Forest, Pasture, Range</v>
          </cell>
        </row>
        <row r="110">
          <cell r="A110" t="str">
            <v>Land Reclamation (landslide treatment)</v>
          </cell>
          <cell r="B110">
            <v>453</v>
          </cell>
          <cell r="C110" t="str">
            <v>Acre</v>
          </cell>
          <cell r="D110" t="str">
            <v>Not Applicable</v>
          </cell>
          <cell r="E110" t="str">
            <v>Not Applicable</v>
          </cell>
          <cell r="F110" t="str">
            <v>Moderate to significant increase.</v>
          </cell>
          <cell r="G110" t="str">
            <v>Significant.</v>
          </cell>
          <cell r="H110" t="str">
            <v>Not Applicable.</v>
          </cell>
          <cell r="I110" t="str">
            <v>Situational</v>
          </cell>
          <cell r="J110" t="str">
            <v>Moderate to significant increase.</v>
          </cell>
          <cell r="K110" t="str">
            <v>Moderate to significant increase.</v>
          </cell>
          <cell r="L110" t="str">
            <v>Not Applicable.</v>
          </cell>
          <cell r="M110" t="str">
            <v>Significant increase in improvement of public safety and the environment.</v>
          </cell>
          <cell r="N110" t="str">
            <v>Significant increase, practice must be applied to eliminate hazards.</v>
          </cell>
          <cell r="O110" t="str">
            <v>Moderate to significant decrease due to design considerations.</v>
          </cell>
          <cell r="P110" t="str">
            <v>Significant decerase or increase.</v>
          </cell>
          <cell r="Q110" t="str">
            <v>Cropland, Forest, Pasture, Range</v>
          </cell>
        </row>
        <row r="111">
          <cell r="A111" t="str">
            <v>Land Reclamation (subsidence treatment)</v>
          </cell>
          <cell r="B111">
            <v>454</v>
          </cell>
          <cell r="C111" t="str">
            <v>Acre</v>
          </cell>
          <cell r="D111" t="str">
            <v>Not Applicable</v>
          </cell>
          <cell r="E111" t="str">
            <v>Not Applicable</v>
          </cell>
          <cell r="F111" t="str">
            <v>Moderate to significant increase.</v>
          </cell>
          <cell r="G111" t="str">
            <v>Significant.</v>
          </cell>
          <cell r="H111" t="str">
            <v>Moderate increase.</v>
          </cell>
          <cell r="I111" t="str">
            <v>Situational</v>
          </cell>
          <cell r="J111" t="str">
            <v>Moderate to significant increase.</v>
          </cell>
          <cell r="K111" t="str">
            <v>Moderate to significant increase.</v>
          </cell>
          <cell r="L111" t="str">
            <v>Not Applicable.</v>
          </cell>
          <cell r="M111" t="str">
            <v>Significant increase in improvement of public safety and the environment.</v>
          </cell>
          <cell r="N111" t="str">
            <v>Significant increase, practice must be applied to eliminate hazards.</v>
          </cell>
          <cell r="O111" t="str">
            <v>Moderate to significant decrease due to design considerations.</v>
          </cell>
          <cell r="P111" t="str">
            <v>Significant decerase or increase.</v>
          </cell>
          <cell r="Q111" t="str">
            <v>Cropland, Forest, Pasture, Range</v>
          </cell>
        </row>
        <row r="112">
          <cell r="A112" t="str">
            <v>Land Reclamation (toxic discharge control)</v>
          </cell>
          <cell r="B112">
            <v>455</v>
          </cell>
          <cell r="C112" t="str">
            <v>Acre</v>
          </cell>
          <cell r="D112" t="str">
            <v>Not Applicable</v>
          </cell>
          <cell r="E112" t="str">
            <v>Not Applicable</v>
          </cell>
          <cell r="F112" t="str">
            <v>Moderate to significant increase.</v>
          </cell>
          <cell r="G112" t="str">
            <v>Significant.</v>
          </cell>
          <cell r="H112" t="str">
            <v>Moderate increase.</v>
          </cell>
          <cell r="I112" t="str">
            <v>Situational</v>
          </cell>
          <cell r="J112" t="str">
            <v>Moderate to significant increase.</v>
          </cell>
          <cell r="K112" t="str">
            <v>Moderate to significant increase.</v>
          </cell>
          <cell r="L112" t="str">
            <v>Not Applicable.</v>
          </cell>
          <cell r="M112" t="str">
            <v>Significant increase in improvement of public safety and the environment.</v>
          </cell>
          <cell r="N112" t="str">
            <v>Significant increase, practice must be applied to eliminate hazards.</v>
          </cell>
          <cell r="O112" t="str">
            <v>Moderate to significant decrease due to design considerations.</v>
          </cell>
          <cell r="P112" t="str">
            <v>Significant decerase or increase.</v>
          </cell>
          <cell r="Q112" t="str">
            <v>Cropland, Forest, Pasture, Range</v>
          </cell>
        </row>
        <row r="113">
          <cell r="A113" t="str">
            <v>Land Reconstruction (abandoned mined land)</v>
          </cell>
          <cell r="B113">
            <v>543</v>
          </cell>
          <cell r="C113" t="str">
            <v>Acre</v>
          </cell>
          <cell r="D113" t="str">
            <v>Significant if land is brought into production.</v>
          </cell>
          <cell r="E113" t="str">
            <v>Significant increase, land brought into production.</v>
          </cell>
          <cell r="F113" t="str">
            <v>Moderate to significant increase.</v>
          </cell>
          <cell r="G113" t="str">
            <v>Significant.</v>
          </cell>
          <cell r="H113" t="str">
            <v>Slight to moderate increase.</v>
          </cell>
          <cell r="I113" t="str">
            <v>Situational</v>
          </cell>
          <cell r="J113" t="str">
            <v>Negligible. </v>
          </cell>
          <cell r="K113" t="str">
            <v>Negligible, if contracted.</v>
          </cell>
          <cell r="L113" t="str">
            <v>Significant increase due to restoration of previously unproductive areas.</v>
          </cell>
          <cell r="M113" t="str">
            <v>Significant increase due to restoration or natural plant community balance.</v>
          </cell>
          <cell r="N113" t="str">
            <v>Significant increase practice must be implemented during growing season.</v>
          </cell>
          <cell r="O113" t="str">
            <v>Significant decrease due to design considerations.</v>
          </cell>
          <cell r="P113" t="str">
            <v>Significant decerase or increase.</v>
          </cell>
          <cell r="Q113" t="str">
            <v>Cropland, Forest, Pasture, Range</v>
          </cell>
        </row>
        <row r="114">
          <cell r="A114" t="str">
            <v>Land Reconstruction (currently mined land)</v>
          </cell>
          <cell r="B114">
            <v>544</v>
          </cell>
          <cell r="C114" t="str">
            <v>Acre</v>
          </cell>
          <cell r="D114" t="str">
            <v>Significant if land is brought into production.</v>
          </cell>
          <cell r="E114" t="str">
            <v>Significant increase, land brought into production.</v>
          </cell>
          <cell r="F114" t="str">
            <v>Moderate to significant increase.</v>
          </cell>
          <cell r="G114" t="str">
            <v>Significant.</v>
          </cell>
          <cell r="H114" t="str">
            <v>Slight to moderate increase.</v>
          </cell>
          <cell r="I114" t="str">
            <v>Situational</v>
          </cell>
          <cell r="J114" t="str">
            <v>Negligible.</v>
          </cell>
          <cell r="K114" t="str">
            <v>Negligible, if contracted.</v>
          </cell>
          <cell r="L114" t="str">
            <v>Significant increase due to restoration of previously unproductive areas.</v>
          </cell>
          <cell r="M114" t="str">
            <v>Significant increase due to restoration of natural plant community balance.</v>
          </cell>
          <cell r="N114" t="str">
            <v>Significant increase practice must be implemented during growing season.</v>
          </cell>
          <cell r="O114" t="str">
            <v>Significant decrease due to design considerations.</v>
          </cell>
          <cell r="P114" t="str">
            <v>Significant decerase or increase.</v>
          </cell>
          <cell r="Q114" t="str">
            <v>Cropland, Forest, Pasture, Range</v>
          </cell>
        </row>
        <row r="115">
          <cell r="A115" t="str">
            <v>Land Smoothing</v>
          </cell>
          <cell r="B115">
            <v>466</v>
          </cell>
          <cell r="C115" t="str">
            <v>Acre</v>
          </cell>
          <cell r="D115" t="str">
            <v>Moderate, crops grown may change.</v>
          </cell>
          <cell r="E115" t="str">
            <v>Slight increase, some land brought into production.</v>
          </cell>
          <cell r="F115" t="str">
            <v>Moderate to significant increase.</v>
          </cell>
          <cell r="G115" t="str">
            <v>Significant.</v>
          </cell>
          <cell r="H115" t="str">
            <v>Slight to moderate increase.</v>
          </cell>
          <cell r="I115" t="str">
            <v>Situational</v>
          </cell>
          <cell r="J115" t="str">
            <v>Negligible.</v>
          </cell>
          <cell r="K115" t="str">
            <v>Negligible.</v>
          </cell>
          <cell r="L115" t="str">
            <v>Slight increase due to improved drainage.</v>
          </cell>
          <cell r="M115" t="str">
            <v>Slight increase due to more conductive growing conditions.</v>
          </cell>
          <cell r="N115" t="str">
            <v>Significant increase practice must be implemented prior to planting.</v>
          </cell>
          <cell r="O115" t="str">
            <v>Moderate decrease due to construction cost.</v>
          </cell>
          <cell r="P115" t="str">
            <v>Slight to moderate increase.</v>
          </cell>
          <cell r="Q115" t="str">
            <v>Cropland</v>
          </cell>
        </row>
        <row r="116">
          <cell r="A116" t="str">
            <v>Lined Waterway or Outlet</v>
          </cell>
          <cell r="B116">
            <v>468</v>
          </cell>
          <cell r="C116" t="str">
            <v>Feet</v>
          </cell>
          <cell r="D116" t="str">
            <v>Not Applicable</v>
          </cell>
          <cell r="E116" t="str">
            <v>Not Applicable</v>
          </cell>
          <cell r="F116" t="str">
            <v>Moderate increase.</v>
          </cell>
          <cell r="G116" t="str">
            <v>Significant.</v>
          </cell>
          <cell r="H116" t="str">
            <v>Moderate increase.</v>
          </cell>
          <cell r="I116" t="str">
            <v>Situational</v>
          </cell>
          <cell r="J116" t="str">
            <v>Moderate decrease in water management.</v>
          </cell>
          <cell r="L116" t="str">
            <v>Slight decrease due to land use conversion.</v>
          </cell>
          <cell r="M116" t="str">
            <v>Slight decrease due to design considerations.</v>
          </cell>
          <cell r="N116" t="str">
            <v>Significant increase, installed while field is fallow, allowing for vegetation establishment.</v>
          </cell>
          <cell r="O116" t="str">
            <v>Significant decrease due to construction cost.</v>
          </cell>
          <cell r="P116" t="str">
            <v>Slight decrease to moderate increase.</v>
          </cell>
          <cell r="Q116" t="str">
            <v>Cropland, Forest, Pasture, Range</v>
          </cell>
        </row>
        <row r="117">
          <cell r="A117" t="str">
            <v>Manure Transfer</v>
          </cell>
          <cell r="B117">
            <v>634</v>
          </cell>
          <cell r="C117" t="str">
            <v>Number</v>
          </cell>
          <cell r="D117" t="str">
            <v>Not Applicable</v>
          </cell>
          <cell r="E117" t="str">
            <v>Slight short-term decrease, lose cropland as system is installed.</v>
          </cell>
          <cell r="F117" t="str">
            <v>Significant increase.</v>
          </cell>
          <cell r="G117" t="str">
            <v>Moderate.</v>
          </cell>
          <cell r="H117" t="str">
            <v>Slight increase.</v>
          </cell>
          <cell r="I117" t="str">
            <v>Situational</v>
          </cell>
          <cell r="J117" t="str">
            <v>Moderate to significant decrease.</v>
          </cell>
          <cell r="K117" t="str">
            <v>Slight decrease.</v>
          </cell>
          <cell r="L117" t="str">
            <v>Not Applicable.</v>
          </cell>
          <cell r="M117" t="str">
            <v>Moderate increase due to manure disposial options.</v>
          </cell>
          <cell r="N117" t="str">
            <v>Not Applicable.</v>
          </cell>
          <cell r="O117" t="str">
            <v>Slight to moderate decrease because of implementation cost.</v>
          </cell>
          <cell r="P117" t="str">
            <v>Slight to moderate decrease.</v>
          </cell>
          <cell r="Q117" t="str">
            <v>Cropland, Pasture</v>
          </cell>
        </row>
        <row r="118">
          <cell r="A118" t="str">
            <v>Mine Shaft &amp; Adit Closing</v>
          </cell>
          <cell r="B118">
            <v>457</v>
          </cell>
          <cell r="C118" t="str">
            <v>Number</v>
          </cell>
          <cell r="D118" t="str">
            <v>Not Applicable</v>
          </cell>
          <cell r="E118" t="str">
            <v>Not Applicable</v>
          </cell>
          <cell r="F118" t="str">
            <v>Moderate increase.</v>
          </cell>
          <cell r="G118" t="str">
            <v>Significant.</v>
          </cell>
          <cell r="H118" t="str">
            <v>Not Applicable.</v>
          </cell>
          <cell r="I118" t="str">
            <v>Situational</v>
          </cell>
          <cell r="J118" t="str">
            <v>Negligible. </v>
          </cell>
          <cell r="K118" t="str">
            <v>Negligible. </v>
          </cell>
          <cell r="L118" t="str">
            <v>Not applicable.</v>
          </cell>
          <cell r="M118" t="str">
            <v>Significant increase in improvement of public safety and the environment.</v>
          </cell>
          <cell r="N118" t="str">
            <v>Significant increase , practice must be applied to eliminate hazards.</v>
          </cell>
          <cell r="O118" t="str">
            <v>Moderate to significant decrease due to items associated with this practice.</v>
          </cell>
          <cell r="P118" t="str">
            <v>Moderate to significant decrease.</v>
          </cell>
          <cell r="Q118" t="str">
            <v>Cropland, Forest, Pasture, Range</v>
          </cell>
        </row>
        <row r="119">
          <cell r="A119" t="str">
            <v>Mole Drain</v>
          </cell>
          <cell r="B119">
            <v>482</v>
          </cell>
          <cell r="C119" t="str">
            <v>Feet</v>
          </cell>
          <cell r="D119" t="str">
            <v>Not Applicable</v>
          </cell>
          <cell r="E119" t="str">
            <v>Not Applicable</v>
          </cell>
          <cell r="F119" t="str">
            <v>Slight Increase.</v>
          </cell>
          <cell r="G119" t="str">
            <v>Significant.</v>
          </cell>
          <cell r="H119" t="str">
            <v>Slight to moderate increase.</v>
          </cell>
          <cell r="I119" t="str">
            <v>Situational</v>
          </cell>
          <cell r="J119" t="str">
            <v>Slight increase.</v>
          </cell>
          <cell r="K119" t="str">
            <v>Slight increase.</v>
          </cell>
          <cell r="L119" t="str">
            <v>Slight increase due to improved drainage.</v>
          </cell>
          <cell r="M119" t="str">
            <v>Slight increase due to more conductive growing conditions.</v>
          </cell>
          <cell r="N119" t="str">
            <v>Significant increase practice must be implemented prior to rainy season.</v>
          </cell>
          <cell r="O119" t="str">
            <v>Slight decrease because of practice application.</v>
          </cell>
          <cell r="P119" t="str">
            <v>Slight increase.</v>
          </cell>
          <cell r="Q119" t="str">
            <v>Cropland, Pasture</v>
          </cell>
        </row>
        <row r="120">
          <cell r="A120" t="str">
            <v>Mulching</v>
          </cell>
          <cell r="B120">
            <v>484</v>
          </cell>
          <cell r="C120" t="str">
            <v>Acre</v>
          </cell>
          <cell r="D120" t="str">
            <v>Not Applicable</v>
          </cell>
          <cell r="E120" t="str">
            <v>Not Applicable</v>
          </cell>
          <cell r="F120" t="str">
            <v>Slight Increase.</v>
          </cell>
          <cell r="G120" t="str">
            <v>Not Applicable.</v>
          </cell>
          <cell r="H120" t="str">
            <v>Slight increase.</v>
          </cell>
          <cell r="I120" t="str">
            <v>Situational</v>
          </cell>
          <cell r="J120" t="str">
            <v>Moderate to significant increase during application.</v>
          </cell>
          <cell r="K120" t="str">
            <v>Negligible.</v>
          </cell>
          <cell r="L120" t="str">
            <v>Slight increase due to conserved moisture and reduced erosion.</v>
          </cell>
          <cell r="M120" t="str">
            <v>Flexibility - Slight decrease due to incorporating practice into the cropping system.</v>
          </cell>
          <cell r="N120" t="str">
            <v>Significant increase practice must applied prior to planting.</v>
          </cell>
          <cell r="O120" t="str">
            <v>Negligible to slight decrease because of application cost.</v>
          </cell>
          <cell r="P120" t="str">
            <v>Slight decrease to slight increase.</v>
          </cell>
          <cell r="Q120" t="str">
            <v>Cropland, Forest, Pasture, Range</v>
          </cell>
        </row>
        <row r="121">
          <cell r="A121" t="str">
            <v>Nutrient Management</v>
          </cell>
          <cell r="B121">
            <v>590</v>
          </cell>
          <cell r="C121" t="str">
            <v>Acre</v>
          </cell>
          <cell r="D121" t="str">
            <v>Not Applicable</v>
          </cell>
          <cell r="E121" t="str">
            <v>Not Applicable</v>
          </cell>
          <cell r="F121" t="str">
            <v>Slight Increase.</v>
          </cell>
          <cell r="G121" t="str">
            <v>Not Applicable.</v>
          </cell>
          <cell r="H121" t="str">
            <v>Slight increase.</v>
          </cell>
          <cell r="I121" t="str">
            <v>Situational</v>
          </cell>
          <cell r="J121" t="str">
            <v>Negligible.</v>
          </cell>
          <cell r="K121" t="str">
            <v>Slight increase to take soil test, calibrate equipment, apply accurate rates, keep records.</v>
          </cell>
          <cell r="L121" t="str">
            <v>Slight increase due to more effective use of nutrients.</v>
          </cell>
          <cell r="M121" t="str">
            <v>Slight decrease due to closer management of nutrient use.</v>
          </cell>
          <cell r="N121" t="str">
            <v>Significant increase practice must be applied in an effective manner.</v>
          </cell>
          <cell r="O121" t="str">
            <v>Slight increase due to higher yields and reduced costs.</v>
          </cell>
          <cell r="P121" t="str">
            <v>Slight decrease or increase.</v>
          </cell>
          <cell r="Q121" t="str">
            <v>Cropland, Forest, Pasture, Range</v>
          </cell>
        </row>
        <row r="122">
          <cell r="A122" t="str">
            <v>Obstruction Removal</v>
          </cell>
          <cell r="B122">
            <v>500</v>
          </cell>
          <cell r="C122" t="str">
            <v>Acre</v>
          </cell>
          <cell r="D122" t="str">
            <v>Not Applicable</v>
          </cell>
          <cell r="E122" t="str">
            <v>Not Applicable</v>
          </cell>
          <cell r="F122" t="str">
            <v>Moderate increase.</v>
          </cell>
          <cell r="G122" t="str">
            <v>Significant.</v>
          </cell>
          <cell r="H122" t="str">
            <v>Not Applicable.</v>
          </cell>
          <cell r="I122" t="str">
            <v>Situational</v>
          </cell>
          <cell r="J122" t="str">
            <v>Negligible.</v>
          </cell>
          <cell r="K122" t="str">
            <v>Slight increase.</v>
          </cell>
          <cell r="L122" t="str">
            <v>Not Applicable.</v>
          </cell>
          <cell r="M122" t="str">
            <v>Not Applicable.</v>
          </cell>
          <cell r="N122" t="str">
            <v>Not Applicable.</v>
          </cell>
          <cell r="O122" t="str">
            <v>Slight to moderate decrease because of application cost.</v>
          </cell>
          <cell r="P122" t="str">
            <v>Slight to moderate decrease.</v>
          </cell>
          <cell r="Q122" t="str">
            <v>Cropland, Forest, Pasture, Range</v>
          </cell>
        </row>
        <row r="123">
          <cell r="A123" t="str">
            <v>Open Channel</v>
          </cell>
          <cell r="B123">
            <v>582</v>
          </cell>
          <cell r="C123" t="str">
            <v>Feet</v>
          </cell>
          <cell r="D123" t="str">
            <v>N/A, if currently farmed, significant if change from non-use to crop.</v>
          </cell>
          <cell r="E123" t="str">
            <v>Slight decrease, channel banks taken out of production.</v>
          </cell>
          <cell r="F123" t="str">
            <v>Moderate increase.</v>
          </cell>
          <cell r="G123" t="str">
            <v>Significant.</v>
          </cell>
          <cell r="H123" t="str">
            <v>Slight to moderate increase.</v>
          </cell>
          <cell r="I123" t="str">
            <v>Situational</v>
          </cell>
          <cell r="J123" t="str">
            <v>Negligible.</v>
          </cell>
          <cell r="K123" t="str">
            <v>Negligible.</v>
          </cell>
          <cell r="L123" t="str">
            <v>Not applicable</v>
          </cell>
          <cell r="M123" t="str">
            <v>Not Applicable.</v>
          </cell>
          <cell r="N123" t="str">
            <v>Not Applicable.</v>
          </cell>
          <cell r="O123" t="str">
            <v>Significant decrease due to construction cost.</v>
          </cell>
          <cell r="P123" t="str">
            <v>Slight to moderate increase.</v>
          </cell>
          <cell r="Q123" t="str">
            <v>Cropland, Forest, Pasture, Range</v>
          </cell>
        </row>
        <row r="124">
          <cell r="A124" t="str">
            <v>Pasture &amp; Hay Planting</v>
          </cell>
          <cell r="B124">
            <v>512</v>
          </cell>
          <cell r="C124" t="str">
            <v>Acre</v>
          </cell>
          <cell r="D124" t="str">
            <v>N/A, if currently grazed, significant if change from crop, non-use or wildlife.</v>
          </cell>
          <cell r="E124" t="str">
            <v>Significant increase if land brought into production.</v>
          </cell>
          <cell r="F124" t="str">
            <v>Slight Increase.</v>
          </cell>
          <cell r="G124" t="str">
            <v>Moderate.</v>
          </cell>
          <cell r="H124" t="str">
            <v>Not Applicable.</v>
          </cell>
          <cell r="I124" t="str">
            <v>Situational</v>
          </cell>
          <cell r="J124" t="str">
            <v>Moderate to significant increase in seedbed preparation and planting.</v>
          </cell>
          <cell r="K124" t="str">
            <v>Negligible.</v>
          </cell>
          <cell r="L124" t="str">
            <v>Not Applicable.</v>
          </cell>
          <cell r="M124" t="str">
            <v>Slight decrease due to deferment of affected area until establishment is complete.</v>
          </cell>
          <cell r="N124" t="str">
            <v>Significant increase,  practice implemented during proper climatic and establishment period.</v>
          </cell>
          <cell r="O124" t="str">
            <v>Slight decrease because of implementation cost.</v>
          </cell>
          <cell r="P124" t="str">
            <v>Slight increase.</v>
          </cell>
          <cell r="Q124" t="str">
            <v>Pasture</v>
          </cell>
        </row>
        <row r="125">
          <cell r="A125" t="str">
            <v>Pest Management</v>
          </cell>
          <cell r="B125">
            <v>595</v>
          </cell>
          <cell r="C125" t="str">
            <v>Acre</v>
          </cell>
          <cell r="D125" t="str">
            <v>Not Applicable</v>
          </cell>
          <cell r="E125" t="str">
            <v>Not Applicable</v>
          </cell>
          <cell r="F125" t="str">
            <v>Slight Increase.</v>
          </cell>
          <cell r="G125" t="str">
            <v>Not Applicable.</v>
          </cell>
          <cell r="H125" t="str">
            <v>Slight increase.</v>
          </cell>
          <cell r="I125" t="str">
            <v>Situational</v>
          </cell>
          <cell r="J125" t="str">
            <v>Slight to moderate increase to scout crops.</v>
          </cell>
          <cell r="K125" t="str">
            <v>Moderate to significant increase for selecting control system, timing, calibration &amp; records.</v>
          </cell>
          <cell r="L125" t="str">
            <v>Slight to moderate increase due to healthier environment for crop production.</v>
          </cell>
          <cell r="M125" t="str">
            <v>Slight decrease due to closer management capabilities and following chemical label.</v>
          </cell>
          <cell r="N125" t="str">
            <v>Significant increase practice must be applied when needed.</v>
          </cell>
          <cell r="O125" t="str">
            <v>Slight increase  because of higher yields and reduced costs.</v>
          </cell>
          <cell r="P125" t="str">
            <v>Slight decrease or increase.</v>
          </cell>
          <cell r="Q125" t="str">
            <v>Cropland</v>
          </cell>
        </row>
        <row r="126">
          <cell r="A126" t="str">
            <v>Pipeline</v>
          </cell>
          <cell r="B126">
            <v>516</v>
          </cell>
          <cell r="C126" t="str">
            <v>Feet</v>
          </cell>
          <cell r="D126" t="str">
            <v>N/A if no change in crops irrigated, significant if water use changes.</v>
          </cell>
          <cell r="E126" t="str">
            <v>Slight short-term decrease, lose cropland as pipeline is installed.</v>
          </cell>
          <cell r="F126" t="str">
            <v>Moderate increase.</v>
          </cell>
          <cell r="G126" t="str">
            <v>Moderate.</v>
          </cell>
          <cell r="H126" t="str">
            <v>Slight increase.</v>
          </cell>
          <cell r="I126" t="str">
            <v>Situational</v>
          </cell>
          <cell r="J126" t="str">
            <v>Slight to moderate decrease.</v>
          </cell>
          <cell r="K126" t="str">
            <v>Slight to moderate decrease.</v>
          </cell>
          <cell r="L126" t="str">
            <v>Not Applicable.</v>
          </cell>
          <cell r="M126" t="str">
            <v>Moderate increase due to enhanced capability of grazing area.</v>
          </cell>
          <cell r="N126" t="str">
            <v>Not Applicable.</v>
          </cell>
          <cell r="O126" t="str">
            <v>Slight to moderate decrease because of implementation cost.</v>
          </cell>
          <cell r="P126" t="str">
            <v>Slight decrease to moderate increase.</v>
          </cell>
          <cell r="Q126" t="str">
            <v>Cropland, Forest, Pasture, Range</v>
          </cell>
        </row>
        <row r="127">
          <cell r="A127" t="str">
            <v>Pond</v>
          </cell>
          <cell r="B127">
            <v>378</v>
          </cell>
          <cell r="C127" t="str">
            <v>Acre</v>
          </cell>
          <cell r="D127" t="str">
            <v>Significant, land use changes to water storage.</v>
          </cell>
          <cell r="E127" t="str">
            <v>Significant decrease, water storage takes land out of production.</v>
          </cell>
          <cell r="F127" t="str">
            <v>Significant increase.</v>
          </cell>
          <cell r="G127" t="str">
            <v>Significant.</v>
          </cell>
          <cell r="H127" t="str">
            <v>Slight to moderate increase.</v>
          </cell>
          <cell r="I127" t="str">
            <v>Situational</v>
          </cell>
          <cell r="J127" t="str">
            <v>Slight to moderate increase depending on use of pond.</v>
          </cell>
          <cell r="K127" t="str">
            <v>Slight to moderate increase depending on use of pond.</v>
          </cell>
          <cell r="L127" t="str">
            <v>Not Applicable.</v>
          </cell>
          <cell r="M127" t="str">
            <v> Not Applicable.</v>
          </cell>
          <cell r="N127" t="str">
            <v>Not Applicable.</v>
          </cell>
          <cell r="O127" t="str">
            <v>Moderate to significant decrease due to high construction cost.</v>
          </cell>
          <cell r="P127" t="str">
            <v>Moderate decrease to significant increase.</v>
          </cell>
          <cell r="Q127" t="str">
            <v>Cropland, Forest, Pasture, Range</v>
          </cell>
        </row>
        <row r="128">
          <cell r="A128" t="str">
            <v>Pond Sealing or Lining</v>
          </cell>
          <cell r="B128">
            <v>521</v>
          </cell>
          <cell r="C128" t="str">
            <v>Acre</v>
          </cell>
          <cell r="D128" t="str">
            <v>Not Applicable</v>
          </cell>
          <cell r="E128" t="str">
            <v>Moderate decrease.</v>
          </cell>
          <cell r="F128" t="str">
            <v>Moderate increase.</v>
          </cell>
          <cell r="G128" t="str">
            <v>Significant.</v>
          </cell>
          <cell r="H128" t="str">
            <v>Slight increase.</v>
          </cell>
          <cell r="I128" t="str">
            <v>Situational</v>
          </cell>
          <cell r="J128" t="str">
            <v>Negligible.</v>
          </cell>
          <cell r="K128" t="str">
            <v>Slight increase.</v>
          </cell>
          <cell r="L128" t="str">
            <v>Not Applicable.</v>
          </cell>
          <cell r="M128" t="str">
            <v>Significant increase due to reduction of seepage losses.</v>
          </cell>
          <cell r="N128" t="str">
            <v>Moderate increase practice should be applied prior to excessive seepage losses.</v>
          </cell>
          <cell r="O128" t="str">
            <v>Slight to moderate decrease due to application costs.</v>
          </cell>
          <cell r="P128" t="str">
            <v>Moderate decrease to significant increase.</v>
          </cell>
          <cell r="Q128" t="str">
            <v>Cropland, Forest, Pasture, Range</v>
          </cell>
        </row>
        <row r="129">
          <cell r="A129" t="str">
            <v>Precision Land Forming</v>
          </cell>
          <cell r="B129">
            <v>462</v>
          </cell>
          <cell r="C129" t="str">
            <v>Acre</v>
          </cell>
          <cell r="D129" t="str">
            <v>Not Applicable</v>
          </cell>
          <cell r="E129" t="str">
            <v>Slight to significant increase.</v>
          </cell>
          <cell r="F129" t="str">
            <v>Moderate increase.</v>
          </cell>
          <cell r="G129" t="str">
            <v>Significant.</v>
          </cell>
          <cell r="H129" t="str">
            <v>Slight increase.</v>
          </cell>
          <cell r="I129" t="str">
            <v>Situational</v>
          </cell>
          <cell r="J129" t="str">
            <v>Slight to moderate increase.</v>
          </cell>
          <cell r="K129" t="str">
            <v>Slight to moderate increase.</v>
          </cell>
          <cell r="L129" t="str">
            <v>Slight increase due to improved drainage.</v>
          </cell>
          <cell r="M129" t="str">
            <v>Slight increase due to more conductive growing conditions.</v>
          </cell>
          <cell r="N129" t="str">
            <v>Significant increase practice must be applied prior to planting.</v>
          </cell>
          <cell r="O129" t="str">
            <v>Slight to moderate decrease because of construction costs.</v>
          </cell>
          <cell r="P129" t="str">
            <v>Slight to moderate decrease.</v>
          </cell>
          <cell r="Q129" t="str">
            <v>Cropland, Forest, Pasture, Range</v>
          </cell>
        </row>
        <row r="130">
          <cell r="A130" t="str">
            <v>Prescribed Burning</v>
          </cell>
          <cell r="B130">
            <v>338</v>
          </cell>
          <cell r="C130" t="str">
            <v>Acre</v>
          </cell>
          <cell r="D130" t="str">
            <v>Not Applicable</v>
          </cell>
          <cell r="E130" t="str">
            <v>Moderate increase,  more land is reclaimed for production.</v>
          </cell>
          <cell r="F130" t="str">
            <v>Slight Increase.</v>
          </cell>
          <cell r="G130" t="str">
            <v>Slight.</v>
          </cell>
          <cell r="H130" t="str">
            <v>Negligible.</v>
          </cell>
          <cell r="I130" t="str">
            <v>Situational</v>
          </cell>
          <cell r="J130" t="str">
            <v>Slight to moderate increase depending on period of burning.</v>
          </cell>
          <cell r="K130" t="str">
            <v>Slight increase determining safe time and management logistics or burning.</v>
          </cell>
          <cell r="L130" t="str">
            <v>Slight increase due to improved forage production quality and quantity.</v>
          </cell>
          <cell r="M130" t="str">
            <v>Moderate decrease due to preparation of area prior to burn.</v>
          </cell>
          <cell r="N130" t="str">
            <v>Significant increase practice must be applied according to climatic and fuel conditions.</v>
          </cell>
          <cell r="O130" t="str">
            <v>Slight increase due to higher yield.</v>
          </cell>
          <cell r="P130" t="str">
            <v>Slight to moderate increase.</v>
          </cell>
          <cell r="Q130" t="str">
            <v>Forest, Range</v>
          </cell>
        </row>
        <row r="131">
          <cell r="A131" t="str">
            <v>Prescribed Grazing</v>
          </cell>
          <cell r="B131" t="str">
            <v>528A</v>
          </cell>
          <cell r="C131" t="str">
            <v>Acre</v>
          </cell>
          <cell r="D131" t="str">
            <v>Not Applicable</v>
          </cell>
          <cell r="E131" t="str">
            <v>Not Applicable</v>
          </cell>
          <cell r="F131" t="str">
            <v>Slight Increase.</v>
          </cell>
          <cell r="G131" t="str">
            <v>Not Applicable.</v>
          </cell>
          <cell r="H131" t="str">
            <v>Negligible.</v>
          </cell>
          <cell r="I131" t="str">
            <v>Situational</v>
          </cell>
          <cell r="J131" t="str">
            <v>Slight to moderate increase to move livestock between pastures.</v>
          </cell>
          <cell r="K131" t="str">
            <v>Slight increase to determine when to move livestock and manage forage.</v>
          </cell>
          <cell r="L131" t="str">
            <v>Slight to moderate increase from improved  health, extended grazing period, improved forage.</v>
          </cell>
          <cell r="M131" t="str">
            <v>Slight to moderate decrease because of increased management.</v>
          </cell>
          <cell r="N131" t="str">
            <v>Significant increase practice must be applied according to forage needs.</v>
          </cell>
          <cell r="O131" t="str">
            <v>Slight to moderate increase due to higher yields and reduced costs.</v>
          </cell>
          <cell r="P131" t="str">
            <v>Slight to moderate increase.</v>
          </cell>
          <cell r="Q131" t="str">
            <v>Forest, Range</v>
          </cell>
        </row>
        <row r="132">
          <cell r="A132" t="str">
            <v>Pumped Well Drain</v>
          </cell>
          <cell r="B132">
            <v>532</v>
          </cell>
          <cell r="C132" t="str">
            <v>Acre</v>
          </cell>
          <cell r="D132" t="str">
            <v>Slight.</v>
          </cell>
          <cell r="E132" t="str">
            <v>Slight to moderate increase.</v>
          </cell>
          <cell r="F132" t="str">
            <v>Significant increase.</v>
          </cell>
          <cell r="G132" t="str">
            <v>Significant.</v>
          </cell>
          <cell r="H132" t="str">
            <v>Slight to moderate increase.</v>
          </cell>
          <cell r="I132" t="str">
            <v>Situational</v>
          </cell>
          <cell r="J132" t="str">
            <v>Moderate increase.</v>
          </cell>
          <cell r="K132" t="str">
            <v>Moderate increase.</v>
          </cell>
          <cell r="L132" t="str">
            <v>Not Applicable.</v>
          </cell>
          <cell r="M132" t="str">
            <v>Slight increase by providing subsurface drainage.</v>
          </cell>
          <cell r="N132" t="str">
            <v>Not Applicable.</v>
          </cell>
          <cell r="O132" t="str">
            <v>Slight to moderate decrease due to application costs.</v>
          </cell>
          <cell r="P132" t="str">
            <v>Slight decrease to moderate increase.</v>
          </cell>
          <cell r="Q132" t="str">
            <v>Cropland, Forest, Pasture, Range</v>
          </cell>
        </row>
        <row r="133">
          <cell r="A133" t="str">
            <v>Pumping Plant for Water Control</v>
          </cell>
          <cell r="B133">
            <v>533</v>
          </cell>
          <cell r="C133" t="str">
            <v>Number</v>
          </cell>
          <cell r="D133" t="str">
            <v>Slight.</v>
          </cell>
          <cell r="E133" t="str">
            <v>Moderate to significant increase.</v>
          </cell>
          <cell r="F133" t="str">
            <v>Significant increase.</v>
          </cell>
          <cell r="G133" t="str">
            <v>Not Applicable.</v>
          </cell>
          <cell r="H133" t="str">
            <v>Slight to moderate increase.</v>
          </cell>
          <cell r="I133" t="str">
            <v>Situational</v>
          </cell>
          <cell r="J133" t="str">
            <v>Moderate increase.</v>
          </cell>
          <cell r="K133" t="str">
            <v>Moderate increase.</v>
          </cell>
          <cell r="L133" t="str">
            <v>Not Applicable.</v>
          </cell>
          <cell r="M133" t="str">
            <v>Slight to moderate increase resulting in proper water management.</v>
          </cell>
          <cell r="N133" t="str">
            <v>Not Applicable.</v>
          </cell>
          <cell r="O133" t="str">
            <v>Slight to moderate decrease because of implementation costs.</v>
          </cell>
          <cell r="P133" t="str">
            <v>Slight to moderate decrease.</v>
          </cell>
          <cell r="Q133" t="str">
            <v>Cropland, Forest, Pasture, Range</v>
          </cell>
        </row>
        <row r="134">
          <cell r="A134" t="str">
            <v>Range Planting</v>
          </cell>
          <cell r="B134">
            <v>550</v>
          </cell>
          <cell r="C134" t="str">
            <v>Acre</v>
          </cell>
          <cell r="D134" t="str">
            <v>N/A, if currently grazed, significant if change from crop, non-use or wildlife.</v>
          </cell>
          <cell r="E134" t="str">
            <v>Significant increase if land is brought into production.</v>
          </cell>
          <cell r="F134" t="str">
            <v>Slight Increase.</v>
          </cell>
          <cell r="G134" t="str">
            <v>Moderate.</v>
          </cell>
          <cell r="H134" t="str">
            <v>Not Applicable.</v>
          </cell>
          <cell r="I134" t="str">
            <v>Situational</v>
          </cell>
          <cell r="J134" t="str">
            <v>Slight increase.</v>
          </cell>
          <cell r="K134" t="str">
            <v>Slight increase.</v>
          </cell>
          <cell r="L134" t="str">
            <v>Not Applicable.</v>
          </cell>
          <cell r="M134" t="str">
            <v>Slight decrease due to deferment of affected area until establishment is complete.</v>
          </cell>
          <cell r="N134" t="str">
            <v>Significant increase practice must be implemented during climatic and establishment period.</v>
          </cell>
          <cell r="O134" t="str">
            <v>Slight decrease because of implementation costs.</v>
          </cell>
          <cell r="P134" t="str">
            <v>Slight increase.</v>
          </cell>
          <cell r="Q134" t="str">
            <v>Range</v>
          </cell>
        </row>
        <row r="135">
          <cell r="A135" t="str">
            <v>Recreation Area Improvement</v>
          </cell>
          <cell r="B135">
            <v>562</v>
          </cell>
          <cell r="C135" t="str">
            <v>Acre</v>
          </cell>
          <cell r="D135" t="str">
            <v>N/A, if currently recreation use, significant if converted from cropland.</v>
          </cell>
          <cell r="E135" t="str">
            <v>N/A, if currently recreation. Significant decrease is land taken out of production.</v>
          </cell>
          <cell r="F135" t="str">
            <v>Slight Increase.</v>
          </cell>
          <cell r="G135" t="str">
            <v>Moderate.</v>
          </cell>
          <cell r="H135" t="str">
            <v>Slight increase.</v>
          </cell>
          <cell r="I135" t="str">
            <v>Situational</v>
          </cell>
          <cell r="J135" t="str">
            <v>Negligible.</v>
          </cell>
          <cell r="K135" t="str">
            <v>Negligible.</v>
          </cell>
          <cell r="L135" t="str">
            <v>Not Applicable.</v>
          </cell>
          <cell r="M135" t="str">
            <v>Not Applicable.</v>
          </cell>
          <cell r="N135" t="str">
            <v>Not Applicable.</v>
          </cell>
          <cell r="O135" t="str">
            <v>Slight to moderate decrease due to construction costs.</v>
          </cell>
          <cell r="P135" t="str">
            <v>Slight decrease to moderate increase.</v>
          </cell>
          <cell r="Q135" t="str">
            <v>Forest, Pasture, Range</v>
          </cell>
        </row>
        <row r="136">
          <cell r="A136" t="str">
            <v>Recreation Land Grading &amp; Shaping</v>
          </cell>
          <cell r="B136">
            <v>566</v>
          </cell>
          <cell r="C136" t="str">
            <v>Acre</v>
          </cell>
          <cell r="D136" t="str">
            <v>N/A, if currently recreation use, significant if converted from cropland.</v>
          </cell>
          <cell r="E136" t="str">
            <v>N/A, if currently recreation. Significant decrease is land taken out of production.</v>
          </cell>
          <cell r="F136" t="str">
            <v>Moderate increase.</v>
          </cell>
          <cell r="G136" t="str">
            <v>Significant.</v>
          </cell>
          <cell r="H136" t="str">
            <v>Slight increase.</v>
          </cell>
          <cell r="I136" t="str">
            <v>Situational</v>
          </cell>
          <cell r="J136" t="str">
            <v>Negligible.</v>
          </cell>
          <cell r="K136" t="str">
            <v>Negligible.</v>
          </cell>
          <cell r="L136" t="str">
            <v>Not Applicable.</v>
          </cell>
          <cell r="M136" t="str">
            <v>Not Applicable.</v>
          </cell>
          <cell r="N136" t="str">
            <v>Significant increase practice must be completed to permit installation of recreation facilities.</v>
          </cell>
          <cell r="O136" t="str">
            <v>Slight to moderate decrease due to construction costs,</v>
          </cell>
          <cell r="P136" t="str">
            <v>Slight decrease to moderate increase.</v>
          </cell>
          <cell r="Q136" t="str">
            <v>Cropland, Forest, Pasture, Range</v>
          </cell>
        </row>
        <row r="137">
          <cell r="A137" t="str">
            <v>Recreation Trail &amp; Walkway</v>
          </cell>
          <cell r="B137">
            <v>568</v>
          </cell>
          <cell r="C137" t="str">
            <v>Feet</v>
          </cell>
          <cell r="D137" t="str">
            <v>Significant, cropland converted to walkway.</v>
          </cell>
          <cell r="E137" t="str">
            <v>Slight decrease, if land taken out of production.</v>
          </cell>
          <cell r="F137" t="str">
            <v>Moderate increase.</v>
          </cell>
          <cell r="G137" t="str">
            <v>Significant.</v>
          </cell>
          <cell r="H137" t="str">
            <v>Slight increase.</v>
          </cell>
          <cell r="I137" t="str">
            <v>Situational</v>
          </cell>
          <cell r="J137" t="str">
            <v>Negligible.</v>
          </cell>
          <cell r="K137" t="str">
            <v>Negligible.</v>
          </cell>
          <cell r="L137" t="str">
            <v>Not Applicable.</v>
          </cell>
          <cell r="M137" t="str">
            <v>Not Applicable.</v>
          </cell>
          <cell r="N137" t="str">
            <v>Not Applicable.</v>
          </cell>
          <cell r="O137" t="str">
            <v>Slight decrease because of construction costs.</v>
          </cell>
          <cell r="P137" t="str">
            <v>Slight decrease to moderate increase.</v>
          </cell>
          <cell r="Q137" t="str">
            <v>Cropland, Forest, Pasture, Range</v>
          </cell>
        </row>
        <row r="138">
          <cell r="A138" t="str">
            <v>Regulating Water in Drainage Systems</v>
          </cell>
          <cell r="B138">
            <v>554</v>
          </cell>
          <cell r="C138" t="str">
            <v>Acre</v>
          </cell>
          <cell r="D138" t="str">
            <v>Slight to moderate.</v>
          </cell>
          <cell r="F138" t="str">
            <v>Significant increase.</v>
          </cell>
          <cell r="G138" t="str">
            <v>Significant.</v>
          </cell>
          <cell r="H138" t="str">
            <v>Slight to moderate increase.</v>
          </cell>
          <cell r="I138" t="str">
            <v>Situational</v>
          </cell>
          <cell r="J138" t="str">
            <v>Slight to moderate increase</v>
          </cell>
          <cell r="K138" t="str">
            <v>Moderate increase.</v>
          </cell>
          <cell r="L138" t="str">
            <v>Slight increase due to improved drainage or holding capacity.</v>
          </cell>
          <cell r="M138" t="str">
            <v>Slight increase due to more conductive growing conditions.</v>
          </cell>
          <cell r="N138" t="str">
            <v>Significant increase, applied to conserve surface or subsurface water by controlling outflow.</v>
          </cell>
          <cell r="O138" t="str">
            <v>Slight to moderate decrease due to implementation costs.</v>
          </cell>
          <cell r="P138" t="str">
            <v>Slight decrease to moderate increase.</v>
          </cell>
          <cell r="Q138" t="str">
            <v>Cropland, Forest, Pasture, Range</v>
          </cell>
        </row>
        <row r="139">
          <cell r="A139" t="str">
            <v>Residue Mgmt, Mulch Till</v>
          </cell>
          <cell r="B139" t="str">
            <v>329B</v>
          </cell>
          <cell r="C139" t="str">
            <v>Acre</v>
          </cell>
          <cell r="D139" t="str">
            <v>Not Applicable</v>
          </cell>
          <cell r="E139" t="str">
            <v>Not Applicable</v>
          </cell>
          <cell r="F139" t="str">
            <v>Slight Increase.</v>
          </cell>
          <cell r="G139" t="str">
            <v>Not Applicable.</v>
          </cell>
          <cell r="H139" t="str">
            <v>Slight increase.</v>
          </cell>
          <cell r="I139" t="str">
            <v>Situational</v>
          </cell>
          <cell r="J139" t="str">
            <v>Slight to moderate decrease with fewer tillage operations.</v>
          </cell>
          <cell r="K139" t="str">
            <v>Slight increase.</v>
          </cell>
          <cell r="L139" t="str">
            <v>Slight decrease in short term, long-term moderate increase.</v>
          </cell>
          <cell r="M139" t="str">
            <v>Slight to moderate decrease because of adoption of new technology.</v>
          </cell>
          <cell r="N139" t="str">
            <v>Slight to moderate decrease, longer field season.</v>
          </cell>
          <cell r="O139" t="str">
            <v>Slight increase due to reduced costs.</v>
          </cell>
          <cell r="P139" t="str">
            <v>Slight decrease or increase.</v>
          </cell>
          <cell r="Q139" t="str">
            <v>Cropland</v>
          </cell>
        </row>
        <row r="140">
          <cell r="A140" t="str">
            <v>Residue Mgmt, No Till &amp; Strip Till</v>
          </cell>
          <cell r="B140" t="str">
            <v>329A</v>
          </cell>
          <cell r="C140" t="str">
            <v>Acre</v>
          </cell>
          <cell r="D140" t="str">
            <v>Not Applicable</v>
          </cell>
          <cell r="E140" t="str">
            <v>Not Applicable</v>
          </cell>
          <cell r="F140" t="str">
            <v>Moderate increase.</v>
          </cell>
          <cell r="G140" t="str">
            <v>Not Applicable.</v>
          </cell>
          <cell r="H140" t="str">
            <v>Slight increase.</v>
          </cell>
          <cell r="I140" t="str">
            <v>Situational</v>
          </cell>
          <cell r="J140" t="str">
            <v>Slight to moderate decrease with fewer tillage operations.</v>
          </cell>
          <cell r="K140" t="str">
            <v>Slight to moderate increase to control weeds and other unique problems in residue.</v>
          </cell>
          <cell r="L140" t="str">
            <v>Slight decrease in short term, long-term moderate increase.</v>
          </cell>
          <cell r="M140" t="str">
            <v>Slight to moderate decrease because of adoption of new technology.</v>
          </cell>
          <cell r="N140" t="str">
            <v>Slight to moderate decrease, longer field season.</v>
          </cell>
          <cell r="O140" t="str">
            <v>Slight increase due to reduced costs.</v>
          </cell>
          <cell r="P140" t="str">
            <v>Slight decrease or increase.</v>
          </cell>
          <cell r="Q140" t="str">
            <v>Cropland</v>
          </cell>
        </row>
        <row r="141">
          <cell r="A141" t="str">
            <v>Residue Mgmt, Ridge Till</v>
          </cell>
          <cell r="B141" t="str">
            <v>329C</v>
          </cell>
          <cell r="C141" t="str">
            <v>Acre</v>
          </cell>
          <cell r="D141" t="str">
            <v>Not Applicable</v>
          </cell>
          <cell r="E141" t="str">
            <v>Not Applicable</v>
          </cell>
          <cell r="F141" t="str">
            <v>Slight Increase.</v>
          </cell>
          <cell r="G141" t="str">
            <v>Not Applicable.</v>
          </cell>
          <cell r="H141" t="str">
            <v> Slight increase.</v>
          </cell>
          <cell r="I141" t="str">
            <v>Situational</v>
          </cell>
          <cell r="J141" t="str">
            <v>Slight to moderate decrease with fewer tillage operations.</v>
          </cell>
          <cell r="K141" t="str">
            <v>Slight increase.</v>
          </cell>
          <cell r="L141" t="str">
            <v>Slight decrease in short term, long-term moderate increase.</v>
          </cell>
          <cell r="M141" t="str">
            <v>Slight to moderate decrease because of adoption of new technology.</v>
          </cell>
          <cell r="N141" t="str">
            <v>Slight to moderate decrease, longer field season.</v>
          </cell>
          <cell r="O141" t="str">
            <v>Slight increase due to reduced costs.</v>
          </cell>
          <cell r="P141" t="str">
            <v>Slight decrease or increase.</v>
          </cell>
          <cell r="Q141" t="str">
            <v>Cropland</v>
          </cell>
        </row>
        <row r="142">
          <cell r="A142" t="str">
            <v>Residue Mgmt, Seasonal</v>
          </cell>
          <cell r="B142">
            <v>344</v>
          </cell>
          <cell r="C142" t="str">
            <v>Acre</v>
          </cell>
          <cell r="D142" t="str">
            <v>Not Applicable</v>
          </cell>
          <cell r="E142" t="str">
            <v>Not Applicable</v>
          </cell>
          <cell r="F142" t="str">
            <v>Slight Increase.</v>
          </cell>
          <cell r="G142" t="str">
            <v>Not Applicable.</v>
          </cell>
          <cell r="H142" t="str">
            <v>Slight increase.</v>
          </cell>
          <cell r="I142" t="str">
            <v>Situational</v>
          </cell>
          <cell r="J142" t="str">
            <v>Slight increase.</v>
          </cell>
          <cell r="K142" t="str">
            <v>Slight increase.</v>
          </cell>
          <cell r="L142" t="str">
            <v>Slight decrease in short term, long-term moderate increase.</v>
          </cell>
          <cell r="M142" t="str">
            <v>Slight to moderate decrease because of adoption of new technology.</v>
          </cell>
          <cell r="N142" t="str">
            <v>Slight to moderate decrease, longer field season.</v>
          </cell>
          <cell r="O142" t="str">
            <v>Slight increase due to reduced costs.</v>
          </cell>
          <cell r="P142" t="str">
            <v>Slight decrease or increase.</v>
          </cell>
          <cell r="Q142" t="str">
            <v>Cropland</v>
          </cell>
        </row>
        <row r="143">
          <cell r="A143" t="str">
            <v>Restoration and Management of Declining Habitats</v>
          </cell>
          <cell r="B143">
            <v>643</v>
          </cell>
          <cell r="C143" t="str">
            <v>Acre</v>
          </cell>
          <cell r="D143" t="str">
            <v>Not Applicable</v>
          </cell>
          <cell r="E143" t="str">
            <v>Not Applicable</v>
          </cell>
          <cell r="F143" t="str">
            <v>Moderate increase.</v>
          </cell>
          <cell r="G143" t="str">
            <v>Slight.</v>
          </cell>
          <cell r="H143" t="str">
            <v>Negligible.</v>
          </cell>
          <cell r="I143" t="str">
            <v>Situational</v>
          </cell>
          <cell r="J143" t="str">
            <v>Negligible to significant increase depending if habitat is natural or artificial maintained.</v>
          </cell>
          <cell r="K143" t="str">
            <v>Negligible. </v>
          </cell>
          <cell r="L143" t="str">
            <v>Slight to moderate increase due to improved habitat.</v>
          </cell>
          <cell r="M143" t="str">
            <v>Significant to moderate increase in habitat capabilities.</v>
          </cell>
          <cell r="N143" t="str">
            <v>Not Applicable.</v>
          </cell>
          <cell r="O143" t="str">
            <v>Negligible decrease because of implementation costs.</v>
          </cell>
          <cell r="P143" t="str">
            <v>Slight to significant decrease.</v>
          </cell>
          <cell r="Q143" t="str">
            <v>Cropland, Forest, Pasture, Range</v>
          </cell>
        </row>
        <row r="144">
          <cell r="A144" t="str">
            <v>Riparian Forest Buffer</v>
          </cell>
          <cell r="B144">
            <v>391</v>
          </cell>
          <cell r="C144" t="str">
            <v>Acre</v>
          </cell>
          <cell r="D144" t="str">
            <v>Slight to significant.</v>
          </cell>
          <cell r="E144" t="str">
            <v>Slight to significant.</v>
          </cell>
          <cell r="F144" t="str">
            <v>Slight Increase.</v>
          </cell>
          <cell r="G144" t="str">
            <v>Significant.</v>
          </cell>
          <cell r="H144" t="str">
            <v>Slight increase.</v>
          </cell>
          <cell r="I144" t="str">
            <v>Situational</v>
          </cell>
          <cell r="J144" t="str">
            <v>Slight to moderate decrease with land taken out of production.</v>
          </cell>
          <cell r="K144" t="str">
            <v>Slight increase.</v>
          </cell>
          <cell r="L144" t="str">
            <v>Not Applicable.</v>
          </cell>
          <cell r="M144" t="str">
            <v>Not Applicable.</v>
          </cell>
          <cell r="N144" t="str">
            <v>Not Applicable.</v>
          </cell>
          <cell r="O144" t="str">
            <v>Slight to moderate decrease due to establishment cost.</v>
          </cell>
          <cell r="P144" t="str">
            <v>Slight increase to significant decrease.</v>
          </cell>
          <cell r="Q144" t="str">
            <v>Forest</v>
          </cell>
        </row>
        <row r="145">
          <cell r="A145" t="str">
            <v>Riparian Herbaceous Cover</v>
          </cell>
          <cell r="B145">
            <v>390</v>
          </cell>
          <cell r="C145" t="str">
            <v>Acre</v>
          </cell>
          <cell r="D145" t="str">
            <v>Slight to significant.</v>
          </cell>
          <cell r="E145" t="str">
            <v>Slight to significant.</v>
          </cell>
          <cell r="F145" t="str">
            <v>Slight Increase.</v>
          </cell>
          <cell r="G145" t="str">
            <v>Significant.</v>
          </cell>
          <cell r="H145" t="str">
            <v>Slight increase.</v>
          </cell>
          <cell r="I145" t="str">
            <v>Situational</v>
          </cell>
          <cell r="J145" t="str">
            <v>Slight to moderate decrease with land taken out of production.</v>
          </cell>
          <cell r="K145" t="str">
            <v>Slight increase.</v>
          </cell>
          <cell r="L145" t="str">
            <v>Not Applicable.</v>
          </cell>
          <cell r="M145" t="str">
            <v>Not Applicable.</v>
          </cell>
          <cell r="N145" t="str">
            <v>Not Applicable.</v>
          </cell>
          <cell r="O145" t="str">
            <v>Slight to moderate decrease due to establishment cost.</v>
          </cell>
          <cell r="P145" t="str">
            <v>Slight increase to moderate decrease.</v>
          </cell>
          <cell r="Q145" t="str">
            <v>Cropland, Forest, Pasture, Range</v>
          </cell>
        </row>
        <row r="146">
          <cell r="A146" t="str">
            <v>Rock Barrier</v>
          </cell>
          <cell r="B146">
            <v>555</v>
          </cell>
          <cell r="C146" t="str">
            <v>Feet</v>
          </cell>
          <cell r="D146" t="str">
            <v>Not Applicable</v>
          </cell>
          <cell r="E146" t="str">
            <v>Not Applicable</v>
          </cell>
          <cell r="F146" t="str">
            <v>Moderate increase.</v>
          </cell>
          <cell r="G146" t="str">
            <v>Significant.</v>
          </cell>
          <cell r="H146" t="str">
            <v>Slight increase.</v>
          </cell>
          <cell r="I146" t="str">
            <v>Situational</v>
          </cell>
          <cell r="J146" t="str">
            <v>Slight increase.</v>
          </cell>
          <cell r="K146" t="str">
            <v>Slight increase.</v>
          </cell>
          <cell r="L146" t="str">
            <v>Not Applicable.</v>
          </cell>
          <cell r="M146" t="str">
            <v>Slight to moderate increase due to stabilization of steeply sloping land.</v>
          </cell>
          <cell r="N146" t="str">
            <v>Not Applicable.</v>
          </cell>
          <cell r="O146" t="str">
            <v>Moderate to significant decrease because of construction cost.</v>
          </cell>
          <cell r="P146" t="str">
            <v>Slight to moderate decrease.</v>
          </cell>
          <cell r="Q146" t="str">
            <v>Cropland, Forest, Pasture, Range</v>
          </cell>
        </row>
        <row r="147">
          <cell r="A147" t="str">
            <v>Roof Runoff Mgmt</v>
          </cell>
          <cell r="B147">
            <v>558</v>
          </cell>
          <cell r="C147" t="str">
            <v>Number</v>
          </cell>
          <cell r="D147" t="str">
            <v>Not Applicable</v>
          </cell>
          <cell r="E147" t="str">
            <v>Not Applicable</v>
          </cell>
          <cell r="F147" t="str">
            <v>Moderate increase.</v>
          </cell>
          <cell r="G147" t="str">
            <v>Moderate.</v>
          </cell>
          <cell r="H147" t="str">
            <v>Negligible.</v>
          </cell>
          <cell r="I147" t="str">
            <v>Situational</v>
          </cell>
          <cell r="J147" t="str">
            <v>Slight increase.</v>
          </cell>
          <cell r="K147" t="str">
            <v>Slight increase.</v>
          </cell>
          <cell r="L147" t="str">
            <v>Not Applicable.</v>
          </cell>
          <cell r="M147" t="str">
            <v>Not Applicable.</v>
          </cell>
          <cell r="N147" t="str">
            <v>Not Applicable.</v>
          </cell>
          <cell r="O147" t="str">
            <v>Slight decrease due to construction cost.</v>
          </cell>
          <cell r="P147" t="str">
            <v>Slight decrease.</v>
          </cell>
          <cell r="Q147" t="str">
            <v>Cropland, Forest, Pasture, Range</v>
          </cell>
        </row>
        <row r="148">
          <cell r="A148" t="str">
            <v>Row Arrangement</v>
          </cell>
          <cell r="B148">
            <v>557</v>
          </cell>
          <cell r="C148" t="str">
            <v>Acre</v>
          </cell>
          <cell r="D148" t="str">
            <v>Not Applicable</v>
          </cell>
          <cell r="E148" t="str">
            <v>Not Applicable</v>
          </cell>
          <cell r="F148" t="str">
            <v>Negligible. </v>
          </cell>
          <cell r="G148" t="str">
            <v>Not Applicable.</v>
          </cell>
          <cell r="H148" t="str">
            <v>Negligible.</v>
          </cell>
          <cell r="I148" t="str">
            <v>Situational</v>
          </cell>
          <cell r="J148" t="str">
            <v>Slight to moderate increase.</v>
          </cell>
          <cell r="K148" t="str">
            <v>Slight increase.</v>
          </cell>
          <cell r="L148" t="str">
            <v>Slight increase due to adequate drainage and erosion control.</v>
          </cell>
          <cell r="M148" t="str">
            <v>Slight decrease due to following designed row pattern.</v>
          </cell>
          <cell r="N148" t="str">
            <v>Negligible.</v>
          </cell>
          <cell r="O148" t="str">
            <v>Slight decrease due to high fuel and labor requirements.</v>
          </cell>
          <cell r="P148" t="str">
            <v>Slight decrease to slight increase.</v>
          </cell>
          <cell r="Q148" t="str">
            <v>Cropland</v>
          </cell>
        </row>
        <row r="149">
          <cell r="A149" t="str">
            <v>Runoff Mgmt System</v>
          </cell>
          <cell r="B149">
            <v>570</v>
          </cell>
          <cell r="C149" t="str">
            <v>Number</v>
          </cell>
          <cell r="D149" t="str">
            <v>Not Applicable</v>
          </cell>
          <cell r="E149" t="str">
            <v>Not Applicable</v>
          </cell>
          <cell r="F149" t="str">
            <v>Moderate increase.</v>
          </cell>
          <cell r="G149" t="str">
            <v>Significant.</v>
          </cell>
          <cell r="H149" t="str">
            <v>Moderate increase.</v>
          </cell>
          <cell r="I149" t="str">
            <v>Situational</v>
          </cell>
          <cell r="J149" t="str">
            <v>Slight increase.</v>
          </cell>
          <cell r="K149" t="str">
            <v>Slight increase.</v>
          </cell>
          <cell r="L149" t="str">
            <v>Not Applicable.</v>
          </cell>
          <cell r="M149" t="str">
            <v>Not Applicable.</v>
          </cell>
          <cell r="N149" t="str">
            <v>Significant increase, practice must be in place prior to construction start.</v>
          </cell>
          <cell r="O149" t="str">
            <v>Slight to moderate decrease due to construction costs.</v>
          </cell>
          <cell r="P149" t="str">
            <v>Slight decrease to moderate increase.</v>
          </cell>
          <cell r="Q149" t="str">
            <v>Cropland, Forest, Pasture, Range</v>
          </cell>
        </row>
        <row r="150">
          <cell r="A150" t="str">
            <v>Sediment Basin</v>
          </cell>
          <cell r="B150">
            <v>350</v>
          </cell>
          <cell r="C150" t="str">
            <v>Number</v>
          </cell>
          <cell r="D150" t="str">
            <v>Significant, convert to water &amp; sediment storage.</v>
          </cell>
          <cell r="E150" t="str">
            <v>Significant decrease, land converted to water &amp; sediment storage.</v>
          </cell>
          <cell r="F150" t="str">
            <v>Significant increase.</v>
          </cell>
          <cell r="G150" t="str">
            <v>Significant.</v>
          </cell>
          <cell r="H150" t="str">
            <v>Moderate increase.</v>
          </cell>
          <cell r="I150" t="str">
            <v>Situational</v>
          </cell>
          <cell r="J150" t="str">
            <v>Negligible.</v>
          </cell>
          <cell r="K150" t="str">
            <v>Negligible.</v>
          </cell>
          <cell r="L150" t="str">
            <v>Not Applicable.</v>
          </cell>
          <cell r="M150" t="str">
            <v>Significant increase in preserving the capacity of waterways.</v>
          </cell>
          <cell r="N150" t="str">
            <v>Not Applicable.</v>
          </cell>
          <cell r="O150" t="str">
            <v>Moderate to significant decrease to construction costs.</v>
          </cell>
          <cell r="P150" t="str">
            <v>Moderate decrease to slight increase.</v>
          </cell>
          <cell r="Q150" t="str">
            <v>Cropland, Forest, Pasture, Range</v>
          </cell>
        </row>
        <row r="151">
          <cell r="A151" t="str">
            <v>Shallow Water Management for Wildlife</v>
          </cell>
          <cell r="B151">
            <v>646</v>
          </cell>
          <cell r="C151" t="str">
            <v>Acre</v>
          </cell>
          <cell r="D151" t="str">
            <v>Not Applicable</v>
          </cell>
          <cell r="E151" t="str">
            <v>Not Applicable</v>
          </cell>
          <cell r="F151" t="str">
            <v>Moderate increase.</v>
          </cell>
          <cell r="G151" t="str">
            <v>Slight.</v>
          </cell>
          <cell r="H151" t="str">
            <v>Negligible.</v>
          </cell>
          <cell r="I151" t="str">
            <v>Situational</v>
          </cell>
          <cell r="J151" t="str">
            <v>Negligible to significant increase depending if water level is natural or artificial maintained.</v>
          </cell>
          <cell r="K151" t="str">
            <v>Negligible. </v>
          </cell>
          <cell r="L151" t="str">
            <v>Slight to moderate increase due to improved habitat.</v>
          </cell>
          <cell r="M151" t="str">
            <v>Significant to moderate increase in habitat capabilities.</v>
          </cell>
          <cell r="N151" t="str">
            <v>Not Applicable.</v>
          </cell>
          <cell r="O151" t="str">
            <v>Negligible decrease because of implementation costs.</v>
          </cell>
          <cell r="P151" t="str">
            <v>Slight increase to moderate decrease.</v>
          </cell>
          <cell r="Q151" t="str">
            <v>Cropland, Forest, Pasture, Range</v>
          </cell>
        </row>
        <row r="152">
          <cell r="A152" t="str">
            <v>Shrub Pruning</v>
          </cell>
          <cell r="B152">
            <v>660</v>
          </cell>
          <cell r="C152" t="str">
            <v>Acre</v>
          </cell>
          <cell r="D152" t="str">
            <v>Not Applicable</v>
          </cell>
          <cell r="E152" t="str">
            <v>Not Applicable</v>
          </cell>
          <cell r="F152" t="str">
            <v>Negligible. </v>
          </cell>
          <cell r="G152" t="str">
            <v>Moderate.</v>
          </cell>
          <cell r="H152" t="str">
            <v>Slight increase.</v>
          </cell>
          <cell r="I152" t="str">
            <v>Situational</v>
          </cell>
          <cell r="J152" t="str">
            <v>Moderate increase.</v>
          </cell>
          <cell r="K152" t="str">
            <v>Slight increase.</v>
          </cell>
          <cell r="L152" t="str">
            <v>Slight increase due to improved growing conditions.</v>
          </cell>
          <cell r="M152" t="str">
            <v>Not Applicable.</v>
          </cell>
          <cell r="N152" t="str">
            <v>Significant increase, consider effects on the nesting and breeding or arboreal species.</v>
          </cell>
          <cell r="O152" t="str">
            <v>Slight decrease due to implementation cost.</v>
          </cell>
          <cell r="P152" t="str">
            <v>Slight decrease.</v>
          </cell>
          <cell r="Q152" t="str">
            <v>Forest</v>
          </cell>
        </row>
        <row r="153">
          <cell r="A153" t="str">
            <v>Soil Salinity Mgmt-Nonirrigated</v>
          </cell>
          <cell r="B153">
            <v>571</v>
          </cell>
          <cell r="C153" t="str">
            <v>Acre</v>
          </cell>
          <cell r="D153" t="str">
            <v>Slight to moderate.</v>
          </cell>
          <cell r="E153" t="str">
            <v>Slight to moderate increase.</v>
          </cell>
          <cell r="F153" t="str">
            <v>Slight Increase.</v>
          </cell>
          <cell r="G153" t="str">
            <v>Moderate.</v>
          </cell>
          <cell r="H153" t="str">
            <v>Slight increase.</v>
          </cell>
          <cell r="I153" t="str">
            <v>Situational</v>
          </cell>
          <cell r="J153" t="str">
            <v>Slight to moderate increase.</v>
          </cell>
          <cell r="K153" t="str">
            <v>Moderate increase.</v>
          </cell>
          <cell r="L153" t="str">
            <v>Slight increase due to reduction of salts.</v>
          </cell>
          <cell r="M153" t="str">
            <v>Slight increase due to more conductive growing conditions.</v>
          </cell>
          <cell r="N153" t="str">
            <v>Not Applicable.</v>
          </cell>
          <cell r="O153" t="str">
            <v>Slight to moderate decrease because of construction and/or establishment costs.</v>
          </cell>
          <cell r="P153" t="str">
            <v>Slight decrease to moderate increase.</v>
          </cell>
          <cell r="Q153" t="str">
            <v>Cropland, Forest, Pasture, Range</v>
          </cell>
        </row>
        <row r="154">
          <cell r="A154" t="str">
            <v>Spoil Spreading</v>
          </cell>
          <cell r="B154">
            <v>572</v>
          </cell>
          <cell r="C154" t="str">
            <v>Feet</v>
          </cell>
          <cell r="D154" t="str">
            <v>Slight to significant.</v>
          </cell>
          <cell r="E154" t="str">
            <v>Slight to significant.</v>
          </cell>
          <cell r="F154" t="str">
            <v>Moderate increase.</v>
          </cell>
          <cell r="G154" t="str">
            <v>Moderate.</v>
          </cell>
          <cell r="H154" t="str">
            <v>Not Applicable.</v>
          </cell>
          <cell r="I154" t="str">
            <v>Situational</v>
          </cell>
          <cell r="J154" t="str">
            <v>Negligible.</v>
          </cell>
          <cell r="K154" t="str">
            <v>Negligible.</v>
          </cell>
          <cell r="L154" t="str">
            <v>Not Applicable.</v>
          </cell>
          <cell r="M154" t="str">
            <v>Slight increase by permitting use of land occupied by spoil.</v>
          </cell>
          <cell r="N154" t="str">
            <v>Not Applicable.</v>
          </cell>
          <cell r="O154" t="str">
            <v>Moderate to significant decrease due to construction costs.</v>
          </cell>
          <cell r="P154" t="str">
            <v>Moderate decrease.</v>
          </cell>
          <cell r="Q154" t="str">
            <v>Cropland, Forest, Pasture, Range</v>
          </cell>
        </row>
        <row r="155">
          <cell r="A155" t="str">
            <v>Spring Development</v>
          </cell>
          <cell r="B155">
            <v>574</v>
          </cell>
          <cell r="C155" t="str">
            <v>Number</v>
          </cell>
          <cell r="D155" t="str">
            <v>N/A, if currently grazed or wildlife, significant it change from cropland.</v>
          </cell>
          <cell r="E155" t="str">
            <v>Significant increase if land is brought into production.</v>
          </cell>
          <cell r="F155" t="str">
            <v>Moderate increase.</v>
          </cell>
          <cell r="G155" t="str">
            <v> Significant.</v>
          </cell>
          <cell r="H155" t="str">
            <v>Slight increase.</v>
          </cell>
          <cell r="I155" t="str">
            <v>Situational</v>
          </cell>
          <cell r="J155" t="str">
            <v>Slight to moderate increase.</v>
          </cell>
          <cell r="K155" t="str">
            <v>Slight to moderate increase.</v>
          </cell>
          <cell r="L155" t="str">
            <v>Not Applicable.</v>
          </cell>
          <cell r="M155" t="str">
            <v>Slight increase due dependable water supply.</v>
          </cell>
          <cell r="N155" t="str">
            <v>Not Applicable.</v>
          </cell>
          <cell r="O155" t="str">
            <v>Moderate decrease due to construction costs.</v>
          </cell>
          <cell r="P155" t="str">
            <v>Slight to moderate increase.</v>
          </cell>
          <cell r="Q155" t="str">
            <v>Cropland, Forest, Pasture, Range</v>
          </cell>
        </row>
        <row r="156">
          <cell r="A156" t="str">
            <v>Stream Channel Stabilization</v>
          </cell>
          <cell r="B156">
            <v>584</v>
          </cell>
          <cell r="C156" t="str">
            <v>Feet</v>
          </cell>
          <cell r="D156" t="str">
            <v>Not Applicable</v>
          </cell>
          <cell r="E156" t="str">
            <v>Slight decrease, channel banks out of crop production.</v>
          </cell>
          <cell r="F156" t="str">
            <v>Moderate increase.</v>
          </cell>
          <cell r="G156" t="str">
            <v>Significant.</v>
          </cell>
          <cell r="H156" t="str">
            <v>Slight to moderate increase.</v>
          </cell>
          <cell r="I156" t="str">
            <v>Situational</v>
          </cell>
          <cell r="J156" t="str">
            <v>Slight increase.</v>
          </cell>
          <cell r="K156" t="str">
            <v>Slight increase.</v>
          </cell>
          <cell r="L156" t="str">
            <v>Not Applicable.</v>
          </cell>
          <cell r="M156" t="str">
            <v>Not Applicable.</v>
          </cell>
          <cell r="N156" t="str">
            <v>Not Applicable.</v>
          </cell>
          <cell r="O156" t="str">
            <v>Significant decrease due to construction or establishment costs.</v>
          </cell>
          <cell r="P156" t="str">
            <v>Moderate decrease.</v>
          </cell>
          <cell r="Q156" t="str">
            <v>Cropland, Forest, Pasture, Range</v>
          </cell>
        </row>
        <row r="157">
          <cell r="A157" t="str">
            <v>Streambank &amp; Shoreline Protection</v>
          </cell>
          <cell r="B157">
            <v>580</v>
          </cell>
          <cell r="C157" t="str">
            <v>Feet</v>
          </cell>
          <cell r="D157" t="str">
            <v>Not Applicable</v>
          </cell>
          <cell r="E157" t="str">
            <v>Slight decrease, channel banks out of crop production.</v>
          </cell>
          <cell r="F157" t="str">
            <v>Moderate increase.</v>
          </cell>
          <cell r="G157" t="str">
            <v>Significant.</v>
          </cell>
          <cell r="H157" t="str">
            <v>Slight to moderate increase.</v>
          </cell>
          <cell r="I157" t="str">
            <v>Situational</v>
          </cell>
          <cell r="J157" t="str">
            <v>Significant increase to build fences, then negligible.</v>
          </cell>
          <cell r="K157" t="str">
            <v>Negligible.</v>
          </cell>
          <cell r="L157" t="str">
            <v>Not Applicable.</v>
          </cell>
          <cell r="M157" t="str">
            <v>Not Applicable.</v>
          </cell>
          <cell r="N157" t="str">
            <v>Not Applicable.</v>
          </cell>
          <cell r="O157" t="str">
            <v>Moderate decrease due to construction or establishment costs.</v>
          </cell>
          <cell r="P157" t="str">
            <v>Moderate decrease.</v>
          </cell>
          <cell r="Q157" t="str">
            <v>Cropland, Forest, Pasture, Range</v>
          </cell>
        </row>
        <row r="158">
          <cell r="A158" t="str">
            <v>Strip-Cropping (contour)</v>
          </cell>
          <cell r="B158">
            <v>585</v>
          </cell>
          <cell r="C158" t="str">
            <v>Acre</v>
          </cell>
          <cell r="D158" t="str">
            <v>Not Applicable</v>
          </cell>
          <cell r="E158" t="str">
            <v>Slight decrease, corners and end rows taken out of production.</v>
          </cell>
          <cell r="F158" t="str">
            <v>Negligible. </v>
          </cell>
          <cell r="G158" t="str">
            <v>Not Applicable.</v>
          </cell>
          <cell r="H158" t="str">
            <v>Negligible to slight increase.</v>
          </cell>
          <cell r="I158" t="str">
            <v>Situational</v>
          </cell>
          <cell r="J158" t="str">
            <v>Slight increase where short rows exist, and time to move between strips.</v>
          </cell>
          <cell r="K158" t="str">
            <v>Slight to moderate increase to manage new mix of enterprises.</v>
          </cell>
          <cell r="L158" t="str">
            <v>Slight increase due to reduction of water erosion.</v>
          </cell>
          <cell r="M158" t="str">
            <v>Slight to moderate decrease due to following designed cropping pattern.</v>
          </cell>
          <cell r="N158" t="str">
            <v>Negligible.</v>
          </cell>
          <cell r="O158" t="str">
            <v>Slight decrease due to higher fuel and labor requirements.</v>
          </cell>
          <cell r="P158" t="str">
            <v>Slight decrease.</v>
          </cell>
          <cell r="Q158" t="str">
            <v>Cropland</v>
          </cell>
        </row>
        <row r="159">
          <cell r="A159" t="str">
            <v>Strip-Cropping (field)</v>
          </cell>
          <cell r="B159">
            <v>586</v>
          </cell>
          <cell r="C159" t="str">
            <v>Acre</v>
          </cell>
          <cell r="D159" t="str">
            <v>Not Applicable</v>
          </cell>
          <cell r="E159" t="str">
            <v>N/A, or slight decrease, corners and end rows taken out of production.</v>
          </cell>
          <cell r="F159" t="str">
            <v>Negligible. </v>
          </cell>
          <cell r="G159" t="str">
            <v>Not Applicable.</v>
          </cell>
          <cell r="H159" t="str">
            <v>Negligible to slight increase.</v>
          </cell>
          <cell r="I159" t="str">
            <v>Situational</v>
          </cell>
          <cell r="J159" t="str">
            <v>Slight increase when moving between strips.</v>
          </cell>
          <cell r="K159" t="str">
            <v>Slight to moderate increase to manage new mix of enterprises.</v>
          </cell>
          <cell r="L159" t="str">
            <v>Slight increase due to reduction of water erosion.</v>
          </cell>
          <cell r="M159" t="str">
            <v>Slight to moderate decrease due to following designed cropping pattern.</v>
          </cell>
          <cell r="N159" t="str">
            <v>Negligible.</v>
          </cell>
          <cell r="O159" t="str">
            <v>Slight decrease due to higher fuel and labor requirements.</v>
          </cell>
          <cell r="P159" t="str">
            <v>Slight decrease.</v>
          </cell>
          <cell r="Q159" t="str">
            <v>Cropland</v>
          </cell>
        </row>
        <row r="160">
          <cell r="A160" t="str">
            <v>Structure for Water Control</v>
          </cell>
          <cell r="B160">
            <v>587</v>
          </cell>
          <cell r="C160" t="str">
            <v>Number</v>
          </cell>
          <cell r="D160" t="str">
            <v>Not Applicable</v>
          </cell>
          <cell r="E160" t="str">
            <v>Slight decrease, structure built on cropland.</v>
          </cell>
          <cell r="F160" t="str">
            <v>Moderate increase.</v>
          </cell>
          <cell r="G160" t="str">
            <v>Significant.</v>
          </cell>
          <cell r="H160" t="str">
            <v>Slight increase.</v>
          </cell>
          <cell r="I160" t="str">
            <v>Situational</v>
          </cell>
          <cell r="J160" t="str">
            <v>Slight to moderate decrease.</v>
          </cell>
          <cell r="K160" t="str">
            <v>Slight increase.</v>
          </cell>
          <cell r="L160" t="str">
            <v>Not Applicable.</v>
          </cell>
          <cell r="M160" t="str">
            <v>Not Applicable.</v>
          </cell>
          <cell r="N160" t="str">
            <v>Significant increase, control the stage, discharge, delivery and direction of flow of water.</v>
          </cell>
          <cell r="O160" t="str">
            <v>Moderate to significant decrease due to construction costs.</v>
          </cell>
          <cell r="P160" t="str">
            <v>Sight decrease to moderate increase.</v>
          </cell>
          <cell r="Q160" t="str">
            <v>Cropland, Forest, Pasture, Range</v>
          </cell>
        </row>
        <row r="161">
          <cell r="A161" t="str">
            <v>Subsurface Drains</v>
          </cell>
          <cell r="B161">
            <v>606</v>
          </cell>
          <cell r="C161" t="str">
            <v>Feet</v>
          </cell>
          <cell r="D161" t="str">
            <v>Significant if land use changes.</v>
          </cell>
          <cell r="E161" t="str">
            <v>Significant increase, if land brought into production.</v>
          </cell>
          <cell r="F161" t="str">
            <v>Moderate increase.</v>
          </cell>
          <cell r="G161" t="str">
            <v>Significant.</v>
          </cell>
          <cell r="H161" t="str">
            <v>Negligible to slight increase.</v>
          </cell>
          <cell r="I161" t="str">
            <v>Situational</v>
          </cell>
          <cell r="J161" t="str">
            <v>Slight to moderate decrease due to reduced soil wetness, better traction and reduced drag.</v>
          </cell>
          <cell r="K161" t="str">
            <v>Negligible.</v>
          </cell>
          <cell r="L161" t="str">
            <v>Slight increase due to improved drainage.</v>
          </cell>
          <cell r="M161" t="str">
            <v>Slight increase due to more conductive growing conditions.</v>
          </cell>
          <cell r="N161" t="str">
            <v>Significant increase, practice must be installed prior to planting.</v>
          </cell>
          <cell r="O161" t="str">
            <v>Slight to moderate decrease because of installation costs.</v>
          </cell>
          <cell r="P161" t="str">
            <v>Slight decrease to moderate increase.</v>
          </cell>
          <cell r="Q161" t="str">
            <v>Cropland</v>
          </cell>
        </row>
        <row r="162">
          <cell r="A162" t="str">
            <v>Surface Drainage Field Ditch</v>
          </cell>
          <cell r="B162">
            <v>607</v>
          </cell>
          <cell r="C162" t="str">
            <v>Feet</v>
          </cell>
          <cell r="D162" t="str">
            <v>Significant if land use changes.</v>
          </cell>
          <cell r="E162" t="str">
            <v>Significant increase, if land brought into production.</v>
          </cell>
          <cell r="F162" t="str">
            <v>Moderate increase.</v>
          </cell>
          <cell r="G162" t="str">
            <v>Moderate.</v>
          </cell>
          <cell r="H162" t="str">
            <v>Slight increase.</v>
          </cell>
          <cell r="I162" t="str">
            <v>Situational</v>
          </cell>
          <cell r="J162" t="str">
            <v>Slight to moderate decrease due to reduced soil wetness, better traction and reduced drag.</v>
          </cell>
          <cell r="K162" t="str">
            <v>Negligible.</v>
          </cell>
          <cell r="L162" t="str">
            <v>Slight increase due to improved drainage.</v>
          </cell>
          <cell r="M162" t="str">
            <v>Slight increase due to more conductive growing conditions.</v>
          </cell>
          <cell r="N162" t="str">
            <v>Significant increase,  practice must be installed before drainage benefits can be realized.</v>
          </cell>
          <cell r="O162" t="str">
            <v>Slight to moderate decrease because of installation costs.</v>
          </cell>
          <cell r="P162" t="str">
            <v>Slight decrease to moderate increase.</v>
          </cell>
          <cell r="Q162" t="str">
            <v>Cropland</v>
          </cell>
        </row>
        <row r="163">
          <cell r="A163" t="str">
            <v>Surface Drainage Main or Lateral</v>
          </cell>
          <cell r="B163">
            <v>608</v>
          </cell>
          <cell r="C163" t="str">
            <v>Feet</v>
          </cell>
          <cell r="D163" t="str">
            <v>Significant if land use changes.</v>
          </cell>
          <cell r="E163" t="str">
            <v>Significant increase,</v>
          </cell>
          <cell r="F163" t="str">
            <v>Moderate increase.</v>
          </cell>
          <cell r="G163" t="str">
            <v>Significant.</v>
          </cell>
          <cell r="H163" t="str">
            <v>Slight to moderate increase.</v>
          </cell>
          <cell r="I163" t="str">
            <v>Situational</v>
          </cell>
          <cell r="J163" t="str">
            <v>Slight to moderate decrease due to reduced soil wetness, better traction and reduced drag.</v>
          </cell>
          <cell r="K163" t="str">
            <v>Negligible.</v>
          </cell>
          <cell r="L163" t="str">
            <v>Slight increase due to improved drainage.</v>
          </cell>
          <cell r="M163" t="str">
            <v>Slight increase due to more conductive growing conditions.</v>
          </cell>
          <cell r="N163" t="str">
            <v>Significant increase, practice must be installed before drainage benefits can be realized.</v>
          </cell>
          <cell r="O163" t="str">
            <v> Significant decrease because of installation costs.</v>
          </cell>
          <cell r="P163" t="str">
            <v>Slight decrease to moderate increase.</v>
          </cell>
          <cell r="Q163" t="str">
            <v>Cropland</v>
          </cell>
        </row>
        <row r="164">
          <cell r="A164" t="str">
            <v>Surface Roughening</v>
          </cell>
          <cell r="B164">
            <v>609</v>
          </cell>
          <cell r="C164" t="str">
            <v>Acre</v>
          </cell>
          <cell r="D164" t="str">
            <v>Not Applicable</v>
          </cell>
          <cell r="E164" t="str">
            <v>Not Applicable</v>
          </cell>
          <cell r="F164" t="str">
            <v>Slight Increase.</v>
          </cell>
          <cell r="G164" t="str">
            <v>Not Applicable.</v>
          </cell>
          <cell r="H164" t="str">
            <v>Negligible to slight increase.</v>
          </cell>
          <cell r="I164" t="str">
            <v>Situational</v>
          </cell>
          <cell r="J164" t="str">
            <v>Moderate increase to perform tillage/roughening operations.</v>
          </cell>
          <cell r="K164" t="str">
            <v>Negligible.</v>
          </cell>
          <cell r="L164" t="str">
            <v>Not Applicable.</v>
          </cell>
          <cell r="M164" t="str">
            <v>Slight decrease due to incorporating practice into cropping system.</v>
          </cell>
          <cell r="N164" t="str">
            <v>Significant increase, applied during periods of high probability for erosive winds.</v>
          </cell>
          <cell r="O164" t="str">
            <v>Negligible to slight decrease due to fuel and labor requirements.</v>
          </cell>
          <cell r="P164" t="str">
            <v>Slight decrease.</v>
          </cell>
          <cell r="Q164" t="str">
            <v>Cropland</v>
          </cell>
        </row>
        <row r="165">
          <cell r="A165" t="str">
            <v>Terraces (gradient)</v>
          </cell>
          <cell r="B165" t="str">
            <v>600g</v>
          </cell>
          <cell r="C165" t="str">
            <v>Feet</v>
          </cell>
          <cell r="D165" t="str">
            <v>Slight, convert to terrace and water/sediment storage.</v>
          </cell>
          <cell r="E165" t="str">
            <v>Moderate decrease, lose cropland as terrace is installed.</v>
          </cell>
          <cell r="F165" t="str">
            <v>Moderate increase.</v>
          </cell>
          <cell r="G165" t="str">
            <v>Significant.</v>
          </cell>
          <cell r="H165" t="str">
            <v>Slight to moderate increase.</v>
          </cell>
          <cell r="I165" t="str">
            <v>Situational</v>
          </cell>
          <cell r="J165" t="str">
            <v>Slight to moderate increase to maintain terraces annually.</v>
          </cell>
          <cell r="K165" t="str">
            <v>Negligible.</v>
          </cell>
          <cell r="L165" t="str">
            <v>Slight decrease due to displacement of topsoil, especially within the channel area.</v>
          </cell>
          <cell r="M165" t="str">
            <v>Slight decrease due to following designed row pattern.</v>
          </cell>
          <cell r="N165" t="str">
            <v>Slight to moderate increase, depending on the presence and effect of ephemeral gullies.</v>
          </cell>
          <cell r="O165" t="str">
            <v>Moderate decrease due to construction costs.</v>
          </cell>
          <cell r="P165" t="str">
            <v>Slight decrease to slight increase.</v>
          </cell>
          <cell r="Q165" t="str">
            <v>Cropland</v>
          </cell>
        </row>
        <row r="166">
          <cell r="A166" t="str">
            <v>Terraces (storage)</v>
          </cell>
          <cell r="B166" t="str">
            <v>600s</v>
          </cell>
          <cell r="C166" t="str">
            <v>Feet</v>
          </cell>
          <cell r="D166" t="str">
            <v>Slight, convert to terrace and water/sediment storage.</v>
          </cell>
          <cell r="E166" t="str">
            <v>Moderate decrease, lose cropland as terrace is installed.</v>
          </cell>
          <cell r="F166" t="str">
            <v>Moderate increase.</v>
          </cell>
          <cell r="G166" t="str">
            <v>Significant.</v>
          </cell>
          <cell r="H166" t="str">
            <v>Slight to moderate increase.</v>
          </cell>
          <cell r="I166" t="str">
            <v>Situational</v>
          </cell>
          <cell r="J166" t="str">
            <v>Slight to moderate increase to maintain terraces annually.</v>
          </cell>
          <cell r="K166" t="str">
            <v>Negligible.</v>
          </cell>
          <cell r="L166" t="str">
            <v>Negligible to slight increase due to improved water conservation.</v>
          </cell>
          <cell r="M166" t="str">
            <v>Slight decrease due to incorporating terrace into cropping system.</v>
          </cell>
          <cell r="N166" t="str">
            <v>Not Applicable.</v>
          </cell>
          <cell r="O166" t="str">
            <v>Moderate decrease due to construction costs.</v>
          </cell>
          <cell r="P166" t="str">
            <v>Slight decrease to slight increase.</v>
          </cell>
          <cell r="Q166" t="str">
            <v>Cropland</v>
          </cell>
        </row>
        <row r="167">
          <cell r="A167" t="str">
            <v>Toxic Salt Reduction</v>
          </cell>
          <cell r="B167">
            <v>610</v>
          </cell>
          <cell r="C167" t="str">
            <v>Acre</v>
          </cell>
          <cell r="D167" t="str">
            <v>Slight to significant.</v>
          </cell>
          <cell r="E167" t="str">
            <v>Slight to significant.</v>
          </cell>
          <cell r="F167" t="str">
            <v>Slight Increase.</v>
          </cell>
          <cell r="G167" t="str">
            <v>Not Applicable.</v>
          </cell>
          <cell r="H167" t="str">
            <v>Negligible.</v>
          </cell>
          <cell r="I167" t="str">
            <v>Situational</v>
          </cell>
          <cell r="J167" t="str">
            <v>Slight to moderate.</v>
          </cell>
          <cell r="K167" t="str">
            <v>Slight to moderate.</v>
          </cell>
          <cell r="L167" t="str">
            <v>Slight to moderate increase increase due to reduced salt levels.</v>
          </cell>
          <cell r="M167" t="str">
            <v>Slight decrease based on methods used to reduce concentrations.</v>
          </cell>
          <cell r="N167" t="str">
            <v>Moderate to significant increase, depending on level of concentration.</v>
          </cell>
          <cell r="O167" t="str">
            <v>Slight decrease due to establishment costs.</v>
          </cell>
          <cell r="P167" t="str">
            <v>Moderate decrease to slight increase.</v>
          </cell>
          <cell r="Q167" t="str">
            <v>Cropland, Forest, Pasture, Range</v>
          </cell>
        </row>
        <row r="168">
          <cell r="A168" t="str">
            <v>Tree/Shrub Establishment</v>
          </cell>
          <cell r="B168">
            <v>612</v>
          </cell>
          <cell r="C168" t="str">
            <v>Acre</v>
          </cell>
          <cell r="D168" t="str">
            <v>Significant, if converting to woodland.</v>
          </cell>
          <cell r="E168" t="str">
            <v>Significant decrease.</v>
          </cell>
          <cell r="F168" t="str">
            <v>Slight Increase.</v>
          </cell>
          <cell r="G168" t="str">
            <v>Significant.</v>
          </cell>
          <cell r="H168" t="str">
            <v>Slight increase.</v>
          </cell>
          <cell r="I168" t="str">
            <v>Situational</v>
          </cell>
          <cell r="J168" t="str">
            <v>Moderate to significant increase during planting, otherwise negligible.</v>
          </cell>
          <cell r="K168" t="str">
            <v>Negligible.</v>
          </cell>
          <cell r="L168" t="str">
            <v>Not Applicable.</v>
          </cell>
          <cell r="M168" t="str">
            <v>Not Applicable.</v>
          </cell>
          <cell r="N168" t="str">
            <v>Significant increase, species should be suitable for the planned purpose.</v>
          </cell>
          <cell r="O168" t="str">
            <v>Slight to moderate decrease because of establishment costs.</v>
          </cell>
          <cell r="P168" t="str">
            <v>Slight decrease.</v>
          </cell>
          <cell r="Q168" t="str">
            <v>Forest</v>
          </cell>
        </row>
        <row r="169">
          <cell r="A169" t="str">
            <v>Trough or Tank</v>
          </cell>
          <cell r="B169">
            <v>614</v>
          </cell>
          <cell r="C169" t="str">
            <v>Number</v>
          </cell>
          <cell r="D169" t="str">
            <v>Not Applicable</v>
          </cell>
          <cell r="E169" t="str">
            <v>Moderate is livestock can access additional land.</v>
          </cell>
          <cell r="F169" t="str">
            <v>Slight Increase.</v>
          </cell>
          <cell r="G169" t="str">
            <v>Moderate.</v>
          </cell>
          <cell r="H169" t="str">
            <v>Slight increase.</v>
          </cell>
          <cell r="I169" t="str">
            <v>Situational</v>
          </cell>
          <cell r="J169" t="str">
            <v>Slight increase.</v>
          </cell>
          <cell r="K169" t="str">
            <v>Slight to moderate increase.</v>
          </cell>
          <cell r="L169" t="str">
            <v>Not Applicable.</v>
          </cell>
          <cell r="M169" t="str">
            <v>Slight increase due to opportunity for improved grazing distribution.</v>
          </cell>
          <cell r="N169" t="str">
            <v>Not Applicable.</v>
          </cell>
          <cell r="O169" t="str">
            <v>Slight decrease due to implementation cost.</v>
          </cell>
          <cell r="P169" t="str">
            <v>Slight increase.</v>
          </cell>
          <cell r="Q169" t="str">
            <v>Cropland, Forest, Pasture, Range</v>
          </cell>
        </row>
        <row r="170">
          <cell r="A170" t="str">
            <v>Underground Outlets</v>
          </cell>
          <cell r="B170">
            <v>620</v>
          </cell>
          <cell r="C170" t="str">
            <v>Feet</v>
          </cell>
          <cell r="D170" t="str">
            <v>Not Applicable</v>
          </cell>
          <cell r="E170" t="str">
            <v>Significant increase, if land brought into production.</v>
          </cell>
          <cell r="F170" t="str">
            <v>Moderate increase.</v>
          </cell>
          <cell r="G170" t="str">
            <v>Significant.</v>
          </cell>
          <cell r="H170" t="str">
            <v>Slight increase.</v>
          </cell>
          <cell r="I170" t="str">
            <v>Situational</v>
          </cell>
          <cell r="J170" t="str">
            <v>Slight increase to maintain risers.</v>
          </cell>
          <cell r="K170" t="str">
            <v>Negligible.</v>
          </cell>
          <cell r="L170" t="str">
            <v>Negligible to slight increase due to improved drainage.</v>
          </cell>
          <cell r="M170" t="str">
            <v>Slight to moderate decrease depending on design criteria.</v>
          </cell>
          <cell r="N170" t="str">
            <v>Moderate increase, based on degree of excess surface water.</v>
          </cell>
          <cell r="O170" t="str">
            <v>Moderate decrease due to construction cost.</v>
          </cell>
          <cell r="P170" t="str">
            <v>Slight decrease to moderate increase.</v>
          </cell>
          <cell r="Q170" t="str">
            <v>Cropland, Forest, Pasture, Range</v>
          </cell>
        </row>
        <row r="171">
          <cell r="A171" t="str">
            <v>Upland Wildlife Management</v>
          </cell>
          <cell r="B171">
            <v>645</v>
          </cell>
          <cell r="C171" t="str">
            <v>Acre</v>
          </cell>
          <cell r="D171" t="str">
            <v>Not Applicable</v>
          </cell>
          <cell r="E171" t="str">
            <v>Not Applicable</v>
          </cell>
          <cell r="F171" t="str">
            <v>Slight Increase.</v>
          </cell>
          <cell r="G171" t="str">
            <v>Slight.</v>
          </cell>
          <cell r="H171" t="str">
            <v>Negligible.</v>
          </cell>
          <cell r="I171" t="str">
            <v>Situational</v>
          </cell>
          <cell r="J171" t="str">
            <v>Slight to moderate depending on size, species and intensity of wildlife management.</v>
          </cell>
          <cell r="K171" t="str">
            <v>Negligible.</v>
          </cell>
          <cell r="L171" t="str">
            <v>Slight to moderate increase due to improved habitat.</v>
          </cell>
          <cell r="M171" t="str">
            <v>Significant to moderate increase in habitat capabilities.</v>
          </cell>
          <cell r="N171" t="str">
            <v>Not Applicable.</v>
          </cell>
          <cell r="O171" t="str">
            <v>Negligible decrease because of implementation costs.</v>
          </cell>
          <cell r="P171" t="str">
            <v>Slight decrease.</v>
          </cell>
          <cell r="Q171" t="str">
            <v>Cropland, Forest, Pasture, Range</v>
          </cell>
        </row>
        <row r="172">
          <cell r="A172" t="str">
            <v>Use Exclusion</v>
          </cell>
          <cell r="B172">
            <v>472</v>
          </cell>
          <cell r="C172" t="str">
            <v>Acre</v>
          </cell>
          <cell r="D172" t="str">
            <v>Significant.</v>
          </cell>
          <cell r="E172" t="str">
            <v>Significant decrease.</v>
          </cell>
          <cell r="F172" t="str">
            <v>Slight Increase.</v>
          </cell>
          <cell r="G172" t="str">
            <v>Not Applicable.</v>
          </cell>
          <cell r="H172" t="str">
            <v>Slight increase.</v>
          </cell>
          <cell r="I172" t="str">
            <v>Situational</v>
          </cell>
          <cell r="J172" t="str">
            <v>Slight to moderate decrease with land taken out of production.</v>
          </cell>
          <cell r="K172" t="str">
            <v>Slight increase.</v>
          </cell>
          <cell r="L172" t="str">
            <v>Moderate decrease due to unavailability of deferred area.</v>
          </cell>
          <cell r="M172" t="str">
            <v>Moderate decrease due to incorporating deferred area into grazing plan.</v>
          </cell>
          <cell r="N172" t="str">
            <v>Significant increase, forage must be available for livestock while target area is deferred.</v>
          </cell>
          <cell r="O172" t="str">
            <v>Slight to moderate decrease due to loss of grazing.</v>
          </cell>
          <cell r="P172" t="str">
            <v>Slight to moderate decrease.</v>
          </cell>
          <cell r="Q172" t="str">
            <v>Cropland, Forest, Pasture, Range</v>
          </cell>
        </row>
        <row r="173">
          <cell r="A173" t="str">
            <v>Vertical Drain</v>
          </cell>
          <cell r="B173">
            <v>630</v>
          </cell>
          <cell r="C173" t="str">
            <v>Number</v>
          </cell>
          <cell r="D173" t="str">
            <v>Not Applicable</v>
          </cell>
          <cell r="E173" t="str">
            <v>Slight decrease.</v>
          </cell>
          <cell r="F173" t="str">
            <v>Moderate increase.</v>
          </cell>
          <cell r="G173" t="str">
            <v>Significant.</v>
          </cell>
          <cell r="H173" t="str">
            <v>Slight increase.</v>
          </cell>
          <cell r="I173" t="str">
            <v>Situational</v>
          </cell>
          <cell r="J173" t="str">
            <v>Slight increase.</v>
          </cell>
          <cell r="K173" t="str">
            <v>Slight increase.</v>
          </cell>
          <cell r="L173" t="str">
            <v>Slight increase due to improved drainage.</v>
          </cell>
          <cell r="M173" t="str">
            <v>Significant increase if allowed according to state law and will not pollute underground waters.</v>
          </cell>
          <cell r="N173" t="str">
            <v>Not Applicable.</v>
          </cell>
          <cell r="O173" t="str">
            <v>Moderate decrease due to construction cost.</v>
          </cell>
          <cell r="P173" t="str">
            <v>Slight decrease to slight increase.</v>
          </cell>
          <cell r="Q173" t="str">
            <v>Cropland, Forest, Pasture, Range</v>
          </cell>
        </row>
        <row r="174">
          <cell r="A174" t="str">
            <v>Waste Mgmt System</v>
          </cell>
          <cell r="B174">
            <v>312</v>
          </cell>
          <cell r="C174" t="str">
            <v>Number</v>
          </cell>
          <cell r="D174" t="str">
            <v>Not Applicable</v>
          </cell>
          <cell r="E174" t="str">
            <v>Slight decrease, land taken out of production.</v>
          </cell>
          <cell r="F174" t="str">
            <v>Moderate increase.</v>
          </cell>
          <cell r="G174" t="str">
            <v>Significant.</v>
          </cell>
          <cell r="H174" t="str">
            <v>Moderate increase.</v>
          </cell>
          <cell r="I174" t="str">
            <v>Situational</v>
          </cell>
          <cell r="J174" t="str">
            <v>Moderate to significant increase.</v>
          </cell>
          <cell r="K174" t="str">
            <v>Moderate to significant increase.</v>
          </cell>
          <cell r="L174" t="str">
            <v>Not Applicable.</v>
          </cell>
          <cell r="M174" t="str">
            <v>Moderate to significant decrease because of design criteria.</v>
          </cell>
          <cell r="N174" t="str">
            <v>Significant increase, depending on state and/or federal laws.</v>
          </cell>
          <cell r="O174" t="str">
            <v>Significant decrease decrease due to implementation cost,</v>
          </cell>
          <cell r="P174" t="str">
            <v>Slight to moderate decrease.</v>
          </cell>
          <cell r="Q174" t="str">
            <v>Cropland</v>
          </cell>
        </row>
        <row r="175">
          <cell r="A175" t="str">
            <v>Waste Storage Facility</v>
          </cell>
          <cell r="B175">
            <v>313</v>
          </cell>
          <cell r="C175" t="str">
            <v>Number</v>
          </cell>
          <cell r="D175" t="str">
            <v>Not Applicable</v>
          </cell>
          <cell r="E175" t="str">
            <v>Slight decrease, if structure built on cropland.</v>
          </cell>
          <cell r="F175" t="str">
            <v>Significant increase.</v>
          </cell>
          <cell r="G175" t="str">
            <v>Significant.</v>
          </cell>
          <cell r="H175" t="str">
            <v>Moderate increase.</v>
          </cell>
          <cell r="I175" t="str">
            <v>Situational</v>
          </cell>
          <cell r="J175" t="str">
            <v>Slight to significant increase depending on type of storage structure.</v>
          </cell>
          <cell r="K175" t="str">
            <v>Moderate to significant increase for timing and management of waste.</v>
          </cell>
          <cell r="L175" t="str">
            <v>Not Applicable.</v>
          </cell>
          <cell r="M175" t="str">
            <v>Moderate to significant decrease because of design criteria.</v>
          </cell>
          <cell r="N175" t="str">
            <v>Significant increase, depending on state and/or federal laws.</v>
          </cell>
          <cell r="O175" t="str">
            <v>Significant decrease due to implementation costs.</v>
          </cell>
          <cell r="P175" t="str">
            <v>Slight to moderate decrease.</v>
          </cell>
          <cell r="Q175" t="str">
            <v>Cropland, Forest, Pasture, Range</v>
          </cell>
        </row>
        <row r="176">
          <cell r="A176" t="str">
            <v>Waste Storage Lagoon</v>
          </cell>
          <cell r="B176">
            <v>359</v>
          </cell>
          <cell r="C176" t="str">
            <v>Number</v>
          </cell>
          <cell r="D176" t="str">
            <v>Not Applicable</v>
          </cell>
          <cell r="E176" t="str">
            <v>Slight decrease, structure build on cropland.</v>
          </cell>
          <cell r="F176" t="str">
            <v>Significant increase.</v>
          </cell>
          <cell r="G176" t="str">
            <v>Significant.</v>
          </cell>
          <cell r="H176" t="str">
            <v>Moderate increase.</v>
          </cell>
          <cell r="I176" t="str">
            <v>Situational</v>
          </cell>
          <cell r="J176" t="str">
            <v>Slight to moderate increase due to bi-annual pumpouts.</v>
          </cell>
          <cell r="K176" t="str">
            <v>Moderate to significant increase for timing and management of waste.</v>
          </cell>
          <cell r="L176" t="str">
            <v>Not Applicable.</v>
          </cell>
          <cell r="M176" t="str">
            <v>Moderate to significant decrease because of design criteria.</v>
          </cell>
          <cell r="N176" t="str">
            <v>Significant increase, depending on state and/or federal laws.</v>
          </cell>
          <cell r="O176" t="str">
            <v>Significant  decrease due to implementation costs.</v>
          </cell>
          <cell r="P176" t="str">
            <v>Slight to moderate decrease.</v>
          </cell>
          <cell r="Q176" t="str">
            <v>Cropland, Forest, Pasture, Range</v>
          </cell>
        </row>
        <row r="177">
          <cell r="A177" t="str">
            <v>Waste Utilization</v>
          </cell>
          <cell r="B177">
            <v>633</v>
          </cell>
          <cell r="C177" t="str">
            <v>Acre</v>
          </cell>
          <cell r="D177" t="str">
            <v>Not Applicable</v>
          </cell>
          <cell r="E177" t="str">
            <v>Not Applicable</v>
          </cell>
          <cell r="F177" t="str">
            <v>Moderate increase.</v>
          </cell>
          <cell r="G177" t="str">
            <v>Significant.</v>
          </cell>
          <cell r="H177" t="str">
            <v>Moderate increase.</v>
          </cell>
          <cell r="I177" t="str">
            <v>Situational</v>
          </cell>
          <cell r="J177" t="str">
            <v>Slight to significant increase depending on type of waste and method of distribution.</v>
          </cell>
          <cell r="K177" t="str">
            <v>Moderate to significant increase for timing and management of waste.</v>
          </cell>
          <cell r="L177" t="str">
            <v>Negligible to slight increase due to proper utilization of waste material.</v>
          </cell>
          <cell r="M177" t="str">
            <v>Moderate decrease because of runoff and pollution potential.</v>
          </cell>
          <cell r="N177" t="str">
            <v>Significant increase, only apply when plant resources can utilize nutrients.</v>
          </cell>
          <cell r="O177" t="str">
            <v>Slight decrease due to application costs.</v>
          </cell>
          <cell r="P177" t="str">
            <v>Slight to moderate decrease.</v>
          </cell>
          <cell r="Q177" t="str">
            <v>Cropland, Forest, Pasture, Range</v>
          </cell>
        </row>
        <row r="178">
          <cell r="A178" t="str">
            <v>Water &amp; Sediment Control Basin</v>
          </cell>
          <cell r="B178">
            <v>638</v>
          </cell>
          <cell r="C178" t="str">
            <v>Number</v>
          </cell>
          <cell r="D178" t="str">
            <v>Significant, convert to water and sediment storage.</v>
          </cell>
          <cell r="E178" t="str">
            <v>Significant decrease, change cropland to water &amp; sediment storage.</v>
          </cell>
          <cell r="F178" t="str">
            <v>Significant increase.</v>
          </cell>
          <cell r="G178" t="str">
            <v>Significant.</v>
          </cell>
          <cell r="H178" t="str">
            <v>Slight to moderate increase.</v>
          </cell>
          <cell r="I178" t="str">
            <v>Situational</v>
          </cell>
          <cell r="J178" t="str">
            <v>Negligible.</v>
          </cell>
          <cell r="K178" t="str">
            <v>Negligible.</v>
          </cell>
          <cell r="L178" t="str">
            <v>Not Applicable.</v>
          </cell>
          <cell r="M178" t="str">
            <v>Slight increase due to improved farmability of sloping land.</v>
          </cell>
          <cell r="N178" t="str">
            <v>Not Applicable.</v>
          </cell>
          <cell r="O178" t="str">
            <v>Slight to moderate decrease due to construction costs.</v>
          </cell>
          <cell r="P178" t="str">
            <v>Moderate decrease to slight increase.</v>
          </cell>
          <cell r="Q178" t="str">
            <v>Cropland, Forest, Pasture, Range</v>
          </cell>
        </row>
        <row r="179">
          <cell r="A179" t="str">
            <v>Water Harvesting Catchment</v>
          </cell>
          <cell r="B179">
            <v>636</v>
          </cell>
          <cell r="C179" t="str">
            <v>Acre</v>
          </cell>
          <cell r="D179" t="str">
            <v>Not Applicable</v>
          </cell>
          <cell r="E179" t="str">
            <v>Not Applicable</v>
          </cell>
          <cell r="F179" t="str">
            <v>Slight Increase.</v>
          </cell>
          <cell r="G179" t="str">
            <v>Significant.</v>
          </cell>
          <cell r="H179" t="str">
            <v>Slight increase.</v>
          </cell>
          <cell r="I179" t="str">
            <v>Situational</v>
          </cell>
          <cell r="J179" t="str">
            <v>Slight increase.</v>
          </cell>
          <cell r="K179" t="str">
            <v>Slight increase.</v>
          </cell>
          <cell r="L179" t="str">
            <v>Not Applicable.</v>
          </cell>
          <cell r="M179" t="str">
            <v>Slight decrease due to design criteria.</v>
          </cell>
          <cell r="N179" t="str">
            <v>Not Applicable.</v>
          </cell>
          <cell r="O179" t="str">
            <v>Slight decrease due to construction costs.</v>
          </cell>
          <cell r="P179" t="str">
            <v>Slight increase or decrease.</v>
          </cell>
          <cell r="Q179" t="str">
            <v>Cropland, Forest, Pasture, Range</v>
          </cell>
        </row>
        <row r="180">
          <cell r="A180" t="str">
            <v>Water Table Control</v>
          </cell>
          <cell r="B180">
            <v>641</v>
          </cell>
          <cell r="C180" t="str">
            <v>Acre</v>
          </cell>
          <cell r="D180" t="str">
            <v>Slight to significant.</v>
          </cell>
          <cell r="E180" t="str">
            <v>Slight to significant.</v>
          </cell>
          <cell r="F180" t="str">
            <v>Moderate increase.</v>
          </cell>
          <cell r="G180" t="str">
            <v>Not Applicable.</v>
          </cell>
          <cell r="H180" t="str">
            <v>Slight increase, offset by improvements in crop production.</v>
          </cell>
          <cell r="I180" t="str">
            <v>Situational</v>
          </cell>
          <cell r="J180" t="str">
            <v>Slight to moderate increase.</v>
          </cell>
          <cell r="K180" t="str">
            <v>Slight increase.</v>
          </cell>
          <cell r="L180" t="str">
            <v>Slight increase due to improved drainage.</v>
          </cell>
          <cell r="M180" t="str">
            <v>Slight increase due to more conductive growing conditions.</v>
          </cell>
          <cell r="N180" t="str">
            <v>Not Applicable.</v>
          </cell>
          <cell r="O180" t="str">
            <v>Moderate to significant decrease  due to construction costs.</v>
          </cell>
          <cell r="P180" t="str">
            <v>Slight decrease to moderate increase.</v>
          </cell>
          <cell r="Q180" t="str">
            <v>Cropland, Forest, Pasture, Range</v>
          </cell>
        </row>
        <row r="181">
          <cell r="A181" t="str">
            <v>Waterspreading</v>
          </cell>
          <cell r="B181">
            <v>640</v>
          </cell>
          <cell r="C181" t="str">
            <v>Acre</v>
          </cell>
          <cell r="D181" t="str">
            <v>Negligible to slight.</v>
          </cell>
          <cell r="E181" t="str">
            <v>Negligible to slight increase.</v>
          </cell>
          <cell r="F181" t="str">
            <v>Slight Increase.</v>
          </cell>
          <cell r="G181" t="str">
            <v>Significant.</v>
          </cell>
          <cell r="H181" t="str">
            <v>Slight increase.</v>
          </cell>
          <cell r="I181" t="str">
            <v>Situational</v>
          </cell>
          <cell r="J181" t="str">
            <v>Slight to moderate increase.</v>
          </cell>
          <cell r="K181" t="str">
            <v>Slight increase.</v>
          </cell>
          <cell r="L181" t="str">
            <v>Slight to moderate increase due to water distribution.</v>
          </cell>
          <cell r="M181" t="str">
            <v>Moderate decrease due to design criteria.</v>
          </cell>
          <cell r="N181" t="str">
            <v>Not Applicable.</v>
          </cell>
          <cell r="O181" t="str">
            <v>Slight to moderate decrease because of construction costs.</v>
          </cell>
          <cell r="P181" t="str">
            <v>Slight increase or decrease.</v>
          </cell>
          <cell r="Q181" t="str">
            <v>Cropland, Forest, Pasture, Range</v>
          </cell>
        </row>
        <row r="182">
          <cell r="A182" t="str">
            <v>Well (irrigation)</v>
          </cell>
          <cell r="B182" t="str">
            <v>642I</v>
          </cell>
          <cell r="C182" t="str">
            <v>Number</v>
          </cell>
          <cell r="D182" t="str">
            <v>Significant.</v>
          </cell>
          <cell r="E182" t="str">
            <v>Significant.</v>
          </cell>
          <cell r="F182" t="str">
            <v>Significant increase.</v>
          </cell>
          <cell r="G182" t="str">
            <v>Significant.</v>
          </cell>
          <cell r="H182" t="str">
            <v>Slight to moderate increase.</v>
          </cell>
          <cell r="I182" t="str">
            <v>Situational</v>
          </cell>
          <cell r="J182" t="str">
            <v>Slight to moderate increase.</v>
          </cell>
          <cell r="K182" t="str">
            <v>Negligible.</v>
          </cell>
          <cell r="L182" t="str">
            <v>Not Applicable.</v>
          </cell>
          <cell r="M182" t="str">
            <v>Significant increase due to provision of water.</v>
          </cell>
          <cell r="N182" t="str">
            <v>Not Applicable.</v>
          </cell>
          <cell r="O182" t="str">
            <v>Significant decrease due to implementation costs.</v>
          </cell>
          <cell r="P182" t="str">
            <v>Slight decrease to significant increase.</v>
          </cell>
          <cell r="Q182" t="str">
            <v>Cropland, Pasture</v>
          </cell>
        </row>
        <row r="183">
          <cell r="A183" t="str">
            <v>Well (livestock &amp; wildlife)</v>
          </cell>
          <cell r="B183" t="str">
            <v>642l</v>
          </cell>
          <cell r="C183" t="str">
            <v>Number</v>
          </cell>
          <cell r="D183" t="str">
            <v>Not Applicable</v>
          </cell>
          <cell r="E183" t="str">
            <v>Not Applicable</v>
          </cell>
          <cell r="F183" t="str">
            <v>Significant increase.</v>
          </cell>
          <cell r="G183" t="str">
            <v>Significant.</v>
          </cell>
          <cell r="H183" t="str">
            <v>Slight to moderate increase.</v>
          </cell>
          <cell r="I183" t="str">
            <v>Situational</v>
          </cell>
          <cell r="J183" t="str">
            <v>Negligible.</v>
          </cell>
          <cell r="K183" t="str">
            <v>Negligible.</v>
          </cell>
          <cell r="L183" t="str">
            <v>Not Applicable.</v>
          </cell>
          <cell r="M183" t="str">
            <v>Significant increase due to provision of water.</v>
          </cell>
          <cell r="N183" t="str">
            <v>Not Applicable.</v>
          </cell>
          <cell r="O183" t="str">
            <v>Significant decrease due to implementation costs.</v>
          </cell>
          <cell r="P183" t="str">
            <v>Slight decrease to significant increase.</v>
          </cell>
          <cell r="Q183" t="str">
            <v>Cropland, Forest, Pasture, Range</v>
          </cell>
        </row>
        <row r="184">
          <cell r="A184" t="str">
            <v>Well Decommissioning</v>
          </cell>
          <cell r="B184">
            <v>351</v>
          </cell>
          <cell r="C184" t="str">
            <v>Number</v>
          </cell>
          <cell r="D184" t="str">
            <v>Not Applicable</v>
          </cell>
          <cell r="E184" t="str">
            <v>Significant decrease, if land taken out of production.</v>
          </cell>
          <cell r="F184" t="str">
            <v>Slight Increase.</v>
          </cell>
          <cell r="G184" t="str">
            <v>Slight to moderate.</v>
          </cell>
          <cell r="H184" t="str">
            <v>Slight to moderate decrease.</v>
          </cell>
          <cell r="I184" t="str">
            <v>Situational</v>
          </cell>
          <cell r="J184" t="str">
            <v>Slight to significant decrease.</v>
          </cell>
          <cell r="K184" t="str">
            <v>Negligible.</v>
          </cell>
          <cell r="L184" t="str">
            <v>Negligible to significant.</v>
          </cell>
          <cell r="M184" t="str">
            <v>Not Applicable.</v>
          </cell>
          <cell r="N184" t="str">
            <v>Not Applicable.</v>
          </cell>
          <cell r="O184" t="str">
            <v>Not Applicable.</v>
          </cell>
          <cell r="P184" t="str">
            <v>Moderate to significant decrease.</v>
          </cell>
          <cell r="Q184" t="str">
            <v>Cropland, Forest, Pasture, Range</v>
          </cell>
        </row>
        <row r="185">
          <cell r="A185" t="str">
            <v>Wetland Creation</v>
          </cell>
          <cell r="B185">
            <v>658</v>
          </cell>
          <cell r="C185" t="str">
            <v>Acre</v>
          </cell>
          <cell r="D185" t="str">
            <v>Significant, convert to wetland.</v>
          </cell>
          <cell r="E185" t="str">
            <v>Significant decrease, convert from cropland to wetland.</v>
          </cell>
          <cell r="F185" t="str">
            <v>Moderate increase.</v>
          </cell>
          <cell r="G185" t="str">
            <v>Significant.</v>
          </cell>
          <cell r="H185" t="str">
            <v>Slight to moderate increase.</v>
          </cell>
          <cell r="I185" t="str">
            <v>Situational</v>
          </cell>
          <cell r="J185" t="str">
            <v>Slight to moderate decrease with land taken out of production.</v>
          </cell>
          <cell r="K185" t="str">
            <v>Slight increase.</v>
          </cell>
          <cell r="L185" t="str">
            <v>Slight increase due to a more conducive habitat.</v>
          </cell>
          <cell r="M185" t="str">
            <v>Significant increase in habitat capabilities.</v>
          </cell>
          <cell r="N185" t="str">
            <v>Not Applicable.</v>
          </cell>
          <cell r="O185" t="str">
            <v>Slight decrease due to installation costs.</v>
          </cell>
          <cell r="P185" t="str">
            <v>Moderate decrease to slight increase.</v>
          </cell>
          <cell r="Q185" t="str">
            <v>Cropland, Forest, Pasture, Range</v>
          </cell>
        </row>
        <row r="186">
          <cell r="A186" t="str">
            <v>Wetland Enhancement</v>
          </cell>
          <cell r="B186">
            <v>659</v>
          </cell>
          <cell r="C186" t="str">
            <v>Acre</v>
          </cell>
          <cell r="D186" t="str">
            <v>Significant, convert to wetland.</v>
          </cell>
          <cell r="E186" t="str">
            <v>Significant decrease, convert from cropland to wetland.</v>
          </cell>
          <cell r="F186" t="str">
            <v>Moderate increase.</v>
          </cell>
          <cell r="G186" t="str">
            <v>Significant.</v>
          </cell>
          <cell r="H186" t="str">
            <v>Slight to moderate increase.</v>
          </cell>
          <cell r="I186" t="str">
            <v>Situational</v>
          </cell>
          <cell r="J186" t="str">
            <v>Slight to moderate decrease with land taken out of production.</v>
          </cell>
          <cell r="K186" t="str">
            <v>Slight increase.</v>
          </cell>
          <cell r="L186" t="str">
            <v>Slight increase due to a more conducive habitat.</v>
          </cell>
          <cell r="M186" t="str">
            <v>Significant increase in habitat capabilities.</v>
          </cell>
          <cell r="N186" t="str">
            <v>Not Applicable.</v>
          </cell>
          <cell r="O186" t="str">
            <v>Slight decrease due to installation costs.</v>
          </cell>
          <cell r="P186" t="str">
            <v>Moderate decrease to slight increase.</v>
          </cell>
          <cell r="Q186" t="str">
            <v>Cropland, Forest, Pasture, Range</v>
          </cell>
        </row>
        <row r="187">
          <cell r="A187" t="str">
            <v>Wetland Restoration</v>
          </cell>
          <cell r="B187">
            <v>657</v>
          </cell>
          <cell r="C187" t="str">
            <v>Acre</v>
          </cell>
          <cell r="D187" t="str">
            <v>Significant, convert to wetland.</v>
          </cell>
          <cell r="E187" t="str">
            <v>Significant decrease, convert from cropland to wetland.</v>
          </cell>
          <cell r="F187" t="str">
            <v>Moderate increase.</v>
          </cell>
          <cell r="G187" t="str">
            <v>Significant.</v>
          </cell>
          <cell r="H187" t="str">
            <v>Slight to moderate increase.</v>
          </cell>
          <cell r="I187" t="str">
            <v>Situational</v>
          </cell>
          <cell r="J187" t="str">
            <v>Slight to moderate decrease with land taken out of production.</v>
          </cell>
          <cell r="K187" t="str">
            <v>Slight increase.</v>
          </cell>
          <cell r="L187" t="str">
            <v>Slight increase due to a more conducive habitat.</v>
          </cell>
          <cell r="M187" t="str">
            <v>Significant increase in habitat capabilities.</v>
          </cell>
          <cell r="N187" t="str">
            <v>Not Applicable.</v>
          </cell>
          <cell r="O187" t="str">
            <v>Slight decrease due to installation costs.</v>
          </cell>
          <cell r="P187" t="str">
            <v>Moderate decrease to slight increase.</v>
          </cell>
          <cell r="Q187" t="str">
            <v>Cropland, Forest, Pasture, Range</v>
          </cell>
        </row>
        <row r="188">
          <cell r="A188" t="str">
            <v>Wetland Wildlife Habitat Management</v>
          </cell>
          <cell r="B188">
            <v>644</v>
          </cell>
          <cell r="C188" t="str">
            <v>Acre</v>
          </cell>
          <cell r="D188" t="str">
            <v>Not Applicable</v>
          </cell>
          <cell r="E188" t="str">
            <v>Not Applicable</v>
          </cell>
          <cell r="F188" t="str">
            <v>Slight Increase.</v>
          </cell>
          <cell r="G188" t="str">
            <v>Slight.</v>
          </cell>
          <cell r="H188" t="str">
            <v>Negligible.</v>
          </cell>
          <cell r="I188" t="str">
            <v>Situational</v>
          </cell>
          <cell r="J188" t="str">
            <v>Negligible to significant increase depending if water level is natural or artificial maintained.</v>
          </cell>
          <cell r="K188" t="str">
            <v>Negligible. </v>
          </cell>
          <cell r="L188" t="str">
            <v>Slight to moderate increase due to improved habitat.</v>
          </cell>
          <cell r="M188" t="str">
            <v>Significant to moderate increase in habitat capabilities.</v>
          </cell>
          <cell r="N188" t="str">
            <v>Not Applicable.</v>
          </cell>
          <cell r="O188" t="str">
            <v>Negligible decrease because of implementation costs.</v>
          </cell>
          <cell r="P188" t="str">
            <v>Slight increase or decrease.</v>
          </cell>
          <cell r="Q188" t="str">
            <v>Cropland, Forest, Pasture, Range</v>
          </cell>
        </row>
        <row r="189">
          <cell r="A189" t="str">
            <v>Wildlife Water Facility</v>
          </cell>
          <cell r="B189">
            <v>648</v>
          </cell>
          <cell r="C189" t="str">
            <v>Number</v>
          </cell>
          <cell r="D189" t="str">
            <v>Not Applicable</v>
          </cell>
          <cell r="E189" t="str">
            <v>Not Applicable</v>
          </cell>
          <cell r="F189" t="str">
            <v>Moderate increase.</v>
          </cell>
          <cell r="G189" t="str">
            <v>Moderate.</v>
          </cell>
          <cell r="H189" t="str">
            <v>Negligible.</v>
          </cell>
          <cell r="I189" t="str">
            <v>Situational</v>
          </cell>
          <cell r="J189" t="str">
            <v>Slight to significant depending on fluctuation of water levels for management purposes.</v>
          </cell>
          <cell r="K189" t="str">
            <v>Negligible.</v>
          </cell>
          <cell r="L189" t="str">
            <v>Not Applicable.</v>
          </cell>
          <cell r="M189" t="str">
            <v>Significant to moderate increase in habitat capabilities.</v>
          </cell>
          <cell r="N189" t="str">
            <v>Not Applicable.</v>
          </cell>
          <cell r="O189" t="str">
            <v>Slight decrease because of implementation costs.</v>
          </cell>
          <cell r="P189" t="str">
            <v>Slight increase of decrease.</v>
          </cell>
          <cell r="Q189" t="str">
            <v>Cropland, Forest, Pasture, Range</v>
          </cell>
        </row>
        <row r="190">
          <cell r="A190" t="str">
            <v>Windbreak/Shelterbelt Establishment</v>
          </cell>
          <cell r="B190">
            <v>380</v>
          </cell>
          <cell r="C190" t="str">
            <v>Feet</v>
          </cell>
          <cell r="D190" t="str">
            <v>Significant, cropland converted to woodland.</v>
          </cell>
          <cell r="E190" t="str">
            <v>Significant decrease, cropland taken out of production.</v>
          </cell>
          <cell r="F190" t="str">
            <v>Slight Increase.</v>
          </cell>
          <cell r="G190" t="str">
            <v>Significant.</v>
          </cell>
          <cell r="H190" t="str">
            <v>Not Applicable.</v>
          </cell>
          <cell r="I190" t="str">
            <v>Situational</v>
          </cell>
          <cell r="J190" t="str">
            <v>Negligible.</v>
          </cell>
          <cell r="K190" t="str">
            <v>Negligible.</v>
          </cell>
          <cell r="L190" t="str">
            <v>Not Applicable.</v>
          </cell>
          <cell r="M190" t="str">
            <v>Not Applicable.</v>
          </cell>
          <cell r="N190" t="str">
            <v>Significant increase, species should be suitable for the planned purpose.</v>
          </cell>
          <cell r="O190" t="str">
            <v>Slight to moderate decrease due to establishment costs.</v>
          </cell>
          <cell r="P190" t="str">
            <v>Slight decrease to moderate increase.</v>
          </cell>
          <cell r="Q190" t="str">
            <v>Cropland, Forest, Pasture, Range</v>
          </cell>
        </row>
        <row r="191">
          <cell r="A191" t="str">
            <v>Windbreak/Shelterbelt Renovation</v>
          </cell>
          <cell r="B191">
            <v>650</v>
          </cell>
          <cell r="C191" t="str">
            <v>Feet</v>
          </cell>
          <cell r="D191" t="str">
            <v>Not Applicable</v>
          </cell>
          <cell r="E191" t="str">
            <v>Not Applicable</v>
          </cell>
          <cell r="F191" t="str">
            <v>Slight Increase.</v>
          </cell>
          <cell r="G191" t="str">
            <v>Moderate.</v>
          </cell>
          <cell r="H191" t="str">
            <v>Slight increase.</v>
          </cell>
          <cell r="I191" t="str">
            <v>Situational</v>
          </cell>
          <cell r="J191" t="str">
            <v>Negligible.</v>
          </cell>
          <cell r="K191" t="str">
            <v>Negligible</v>
          </cell>
          <cell r="L191" t="str">
            <v>Not Applicable.</v>
          </cell>
          <cell r="M191" t="str">
            <v>Not Applicable.</v>
          </cell>
          <cell r="N191" t="str">
            <v>Significant increase, species should be suitable for planned purpose.</v>
          </cell>
          <cell r="O191" t="str">
            <v>Slight to moderate decrease due to implementation costs.</v>
          </cell>
          <cell r="P191" t="str">
            <v>Slight decrease to moderate increase.</v>
          </cell>
          <cell r="Q191" t="str">
            <v>Cropland, Pasture, Range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3.v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4.v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vmlDrawing" Target="../drawings/vmlDrawing15.v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vmlDrawing" Target="../drawings/vmlDrawing16.v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hyperlink" Target="http://www.nature.nps.gov/nnl/Registry/USA_Map/States/SouthDakota/south_dakota.cfm" TargetMode="External" /><Relationship Id="rId2" Type="http://schemas.openxmlformats.org/officeDocument/2006/relationships/vmlDrawing" Target="../drawings/vmlDrawing17.vml" /><Relationship Id="rId3"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southdakotafieldoffice.fws.gov/endangered_species.htm" TargetMode="Externa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efotg.nrcs.usda.gov/references/public/SD/Exhibit_1_of_SD_SLA_9_2008.pdf" TargetMode="Externa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agbiopubs.sdstate.edu/articles/FS525N.pdf" TargetMode="External" /><Relationship Id="rId2" Type="http://schemas.openxmlformats.org/officeDocument/2006/relationships/vmlDrawing" Target="../drawings/vmlDrawing8.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drawing" Target="../drawings/drawing1.x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G112"/>
  <sheetViews>
    <sheetView showGridLines="0" showZeros="0" tabSelected="1" zoomScaleSheetLayoutView="100" workbookViewId="0" topLeftCell="A4">
      <selection activeCell="D25" sqref="D25"/>
    </sheetView>
  </sheetViews>
  <sheetFormatPr defaultColWidth="9.140625" defaultRowHeight="12.75"/>
  <cols>
    <col min="1" max="1" width="19.8515625" style="0" customWidth="1"/>
    <col min="2" max="2" width="12.57421875" style="0" customWidth="1"/>
    <col min="3" max="3" width="12.8515625" style="0" customWidth="1"/>
    <col min="4" max="7" width="12.57421875" style="0" customWidth="1"/>
  </cols>
  <sheetData>
    <row r="1" spans="1:7" ht="12.75">
      <c r="A1" s="196"/>
      <c r="B1" s="197"/>
      <c r="C1" s="108" t="s">
        <v>5</v>
      </c>
      <c r="D1" s="210" t="s">
        <v>1335</v>
      </c>
      <c r="E1" s="211"/>
      <c r="F1" s="211"/>
      <c r="G1" s="212"/>
    </row>
    <row r="2" spans="1:7" s="11" customFormat="1" ht="17.25" customHeight="1">
      <c r="A2" s="198"/>
      <c r="B2" s="199"/>
      <c r="C2" s="109"/>
      <c r="D2" s="208"/>
      <c r="E2" s="209"/>
      <c r="F2" s="209"/>
      <c r="G2" s="200"/>
    </row>
    <row r="3" spans="1:7" s="11" customFormat="1" ht="12.75" customHeight="1">
      <c r="A3" s="57"/>
      <c r="B3" s="96"/>
      <c r="C3" s="58"/>
      <c r="D3" s="201"/>
      <c r="E3" s="209"/>
      <c r="F3" s="209"/>
      <c r="G3" s="200"/>
    </row>
    <row r="4" spans="1:7" s="11" customFormat="1" ht="12.75" customHeight="1">
      <c r="A4" s="215" t="s">
        <v>1071</v>
      </c>
      <c r="B4" s="216"/>
      <c r="C4" s="213"/>
      <c r="D4" s="201"/>
      <c r="E4" s="209"/>
      <c r="F4" s="209"/>
      <c r="G4" s="200"/>
    </row>
    <row r="5" spans="1:7" s="11" customFormat="1" ht="12.75" customHeight="1">
      <c r="A5" s="215"/>
      <c r="B5" s="216"/>
      <c r="C5" s="213"/>
      <c r="D5" s="193"/>
      <c r="E5" s="194"/>
      <c r="F5" s="194"/>
      <c r="G5" s="195"/>
    </row>
    <row r="6" spans="1:7" ht="16.5" customHeight="1">
      <c r="A6" s="215"/>
      <c r="B6" s="216"/>
      <c r="C6" s="213"/>
      <c r="D6" s="205" t="s">
        <v>1173</v>
      </c>
      <c r="E6" s="206"/>
      <c r="F6" s="206"/>
      <c r="G6" s="207"/>
    </row>
    <row r="7" spans="1:7" s="11" customFormat="1" ht="12.75" customHeight="1">
      <c r="A7" s="191"/>
      <c r="B7" s="192"/>
      <c r="C7" s="244"/>
      <c r="D7" s="202"/>
      <c r="E7" s="203"/>
      <c r="F7" s="203"/>
      <c r="G7" s="204"/>
    </row>
    <row r="8" spans="1:7" ht="15" customHeight="1">
      <c r="A8" s="191"/>
      <c r="B8" s="192"/>
      <c r="C8" s="244"/>
      <c r="D8" s="205" t="s">
        <v>254</v>
      </c>
      <c r="E8" s="206"/>
      <c r="F8" s="206"/>
      <c r="G8" s="207"/>
    </row>
    <row r="9" spans="1:7" s="11" customFormat="1" ht="12.75" customHeight="1">
      <c r="A9" s="93"/>
      <c r="B9" s="94"/>
      <c r="C9" s="95"/>
      <c r="D9" s="251"/>
      <c r="E9" s="252"/>
      <c r="F9" s="252"/>
      <c r="G9" s="253"/>
    </row>
    <row r="10" spans="1:7" s="11" customFormat="1" ht="12.75" customHeight="1">
      <c r="A10" s="131"/>
      <c r="B10" s="132"/>
      <c r="C10" s="133"/>
      <c r="D10" s="254"/>
      <c r="E10" s="255"/>
      <c r="F10" s="255"/>
      <c r="G10" s="256"/>
    </row>
    <row r="11" spans="1:7" ht="12.75" customHeight="1">
      <c r="A11" s="248" t="s">
        <v>571</v>
      </c>
      <c r="B11" s="249"/>
      <c r="C11" s="250"/>
      <c r="D11" s="245" t="s">
        <v>570</v>
      </c>
      <c r="E11" s="246"/>
      <c r="F11" s="246"/>
      <c r="G11" s="247"/>
    </row>
    <row r="12" spans="1:7" s="11" customFormat="1" ht="12.75" customHeight="1">
      <c r="A12" s="251"/>
      <c r="B12" s="252"/>
      <c r="C12" s="288"/>
      <c r="D12" s="290"/>
      <c r="E12" s="252"/>
      <c r="F12" s="252"/>
      <c r="G12" s="253"/>
    </row>
    <row r="13" spans="1:7" s="11" customFormat="1" ht="12.75" customHeight="1">
      <c r="A13" s="251"/>
      <c r="B13" s="252"/>
      <c r="C13" s="288"/>
      <c r="D13" s="290"/>
      <c r="E13" s="252"/>
      <c r="F13" s="252"/>
      <c r="G13" s="253"/>
    </row>
    <row r="14" spans="1:7" s="11" customFormat="1" ht="11.25">
      <c r="A14" s="254"/>
      <c r="B14" s="255"/>
      <c r="C14" s="289"/>
      <c r="D14" s="291"/>
      <c r="E14" s="255"/>
      <c r="F14" s="255"/>
      <c r="G14" s="256"/>
    </row>
    <row r="15" spans="1:7" s="92" customFormat="1" ht="18">
      <c r="A15" s="292" t="s">
        <v>573</v>
      </c>
      <c r="B15" s="293"/>
      <c r="C15" s="293"/>
      <c r="D15" s="293"/>
      <c r="E15" s="293"/>
      <c r="F15" s="293"/>
      <c r="G15" s="294"/>
    </row>
    <row r="16" spans="1:7" s="92" customFormat="1" ht="18">
      <c r="A16" s="295"/>
      <c r="B16" s="296"/>
      <c r="C16" s="296"/>
      <c r="D16" s="296"/>
      <c r="E16" s="296"/>
      <c r="F16" s="296"/>
      <c r="G16" s="297"/>
    </row>
    <row r="17" spans="1:7" ht="14.25" customHeight="1">
      <c r="A17" s="221" t="s">
        <v>642</v>
      </c>
      <c r="B17" s="312" t="s">
        <v>1116</v>
      </c>
      <c r="C17" s="313"/>
      <c r="D17" s="313"/>
      <c r="E17" s="313"/>
      <c r="F17" s="313"/>
      <c r="G17" s="314"/>
    </row>
    <row r="18" spans="1:7" ht="11.25" customHeight="1">
      <c r="A18" s="222"/>
      <c r="B18" s="261" t="s">
        <v>1919</v>
      </c>
      <c r="C18" s="257"/>
      <c r="D18" s="310" t="s">
        <v>1175</v>
      </c>
      <c r="E18" s="311"/>
      <c r="F18" s="257" t="s">
        <v>1174</v>
      </c>
      <c r="G18" s="258"/>
    </row>
    <row r="19" spans="1:7" s="11" customFormat="1" ht="12.75" customHeight="1">
      <c r="A19" s="222"/>
      <c r="B19" s="298"/>
      <c r="C19" s="299"/>
      <c r="D19" s="304"/>
      <c r="E19" s="299"/>
      <c r="F19" s="304"/>
      <c r="G19" s="307"/>
    </row>
    <row r="20" spans="1:7" s="11" customFormat="1" ht="12.75" customHeight="1">
      <c r="A20" s="222"/>
      <c r="B20" s="300"/>
      <c r="C20" s="301"/>
      <c r="D20" s="305"/>
      <c r="E20" s="301"/>
      <c r="F20" s="305"/>
      <c r="G20" s="308"/>
    </row>
    <row r="21" spans="1:7" s="11" customFormat="1" ht="11.25">
      <c r="A21" s="223"/>
      <c r="B21" s="302"/>
      <c r="C21" s="303"/>
      <c r="D21" s="306"/>
      <c r="E21" s="303"/>
      <c r="F21" s="306"/>
      <c r="G21" s="309"/>
    </row>
    <row r="22" spans="1:7" ht="15.75" customHeight="1">
      <c r="A22" s="27" t="s">
        <v>6</v>
      </c>
      <c r="B22" s="262"/>
      <c r="C22" s="263"/>
      <c r="D22" s="264"/>
      <c r="E22" s="265"/>
      <c r="F22" s="259"/>
      <c r="G22" s="260"/>
    </row>
    <row r="23" spans="1:7" ht="12.75">
      <c r="A23" s="29" t="s">
        <v>7</v>
      </c>
      <c r="B23" s="28" t="s">
        <v>1466</v>
      </c>
      <c r="C23" s="25" t="s">
        <v>1467</v>
      </c>
      <c r="D23" s="69" t="s">
        <v>1466</v>
      </c>
      <c r="E23" s="31" t="s">
        <v>1467</v>
      </c>
      <c r="F23" s="30" t="s">
        <v>1466</v>
      </c>
      <c r="G23" s="26" t="s">
        <v>1467</v>
      </c>
    </row>
    <row r="24" spans="1:7" s="8" customFormat="1" ht="14.25" customHeight="1">
      <c r="A24" s="71" t="s">
        <v>1920</v>
      </c>
      <c r="B24" s="81"/>
      <c r="C24" s="72"/>
      <c r="D24" s="77"/>
      <c r="E24" s="82"/>
      <c r="F24" s="84"/>
      <c r="G24" s="73"/>
    </row>
    <row r="25" spans="1:7" ht="20.25" customHeight="1">
      <c r="A25" s="79" t="s">
        <v>1921</v>
      </c>
      <c r="B25" s="61"/>
      <c r="C25" s="80"/>
      <c r="D25" s="68"/>
      <c r="E25" s="62"/>
      <c r="F25" s="63"/>
      <c r="G25" s="59"/>
    </row>
    <row r="26" spans="1:7" ht="20.25" customHeight="1">
      <c r="A26" s="79" t="s">
        <v>1922</v>
      </c>
      <c r="B26" s="61"/>
      <c r="C26" s="80"/>
      <c r="D26" s="68"/>
      <c r="E26" s="62"/>
      <c r="F26" s="63"/>
      <c r="G26" s="59"/>
    </row>
    <row r="27" spans="1:7" ht="20.25" customHeight="1">
      <c r="A27" s="79" t="s">
        <v>1041</v>
      </c>
      <c r="B27" s="61"/>
      <c r="C27" s="80"/>
      <c r="D27" s="68"/>
      <c r="E27" s="62"/>
      <c r="F27" s="63"/>
      <c r="G27" s="59"/>
    </row>
    <row r="28" spans="1:7" ht="20.25" customHeight="1">
      <c r="A28" s="89" t="s">
        <v>1613</v>
      </c>
      <c r="B28" s="217"/>
      <c r="C28" s="218"/>
      <c r="D28" s="217"/>
      <c r="E28" s="218"/>
      <c r="F28" s="219"/>
      <c r="G28" s="220"/>
    </row>
    <row r="29" spans="1:7" s="8" customFormat="1" ht="14.25" customHeight="1">
      <c r="A29" s="74" t="s">
        <v>1128</v>
      </c>
      <c r="B29" s="12"/>
      <c r="C29" s="75"/>
      <c r="D29" s="78"/>
      <c r="E29" s="83"/>
      <c r="F29" s="85"/>
      <c r="G29" s="76"/>
    </row>
    <row r="30" spans="1:7" ht="20.25" customHeight="1">
      <c r="A30" s="79" t="s">
        <v>1129</v>
      </c>
      <c r="B30" s="61"/>
      <c r="C30" s="80" t="s">
        <v>1593</v>
      </c>
      <c r="D30" s="68"/>
      <c r="E30" s="62"/>
      <c r="F30" s="63"/>
      <c r="G30" s="59"/>
    </row>
    <row r="31" spans="1:7" ht="20.25" customHeight="1">
      <c r="A31" s="79" t="s">
        <v>1130</v>
      </c>
      <c r="B31" s="61"/>
      <c r="C31" s="80" t="s">
        <v>1593</v>
      </c>
      <c r="D31" s="68"/>
      <c r="E31" s="62"/>
      <c r="F31" s="63"/>
      <c r="G31" s="59"/>
    </row>
    <row r="32" spans="1:7" ht="20.25" customHeight="1">
      <c r="A32" s="89" t="s">
        <v>1613</v>
      </c>
      <c r="B32" s="217"/>
      <c r="C32" s="218"/>
      <c r="D32" s="217"/>
      <c r="E32" s="218"/>
      <c r="F32" s="219"/>
      <c r="G32" s="220"/>
    </row>
    <row r="33" spans="1:7" s="8" customFormat="1" ht="14.25" customHeight="1">
      <c r="A33" s="74" t="s">
        <v>1131</v>
      </c>
      <c r="B33" s="12"/>
      <c r="C33" s="75"/>
      <c r="D33" s="78"/>
      <c r="E33" s="83"/>
      <c r="F33" s="85"/>
      <c r="G33" s="76"/>
    </row>
    <row r="34" spans="1:7" ht="20.25" customHeight="1">
      <c r="A34" s="79" t="s">
        <v>1130</v>
      </c>
      <c r="B34" s="61"/>
      <c r="C34" s="80"/>
      <c r="D34" s="68"/>
      <c r="E34" s="62"/>
      <c r="F34" s="63"/>
      <c r="G34" s="59"/>
    </row>
    <row r="35" spans="1:7" ht="20.25" customHeight="1">
      <c r="A35" s="79" t="s">
        <v>1922</v>
      </c>
      <c r="B35" s="61"/>
      <c r="C35" s="80"/>
      <c r="D35" s="68"/>
      <c r="E35" s="62"/>
      <c r="F35" s="63"/>
      <c r="G35" s="59"/>
    </row>
    <row r="36" spans="1:7" ht="20.25" customHeight="1">
      <c r="A36" s="89" t="s">
        <v>1238</v>
      </c>
      <c r="B36" s="217"/>
      <c r="C36" s="218"/>
      <c r="D36" s="217"/>
      <c r="E36" s="218"/>
      <c r="F36" s="219"/>
      <c r="G36" s="220"/>
    </row>
    <row r="37" spans="1:7" s="8" customFormat="1" ht="14.25" customHeight="1">
      <c r="A37" s="74" t="s">
        <v>1099</v>
      </c>
      <c r="B37" s="12"/>
      <c r="C37" s="75"/>
      <c r="D37" s="78"/>
      <c r="E37" s="83"/>
      <c r="F37" s="85"/>
      <c r="G37" s="76"/>
    </row>
    <row r="38" spans="1:7" ht="20.25" customHeight="1">
      <c r="A38" s="79" t="s">
        <v>1042</v>
      </c>
      <c r="B38" s="61"/>
      <c r="C38" s="80"/>
      <c r="D38" s="68"/>
      <c r="E38" s="62"/>
      <c r="F38" s="63"/>
      <c r="G38" s="59" t="s">
        <v>1593</v>
      </c>
    </row>
    <row r="39" spans="1:7" ht="20.25" customHeight="1">
      <c r="A39" s="79" t="s">
        <v>1922</v>
      </c>
      <c r="B39" s="61"/>
      <c r="C39" s="80"/>
      <c r="D39" s="68"/>
      <c r="E39" s="62"/>
      <c r="F39" s="63"/>
      <c r="G39" s="59" t="s">
        <v>1593</v>
      </c>
    </row>
    <row r="40" spans="1:7" ht="20.25" customHeight="1">
      <c r="A40" s="79" t="s">
        <v>1199</v>
      </c>
      <c r="B40" s="61"/>
      <c r="C40" s="80"/>
      <c r="D40" s="68"/>
      <c r="E40" s="62"/>
      <c r="F40" s="63"/>
      <c r="G40" s="59"/>
    </row>
    <row r="41" spans="1:7" ht="20.25" customHeight="1">
      <c r="A41" s="89" t="s">
        <v>1613</v>
      </c>
      <c r="B41" s="217"/>
      <c r="C41" s="218"/>
      <c r="D41" s="217"/>
      <c r="E41" s="218"/>
      <c r="F41" s="219"/>
      <c r="G41" s="220"/>
    </row>
    <row r="42" spans="1:7" s="8" customFormat="1" ht="14.25" customHeight="1">
      <c r="A42" s="74" t="s">
        <v>1874</v>
      </c>
      <c r="B42" s="12"/>
      <c r="C42" s="75"/>
      <c r="D42" s="78"/>
      <c r="E42" s="83"/>
      <c r="F42" s="85"/>
      <c r="G42" s="76"/>
    </row>
    <row r="43" spans="1:7" ht="20.25" customHeight="1">
      <c r="A43" s="79" t="s">
        <v>1132</v>
      </c>
      <c r="B43" s="61" t="s">
        <v>1593</v>
      </c>
      <c r="C43" s="80"/>
      <c r="D43" s="68"/>
      <c r="E43" s="62"/>
      <c r="F43" s="63"/>
      <c r="G43" s="59"/>
    </row>
    <row r="44" spans="1:7" ht="20.25" customHeight="1">
      <c r="A44" s="79" t="s">
        <v>1199</v>
      </c>
      <c r="B44" s="61"/>
      <c r="C44" s="80"/>
      <c r="D44" s="68"/>
      <c r="E44" s="62"/>
      <c r="F44" s="63"/>
      <c r="G44" s="59"/>
    </row>
    <row r="45" spans="1:7" ht="20.25" customHeight="1">
      <c r="A45" s="89" t="s">
        <v>1613</v>
      </c>
      <c r="B45" s="217"/>
      <c r="C45" s="218"/>
      <c r="D45" s="217"/>
      <c r="E45" s="218"/>
      <c r="F45" s="219"/>
      <c r="G45" s="220"/>
    </row>
    <row r="46" spans="1:7" ht="21" customHeight="1">
      <c r="A46" s="221" t="s">
        <v>1117</v>
      </c>
      <c r="B46" s="224" t="s">
        <v>1118</v>
      </c>
      <c r="C46" s="225"/>
      <c r="D46" s="225"/>
      <c r="E46" s="225"/>
      <c r="F46" s="225"/>
      <c r="G46" s="226"/>
    </row>
    <row r="47" spans="1:7" ht="20.25" customHeight="1">
      <c r="A47" s="222"/>
      <c r="B47" s="229" t="s">
        <v>1919</v>
      </c>
      <c r="C47" s="230"/>
      <c r="D47" s="227" t="s">
        <v>1175</v>
      </c>
      <c r="E47" s="228"/>
      <c r="F47" s="230" t="s">
        <v>1174</v>
      </c>
      <c r="G47" s="231"/>
    </row>
    <row r="48" spans="1:7" ht="12.75">
      <c r="A48" s="29" t="s">
        <v>7</v>
      </c>
      <c r="B48" s="28" t="s">
        <v>1466</v>
      </c>
      <c r="C48" s="25" t="s">
        <v>1467</v>
      </c>
      <c r="D48" s="30" t="s">
        <v>1466</v>
      </c>
      <c r="E48" s="31" t="s">
        <v>1467</v>
      </c>
      <c r="F48" s="26" t="s">
        <v>1466</v>
      </c>
      <c r="G48" s="28" t="s">
        <v>1467</v>
      </c>
    </row>
    <row r="49" spans="1:7" ht="12.75">
      <c r="A49" s="13" t="s">
        <v>1988</v>
      </c>
      <c r="B49" s="61"/>
      <c r="C49" s="60"/>
      <c r="D49" s="63"/>
      <c r="E49" s="62"/>
      <c r="F49" s="59"/>
      <c r="G49" s="61"/>
    </row>
    <row r="50" spans="1:7" ht="12.75">
      <c r="A50" s="13" t="s">
        <v>1989</v>
      </c>
      <c r="B50" s="61"/>
      <c r="C50" s="60"/>
      <c r="D50" s="63"/>
      <c r="E50" s="62"/>
      <c r="F50" s="59"/>
      <c r="G50" s="61"/>
    </row>
    <row r="51" spans="1:7" ht="12.75">
      <c r="A51" s="13" t="s">
        <v>1990</v>
      </c>
      <c r="B51" s="61"/>
      <c r="C51" s="60"/>
      <c r="D51" s="63"/>
      <c r="E51" s="62"/>
      <c r="F51" s="59"/>
      <c r="G51" s="61"/>
    </row>
    <row r="52" spans="1:7" ht="12.75">
      <c r="A52" s="13" t="s">
        <v>1991</v>
      </c>
      <c r="B52" s="61"/>
      <c r="C52" s="60"/>
      <c r="D52" s="63"/>
      <c r="E52" s="62"/>
      <c r="F52" s="59"/>
      <c r="G52" s="61"/>
    </row>
    <row r="53" spans="1:7" ht="12.75">
      <c r="A53" s="13" t="s">
        <v>1992</v>
      </c>
      <c r="B53" s="61"/>
      <c r="C53" s="60"/>
      <c r="D53" s="63"/>
      <c r="E53" s="62"/>
      <c r="F53" s="59"/>
      <c r="G53" s="61"/>
    </row>
    <row r="54" spans="1:7" ht="12.75">
      <c r="A54" s="13" t="s">
        <v>1993</v>
      </c>
      <c r="B54" s="61"/>
      <c r="C54" s="60"/>
      <c r="D54" s="63"/>
      <c r="E54" s="62"/>
      <c r="F54" s="59"/>
      <c r="G54" s="61"/>
    </row>
    <row r="55" spans="1:7" ht="12.75">
      <c r="A55" s="89" t="s">
        <v>1994</v>
      </c>
      <c r="B55" s="217"/>
      <c r="C55" s="218"/>
      <c r="D55" s="217"/>
      <c r="E55" s="218"/>
      <c r="F55" s="219"/>
      <c r="G55" s="220"/>
    </row>
    <row r="56" spans="1:7" ht="23.25" customHeight="1">
      <c r="A56" s="214" t="s">
        <v>1982</v>
      </c>
      <c r="B56" s="214"/>
      <c r="C56" s="214"/>
      <c r="D56" s="214"/>
      <c r="E56" s="214"/>
      <c r="F56" s="214"/>
      <c r="G56" s="214"/>
    </row>
    <row r="57" spans="1:7" ht="15.75">
      <c r="A57" s="266" t="s">
        <v>804</v>
      </c>
      <c r="B57" s="266"/>
      <c r="C57" s="266"/>
      <c r="D57" s="266"/>
      <c r="E57" s="266"/>
      <c r="F57" s="266"/>
      <c r="G57" s="266"/>
    </row>
    <row r="58" spans="1:7" ht="12.75" customHeight="1">
      <c r="A58" s="232" t="s">
        <v>1987</v>
      </c>
      <c r="B58" s="232"/>
      <c r="C58" s="232"/>
      <c r="D58" s="232"/>
      <c r="E58" s="232"/>
      <c r="F58" s="232"/>
      <c r="G58" s="232"/>
    </row>
    <row r="59" spans="1:7" ht="19.5" customHeight="1">
      <c r="A59" s="221" t="s">
        <v>1119</v>
      </c>
      <c r="B59" s="224" t="s">
        <v>1120</v>
      </c>
      <c r="C59" s="225"/>
      <c r="D59" s="225"/>
      <c r="E59" s="225"/>
      <c r="F59" s="225"/>
      <c r="G59" s="226"/>
    </row>
    <row r="60" spans="1:7" ht="36" customHeight="1">
      <c r="A60" s="222"/>
      <c r="B60" s="233" t="s">
        <v>572</v>
      </c>
      <c r="C60" s="234"/>
      <c r="D60" s="234"/>
      <c r="E60" s="234"/>
      <c r="F60" s="234"/>
      <c r="G60" s="235"/>
    </row>
    <row r="61" spans="1:7" ht="19.5" customHeight="1">
      <c r="A61" s="223"/>
      <c r="B61" s="229" t="s">
        <v>1919</v>
      </c>
      <c r="C61" s="230"/>
      <c r="D61" s="227" t="s">
        <v>1352</v>
      </c>
      <c r="E61" s="228"/>
      <c r="F61" s="230" t="s">
        <v>1353</v>
      </c>
      <c r="G61" s="231"/>
    </row>
    <row r="62" spans="1:7" ht="26.25" customHeight="1">
      <c r="A62" s="70" t="s">
        <v>1110</v>
      </c>
      <c r="B62" s="267"/>
      <c r="C62" s="268"/>
      <c r="D62" s="242"/>
      <c r="E62" s="268"/>
      <c r="F62" s="242"/>
      <c r="G62" s="243"/>
    </row>
    <row r="63" spans="1:7" ht="26.25" customHeight="1">
      <c r="A63" s="70" t="s">
        <v>1111</v>
      </c>
      <c r="B63" s="267"/>
      <c r="C63" s="268"/>
      <c r="D63" s="242"/>
      <c r="E63" s="268"/>
      <c r="F63" s="242"/>
      <c r="G63" s="243"/>
    </row>
    <row r="64" spans="1:7" ht="26.25" customHeight="1">
      <c r="A64" s="13" t="s">
        <v>1576</v>
      </c>
      <c r="B64" s="267"/>
      <c r="C64" s="268"/>
      <c r="D64" s="242"/>
      <c r="E64" s="268"/>
      <c r="F64" s="242"/>
      <c r="G64" s="243"/>
    </row>
    <row r="65" spans="1:7" ht="26.25" customHeight="1">
      <c r="A65" s="70" t="s">
        <v>1112</v>
      </c>
      <c r="B65" s="267"/>
      <c r="C65" s="268"/>
      <c r="D65" s="242"/>
      <c r="E65" s="268"/>
      <c r="F65" s="242"/>
      <c r="G65" s="243"/>
    </row>
    <row r="66" spans="1:7" ht="26.25" customHeight="1">
      <c r="A66" s="13" t="s">
        <v>1336</v>
      </c>
      <c r="B66" s="267"/>
      <c r="C66" s="268"/>
      <c r="D66" s="242"/>
      <c r="E66" s="268"/>
      <c r="F66" s="242"/>
      <c r="G66" s="243"/>
    </row>
    <row r="67" spans="1:7" ht="26.25" customHeight="1">
      <c r="A67" s="13" t="s">
        <v>1577</v>
      </c>
      <c r="B67" s="267"/>
      <c r="C67" s="268"/>
      <c r="D67" s="242"/>
      <c r="E67" s="268"/>
      <c r="F67" s="242"/>
      <c r="G67" s="243"/>
    </row>
    <row r="68" spans="1:7" ht="26.25" customHeight="1">
      <c r="A68" s="13" t="s">
        <v>1578</v>
      </c>
      <c r="B68" s="267"/>
      <c r="C68" s="268"/>
      <c r="D68" s="242"/>
      <c r="E68" s="268"/>
      <c r="F68" s="242"/>
      <c r="G68" s="243"/>
    </row>
    <row r="69" spans="1:7" ht="26.25" customHeight="1">
      <c r="A69" s="13" t="s">
        <v>1337</v>
      </c>
      <c r="B69" s="267"/>
      <c r="C69" s="268"/>
      <c r="D69" s="242"/>
      <c r="E69" s="268"/>
      <c r="F69" s="242"/>
      <c r="G69" s="243"/>
    </row>
    <row r="70" spans="1:7" ht="26.25" customHeight="1">
      <c r="A70" s="13" t="s">
        <v>17</v>
      </c>
      <c r="B70" s="267"/>
      <c r="C70" s="268"/>
      <c r="D70" s="242"/>
      <c r="E70" s="268"/>
      <c r="F70" s="242"/>
      <c r="G70" s="243"/>
    </row>
    <row r="71" spans="1:7" ht="26.25" customHeight="1">
      <c r="A71" s="13" t="s">
        <v>803</v>
      </c>
      <c r="B71" s="267"/>
      <c r="C71" s="268"/>
      <c r="D71" s="242"/>
      <c r="E71" s="268"/>
      <c r="F71" s="242"/>
      <c r="G71" s="243"/>
    </row>
    <row r="72" spans="1:7" ht="26.25" customHeight="1">
      <c r="A72" s="13" t="s">
        <v>220</v>
      </c>
      <c r="B72" s="267"/>
      <c r="C72" s="268"/>
      <c r="D72" s="242"/>
      <c r="E72" s="268"/>
      <c r="F72" s="242"/>
      <c r="G72" s="243"/>
    </row>
    <row r="73" spans="1:7" ht="26.25" customHeight="1">
      <c r="A73" s="13" t="s">
        <v>1427</v>
      </c>
      <c r="B73" s="267"/>
      <c r="C73" s="268"/>
      <c r="D73" s="242"/>
      <c r="E73" s="268"/>
      <c r="F73" s="242"/>
      <c r="G73" s="243"/>
    </row>
    <row r="74" spans="1:7" ht="26.25" customHeight="1">
      <c r="A74" s="70" t="s">
        <v>1113</v>
      </c>
      <c r="B74" s="267"/>
      <c r="C74" s="268"/>
      <c r="D74" s="242"/>
      <c r="E74" s="268"/>
      <c r="F74" s="242"/>
      <c r="G74" s="243"/>
    </row>
    <row r="75" spans="1:7" ht="15" customHeight="1">
      <c r="A75" s="283" t="s">
        <v>1114</v>
      </c>
      <c r="B75" s="283"/>
      <c r="C75" s="283"/>
      <c r="D75" s="283"/>
      <c r="E75" s="283"/>
      <c r="F75" s="283"/>
      <c r="G75" s="283"/>
    </row>
    <row r="76" spans="1:7" ht="15.75" customHeight="1">
      <c r="A76" s="281" t="s">
        <v>1143</v>
      </c>
      <c r="B76" s="281"/>
      <c r="C76" s="281"/>
      <c r="D76" s="281"/>
      <c r="E76" s="281"/>
      <c r="F76" s="281"/>
      <c r="G76" s="281"/>
    </row>
    <row r="77" spans="1:7" ht="12.75">
      <c r="A77" s="237"/>
      <c r="B77" s="237"/>
      <c r="C77" s="237"/>
      <c r="D77" s="237"/>
      <c r="E77" s="237"/>
      <c r="F77" s="237"/>
      <c r="G77" s="237"/>
    </row>
    <row r="78" spans="1:7" ht="15.75" customHeight="1">
      <c r="A78" s="282" t="s">
        <v>574</v>
      </c>
      <c r="B78" s="282"/>
      <c r="C78" s="282"/>
      <c r="D78" s="282"/>
      <c r="E78" s="282"/>
      <c r="F78" s="282"/>
      <c r="G78" s="282"/>
    </row>
    <row r="79" spans="1:7" ht="12.75">
      <c r="A79" s="237"/>
      <c r="B79" s="237"/>
      <c r="C79" s="237"/>
      <c r="D79" s="237"/>
      <c r="E79" s="237"/>
      <c r="F79" s="237"/>
      <c r="G79" s="237"/>
    </row>
    <row r="80" spans="1:7" ht="12.75" customHeight="1">
      <c r="A80" s="236"/>
      <c r="B80" s="236"/>
      <c r="C80" s="236"/>
      <c r="D80" s="236"/>
      <c r="E80" s="236"/>
      <c r="F80" s="236"/>
      <c r="G80" s="236"/>
    </row>
    <row r="81" spans="1:7" ht="12.75" customHeight="1">
      <c r="A81" s="67"/>
      <c r="B81" s="67"/>
      <c r="C81" s="67"/>
      <c r="D81" s="67"/>
      <c r="E81" s="67"/>
      <c r="F81" s="67"/>
      <c r="G81" s="67"/>
    </row>
    <row r="82" spans="1:7" ht="12.75" customHeight="1">
      <c r="A82" s="239" t="s">
        <v>1148</v>
      </c>
      <c r="B82" s="239"/>
      <c r="C82" s="239"/>
      <c r="D82" s="240"/>
      <c r="E82" s="240"/>
      <c r="F82" s="240"/>
      <c r="G82" s="91"/>
    </row>
    <row r="83" spans="3:7" ht="12.75">
      <c r="C83" s="1" t="s">
        <v>1052</v>
      </c>
      <c r="D83" s="5" t="s">
        <v>1429</v>
      </c>
      <c r="E83" s="5"/>
      <c r="F83" s="5"/>
      <c r="G83" s="5" t="s">
        <v>1430</v>
      </c>
    </row>
    <row r="84" spans="1:7" ht="13.5" thickBot="1">
      <c r="A84" s="86"/>
      <c r="B84" s="86"/>
      <c r="C84" s="87"/>
      <c r="D84" s="88"/>
      <c r="E84" s="88"/>
      <c r="F84" s="88"/>
      <c r="G84" s="88"/>
    </row>
    <row r="85" spans="1:7" ht="5.25" customHeight="1" thickBot="1" thickTop="1">
      <c r="A85" s="238"/>
      <c r="B85" s="238"/>
      <c r="C85" s="238"/>
      <c r="D85" s="238"/>
      <c r="E85" s="238"/>
      <c r="F85" s="238"/>
      <c r="G85" s="238"/>
    </row>
    <row r="86" spans="1:7" ht="15.75" customHeight="1" thickTop="1">
      <c r="A86" s="241" t="s">
        <v>1149</v>
      </c>
      <c r="B86" s="241"/>
      <c r="C86" s="241"/>
      <c r="D86" s="241"/>
      <c r="E86" s="241"/>
      <c r="F86" s="241"/>
      <c r="G86" s="241"/>
    </row>
    <row r="87" spans="1:7" ht="12.75" customHeight="1">
      <c r="A87" s="236"/>
      <c r="B87" s="236"/>
      <c r="C87" s="236"/>
      <c r="D87" s="236"/>
      <c r="E87" s="236"/>
      <c r="F87" s="236"/>
      <c r="G87" s="236"/>
    </row>
    <row r="88" spans="1:7" ht="12.75" customHeight="1">
      <c r="A88" s="237"/>
      <c r="B88" s="237"/>
      <c r="C88" s="237"/>
      <c r="D88" s="237"/>
      <c r="E88" s="237"/>
      <c r="F88" s="237"/>
      <c r="G88" s="237"/>
    </row>
    <row r="89" spans="1:7" ht="18">
      <c r="A89" s="287" t="s">
        <v>1579</v>
      </c>
      <c r="B89" s="287"/>
      <c r="C89" s="287"/>
      <c r="D89" s="287"/>
      <c r="E89" s="287"/>
      <c r="F89" s="287"/>
      <c r="G89" s="287"/>
    </row>
    <row r="90" spans="1:7" ht="77.25" customHeight="1">
      <c r="A90" s="2" t="s">
        <v>1144</v>
      </c>
      <c r="B90" s="284" t="s">
        <v>1587</v>
      </c>
      <c r="C90" s="285"/>
      <c r="D90" s="285"/>
      <c r="E90" s="285"/>
      <c r="F90" s="285"/>
      <c r="G90" s="286"/>
    </row>
    <row r="91" spans="1:7" ht="25.5" customHeight="1">
      <c r="A91" s="3" t="s">
        <v>176</v>
      </c>
      <c r="B91" s="279" t="s">
        <v>177</v>
      </c>
      <c r="C91" s="280"/>
      <c r="D91" s="279" t="s">
        <v>178</v>
      </c>
      <c r="E91" s="280"/>
      <c r="F91" s="279" t="s">
        <v>1996</v>
      </c>
      <c r="G91" s="280"/>
    </row>
    <row r="92" spans="1:7" ht="32.25" customHeight="1">
      <c r="A92" s="54"/>
      <c r="B92" s="270" t="s">
        <v>1428</v>
      </c>
      <c r="C92" s="270"/>
      <c r="D92" s="274" t="s">
        <v>1997</v>
      </c>
      <c r="E92" s="275"/>
      <c r="F92" s="274" t="s">
        <v>1020</v>
      </c>
      <c r="G92" s="275"/>
    </row>
    <row r="93" spans="1:7" ht="50.25" customHeight="1">
      <c r="A93" s="54"/>
      <c r="B93" s="270" t="s">
        <v>1741</v>
      </c>
      <c r="C93" s="270"/>
      <c r="D93" s="274" t="s">
        <v>1997</v>
      </c>
      <c r="E93" s="275"/>
      <c r="F93" s="274" t="s">
        <v>1150</v>
      </c>
      <c r="G93" s="275"/>
    </row>
    <row r="94" spans="1:7" ht="64.5" customHeight="1">
      <c r="A94" s="54"/>
      <c r="B94" s="270" t="s">
        <v>575</v>
      </c>
      <c r="C94" s="270"/>
      <c r="D94" s="274" t="s">
        <v>1997</v>
      </c>
      <c r="E94" s="275"/>
      <c r="F94" s="274" t="s">
        <v>1151</v>
      </c>
      <c r="G94" s="275"/>
    </row>
    <row r="95" spans="1:7" ht="63.75" customHeight="1">
      <c r="A95" s="54"/>
      <c r="B95" s="270" t="s">
        <v>1742</v>
      </c>
      <c r="C95" s="270"/>
      <c r="D95" s="274" t="s">
        <v>1797</v>
      </c>
      <c r="E95" s="275"/>
      <c r="F95" s="274"/>
      <c r="G95" s="275"/>
    </row>
    <row r="96" spans="1:7" ht="15.75" customHeight="1">
      <c r="A96" s="281" t="s">
        <v>1145</v>
      </c>
      <c r="B96" s="281"/>
      <c r="C96" s="281"/>
      <c r="D96" s="281"/>
      <c r="E96" s="281"/>
      <c r="F96" s="281"/>
      <c r="G96" s="281"/>
    </row>
    <row r="97" spans="1:7" ht="12.75" customHeight="1">
      <c r="A97" s="237"/>
      <c r="B97" s="237"/>
      <c r="C97" s="237"/>
      <c r="D97" s="237"/>
      <c r="E97" s="237"/>
      <c r="F97" s="237"/>
      <c r="G97" s="237"/>
    </row>
    <row r="98" spans="2:5" ht="18.75" customHeight="1">
      <c r="B98" s="278" t="s">
        <v>1611</v>
      </c>
      <c r="C98" s="278"/>
      <c r="D98" s="278"/>
      <c r="E98" s="278"/>
    </row>
    <row r="99" spans="2:3" ht="12.75">
      <c r="B99" s="52"/>
      <c r="C99" s="11" t="s">
        <v>1408</v>
      </c>
    </row>
    <row r="100" spans="2:3" ht="12.75">
      <c r="B100" s="53"/>
      <c r="C100" s="11" t="s">
        <v>1409</v>
      </c>
    </row>
    <row r="101" spans="2:3" ht="12.75">
      <c r="B101" s="53"/>
      <c r="C101" s="11" t="s">
        <v>1410</v>
      </c>
    </row>
    <row r="102" spans="2:3" ht="12.75">
      <c r="B102" s="56"/>
      <c r="C102" s="11" t="s">
        <v>1411</v>
      </c>
    </row>
    <row r="103" spans="2:3" ht="12.75">
      <c r="B103" s="55"/>
      <c r="C103" s="11" t="s">
        <v>1147</v>
      </c>
    </row>
    <row r="105" spans="2:7" ht="12.75">
      <c r="B105" s="271" t="s">
        <v>1612</v>
      </c>
      <c r="C105" s="272"/>
      <c r="D105" s="272"/>
      <c r="E105" s="272"/>
      <c r="F105" s="272"/>
      <c r="G105" s="272"/>
    </row>
    <row r="106" spans="2:7" ht="15.75" customHeight="1">
      <c r="B106" s="269" t="s">
        <v>1998</v>
      </c>
      <c r="C106" s="269"/>
      <c r="D106" s="277"/>
      <c r="E106" s="277"/>
      <c r="F106" s="277"/>
      <c r="G106" s="277"/>
    </row>
    <row r="107" spans="2:7" ht="15.75" customHeight="1">
      <c r="B107" s="269" t="s">
        <v>1999</v>
      </c>
      <c r="C107" s="269"/>
      <c r="D107" s="273"/>
      <c r="E107" s="273"/>
      <c r="F107" s="273"/>
      <c r="G107" s="273"/>
    </row>
    <row r="108" spans="2:7" ht="15.75" customHeight="1">
      <c r="B108" s="269" t="s">
        <v>1051</v>
      </c>
      <c r="C108" s="269"/>
      <c r="D108" s="276"/>
      <c r="E108" s="276"/>
      <c r="F108" s="276"/>
      <c r="G108" s="276"/>
    </row>
    <row r="109" spans="2:7" ht="15.75" customHeight="1">
      <c r="B109" s="269" t="s">
        <v>2000</v>
      </c>
      <c r="C109" s="269"/>
      <c r="D109" s="273"/>
      <c r="E109" s="273"/>
      <c r="F109" s="273"/>
      <c r="G109" s="273"/>
    </row>
    <row r="111" spans="1:7" ht="15.75">
      <c r="A111" s="239" t="s">
        <v>1146</v>
      </c>
      <c r="B111" s="239"/>
      <c r="C111" s="239"/>
      <c r="D111" s="240"/>
      <c r="E111" s="240"/>
      <c r="F111" s="240"/>
      <c r="G111" s="91"/>
    </row>
    <row r="112" spans="3:7" ht="12.75">
      <c r="C112" s="1" t="s">
        <v>1115</v>
      </c>
      <c r="D112" s="5" t="s">
        <v>1429</v>
      </c>
      <c r="E112" s="5"/>
      <c r="F112" s="5"/>
      <c r="G112" s="5" t="s">
        <v>1430</v>
      </c>
    </row>
  </sheetData>
  <sheetProtection/>
  <mergeCells count="141">
    <mergeCell ref="A96:G96"/>
    <mergeCell ref="F95:G95"/>
    <mergeCell ref="D70:E70"/>
    <mergeCell ref="F73:G73"/>
    <mergeCell ref="F74:G74"/>
    <mergeCell ref="D72:E72"/>
    <mergeCell ref="D73:E73"/>
    <mergeCell ref="B91:C91"/>
    <mergeCell ref="D91:E91"/>
    <mergeCell ref="B94:C94"/>
    <mergeCell ref="B95:C95"/>
    <mergeCell ref="A12:C14"/>
    <mergeCell ref="D12:G14"/>
    <mergeCell ref="A15:G16"/>
    <mergeCell ref="B19:C21"/>
    <mergeCell ref="D19:E21"/>
    <mergeCell ref="F19:G21"/>
    <mergeCell ref="D18:E18"/>
    <mergeCell ref="B17:G17"/>
    <mergeCell ref="B68:C68"/>
    <mergeCell ref="B69:C69"/>
    <mergeCell ref="D69:E69"/>
    <mergeCell ref="D68:E68"/>
    <mergeCell ref="B67:C67"/>
    <mergeCell ref="D67:E67"/>
    <mergeCell ref="A111:C111"/>
    <mergeCell ref="D111:F111"/>
    <mergeCell ref="F70:G70"/>
    <mergeCell ref="F71:G71"/>
    <mergeCell ref="F72:G72"/>
    <mergeCell ref="B90:G90"/>
    <mergeCell ref="A79:G79"/>
    <mergeCell ref="D95:E95"/>
    <mergeCell ref="A89:G89"/>
    <mergeCell ref="A77:G77"/>
    <mergeCell ref="D66:E66"/>
    <mergeCell ref="F64:G64"/>
    <mergeCell ref="F66:G66"/>
    <mergeCell ref="B66:C66"/>
    <mergeCell ref="B45:C45"/>
    <mergeCell ref="D45:E45"/>
    <mergeCell ref="F45:G45"/>
    <mergeCell ref="B41:C41"/>
    <mergeCell ref="D41:E41"/>
    <mergeCell ref="F63:G63"/>
    <mergeCell ref="B61:C61"/>
    <mergeCell ref="F68:G68"/>
    <mergeCell ref="D61:E61"/>
    <mergeCell ref="F67:G67"/>
    <mergeCell ref="B65:C65"/>
    <mergeCell ref="B64:C64"/>
    <mergeCell ref="D64:E64"/>
    <mergeCell ref="F65:G65"/>
    <mergeCell ref="D65:E65"/>
    <mergeCell ref="A76:G76"/>
    <mergeCell ref="B70:C70"/>
    <mergeCell ref="B71:C71"/>
    <mergeCell ref="A78:G78"/>
    <mergeCell ref="A75:G75"/>
    <mergeCell ref="B74:C74"/>
    <mergeCell ref="D74:E74"/>
    <mergeCell ref="D71:E71"/>
    <mergeCell ref="F92:G92"/>
    <mergeCell ref="D92:E92"/>
    <mergeCell ref="D94:E94"/>
    <mergeCell ref="F91:G91"/>
    <mergeCell ref="F93:G93"/>
    <mergeCell ref="F94:G94"/>
    <mergeCell ref="D106:G106"/>
    <mergeCell ref="D107:G107"/>
    <mergeCell ref="B106:C106"/>
    <mergeCell ref="B98:E98"/>
    <mergeCell ref="B109:C109"/>
    <mergeCell ref="B92:C92"/>
    <mergeCell ref="B93:C93"/>
    <mergeCell ref="B105:G105"/>
    <mergeCell ref="D109:G109"/>
    <mergeCell ref="D93:E93"/>
    <mergeCell ref="D108:G108"/>
    <mergeCell ref="B108:C108"/>
    <mergeCell ref="B107:C107"/>
    <mergeCell ref="A97:G97"/>
    <mergeCell ref="F32:G32"/>
    <mergeCell ref="A57:G57"/>
    <mergeCell ref="B72:C72"/>
    <mergeCell ref="B73:C73"/>
    <mergeCell ref="F62:G62"/>
    <mergeCell ref="B63:C63"/>
    <mergeCell ref="F61:G61"/>
    <mergeCell ref="B62:C62"/>
    <mergeCell ref="D63:E63"/>
    <mergeCell ref="D62:E62"/>
    <mergeCell ref="B36:C36"/>
    <mergeCell ref="D36:E36"/>
    <mergeCell ref="F36:G36"/>
    <mergeCell ref="F41:G41"/>
    <mergeCell ref="F18:G18"/>
    <mergeCell ref="F22:G22"/>
    <mergeCell ref="A17:A21"/>
    <mergeCell ref="B18:C18"/>
    <mergeCell ref="B22:C22"/>
    <mergeCell ref="D22:E22"/>
    <mergeCell ref="A7:C8"/>
    <mergeCell ref="D11:G11"/>
    <mergeCell ref="A11:C11"/>
    <mergeCell ref="D9:G10"/>
    <mergeCell ref="A4:C6"/>
    <mergeCell ref="D1:G1"/>
    <mergeCell ref="D8:G8"/>
    <mergeCell ref="D2:G2"/>
    <mergeCell ref="D3:G3"/>
    <mergeCell ref="D4:G4"/>
    <mergeCell ref="D7:G7"/>
    <mergeCell ref="D5:G5"/>
    <mergeCell ref="D6:G6"/>
    <mergeCell ref="A1:B2"/>
    <mergeCell ref="F69:G69"/>
    <mergeCell ref="B28:C28"/>
    <mergeCell ref="D28:E28"/>
    <mergeCell ref="F28:G28"/>
    <mergeCell ref="A56:G56"/>
    <mergeCell ref="B55:C55"/>
    <mergeCell ref="D55:E55"/>
    <mergeCell ref="F55:G55"/>
    <mergeCell ref="B32:C32"/>
    <mergeCell ref="D32:E32"/>
    <mergeCell ref="A87:G88"/>
    <mergeCell ref="A80:G80"/>
    <mergeCell ref="A85:G85"/>
    <mergeCell ref="A82:C82"/>
    <mergeCell ref="D82:F82"/>
    <mergeCell ref="A86:G86"/>
    <mergeCell ref="A59:A61"/>
    <mergeCell ref="B59:G59"/>
    <mergeCell ref="D47:E47"/>
    <mergeCell ref="B47:C47"/>
    <mergeCell ref="F47:G47"/>
    <mergeCell ref="A58:G58"/>
    <mergeCell ref="B60:G60"/>
    <mergeCell ref="A46:A47"/>
    <mergeCell ref="B46:G46"/>
  </mergeCells>
  <dataValidations count="4">
    <dataValidation type="list" allowBlank="1" showInputMessage="1" showErrorMessage="1" sqref="B43:G44 B34:G35 B49:G54 B25:G27 B38:G40 B30:G31">
      <formula1>Resource</formula1>
    </dataValidation>
    <dataValidation type="list" allowBlank="1" showInputMessage="1" showErrorMessage="1" sqref="B62:G74">
      <formula1>Environmental</formula1>
    </dataValidation>
    <dataValidation type="list" allowBlank="1" showInputMessage="1" showErrorMessage="1" sqref="D106:G106">
      <formula1>Program_List</formula1>
    </dataValidation>
    <dataValidation type="list" allowBlank="1" showInputMessage="1" showErrorMessage="1" sqref="D107:G107">
      <formula1>Prepared_By</formula1>
    </dataValidation>
  </dataValidations>
  <printOptions/>
  <pageMargins left="0.62" right="0.54" top="0.53" bottom="0.53" header="0.25" footer="0.28"/>
  <pageSetup horizontalDpi="600" verticalDpi="600" orientation="portrait" scale="99" r:id="rId3"/>
  <headerFooter alignWithMargins="0">
    <oddHeader>&amp;L&amp;"Arial,Bold"&amp;8UNITED STATES DEPARTMENT OF AGRICULTURE
NATURAL RESOURCES CONSERVATION SERVICE&amp;R&amp;"Arial,Bold"&amp;8SD-CPA-52
REV. 10/08</oddHeader>
    <oddFooter>&amp;C&amp;"Arial,Bold"&amp;8Page &amp;P</oddFooter>
  </headerFooter>
  <rowBreaks count="2" manualBreakCount="2">
    <brk id="45" max="255" man="1"/>
    <brk id="75" max="255" man="1"/>
  </rowBreaks>
  <legacyDrawing r:id="rId2"/>
</worksheet>
</file>

<file path=xl/worksheets/sheet10.xml><?xml version="1.0" encoding="utf-8"?>
<worksheet xmlns="http://schemas.openxmlformats.org/spreadsheetml/2006/main" xmlns:r="http://schemas.openxmlformats.org/officeDocument/2006/relationships">
  <sheetPr codeName="Sheet14"/>
  <dimension ref="A1:M47"/>
  <sheetViews>
    <sheetView showGridLines="0" showZeros="0" zoomScaleSheetLayoutView="100" workbookViewId="0" topLeftCell="A1">
      <selection activeCell="C3" sqref="C3:F5"/>
    </sheetView>
  </sheetViews>
  <sheetFormatPr defaultColWidth="9.140625" defaultRowHeight="12.75"/>
  <cols>
    <col min="2" max="2" width="4.8515625" style="0" customWidth="1"/>
    <col min="8" max="8" width="7.57421875" style="0" customWidth="1"/>
    <col min="9" max="9" width="7.140625" style="0" customWidth="1"/>
    <col min="10" max="10" width="15.421875" style="0" customWidth="1"/>
  </cols>
  <sheetData>
    <row r="1" spans="1:10" ht="18">
      <c r="A1" s="449" t="s">
        <v>226</v>
      </c>
      <c r="B1" s="449"/>
      <c r="C1" s="449"/>
      <c r="D1" s="449"/>
      <c r="E1" s="449"/>
      <c r="F1" s="450"/>
      <c r="G1" s="443" t="s">
        <v>1178</v>
      </c>
      <c r="H1" s="444"/>
      <c r="I1" s="444"/>
      <c r="J1" s="445"/>
    </row>
    <row r="2" spans="1:10" ht="15.75">
      <c r="A2" s="17" t="s">
        <v>1176</v>
      </c>
      <c r="B2" s="15"/>
      <c r="C2" s="15"/>
      <c r="D2" s="15"/>
      <c r="E2" s="20"/>
      <c r="F2" s="15"/>
      <c r="G2" s="446">
        <f>'SD-CPA-52'!D2</f>
        <v>0</v>
      </c>
      <c r="H2" s="447"/>
      <c r="I2" s="447"/>
      <c r="J2" s="448"/>
    </row>
    <row r="3" spans="1:10" ht="12.75" customHeight="1">
      <c r="A3" s="467" t="s">
        <v>1431</v>
      </c>
      <c r="B3" s="468"/>
      <c r="C3" s="360"/>
      <c r="D3" s="361"/>
      <c r="E3" s="361"/>
      <c r="F3" s="451"/>
      <c r="G3" s="446">
        <f>'SD-CPA-52'!D3</f>
        <v>0</v>
      </c>
      <c r="H3" s="447"/>
      <c r="I3" s="447"/>
      <c r="J3" s="448"/>
    </row>
    <row r="4" spans="1:10" ht="12.75">
      <c r="A4" s="316"/>
      <c r="B4" s="468"/>
      <c r="C4" s="363"/>
      <c r="D4" s="364"/>
      <c r="E4" s="364"/>
      <c r="F4" s="452"/>
      <c r="G4" s="446">
        <f>'SD-CPA-52'!D4</f>
        <v>0</v>
      </c>
      <c r="H4" s="447"/>
      <c r="I4" s="447"/>
      <c r="J4" s="448"/>
    </row>
    <row r="5" spans="3:10" ht="12.75">
      <c r="C5" s="453"/>
      <c r="D5" s="454"/>
      <c r="E5" s="454"/>
      <c r="F5" s="455"/>
      <c r="G5" s="458">
        <f>'SD-CPA-52'!D5</f>
        <v>0</v>
      </c>
      <c r="H5" s="459"/>
      <c r="I5" s="459"/>
      <c r="J5" s="460"/>
    </row>
    <row r="6" spans="5:10" ht="12.75" customHeight="1">
      <c r="E6" s="21"/>
      <c r="G6" s="461"/>
      <c r="H6" s="461"/>
      <c r="I6" s="461"/>
      <c r="J6" s="461"/>
    </row>
    <row r="7" spans="7:10" ht="12.75" customHeight="1">
      <c r="G7" s="18"/>
      <c r="H7" s="18"/>
      <c r="I7" s="18"/>
      <c r="J7" s="18"/>
    </row>
    <row r="8" ht="12.75">
      <c r="A8" s="14" t="s">
        <v>805</v>
      </c>
    </row>
    <row r="9" spans="1:10" ht="12.75" customHeight="1">
      <c r="A9" s="316" t="s">
        <v>182</v>
      </c>
      <c r="B9" s="316"/>
      <c r="C9" s="316"/>
      <c r="D9" s="316"/>
      <c r="E9" s="316"/>
      <c r="F9" s="316"/>
      <c r="G9" s="316"/>
      <c r="H9" s="316"/>
      <c r="I9" s="316"/>
      <c r="J9" s="316"/>
    </row>
    <row r="11" spans="3:10" ht="12.75" customHeight="1">
      <c r="C11" s="316" t="s">
        <v>1074</v>
      </c>
      <c r="D11" s="316"/>
      <c r="E11" s="316"/>
      <c r="F11" s="316"/>
      <c r="G11" s="316"/>
      <c r="H11" s="316"/>
      <c r="I11" s="316"/>
      <c r="J11" s="316"/>
    </row>
    <row r="12" spans="3:10" ht="12.75" customHeight="1">
      <c r="C12" s="316"/>
      <c r="D12" s="316"/>
      <c r="E12" s="316"/>
      <c r="F12" s="316"/>
      <c r="G12" s="316"/>
      <c r="H12" s="316"/>
      <c r="I12" s="316"/>
      <c r="J12" s="316"/>
    </row>
    <row r="13" spans="2:10" ht="12.75" customHeight="1">
      <c r="B13" s="4"/>
      <c r="C13" s="316"/>
      <c r="D13" s="316"/>
      <c r="E13" s="316"/>
      <c r="F13" s="316"/>
      <c r="G13" s="316"/>
      <c r="H13" s="316"/>
      <c r="I13" s="316"/>
      <c r="J13" s="316"/>
    </row>
    <row r="14" ht="12.75" customHeight="1">
      <c r="C14" t="s">
        <v>806</v>
      </c>
    </row>
    <row r="18" ht="12.75">
      <c r="A18" s="14" t="s">
        <v>807</v>
      </c>
    </row>
    <row r="19" spans="1:10" ht="12.75" customHeight="1">
      <c r="A19" s="440" t="s">
        <v>225</v>
      </c>
      <c r="B19" s="440"/>
      <c r="C19" s="440"/>
      <c r="D19" s="440"/>
      <c r="E19" s="440"/>
      <c r="F19" s="440"/>
      <c r="G19" s="440"/>
      <c r="H19" s="440"/>
      <c r="I19" s="440"/>
      <c r="J19" s="440"/>
    </row>
    <row r="21" spans="4:13" ht="12.75" customHeight="1">
      <c r="D21" s="316" t="s">
        <v>173</v>
      </c>
      <c r="E21" s="316"/>
      <c r="F21" s="316"/>
      <c r="G21" s="316"/>
      <c r="H21" s="316"/>
      <c r="I21" s="316"/>
      <c r="J21" s="316"/>
      <c r="K21" s="4"/>
      <c r="L21" s="4"/>
      <c r="M21" s="4"/>
    </row>
    <row r="22" spans="3:10" ht="12.75" customHeight="1">
      <c r="C22" s="4"/>
      <c r="D22" s="316"/>
      <c r="E22" s="316"/>
      <c r="F22" s="316"/>
      <c r="G22" s="316"/>
      <c r="H22" s="316"/>
      <c r="I22" s="316"/>
      <c r="J22" s="316"/>
    </row>
    <row r="23" spans="3:10" ht="12.75" customHeight="1">
      <c r="C23" s="4"/>
      <c r="D23" s="4"/>
      <c r="E23" s="4"/>
      <c r="F23" s="4"/>
      <c r="G23" s="4"/>
      <c r="H23" s="4"/>
      <c r="I23" s="4"/>
      <c r="J23" s="4"/>
    </row>
    <row r="24" spans="4:10" ht="12.75" customHeight="1">
      <c r="D24" s="316" t="s">
        <v>174</v>
      </c>
      <c r="E24" s="316"/>
      <c r="F24" s="316"/>
      <c r="G24" s="316"/>
      <c r="H24" s="316"/>
      <c r="I24" s="316"/>
      <c r="J24" s="316"/>
    </row>
    <row r="25" spans="3:10" ht="12.75">
      <c r="C25" s="4"/>
      <c r="D25" s="316"/>
      <c r="E25" s="316"/>
      <c r="F25" s="316"/>
      <c r="G25" s="316"/>
      <c r="H25" s="316"/>
      <c r="I25" s="316"/>
      <c r="J25" s="316"/>
    </row>
    <row r="26" spans="3:10" ht="12.75">
      <c r="C26" s="4"/>
      <c r="D26" s="316"/>
      <c r="E26" s="316"/>
      <c r="F26" s="316"/>
      <c r="G26" s="316"/>
      <c r="H26" s="316"/>
      <c r="I26" s="316"/>
      <c r="J26" s="316"/>
    </row>
    <row r="27" spans="3:10" ht="12.75">
      <c r="C27" s="4"/>
      <c r="D27" s="316"/>
      <c r="E27" s="316"/>
      <c r="F27" s="316"/>
      <c r="G27" s="316"/>
      <c r="H27" s="316"/>
      <c r="I27" s="316"/>
      <c r="J27" s="316"/>
    </row>
    <row r="28" spans="3:10" ht="12.75">
      <c r="C28" s="4"/>
      <c r="D28" s="316"/>
      <c r="E28" s="316"/>
      <c r="F28" s="316"/>
      <c r="G28" s="316"/>
      <c r="H28" s="316"/>
      <c r="I28" s="316"/>
      <c r="J28" s="316"/>
    </row>
    <row r="29" spans="3:10" ht="12.75">
      <c r="C29" s="4"/>
      <c r="D29" s="4"/>
      <c r="E29" s="4"/>
      <c r="F29" s="4"/>
      <c r="G29" s="4"/>
      <c r="H29" s="4"/>
      <c r="I29" s="4"/>
      <c r="J29" s="4"/>
    </row>
    <row r="30" spans="1:10" ht="12.75" customHeight="1">
      <c r="A30" s="316" t="s">
        <v>1769</v>
      </c>
      <c r="B30" s="316"/>
      <c r="C30" s="316"/>
      <c r="D30" s="316"/>
      <c r="E30" s="316"/>
      <c r="F30" s="316"/>
      <c r="G30" s="316"/>
      <c r="H30" s="316"/>
      <c r="I30" s="316"/>
      <c r="J30" s="316"/>
    </row>
    <row r="31" spans="1:10" ht="12.75">
      <c r="A31" s="316"/>
      <c r="B31" s="316"/>
      <c r="C31" s="316"/>
      <c r="D31" s="316"/>
      <c r="E31" s="316"/>
      <c r="F31" s="316"/>
      <c r="G31" s="316"/>
      <c r="H31" s="316"/>
      <c r="I31" s="316"/>
      <c r="J31" s="316"/>
    </row>
    <row r="32" spans="1:10" ht="12.75">
      <c r="A32" s="316"/>
      <c r="B32" s="316"/>
      <c r="C32" s="316"/>
      <c r="D32" s="316"/>
      <c r="E32" s="316"/>
      <c r="F32" s="316"/>
      <c r="G32" s="316"/>
      <c r="H32" s="316"/>
      <c r="I32" s="316"/>
      <c r="J32" s="316"/>
    </row>
    <row r="33" spans="1:10" ht="12.75">
      <c r="A33" s="316"/>
      <c r="B33" s="316"/>
      <c r="C33" s="316"/>
      <c r="D33" s="316"/>
      <c r="E33" s="316"/>
      <c r="F33" s="316"/>
      <c r="G33" s="316"/>
      <c r="H33" s="316"/>
      <c r="I33" s="316"/>
      <c r="J33" s="316"/>
    </row>
    <row r="34" spans="1:10" ht="12.75">
      <c r="A34" s="4"/>
      <c r="B34" s="4"/>
      <c r="C34" s="4"/>
      <c r="D34" s="4"/>
      <c r="E34" s="4"/>
      <c r="F34" s="4"/>
      <c r="G34" s="4"/>
      <c r="H34" s="4"/>
      <c r="I34" s="4"/>
      <c r="J34" s="4"/>
    </row>
    <row r="35" ht="12.75">
      <c r="A35" s="14" t="s">
        <v>1509</v>
      </c>
    </row>
    <row r="36" spans="1:10" ht="12.75">
      <c r="A36" s="332"/>
      <c r="B36" s="333"/>
      <c r="C36" s="333"/>
      <c r="D36" s="333"/>
      <c r="E36" s="333"/>
      <c r="F36" s="333"/>
      <c r="G36" s="333"/>
      <c r="H36" s="333"/>
      <c r="I36" s="333"/>
      <c r="J36" s="462"/>
    </row>
    <row r="37" spans="1:10" ht="12.75">
      <c r="A37" s="335"/>
      <c r="B37" s="336"/>
      <c r="C37" s="336"/>
      <c r="D37" s="336"/>
      <c r="E37" s="336"/>
      <c r="F37" s="336"/>
      <c r="G37" s="336"/>
      <c r="H37" s="336"/>
      <c r="I37" s="336"/>
      <c r="J37" s="463"/>
    </row>
    <row r="38" spans="1:10" ht="12.75">
      <c r="A38" s="335"/>
      <c r="B38" s="336"/>
      <c r="C38" s="336"/>
      <c r="D38" s="336"/>
      <c r="E38" s="336"/>
      <c r="F38" s="336"/>
      <c r="G38" s="336"/>
      <c r="H38" s="336"/>
      <c r="I38" s="336"/>
      <c r="J38" s="463"/>
    </row>
    <row r="39" spans="1:10" ht="12.75">
      <c r="A39" s="335"/>
      <c r="B39" s="336"/>
      <c r="C39" s="336"/>
      <c r="D39" s="336"/>
      <c r="E39" s="336"/>
      <c r="F39" s="336"/>
      <c r="G39" s="336"/>
      <c r="H39" s="336"/>
      <c r="I39" s="336"/>
      <c r="J39" s="463"/>
    </row>
    <row r="40" spans="1:10" ht="12.75">
      <c r="A40" s="335"/>
      <c r="B40" s="336"/>
      <c r="C40" s="336"/>
      <c r="D40" s="336"/>
      <c r="E40" s="336"/>
      <c r="F40" s="336"/>
      <c r="G40" s="336"/>
      <c r="H40" s="336"/>
      <c r="I40" s="336"/>
      <c r="J40" s="463"/>
    </row>
    <row r="41" spans="1:10" ht="12.75">
      <c r="A41" s="335"/>
      <c r="B41" s="336"/>
      <c r="C41" s="336"/>
      <c r="D41" s="336"/>
      <c r="E41" s="336"/>
      <c r="F41" s="336"/>
      <c r="G41" s="336"/>
      <c r="H41" s="336"/>
      <c r="I41" s="336"/>
      <c r="J41" s="463"/>
    </row>
    <row r="42" spans="1:10" ht="12.75">
      <c r="A42" s="335"/>
      <c r="B42" s="336"/>
      <c r="C42" s="336"/>
      <c r="D42" s="336"/>
      <c r="E42" s="336"/>
      <c r="F42" s="336"/>
      <c r="G42" s="336"/>
      <c r="H42" s="336"/>
      <c r="I42" s="336"/>
      <c r="J42" s="463"/>
    </row>
    <row r="43" spans="1:10" ht="12.75">
      <c r="A43" s="335"/>
      <c r="B43" s="336"/>
      <c r="C43" s="336"/>
      <c r="D43" s="336"/>
      <c r="E43" s="336"/>
      <c r="F43" s="336"/>
      <c r="G43" s="336"/>
      <c r="H43" s="336"/>
      <c r="I43" s="336"/>
      <c r="J43" s="463"/>
    </row>
    <row r="44" spans="1:10" ht="12.75">
      <c r="A44" s="335"/>
      <c r="B44" s="336"/>
      <c r="C44" s="336"/>
      <c r="D44" s="336"/>
      <c r="E44" s="336"/>
      <c r="F44" s="336"/>
      <c r="G44" s="336"/>
      <c r="H44" s="336"/>
      <c r="I44" s="336"/>
      <c r="J44" s="463"/>
    </row>
    <row r="45" spans="1:10" ht="12.75">
      <c r="A45" s="335"/>
      <c r="B45" s="336"/>
      <c r="C45" s="336"/>
      <c r="D45" s="336"/>
      <c r="E45" s="336"/>
      <c r="F45" s="336"/>
      <c r="G45" s="336"/>
      <c r="H45" s="336"/>
      <c r="I45" s="336"/>
      <c r="J45" s="463"/>
    </row>
    <row r="46" spans="1:10" ht="12.75">
      <c r="A46" s="335"/>
      <c r="B46" s="336"/>
      <c r="C46" s="336"/>
      <c r="D46" s="336"/>
      <c r="E46" s="336"/>
      <c r="F46" s="336"/>
      <c r="G46" s="336"/>
      <c r="H46" s="336"/>
      <c r="I46" s="336"/>
      <c r="J46" s="463"/>
    </row>
    <row r="47" spans="1:10" ht="12.75">
      <c r="A47" s="464"/>
      <c r="B47" s="465"/>
      <c r="C47" s="465"/>
      <c r="D47" s="465"/>
      <c r="E47" s="465"/>
      <c r="F47" s="465"/>
      <c r="G47" s="465"/>
      <c r="H47" s="465"/>
      <c r="I47" s="465"/>
      <c r="J47" s="466"/>
    </row>
  </sheetData>
  <sheetProtection/>
  <mergeCells count="16">
    <mergeCell ref="A19:J19"/>
    <mergeCell ref="A30:J33"/>
    <mergeCell ref="A36:J47"/>
    <mergeCell ref="D21:J22"/>
    <mergeCell ref="D24:J28"/>
    <mergeCell ref="C11:J13"/>
    <mergeCell ref="G2:J2"/>
    <mergeCell ref="A3:B4"/>
    <mergeCell ref="C3:F5"/>
    <mergeCell ref="G3:J3"/>
    <mergeCell ref="G4:J4"/>
    <mergeCell ref="G5:J5"/>
    <mergeCell ref="A1:F1"/>
    <mergeCell ref="G1:J1"/>
    <mergeCell ref="G6:J6"/>
    <mergeCell ref="A9:J9"/>
  </mergeCells>
  <printOptions/>
  <pageMargins left="0.75" right="0.75" top="1" bottom="1" header="0.5" footer="0.5"/>
  <pageSetup horizontalDpi="600" verticalDpi="600" orientation="portrait" r:id="rId2"/>
  <headerFooter alignWithMargins="0">
    <oddHeader>&amp;L&amp;"Arial,Bold"&amp;8UNITED STATES DEPARTMENT OF AGRICULTURE
NATURAL RESOURCES CONSERVATION SERVICE&amp;R&amp;"Arial,Bold"&amp;8SD-CPA-52
REV. 10/08</oddHeader>
  </headerFooter>
  <legacyDrawing r:id="rId1"/>
</worksheet>
</file>

<file path=xl/worksheets/sheet11.xml><?xml version="1.0" encoding="utf-8"?>
<worksheet xmlns="http://schemas.openxmlformats.org/spreadsheetml/2006/main" xmlns:r="http://schemas.openxmlformats.org/officeDocument/2006/relationships">
  <sheetPr codeName="Sheet15"/>
  <dimension ref="A1:M47"/>
  <sheetViews>
    <sheetView showGridLines="0" showZeros="0" zoomScaleSheetLayoutView="100" workbookViewId="0" topLeftCell="A1">
      <selection activeCell="A3" sqref="A3:B4"/>
    </sheetView>
  </sheetViews>
  <sheetFormatPr defaultColWidth="9.140625" defaultRowHeight="12.75"/>
  <cols>
    <col min="2" max="2" width="4.8515625" style="0" customWidth="1"/>
    <col min="8" max="8" width="7.57421875" style="0" customWidth="1"/>
    <col min="9" max="9" width="7.140625" style="0" customWidth="1"/>
    <col min="10" max="10" width="15.421875" style="0" customWidth="1"/>
  </cols>
  <sheetData>
    <row r="1" spans="1:10" ht="18">
      <c r="A1" s="449" t="s">
        <v>16</v>
      </c>
      <c r="B1" s="449"/>
      <c r="C1" s="449"/>
      <c r="D1" s="449"/>
      <c r="E1" s="449"/>
      <c r="F1" s="450"/>
      <c r="G1" s="443" t="s">
        <v>1178</v>
      </c>
      <c r="H1" s="444"/>
      <c r="I1" s="444"/>
      <c r="J1" s="445"/>
    </row>
    <row r="2" spans="1:10" ht="15.75">
      <c r="A2" s="17" t="s">
        <v>1176</v>
      </c>
      <c r="B2" s="15"/>
      <c r="C2" s="15"/>
      <c r="D2" s="15"/>
      <c r="E2" s="20"/>
      <c r="F2" s="15"/>
      <c r="G2" s="446">
        <f>'SD-CPA-52'!D2</f>
        <v>0</v>
      </c>
      <c r="H2" s="447"/>
      <c r="I2" s="447"/>
      <c r="J2" s="448"/>
    </row>
    <row r="3" spans="1:10" ht="12.75" customHeight="1">
      <c r="A3" s="467" t="s">
        <v>1431</v>
      </c>
      <c r="B3" s="468"/>
      <c r="C3" s="360"/>
      <c r="D3" s="361"/>
      <c r="E3" s="361"/>
      <c r="F3" s="451"/>
      <c r="G3" s="446">
        <f>'SD-CPA-52'!D3</f>
        <v>0</v>
      </c>
      <c r="H3" s="447"/>
      <c r="I3" s="447"/>
      <c r="J3" s="448"/>
    </row>
    <row r="4" spans="1:10" ht="12.75">
      <c r="A4" s="316"/>
      <c r="B4" s="468"/>
      <c r="C4" s="363"/>
      <c r="D4" s="364"/>
      <c r="E4" s="364"/>
      <c r="F4" s="452"/>
      <c r="G4" s="446">
        <f>'SD-CPA-52'!D4</f>
        <v>0</v>
      </c>
      <c r="H4" s="447"/>
      <c r="I4" s="447"/>
      <c r="J4" s="448"/>
    </row>
    <row r="5" spans="3:10" ht="12.75">
      <c r="C5" s="453"/>
      <c r="D5" s="454"/>
      <c r="E5" s="454"/>
      <c r="F5" s="455"/>
      <c r="G5" s="458">
        <f>'SD-CPA-52'!D5</f>
        <v>0</v>
      </c>
      <c r="H5" s="459"/>
      <c r="I5" s="459"/>
      <c r="J5" s="460"/>
    </row>
    <row r="6" spans="5:10" ht="12.75" customHeight="1">
      <c r="E6" s="21"/>
      <c r="G6" s="461"/>
      <c r="H6" s="461"/>
      <c r="I6" s="461"/>
      <c r="J6" s="461"/>
    </row>
    <row r="7" spans="7:10" ht="12.75" customHeight="1">
      <c r="G7" s="18"/>
      <c r="H7" s="18"/>
      <c r="I7" s="18"/>
      <c r="J7" s="18"/>
    </row>
    <row r="8" spans="1:10" ht="12.75" customHeight="1">
      <c r="A8" s="485" t="s">
        <v>532</v>
      </c>
      <c r="B8" s="485"/>
      <c r="C8" s="485"/>
      <c r="D8" s="485"/>
      <c r="E8" s="485"/>
      <c r="F8" s="485"/>
      <c r="G8" s="485"/>
      <c r="H8" s="485"/>
      <c r="I8" s="485"/>
      <c r="J8" s="485"/>
    </row>
    <row r="9" spans="7:10" ht="6.75" customHeight="1">
      <c r="G9" s="18"/>
      <c r="H9" s="18"/>
      <c r="I9" s="18"/>
      <c r="J9" s="18"/>
    </row>
    <row r="10" ht="12.75">
      <c r="A10" s="14" t="s">
        <v>805</v>
      </c>
    </row>
    <row r="11" spans="1:10" ht="25.5" customHeight="1">
      <c r="A11" s="316" t="s">
        <v>227</v>
      </c>
      <c r="B11" s="316"/>
      <c r="C11" s="316"/>
      <c r="D11" s="316"/>
      <c r="E11" s="316"/>
      <c r="F11" s="316"/>
      <c r="G11" s="316"/>
      <c r="H11" s="316"/>
      <c r="I11" s="316"/>
      <c r="J11" s="316"/>
    </row>
    <row r="13" spans="3:10" ht="12.75" customHeight="1">
      <c r="C13" s="316" t="s">
        <v>1074</v>
      </c>
      <c r="D13" s="316"/>
      <c r="E13" s="316"/>
      <c r="F13" s="316"/>
      <c r="G13" s="316"/>
      <c r="H13" s="316"/>
      <c r="I13" s="316"/>
      <c r="J13" s="316"/>
    </row>
    <row r="14" spans="3:10" ht="12.75" customHeight="1">
      <c r="C14" s="316"/>
      <c r="D14" s="316"/>
      <c r="E14" s="316"/>
      <c r="F14" s="316"/>
      <c r="G14" s="316"/>
      <c r="H14" s="316"/>
      <c r="I14" s="316"/>
      <c r="J14" s="316"/>
    </row>
    <row r="15" spans="2:10" ht="12.75" customHeight="1">
      <c r="B15" s="4"/>
      <c r="C15" s="4"/>
      <c r="D15" s="4"/>
      <c r="E15" s="4"/>
      <c r="F15" s="4"/>
      <c r="G15" s="4"/>
      <c r="H15" s="4"/>
      <c r="I15" s="4"/>
      <c r="J15" s="4"/>
    </row>
    <row r="16" ht="12.75" customHeight="1"/>
    <row r="17" ht="12.75">
      <c r="C17" t="s">
        <v>806</v>
      </c>
    </row>
    <row r="18" ht="18.75" customHeight="1"/>
    <row r="19" ht="12.75">
      <c r="A19" s="14" t="s">
        <v>807</v>
      </c>
    </row>
    <row r="20" spans="1:10" ht="12.75" customHeight="1">
      <c r="A20" s="440" t="s">
        <v>533</v>
      </c>
      <c r="B20" s="440"/>
      <c r="C20" s="440"/>
      <c r="D20" s="440"/>
      <c r="E20" s="440"/>
      <c r="F20" s="440"/>
      <c r="G20" s="440"/>
      <c r="H20" s="440"/>
      <c r="I20" s="440"/>
      <c r="J20" s="440"/>
    </row>
    <row r="21" spans="1:10" ht="12.75" customHeight="1">
      <c r="A21" s="19"/>
      <c r="B21" s="19"/>
      <c r="C21" s="19"/>
      <c r="D21" s="19"/>
      <c r="E21" s="19"/>
      <c r="F21" s="19"/>
      <c r="G21" s="19"/>
      <c r="H21" s="19"/>
      <c r="I21" s="19"/>
      <c r="J21" s="19"/>
    </row>
    <row r="22" spans="1:10" ht="12.75" customHeight="1">
      <c r="A22" s="484" t="s">
        <v>832</v>
      </c>
      <c r="B22" s="440"/>
      <c r="C22" s="440"/>
      <c r="D22" s="440"/>
      <c r="E22" s="440"/>
      <c r="F22" s="440"/>
      <c r="G22" s="440"/>
      <c r="H22" s="440"/>
      <c r="I22" s="440"/>
      <c r="J22" s="440"/>
    </row>
    <row r="24" spans="3:13" ht="12.75" customHeight="1">
      <c r="C24" s="316" t="s">
        <v>1074</v>
      </c>
      <c r="D24" s="316"/>
      <c r="E24" s="316"/>
      <c r="F24" s="316"/>
      <c r="G24" s="316"/>
      <c r="H24" s="316"/>
      <c r="I24" s="316"/>
      <c r="J24" s="316"/>
      <c r="K24" s="4"/>
      <c r="L24" s="4"/>
      <c r="M24" s="4"/>
    </row>
    <row r="25" spans="3:10" ht="12.75" customHeight="1">
      <c r="C25" s="316"/>
      <c r="D25" s="316"/>
      <c r="E25" s="316"/>
      <c r="F25" s="316"/>
      <c r="G25" s="316"/>
      <c r="H25" s="316"/>
      <c r="I25" s="316"/>
      <c r="J25" s="316"/>
    </row>
    <row r="26" spans="3:10" ht="12.75" customHeight="1">
      <c r="C26" s="316"/>
      <c r="D26" s="316"/>
      <c r="E26" s="316"/>
      <c r="F26" s="316"/>
      <c r="G26" s="316"/>
      <c r="H26" s="316"/>
      <c r="I26" s="316"/>
      <c r="J26" s="316"/>
    </row>
    <row r="28" ht="12.75">
      <c r="C28" t="s">
        <v>1517</v>
      </c>
    </row>
    <row r="29" ht="19.5" customHeight="1"/>
    <row r="30" ht="12.75">
      <c r="A30" s="14" t="s">
        <v>33</v>
      </c>
    </row>
    <row r="31" spans="1:10" ht="12.75" customHeight="1">
      <c r="A31" s="316" t="s">
        <v>879</v>
      </c>
      <c r="B31" s="316"/>
      <c r="C31" s="316"/>
      <c r="D31" s="316"/>
      <c r="E31" s="316"/>
      <c r="F31" s="316"/>
      <c r="G31" s="316"/>
      <c r="H31" s="316"/>
      <c r="I31" s="316"/>
      <c r="J31" s="316"/>
    </row>
    <row r="33" spans="3:10" ht="12.75">
      <c r="C33" s="316" t="s">
        <v>1770</v>
      </c>
      <c r="D33" s="316"/>
      <c r="E33" s="316"/>
      <c r="F33" s="316"/>
      <c r="G33" s="316"/>
      <c r="H33" s="316"/>
      <c r="I33" s="316"/>
      <c r="J33" s="316"/>
    </row>
    <row r="34" spans="3:10" ht="12.75">
      <c r="C34" s="316"/>
      <c r="D34" s="316"/>
      <c r="E34" s="316"/>
      <c r="F34" s="316"/>
      <c r="G34" s="316"/>
      <c r="H34" s="316"/>
      <c r="I34" s="316"/>
      <c r="J34" s="316"/>
    </row>
    <row r="35" spans="3:10" ht="12.75">
      <c r="C35" s="316"/>
      <c r="D35" s="316"/>
      <c r="E35" s="316"/>
      <c r="F35" s="316"/>
      <c r="G35" s="316"/>
      <c r="H35" s="316"/>
      <c r="I35" s="316"/>
      <c r="J35" s="316"/>
    </row>
    <row r="36" ht="12.75">
      <c r="C36" t="s">
        <v>1516</v>
      </c>
    </row>
    <row r="39" ht="12.75">
      <c r="A39" s="14" t="s">
        <v>1509</v>
      </c>
    </row>
    <row r="40" spans="1:10" ht="12.75">
      <c r="A40" s="332"/>
      <c r="B40" s="333"/>
      <c r="C40" s="333"/>
      <c r="D40" s="333"/>
      <c r="E40" s="333"/>
      <c r="F40" s="333"/>
      <c r="G40" s="333"/>
      <c r="H40" s="333"/>
      <c r="I40" s="333"/>
      <c r="J40" s="462"/>
    </row>
    <row r="41" spans="1:10" ht="12.75">
      <c r="A41" s="335"/>
      <c r="B41" s="336"/>
      <c r="C41" s="336"/>
      <c r="D41" s="336"/>
      <c r="E41" s="336"/>
      <c r="F41" s="336"/>
      <c r="G41" s="336"/>
      <c r="H41" s="336"/>
      <c r="I41" s="336"/>
      <c r="J41" s="463"/>
    </row>
    <row r="42" spans="1:10" ht="12.75">
      <c r="A42" s="335"/>
      <c r="B42" s="336"/>
      <c r="C42" s="336"/>
      <c r="D42" s="336"/>
      <c r="E42" s="336"/>
      <c r="F42" s="336"/>
      <c r="G42" s="336"/>
      <c r="H42" s="336"/>
      <c r="I42" s="336"/>
      <c r="J42" s="463"/>
    </row>
    <row r="43" spans="1:10" ht="12.75">
      <c r="A43" s="335"/>
      <c r="B43" s="336"/>
      <c r="C43" s="336"/>
      <c r="D43" s="336"/>
      <c r="E43" s="336"/>
      <c r="F43" s="336"/>
      <c r="G43" s="336"/>
      <c r="H43" s="336"/>
      <c r="I43" s="336"/>
      <c r="J43" s="463"/>
    </row>
    <row r="44" spans="1:10" ht="12.75">
      <c r="A44" s="335"/>
      <c r="B44" s="336"/>
      <c r="C44" s="336"/>
      <c r="D44" s="336"/>
      <c r="E44" s="336"/>
      <c r="F44" s="336"/>
      <c r="G44" s="336"/>
      <c r="H44" s="336"/>
      <c r="I44" s="336"/>
      <c r="J44" s="463"/>
    </row>
    <row r="45" spans="1:10" ht="12.75">
      <c r="A45" s="335"/>
      <c r="B45" s="336"/>
      <c r="C45" s="336"/>
      <c r="D45" s="336"/>
      <c r="E45" s="336"/>
      <c r="F45" s="336"/>
      <c r="G45" s="336"/>
      <c r="H45" s="336"/>
      <c r="I45" s="336"/>
      <c r="J45" s="463"/>
    </row>
    <row r="46" spans="1:10" ht="12.75">
      <c r="A46" s="335"/>
      <c r="B46" s="336"/>
      <c r="C46" s="336"/>
      <c r="D46" s="336"/>
      <c r="E46" s="336"/>
      <c r="F46" s="336"/>
      <c r="G46" s="336"/>
      <c r="H46" s="336"/>
      <c r="I46" s="336"/>
      <c r="J46" s="463"/>
    </row>
    <row r="47" spans="1:10" ht="12.75">
      <c r="A47" s="464"/>
      <c r="B47" s="465"/>
      <c r="C47" s="465"/>
      <c r="D47" s="465"/>
      <c r="E47" s="465"/>
      <c r="F47" s="465"/>
      <c r="G47" s="465"/>
      <c r="H47" s="465"/>
      <c r="I47" s="465"/>
      <c r="J47" s="466"/>
    </row>
  </sheetData>
  <sheetProtection/>
  <mergeCells count="18">
    <mergeCell ref="G4:J4"/>
    <mergeCell ref="G5:J5"/>
    <mergeCell ref="A22:J22"/>
    <mergeCell ref="C33:J35"/>
    <mergeCell ref="A20:J20"/>
    <mergeCell ref="C24:J26"/>
    <mergeCell ref="A31:J31"/>
    <mergeCell ref="A8:J8"/>
    <mergeCell ref="A1:F1"/>
    <mergeCell ref="A40:J47"/>
    <mergeCell ref="G1:J1"/>
    <mergeCell ref="G6:J6"/>
    <mergeCell ref="A11:J11"/>
    <mergeCell ref="C13:J14"/>
    <mergeCell ref="G2:J2"/>
    <mergeCell ref="A3:B4"/>
    <mergeCell ref="C3:F5"/>
    <mergeCell ref="G3:J3"/>
  </mergeCells>
  <printOptions/>
  <pageMargins left="0.75" right="0.75" top="1" bottom="1" header="0.5" footer="0.5"/>
  <pageSetup horizontalDpi="600" verticalDpi="600" orientation="portrait" r:id="rId2"/>
  <headerFooter alignWithMargins="0">
    <oddHeader>&amp;L&amp;"Arial,Bold"&amp;8UNITED STATES DEPARTMENT OF AGRICULTURE
NATURAL RESOURCES CONSERVATION SERVICE&amp;R&amp;"Arial,Bold"&amp;8SD-CPA-52
REV. 10/08</oddHeader>
  </headerFooter>
  <legacyDrawing r:id="rId1"/>
</worksheet>
</file>

<file path=xl/worksheets/sheet12.xml><?xml version="1.0" encoding="utf-8"?>
<worksheet xmlns="http://schemas.openxmlformats.org/spreadsheetml/2006/main" xmlns:r="http://schemas.openxmlformats.org/officeDocument/2006/relationships">
  <sheetPr codeName="Sheet16"/>
  <dimension ref="A1:M47"/>
  <sheetViews>
    <sheetView showGridLines="0" showZeros="0" zoomScaleSheetLayoutView="100" workbookViewId="0" topLeftCell="A1">
      <selection activeCell="B6" sqref="B6"/>
    </sheetView>
  </sheetViews>
  <sheetFormatPr defaultColWidth="9.140625" defaultRowHeight="12.75"/>
  <cols>
    <col min="2" max="2" width="4.8515625" style="0" customWidth="1"/>
    <col min="8" max="8" width="7.57421875" style="0" customWidth="1"/>
    <col min="9" max="9" width="7.140625" style="0" customWidth="1"/>
    <col min="10" max="10" width="15.421875" style="0" customWidth="1"/>
  </cols>
  <sheetData>
    <row r="1" spans="1:10" ht="18">
      <c r="A1" s="449" t="s">
        <v>880</v>
      </c>
      <c r="B1" s="449"/>
      <c r="C1" s="449"/>
      <c r="D1" s="449"/>
      <c r="E1" s="449"/>
      <c r="F1" s="450"/>
      <c r="G1" s="443" t="s">
        <v>1178</v>
      </c>
      <c r="H1" s="444"/>
      <c r="I1" s="444"/>
      <c r="J1" s="445"/>
    </row>
    <row r="2" spans="1:10" ht="15.75">
      <c r="A2" s="17" t="s">
        <v>1176</v>
      </c>
      <c r="B2" s="15"/>
      <c r="C2" s="15"/>
      <c r="D2" s="15"/>
      <c r="E2" s="20"/>
      <c r="F2" s="15"/>
      <c r="G2" s="446">
        <f>'SD-CPA-52'!D2</f>
        <v>0</v>
      </c>
      <c r="H2" s="447"/>
      <c r="I2" s="447"/>
      <c r="J2" s="448"/>
    </row>
    <row r="3" spans="1:10" ht="12.75" customHeight="1">
      <c r="A3" s="467" t="s">
        <v>1431</v>
      </c>
      <c r="B3" s="468"/>
      <c r="C3" s="360"/>
      <c r="D3" s="361"/>
      <c r="E3" s="361"/>
      <c r="F3" s="451"/>
      <c r="G3" s="446">
        <f>'SD-CPA-52'!D3</f>
        <v>0</v>
      </c>
      <c r="H3" s="447"/>
      <c r="I3" s="447"/>
      <c r="J3" s="448"/>
    </row>
    <row r="4" spans="1:10" ht="12.75">
      <c r="A4" s="316"/>
      <c r="B4" s="468"/>
      <c r="C4" s="363"/>
      <c r="D4" s="364"/>
      <c r="E4" s="364"/>
      <c r="F4" s="452"/>
      <c r="G4" s="446">
        <f>'SD-CPA-52'!D4</f>
        <v>0</v>
      </c>
      <c r="H4" s="447"/>
      <c r="I4" s="447"/>
      <c r="J4" s="448"/>
    </row>
    <row r="5" spans="3:10" ht="12.75">
      <c r="C5" s="453"/>
      <c r="D5" s="454"/>
      <c r="E5" s="454"/>
      <c r="F5" s="455"/>
      <c r="G5" s="458">
        <f>'SD-CPA-52'!D5</f>
        <v>0</v>
      </c>
      <c r="H5" s="459"/>
      <c r="I5" s="459"/>
      <c r="J5" s="460"/>
    </row>
    <row r="6" spans="5:10" ht="12.75" customHeight="1">
      <c r="E6" s="21"/>
      <c r="G6" s="486"/>
      <c r="H6" s="486"/>
      <c r="I6" s="486"/>
      <c r="J6" s="486"/>
    </row>
    <row r="7" ht="12.75">
      <c r="A7" s="14" t="s">
        <v>805</v>
      </c>
    </row>
    <row r="8" spans="1:10" ht="12" customHeight="1">
      <c r="A8" s="316" t="s">
        <v>881</v>
      </c>
      <c r="B8" s="316"/>
      <c r="C8" s="316"/>
      <c r="D8" s="316"/>
      <c r="E8" s="316"/>
      <c r="F8" s="316"/>
      <c r="G8" s="316"/>
      <c r="H8" s="316"/>
      <c r="I8" s="316"/>
      <c r="J8" s="316"/>
    </row>
    <row r="10" spans="3:10" ht="12.75" customHeight="1">
      <c r="C10" s="316" t="s">
        <v>1074</v>
      </c>
      <c r="D10" s="316"/>
      <c r="E10" s="316"/>
      <c r="F10" s="316"/>
      <c r="G10" s="316"/>
      <c r="H10" s="316"/>
      <c r="I10" s="316"/>
      <c r="J10" s="316"/>
    </row>
    <row r="11" spans="3:10" ht="12.75" customHeight="1">
      <c r="C11" s="316"/>
      <c r="D11" s="316"/>
      <c r="E11" s="316"/>
      <c r="F11" s="316"/>
      <c r="G11" s="316"/>
      <c r="H11" s="316"/>
      <c r="I11" s="316"/>
      <c r="J11" s="316"/>
    </row>
    <row r="12" spans="2:10" ht="12.75" customHeight="1">
      <c r="B12" s="4"/>
      <c r="C12" s="316"/>
      <c r="D12" s="316"/>
      <c r="E12" s="316"/>
      <c r="F12" s="316"/>
      <c r="G12" s="316"/>
      <c r="H12" s="316"/>
      <c r="I12" s="316"/>
      <c r="J12" s="316"/>
    </row>
    <row r="13" ht="12.75" customHeight="1">
      <c r="C13" t="s">
        <v>806</v>
      </c>
    </row>
    <row r="16" ht="12.75">
      <c r="A16" s="14" t="s">
        <v>807</v>
      </c>
    </row>
    <row r="17" spans="1:10" ht="12.75" customHeight="1">
      <c r="A17" s="440" t="s">
        <v>883</v>
      </c>
      <c r="B17" s="440"/>
      <c r="C17" s="440"/>
      <c r="D17" s="440"/>
      <c r="E17" s="440"/>
      <c r="F17" s="440"/>
      <c r="G17" s="440"/>
      <c r="H17" s="440"/>
      <c r="I17" s="440"/>
      <c r="J17" s="440"/>
    </row>
    <row r="19" spans="4:13" ht="12.75" customHeight="1">
      <c r="D19" s="4"/>
      <c r="E19" s="4"/>
      <c r="F19" s="4"/>
      <c r="G19" s="4"/>
      <c r="H19" s="4"/>
      <c r="I19" s="4"/>
      <c r="J19" s="4"/>
      <c r="K19" s="4"/>
      <c r="L19" s="4"/>
      <c r="M19" s="4"/>
    </row>
    <row r="20" spans="3:10" ht="12.75" customHeight="1">
      <c r="C20" s="316" t="s">
        <v>345</v>
      </c>
      <c r="D20" s="316"/>
      <c r="E20" s="316"/>
      <c r="F20" s="316"/>
      <c r="G20" s="316"/>
      <c r="H20" s="316"/>
      <c r="I20" s="316"/>
      <c r="J20" s="316"/>
    </row>
    <row r="21" spans="3:10" ht="12.75" customHeight="1">
      <c r="C21" s="4"/>
      <c r="D21" s="4"/>
      <c r="E21" s="4"/>
      <c r="F21" s="4"/>
      <c r="G21" s="4"/>
      <c r="H21" s="4"/>
      <c r="I21" s="4"/>
      <c r="J21" s="4"/>
    </row>
    <row r="22" ht="12.75">
      <c r="C22" t="s">
        <v>1771</v>
      </c>
    </row>
    <row r="26" ht="12.75">
      <c r="A26" s="14" t="s">
        <v>33</v>
      </c>
    </row>
    <row r="27" spans="1:10" ht="25.5" customHeight="1">
      <c r="A27" s="316" t="s">
        <v>882</v>
      </c>
      <c r="B27" s="316"/>
      <c r="C27" s="316"/>
      <c r="D27" s="316"/>
      <c r="E27" s="316"/>
      <c r="F27" s="316"/>
      <c r="G27" s="316"/>
      <c r="H27" s="316"/>
      <c r="I27" s="316"/>
      <c r="J27" s="316"/>
    </row>
    <row r="30" spans="3:10" ht="12.75">
      <c r="C30" s="316" t="s">
        <v>1772</v>
      </c>
      <c r="D30" s="316"/>
      <c r="E30" s="316"/>
      <c r="F30" s="316"/>
      <c r="G30" s="316"/>
      <c r="H30" s="316"/>
      <c r="I30" s="316"/>
      <c r="J30" s="316"/>
    </row>
    <row r="31" spans="3:10" ht="12.75">
      <c r="C31" s="316"/>
      <c r="D31" s="316"/>
      <c r="E31" s="316"/>
      <c r="F31" s="316"/>
      <c r="G31" s="316"/>
      <c r="H31" s="316"/>
      <c r="I31" s="316"/>
      <c r="J31" s="316"/>
    </row>
    <row r="33" spans="3:10" ht="12.75">
      <c r="C33" s="316" t="s">
        <v>1364</v>
      </c>
      <c r="D33" s="316"/>
      <c r="E33" s="316"/>
      <c r="F33" s="316"/>
      <c r="G33" s="316"/>
      <c r="H33" s="316"/>
      <c r="I33" s="316"/>
      <c r="J33" s="316"/>
    </row>
    <row r="34" spans="3:10" ht="12.75">
      <c r="C34" s="316"/>
      <c r="D34" s="316"/>
      <c r="E34" s="316"/>
      <c r="F34" s="316"/>
      <c r="G34" s="316"/>
      <c r="H34" s="316"/>
      <c r="I34" s="316"/>
      <c r="J34" s="316"/>
    </row>
    <row r="36" spans="1:9" ht="12.75" customHeight="1">
      <c r="A36" s="22" t="s">
        <v>1509</v>
      </c>
      <c r="B36" s="4"/>
      <c r="C36" s="4"/>
      <c r="D36" s="4"/>
      <c r="E36" s="4"/>
      <c r="F36" s="4"/>
      <c r="G36" s="4"/>
      <c r="H36" s="4"/>
      <c r="I36" s="4"/>
    </row>
    <row r="37" spans="1:10" ht="12.75">
      <c r="A37" s="332"/>
      <c r="B37" s="333"/>
      <c r="C37" s="333"/>
      <c r="D37" s="333"/>
      <c r="E37" s="333"/>
      <c r="F37" s="333"/>
      <c r="G37" s="333"/>
      <c r="H37" s="333"/>
      <c r="I37" s="333"/>
      <c r="J37" s="462"/>
    </row>
    <row r="38" spans="1:10" ht="12.75">
      <c r="A38" s="335"/>
      <c r="B38" s="336"/>
      <c r="C38" s="336"/>
      <c r="D38" s="336"/>
      <c r="E38" s="336"/>
      <c r="F38" s="336"/>
      <c r="G38" s="336"/>
      <c r="H38" s="336"/>
      <c r="I38" s="336"/>
      <c r="J38" s="463"/>
    </row>
    <row r="39" spans="1:10" ht="12.75">
      <c r="A39" s="335"/>
      <c r="B39" s="336"/>
      <c r="C39" s="336"/>
      <c r="D39" s="336"/>
      <c r="E39" s="336"/>
      <c r="F39" s="336"/>
      <c r="G39" s="336"/>
      <c r="H39" s="336"/>
      <c r="I39" s="336"/>
      <c r="J39" s="463"/>
    </row>
    <row r="40" spans="1:10" ht="12.75">
      <c r="A40" s="335"/>
      <c r="B40" s="336"/>
      <c r="C40" s="336"/>
      <c r="D40" s="336"/>
      <c r="E40" s="336"/>
      <c r="F40" s="336"/>
      <c r="G40" s="336"/>
      <c r="H40" s="336"/>
      <c r="I40" s="336"/>
      <c r="J40" s="463"/>
    </row>
    <row r="41" spans="1:10" ht="12.75">
      <c r="A41" s="335"/>
      <c r="B41" s="336"/>
      <c r="C41" s="336"/>
      <c r="D41" s="336"/>
      <c r="E41" s="336"/>
      <c r="F41" s="336"/>
      <c r="G41" s="336"/>
      <c r="H41" s="336"/>
      <c r="I41" s="336"/>
      <c r="J41" s="463"/>
    </row>
    <row r="42" spans="1:10" ht="12.75">
      <c r="A42" s="335"/>
      <c r="B42" s="336"/>
      <c r="C42" s="336"/>
      <c r="D42" s="336"/>
      <c r="E42" s="336"/>
      <c r="F42" s="336"/>
      <c r="G42" s="336"/>
      <c r="H42" s="336"/>
      <c r="I42" s="336"/>
      <c r="J42" s="463"/>
    </row>
    <row r="43" spans="1:10" ht="12.75">
      <c r="A43" s="335"/>
      <c r="B43" s="336"/>
      <c r="C43" s="336"/>
      <c r="D43" s="336"/>
      <c r="E43" s="336"/>
      <c r="F43" s="336"/>
      <c r="G43" s="336"/>
      <c r="H43" s="336"/>
      <c r="I43" s="336"/>
      <c r="J43" s="463"/>
    </row>
    <row r="44" spans="1:10" ht="12.75">
      <c r="A44" s="335"/>
      <c r="B44" s="336"/>
      <c r="C44" s="336"/>
      <c r="D44" s="336"/>
      <c r="E44" s="336"/>
      <c r="F44" s="336"/>
      <c r="G44" s="336"/>
      <c r="H44" s="336"/>
      <c r="I44" s="336"/>
      <c r="J44" s="463"/>
    </row>
    <row r="45" spans="1:10" ht="12.75">
      <c r="A45" s="335"/>
      <c r="B45" s="336"/>
      <c r="C45" s="336"/>
      <c r="D45" s="336"/>
      <c r="E45" s="336"/>
      <c r="F45" s="336"/>
      <c r="G45" s="336"/>
      <c r="H45" s="336"/>
      <c r="I45" s="336"/>
      <c r="J45" s="463"/>
    </row>
    <row r="46" spans="1:10" ht="12.75">
      <c r="A46" s="335"/>
      <c r="B46" s="336"/>
      <c r="C46" s="336"/>
      <c r="D46" s="336"/>
      <c r="E46" s="336"/>
      <c r="F46" s="336"/>
      <c r="G46" s="336"/>
      <c r="H46" s="336"/>
      <c r="I46" s="336"/>
      <c r="J46" s="463"/>
    </row>
    <row r="47" spans="1:10" ht="12.75">
      <c r="A47" s="464"/>
      <c r="B47" s="465"/>
      <c r="C47" s="465"/>
      <c r="D47" s="465"/>
      <c r="E47" s="465"/>
      <c r="F47" s="465"/>
      <c r="G47" s="465"/>
      <c r="H47" s="465"/>
      <c r="I47" s="465"/>
      <c r="J47" s="466"/>
    </row>
  </sheetData>
  <sheetProtection password="C5B2" sheet="1" objects="1" scenarios="1"/>
  <mergeCells count="17">
    <mergeCell ref="C30:J31"/>
    <mergeCell ref="C33:J34"/>
    <mergeCell ref="A37:J47"/>
    <mergeCell ref="A17:J17"/>
    <mergeCell ref="A27:J27"/>
    <mergeCell ref="C20:J20"/>
    <mergeCell ref="C10:J12"/>
    <mergeCell ref="G2:J2"/>
    <mergeCell ref="A3:B4"/>
    <mergeCell ref="C3:F5"/>
    <mergeCell ref="G3:J3"/>
    <mergeCell ref="G4:J4"/>
    <mergeCell ref="G5:J5"/>
    <mergeCell ref="A1:F1"/>
    <mergeCell ref="G1:J1"/>
    <mergeCell ref="G6:J6"/>
    <mergeCell ref="A8:J8"/>
  </mergeCells>
  <printOptions/>
  <pageMargins left="0.75" right="0.75" top="1" bottom="0.64" header="0.5" footer="0.5"/>
  <pageSetup horizontalDpi="600" verticalDpi="600" orientation="portrait" r:id="rId2"/>
  <headerFooter alignWithMargins="0">
    <oddHeader>&amp;L&amp;"Arial,Bold"&amp;8UNITED STATES DEPARTMENT OF AGRICULTURE
NATURAL RESOURCES CONSERVATION SERVICE&amp;R&amp;"Arial,Bold"&amp;8SD-CPA-52
REV. 10/08</oddHeader>
  </headerFooter>
  <legacyDrawing r:id="rId1"/>
</worksheet>
</file>

<file path=xl/worksheets/sheet13.xml><?xml version="1.0" encoding="utf-8"?>
<worksheet xmlns="http://schemas.openxmlformats.org/spreadsheetml/2006/main" xmlns:r="http://schemas.openxmlformats.org/officeDocument/2006/relationships">
  <sheetPr codeName="Sheet17"/>
  <dimension ref="A1:J52"/>
  <sheetViews>
    <sheetView showGridLines="0" showZeros="0" zoomScaleSheetLayoutView="100" workbookViewId="0" topLeftCell="A1">
      <selection activeCell="A3" sqref="A3:B4"/>
    </sheetView>
  </sheetViews>
  <sheetFormatPr defaultColWidth="9.140625" defaultRowHeight="12.75"/>
  <sheetData>
    <row r="1" spans="1:10" ht="18">
      <c r="A1" s="449" t="s">
        <v>1462</v>
      </c>
      <c r="B1" s="449"/>
      <c r="C1" s="449"/>
      <c r="D1" s="449"/>
      <c r="E1" s="487" t="s">
        <v>1176</v>
      </c>
      <c r="F1" s="488"/>
      <c r="G1" s="443" t="s">
        <v>1178</v>
      </c>
      <c r="H1" s="444"/>
      <c r="I1" s="444"/>
      <c r="J1" s="445"/>
    </row>
    <row r="2" spans="1:10" ht="18">
      <c r="A2" s="449" t="s">
        <v>1984</v>
      </c>
      <c r="B2" s="449"/>
      <c r="C2" s="449"/>
      <c r="D2" s="449"/>
      <c r="E2" s="489"/>
      <c r="F2" s="490"/>
      <c r="G2" s="446">
        <f>'SD-CPA-52'!D2</f>
        <v>0</v>
      </c>
      <c r="H2" s="447"/>
      <c r="I2" s="447"/>
      <c r="J2" s="448"/>
    </row>
    <row r="3" spans="1:10" ht="12.75">
      <c r="A3" s="467" t="s">
        <v>1431</v>
      </c>
      <c r="B3" s="468"/>
      <c r="C3" s="360"/>
      <c r="D3" s="361"/>
      <c r="E3" s="361"/>
      <c r="F3" s="451"/>
      <c r="G3" s="446">
        <f>'SD-CPA-52'!D3</f>
        <v>0</v>
      </c>
      <c r="H3" s="447"/>
      <c r="I3" s="447"/>
      <c r="J3" s="448"/>
    </row>
    <row r="4" spans="1:10" ht="12.75">
      <c r="A4" s="316"/>
      <c r="B4" s="468"/>
      <c r="C4" s="363"/>
      <c r="D4" s="364"/>
      <c r="E4" s="364"/>
      <c r="F4" s="452"/>
      <c r="G4" s="446">
        <f>'SD-CPA-52'!D4</f>
        <v>0</v>
      </c>
      <c r="H4" s="447"/>
      <c r="I4" s="447"/>
      <c r="J4" s="448"/>
    </row>
    <row r="5" spans="3:10" ht="12.75">
      <c r="C5" s="453"/>
      <c r="D5" s="454"/>
      <c r="E5" s="454"/>
      <c r="F5" s="455"/>
      <c r="G5" s="458">
        <f>'SD-CPA-52'!D5</f>
        <v>0</v>
      </c>
      <c r="H5" s="459"/>
      <c r="I5" s="459"/>
      <c r="J5" s="460"/>
    </row>
    <row r="6" spans="5:10" ht="12.75">
      <c r="E6" s="21"/>
      <c r="G6" s="461"/>
      <c r="H6" s="461"/>
      <c r="I6" s="461"/>
      <c r="J6" s="461"/>
    </row>
    <row r="7" spans="1:10" ht="12.75">
      <c r="A7" s="32"/>
      <c r="B7" s="32"/>
      <c r="C7" s="32"/>
      <c r="D7" s="32"/>
      <c r="E7" s="32"/>
      <c r="F7" s="32"/>
      <c r="G7" s="32"/>
      <c r="H7" s="32"/>
      <c r="I7" s="32"/>
      <c r="J7" s="32"/>
    </row>
    <row r="8" spans="1:10" ht="12.75">
      <c r="A8" s="441" t="s">
        <v>1365</v>
      </c>
      <c r="B8" s="441"/>
      <c r="C8" s="441"/>
      <c r="D8" s="441"/>
      <c r="E8" s="441"/>
      <c r="F8" s="441"/>
      <c r="G8" s="441"/>
      <c r="H8" s="441"/>
      <c r="I8" s="441"/>
      <c r="J8" s="441"/>
    </row>
    <row r="9" spans="1:10" ht="12.75">
      <c r="A9" s="441"/>
      <c r="B9" s="441"/>
      <c r="C9" s="441"/>
      <c r="D9" s="441"/>
      <c r="E9" s="441"/>
      <c r="F9" s="441"/>
      <c r="G9" s="441"/>
      <c r="H9" s="441"/>
      <c r="I9" s="441"/>
      <c r="J9" s="441"/>
    </row>
    <row r="10" spans="1:10" ht="12.75">
      <c r="A10" s="441"/>
      <c r="B10" s="441"/>
      <c r="C10" s="441"/>
      <c r="D10" s="441"/>
      <c r="E10" s="441"/>
      <c r="F10" s="441"/>
      <c r="G10" s="441"/>
      <c r="H10" s="441"/>
      <c r="I10" s="441"/>
      <c r="J10" s="441"/>
    </row>
    <row r="11" spans="1:10" ht="12.75">
      <c r="A11" s="441"/>
      <c r="B11" s="441"/>
      <c r="C11" s="441"/>
      <c r="D11" s="441"/>
      <c r="E11" s="441"/>
      <c r="F11" s="441"/>
      <c r="G11" s="441"/>
      <c r="H11" s="441"/>
      <c r="I11" s="441"/>
      <c r="J11" s="441"/>
    </row>
    <row r="12" spans="1:10" ht="12.75">
      <c r="A12" s="441"/>
      <c r="B12" s="441"/>
      <c r="C12" s="441"/>
      <c r="D12" s="441"/>
      <c r="E12" s="441"/>
      <c r="F12" s="441"/>
      <c r="G12" s="441"/>
      <c r="H12" s="441"/>
      <c r="I12" s="441"/>
      <c r="J12" s="441"/>
    </row>
    <row r="13" spans="1:10" ht="12.75">
      <c r="A13" s="32"/>
      <c r="B13" s="32"/>
      <c r="C13" s="32"/>
      <c r="D13" s="32"/>
      <c r="E13" s="32"/>
      <c r="F13" s="32"/>
      <c r="G13" s="32"/>
      <c r="H13" s="32"/>
      <c r="I13" s="32"/>
      <c r="J13" s="32"/>
    </row>
    <row r="14" spans="1:10" ht="12.75">
      <c r="A14" s="441" t="s">
        <v>1172</v>
      </c>
      <c r="B14" s="441"/>
      <c r="C14" s="441"/>
      <c r="D14" s="441"/>
      <c r="E14" s="441"/>
      <c r="F14" s="441"/>
      <c r="G14" s="441"/>
      <c r="H14" s="441"/>
      <c r="I14" s="441"/>
      <c r="J14" s="441"/>
    </row>
    <row r="15" spans="1:10" ht="12.75">
      <c r="A15" s="441"/>
      <c r="B15" s="441"/>
      <c r="C15" s="441"/>
      <c r="D15" s="441"/>
      <c r="E15" s="441"/>
      <c r="F15" s="441"/>
      <c r="G15" s="441"/>
      <c r="H15" s="441"/>
      <c r="I15" s="441"/>
      <c r="J15" s="441"/>
    </row>
    <row r="16" spans="1:10" ht="12.75">
      <c r="A16" s="441"/>
      <c r="B16" s="441"/>
      <c r="C16" s="441"/>
      <c r="D16" s="441"/>
      <c r="E16" s="441"/>
      <c r="F16" s="441"/>
      <c r="G16" s="441"/>
      <c r="H16" s="441"/>
      <c r="I16" s="441"/>
      <c r="J16" s="441"/>
    </row>
    <row r="17" spans="1:10" ht="12.75">
      <c r="A17" s="441"/>
      <c r="B17" s="441"/>
      <c r="C17" s="441"/>
      <c r="D17" s="441"/>
      <c r="E17" s="441"/>
      <c r="F17" s="441"/>
      <c r="G17" s="441"/>
      <c r="H17" s="441"/>
      <c r="I17" s="441"/>
      <c r="J17" s="441"/>
    </row>
    <row r="18" spans="1:10" ht="12.75">
      <c r="A18" s="32"/>
      <c r="B18" s="32"/>
      <c r="C18" s="32"/>
      <c r="D18" s="32"/>
      <c r="E18" s="32"/>
      <c r="F18" s="32"/>
      <c r="G18" s="32"/>
      <c r="H18" s="32"/>
      <c r="I18" s="32"/>
      <c r="J18" s="32"/>
    </row>
    <row r="19" spans="1:10" ht="12.75">
      <c r="A19" s="441" t="s">
        <v>1366</v>
      </c>
      <c r="B19" s="441"/>
      <c r="C19" s="441"/>
      <c r="D19" s="441"/>
      <c r="E19" s="441"/>
      <c r="F19" s="441"/>
      <c r="G19" s="441"/>
      <c r="H19" s="441"/>
      <c r="I19" s="441"/>
      <c r="J19" s="441"/>
    </row>
    <row r="20" spans="1:10" ht="12.75">
      <c r="A20" s="441"/>
      <c r="B20" s="441"/>
      <c r="C20" s="441"/>
      <c r="D20" s="441"/>
      <c r="E20" s="441"/>
      <c r="F20" s="441"/>
      <c r="G20" s="441"/>
      <c r="H20" s="441"/>
      <c r="I20" s="441"/>
      <c r="J20" s="441"/>
    </row>
    <row r="21" spans="1:10" ht="12.75">
      <c r="A21" s="441"/>
      <c r="B21" s="441"/>
      <c r="C21" s="441"/>
      <c r="D21" s="441"/>
      <c r="E21" s="441"/>
      <c r="F21" s="441"/>
      <c r="G21" s="441"/>
      <c r="H21" s="441"/>
      <c r="I21" s="441"/>
      <c r="J21" s="441"/>
    </row>
    <row r="22" spans="1:10" ht="12.75">
      <c r="A22" s="441"/>
      <c r="B22" s="441"/>
      <c r="C22" s="441"/>
      <c r="D22" s="441"/>
      <c r="E22" s="441"/>
      <c r="F22" s="441"/>
      <c r="G22" s="441"/>
      <c r="H22" s="441"/>
      <c r="I22" s="441"/>
      <c r="J22" s="441"/>
    </row>
    <row r="23" spans="1:10" ht="12.75">
      <c r="A23" s="441"/>
      <c r="B23" s="441"/>
      <c r="C23" s="441"/>
      <c r="D23" s="441"/>
      <c r="E23" s="441"/>
      <c r="F23" s="441"/>
      <c r="G23" s="441"/>
      <c r="H23" s="441"/>
      <c r="I23" s="441"/>
      <c r="J23" s="441"/>
    </row>
    <row r="24" spans="1:10" ht="12.75">
      <c r="A24" s="441"/>
      <c r="B24" s="441"/>
      <c r="C24" s="441"/>
      <c r="D24" s="441"/>
      <c r="E24" s="441"/>
      <c r="F24" s="441"/>
      <c r="G24" s="441"/>
      <c r="H24" s="441"/>
      <c r="I24" s="441"/>
      <c r="J24" s="441"/>
    </row>
    <row r="25" spans="1:10" ht="12.75">
      <c r="A25" s="441"/>
      <c r="B25" s="441"/>
      <c r="C25" s="441"/>
      <c r="D25" s="441"/>
      <c r="E25" s="441"/>
      <c r="F25" s="441"/>
      <c r="G25" s="441"/>
      <c r="H25" s="441"/>
      <c r="I25" s="441"/>
      <c r="J25" s="441"/>
    </row>
    <row r="26" spans="1:10" ht="12.75">
      <c r="A26" s="441"/>
      <c r="B26" s="441"/>
      <c r="C26" s="441"/>
      <c r="D26" s="441"/>
      <c r="E26" s="441"/>
      <c r="F26" s="441"/>
      <c r="G26" s="441"/>
      <c r="H26" s="441"/>
      <c r="I26" s="441"/>
      <c r="J26" s="441"/>
    </row>
    <row r="27" spans="1:10" ht="12.75">
      <c r="A27" s="32"/>
      <c r="B27" s="32"/>
      <c r="C27" s="32"/>
      <c r="D27" s="32"/>
      <c r="E27" s="32"/>
      <c r="F27" s="32"/>
      <c r="G27" s="32"/>
      <c r="H27" s="32"/>
      <c r="I27" s="32"/>
      <c r="J27" s="32"/>
    </row>
    <row r="28" ht="12.75">
      <c r="A28" s="14" t="s">
        <v>805</v>
      </c>
    </row>
    <row r="29" spans="1:10" ht="12.75">
      <c r="A29" s="316" t="s">
        <v>1580</v>
      </c>
      <c r="B29" s="316"/>
      <c r="C29" s="316"/>
      <c r="D29" s="316"/>
      <c r="E29" s="316"/>
      <c r="F29" s="316"/>
      <c r="G29" s="316"/>
      <c r="H29" s="316"/>
      <c r="I29" s="316"/>
      <c r="J29" s="316"/>
    </row>
    <row r="30" spans="1:10" ht="12.75">
      <c r="A30" s="316"/>
      <c r="B30" s="316"/>
      <c r="C30" s="316"/>
      <c r="D30" s="316"/>
      <c r="E30" s="316"/>
      <c r="F30" s="316"/>
      <c r="G30" s="316"/>
      <c r="H30" s="316"/>
      <c r="I30" s="316"/>
      <c r="J30" s="316"/>
    </row>
    <row r="31" spans="1:10" ht="12.75">
      <c r="A31" s="33"/>
      <c r="B31" s="441" t="s">
        <v>1442</v>
      </c>
      <c r="C31" s="441"/>
      <c r="D31" s="441"/>
      <c r="E31" s="441"/>
      <c r="F31" s="441"/>
      <c r="G31" s="441"/>
      <c r="H31" s="441"/>
      <c r="I31" s="441"/>
      <c r="J31" s="441"/>
    </row>
    <row r="32" spans="3:10" ht="12.75">
      <c r="C32" s="316" t="s">
        <v>1338</v>
      </c>
      <c r="D32" s="316"/>
      <c r="E32" s="316"/>
      <c r="F32" s="316"/>
      <c r="G32" s="316"/>
      <c r="H32" s="316"/>
      <c r="I32" s="316"/>
      <c r="J32" s="316"/>
    </row>
    <row r="33" spans="3:10" ht="12.75">
      <c r="C33" s="316" t="s">
        <v>1339</v>
      </c>
      <c r="D33" s="316"/>
      <c r="E33" s="316"/>
      <c r="F33" s="316"/>
      <c r="G33" s="316"/>
      <c r="H33" s="316"/>
      <c r="I33" s="316"/>
      <c r="J33" s="316"/>
    </row>
    <row r="34" spans="3:10" ht="12.75">
      <c r="C34" s="316" t="s">
        <v>833</v>
      </c>
      <c r="D34" s="316"/>
      <c r="E34" s="316"/>
      <c r="F34" s="316"/>
      <c r="G34" s="316"/>
      <c r="H34" s="316"/>
      <c r="I34" s="316"/>
      <c r="J34" s="316"/>
    </row>
    <row r="35" spans="3:10" ht="12.75">
      <c r="C35" s="491" t="s">
        <v>511</v>
      </c>
      <c r="D35" s="491"/>
      <c r="E35" s="491"/>
      <c r="F35" s="491"/>
      <c r="G35" s="491"/>
      <c r="H35" s="491"/>
      <c r="I35" s="491"/>
      <c r="J35" s="491"/>
    </row>
    <row r="36" spans="2:10" ht="12.75">
      <c r="B36" s="34"/>
      <c r="C36" s="34"/>
      <c r="D36" s="34"/>
      <c r="E36" s="34"/>
      <c r="F36" s="34"/>
      <c r="G36" s="34"/>
      <c r="H36" s="34"/>
      <c r="I36" s="34"/>
      <c r="J36" s="34"/>
    </row>
    <row r="37" spans="2:10" ht="12.75">
      <c r="B37" s="316" t="s">
        <v>1367</v>
      </c>
      <c r="C37" s="316"/>
      <c r="D37" s="316"/>
      <c r="E37" s="316"/>
      <c r="F37" s="316"/>
      <c r="G37" s="316"/>
      <c r="H37" s="316"/>
      <c r="I37" s="316"/>
      <c r="J37" s="316"/>
    </row>
    <row r="38" spans="1:10" ht="12.75">
      <c r="A38" s="4"/>
      <c r="B38" s="316"/>
      <c r="C38" s="316"/>
      <c r="D38" s="316"/>
      <c r="E38" s="316"/>
      <c r="F38" s="316"/>
      <c r="G38" s="316"/>
      <c r="H38" s="316"/>
      <c r="I38" s="316"/>
      <c r="J38" s="316"/>
    </row>
    <row r="39" spans="2:10" ht="12.75">
      <c r="B39" s="34"/>
      <c r="C39" s="34"/>
      <c r="D39" s="34"/>
      <c r="E39" s="34"/>
      <c r="F39" s="34"/>
      <c r="G39" s="34"/>
      <c r="H39" s="34"/>
      <c r="I39" s="34"/>
      <c r="J39" s="34"/>
    </row>
    <row r="40" spans="3:10" ht="12.75">
      <c r="C40" s="316" t="s">
        <v>1074</v>
      </c>
      <c r="D40" s="316"/>
      <c r="E40" s="316"/>
      <c r="F40" s="316"/>
      <c r="G40" s="316"/>
      <c r="H40" s="316"/>
      <c r="I40" s="316"/>
      <c r="J40" s="316"/>
    </row>
    <row r="41" spans="3:10" ht="12.75">
      <c r="C41" s="316"/>
      <c r="D41" s="316"/>
      <c r="E41" s="316"/>
      <c r="F41" s="316"/>
      <c r="G41" s="316"/>
      <c r="H41" s="316"/>
      <c r="I41" s="316"/>
      <c r="J41" s="316"/>
    </row>
    <row r="42" spans="3:10" ht="12.75">
      <c r="C42" s="4"/>
      <c r="D42" s="4"/>
      <c r="E42" s="4"/>
      <c r="F42" s="4"/>
      <c r="G42" s="4"/>
      <c r="H42" s="4"/>
      <c r="I42" s="4"/>
      <c r="J42" s="4"/>
    </row>
    <row r="43" spans="2:10" ht="12.75">
      <c r="B43" s="4"/>
      <c r="C43" s="316" t="s">
        <v>1443</v>
      </c>
      <c r="D43" s="316"/>
      <c r="E43" s="316"/>
      <c r="F43" s="316"/>
      <c r="G43" s="316"/>
      <c r="H43" s="316"/>
      <c r="I43" s="316"/>
      <c r="J43" s="316"/>
    </row>
    <row r="44" spans="3:10" ht="12.75">
      <c r="C44" s="316"/>
      <c r="D44" s="316"/>
      <c r="E44" s="316"/>
      <c r="F44" s="316"/>
      <c r="G44" s="316"/>
      <c r="H44" s="316"/>
      <c r="I44" s="316"/>
      <c r="J44" s="316"/>
    </row>
    <row r="45" spans="3:10" ht="12.75">
      <c r="C45" s="316"/>
      <c r="D45" s="316"/>
      <c r="E45" s="316"/>
      <c r="F45" s="316"/>
      <c r="G45" s="316"/>
      <c r="H45" s="316"/>
      <c r="I45" s="316"/>
      <c r="J45" s="316"/>
    </row>
    <row r="46" spans="3:10" ht="12.75">
      <c r="C46" s="316"/>
      <c r="D46" s="316"/>
      <c r="E46" s="316"/>
      <c r="F46" s="316"/>
      <c r="G46" s="316"/>
      <c r="H46" s="316"/>
      <c r="I46" s="316"/>
      <c r="J46" s="316"/>
    </row>
    <row r="47" spans="1:10" ht="12.75">
      <c r="A47" s="22" t="s">
        <v>1509</v>
      </c>
      <c r="C47" s="316"/>
      <c r="D47" s="316"/>
      <c r="E47" s="316"/>
      <c r="F47" s="316"/>
      <c r="G47" s="316"/>
      <c r="H47" s="316"/>
      <c r="I47" s="316"/>
      <c r="J47" s="316"/>
    </row>
    <row r="48" spans="1:10" ht="12.75">
      <c r="A48" s="332"/>
      <c r="B48" s="333"/>
      <c r="C48" s="333"/>
      <c r="D48" s="333"/>
      <c r="E48" s="333"/>
      <c r="F48" s="333"/>
      <c r="G48" s="333"/>
      <c r="H48" s="333"/>
      <c r="I48" s="333"/>
      <c r="J48" s="462"/>
    </row>
    <row r="49" spans="1:10" ht="12.75">
      <c r="A49" s="335"/>
      <c r="B49" s="336"/>
      <c r="C49" s="336"/>
      <c r="D49" s="336"/>
      <c r="E49" s="336"/>
      <c r="F49" s="336"/>
      <c r="G49" s="336"/>
      <c r="H49" s="336"/>
      <c r="I49" s="336"/>
      <c r="J49" s="463"/>
    </row>
    <row r="50" spans="1:10" ht="12.75">
      <c r="A50" s="335"/>
      <c r="B50" s="336"/>
      <c r="C50" s="336"/>
      <c r="D50" s="336"/>
      <c r="E50" s="336"/>
      <c r="F50" s="336"/>
      <c r="G50" s="336"/>
      <c r="H50" s="336"/>
      <c r="I50" s="336"/>
      <c r="J50" s="463"/>
    </row>
    <row r="51" spans="1:10" ht="12.75">
      <c r="A51" s="335"/>
      <c r="B51" s="336"/>
      <c r="C51" s="336"/>
      <c r="D51" s="336"/>
      <c r="E51" s="336"/>
      <c r="F51" s="336"/>
      <c r="G51" s="336"/>
      <c r="H51" s="336"/>
      <c r="I51" s="336"/>
      <c r="J51" s="463"/>
    </row>
    <row r="52" spans="1:10" ht="12.75">
      <c r="A52" s="464"/>
      <c r="B52" s="465"/>
      <c r="C52" s="465"/>
      <c r="D52" s="465"/>
      <c r="E52" s="465"/>
      <c r="F52" s="465"/>
      <c r="G52" s="465"/>
      <c r="H52" s="465"/>
      <c r="I52" s="465"/>
      <c r="J52" s="466"/>
    </row>
  </sheetData>
  <sheetProtection/>
  <mergeCells count="24">
    <mergeCell ref="C43:J47"/>
    <mergeCell ref="A48:J52"/>
    <mergeCell ref="C34:J34"/>
    <mergeCell ref="C35:J35"/>
    <mergeCell ref="B37:J38"/>
    <mergeCell ref="C40:J41"/>
    <mergeCell ref="A29:J30"/>
    <mergeCell ref="B31:J31"/>
    <mergeCell ref="C32:J32"/>
    <mergeCell ref="C33:J33"/>
    <mergeCell ref="G6:J6"/>
    <mergeCell ref="A8:J12"/>
    <mergeCell ref="A14:J17"/>
    <mergeCell ref="A19:J26"/>
    <mergeCell ref="A3:B4"/>
    <mergeCell ref="C3:F5"/>
    <mergeCell ref="G3:J3"/>
    <mergeCell ref="G4:J4"/>
    <mergeCell ref="G5:J5"/>
    <mergeCell ref="A1:D1"/>
    <mergeCell ref="E1:F2"/>
    <mergeCell ref="G1:J1"/>
    <mergeCell ref="A2:D2"/>
    <mergeCell ref="G2:J2"/>
  </mergeCells>
  <printOptions/>
  <pageMargins left="0.75" right="0.44" top="0.77" bottom="0.77" header="0.5" footer="0.5"/>
  <pageSetup horizontalDpi="600" verticalDpi="600" orientation="portrait" r:id="rId2"/>
  <headerFooter alignWithMargins="0">
    <oddHeader>&amp;L&amp;"Arial,Bold"&amp;8uNITED STATES DEPARTMENT OF AGRICULTURE
NATURAL RESOURCES CONSERVATION SERVICE&amp;R&amp;"Arial,Bold"&amp;8SD-CPA-52
7/2004</oddHeader>
  </headerFooter>
  <legacyDrawing r:id="rId1"/>
</worksheet>
</file>

<file path=xl/worksheets/sheet14.xml><?xml version="1.0" encoding="utf-8"?>
<worksheet xmlns="http://schemas.openxmlformats.org/spreadsheetml/2006/main" xmlns:r="http://schemas.openxmlformats.org/officeDocument/2006/relationships">
  <sheetPr codeName="Sheet18"/>
  <dimension ref="A1:M70"/>
  <sheetViews>
    <sheetView showGridLines="0" showZeros="0" zoomScaleSheetLayoutView="100" workbookViewId="0" topLeftCell="A1">
      <selection activeCell="C27" sqref="C27:J33"/>
    </sheetView>
  </sheetViews>
  <sheetFormatPr defaultColWidth="9.140625" defaultRowHeight="12.75"/>
  <cols>
    <col min="2" max="2" width="4.8515625" style="0" customWidth="1"/>
    <col min="8" max="8" width="7.57421875" style="0" customWidth="1"/>
    <col min="9" max="9" width="7.421875" style="0" customWidth="1"/>
    <col min="10" max="10" width="14.00390625" style="0" customWidth="1"/>
  </cols>
  <sheetData>
    <row r="1" spans="1:10" ht="18">
      <c r="A1" s="449" t="s">
        <v>1427</v>
      </c>
      <c r="B1" s="449"/>
      <c r="C1" s="449"/>
      <c r="D1" s="449"/>
      <c r="E1" s="449"/>
      <c r="F1" s="450"/>
      <c r="G1" s="443" t="s">
        <v>1178</v>
      </c>
      <c r="H1" s="444"/>
      <c r="I1" s="444"/>
      <c r="J1" s="445"/>
    </row>
    <row r="2" spans="1:10" ht="13.5" customHeight="1">
      <c r="A2" s="17" t="s">
        <v>1176</v>
      </c>
      <c r="B2" s="15"/>
      <c r="C2" s="15"/>
      <c r="D2" s="15"/>
      <c r="E2" s="20"/>
      <c r="F2" s="15"/>
      <c r="G2" s="446">
        <f>'SD-CPA-52'!D2</f>
        <v>0</v>
      </c>
      <c r="H2" s="447"/>
      <c r="I2" s="447"/>
      <c r="J2" s="448"/>
    </row>
    <row r="3" spans="1:10" ht="12.75" customHeight="1">
      <c r="A3" s="467" t="s">
        <v>1431</v>
      </c>
      <c r="B3" s="468"/>
      <c r="C3" s="360"/>
      <c r="D3" s="361"/>
      <c r="E3" s="361"/>
      <c r="F3" s="451"/>
      <c r="G3" s="446">
        <f>'SD-CPA-52'!D3</f>
        <v>0</v>
      </c>
      <c r="H3" s="447"/>
      <c r="I3" s="447"/>
      <c r="J3" s="448"/>
    </row>
    <row r="4" spans="1:10" ht="12.75" customHeight="1">
      <c r="A4" s="316"/>
      <c r="B4" s="468"/>
      <c r="C4" s="363"/>
      <c r="D4" s="364"/>
      <c r="E4" s="364"/>
      <c r="F4" s="452"/>
      <c r="G4" s="446">
        <f>'SD-CPA-52'!D4</f>
        <v>0</v>
      </c>
      <c r="H4" s="447"/>
      <c r="I4" s="447"/>
      <c r="J4" s="448"/>
    </row>
    <row r="5" spans="3:10" ht="12.75">
      <c r="C5" s="453"/>
      <c r="D5" s="454"/>
      <c r="E5" s="454"/>
      <c r="F5" s="455"/>
      <c r="G5" s="458">
        <f>'SD-CPA-52'!D5</f>
        <v>0</v>
      </c>
      <c r="H5" s="459"/>
      <c r="I5" s="459"/>
      <c r="J5" s="460"/>
    </row>
    <row r="6" spans="5:10" ht="12.75" customHeight="1">
      <c r="E6" s="21"/>
      <c r="G6" s="461"/>
      <c r="H6" s="461"/>
      <c r="I6" s="461"/>
      <c r="J6" s="461"/>
    </row>
    <row r="7" ht="12.75">
      <c r="A7" s="14" t="s">
        <v>805</v>
      </c>
    </row>
    <row r="8" spans="1:10" ht="39" customHeight="1">
      <c r="A8" s="316" t="s">
        <v>1368</v>
      </c>
      <c r="B8" s="316"/>
      <c r="C8" s="316"/>
      <c r="D8" s="316"/>
      <c r="E8" s="316"/>
      <c r="F8" s="316"/>
      <c r="G8" s="316"/>
      <c r="H8" s="316"/>
      <c r="I8" s="316"/>
      <c r="J8" s="316"/>
    </row>
    <row r="9" ht="4.5" customHeight="1"/>
    <row r="10" spans="3:10" ht="12.75" customHeight="1">
      <c r="C10" s="316" t="s">
        <v>1369</v>
      </c>
      <c r="D10" s="316"/>
      <c r="E10" s="316"/>
      <c r="F10" s="316"/>
      <c r="G10" s="316"/>
      <c r="H10" s="316"/>
      <c r="I10" s="316"/>
      <c r="J10" s="316"/>
    </row>
    <row r="11" spans="3:10" ht="12.75" customHeight="1">
      <c r="C11" s="316"/>
      <c r="D11" s="316"/>
      <c r="E11" s="316"/>
      <c r="F11" s="316"/>
      <c r="G11" s="316"/>
      <c r="H11" s="316"/>
      <c r="I11" s="316"/>
      <c r="J11" s="316"/>
    </row>
    <row r="12" spans="2:10" ht="12.75" customHeight="1">
      <c r="B12" s="4"/>
      <c r="C12" s="316"/>
      <c r="D12" s="316"/>
      <c r="E12" s="316"/>
      <c r="F12" s="316"/>
      <c r="G12" s="316"/>
      <c r="H12" s="316"/>
      <c r="I12" s="316"/>
      <c r="J12" s="316"/>
    </row>
    <row r="13" spans="3:10" ht="12.75" customHeight="1">
      <c r="C13" s="316"/>
      <c r="D13" s="316"/>
      <c r="E13" s="316"/>
      <c r="F13" s="316"/>
      <c r="G13" s="316"/>
      <c r="H13" s="316"/>
      <c r="I13" s="316"/>
      <c r="J13" s="316"/>
    </row>
    <row r="15" ht="12.75">
      <c r="C15" t="s">
        <v>806</v>
      </c>
    </row>
    <row r="16" ht="12.75">
      <c r="A16" s="14" t="s">
        <v>807</v>
      </c>
    </row>
    <row r="17" spans="1:10" ht="12" customHeight="1">
      <c r="A17" s="440" t="s">
        <v>336</v>
      </c>
      <c r="B17" s="440"/>
      <c r="C17" s="440"/>
      <c r="D17" s="440"/>
      <c r="E17" s="440"/>
      <c r="F17" s="440"/>
      <c r="G17" s="440"/>
      <c r="H17" s="440"/>
      <c r="I17" s="440"/>
      <c r="J17" s="440"/>
    </row>
    <row r="18" ht="6.75" customHeight="1"/>
    <row r="19" spans="3:13" ht="12.75" customHeight="1">
      <c r="C19" s="316" t="s">
        <v>1444</v>
      </c>
      <c r="D19" s="316"/>
      <c r="E19" s="316"/>
      <c r="F19" s="316"/>
      <c r="G19" s="316"/>
      <c r="H19" s="316"/>
      <c r="I19" s="316"/>
      <c r="J19" s="316"/>
      <c r="K19" s="4"/>
      <c r="L19" s="4"/>
      <c r="M19" s="4"/>
    </row>
    <row r="20" spans="3:10" ht="12.75" customHeight="1">
      <c r="C20" s="4"/>
      <c r="D20" s="4"/>
      <c r="E20" s="4"/>
      <c r="F20" s="4"/>
      <c r="G20" s="4"/>
      <c r="H20" s="4"/>
      <c r="I20" s="4"/>
      <c r="J20" s="4"/>
    </row>
    <row r="21" spans="3:10" ht="12.75" customHeight="1">
      <c r="C21" s="4"/>
      <c r="D21" s="4"/>
      <c r="E21" s="4"/>
      <c r="F21" s="4"/>
      <c r="G21" s="4"/>
      <c r="H21" s="4"/>
      <c r="I21" s="4"/>
      <c r="J21" s="4"/>
    </row>
    <row r="22" spans="3:10" ht="12.75">
      <c r="C22" s="316" t="s">
        <v>569</v>
      </c>
      <c r="D22" s="316"/>
      <c r="E22" s="316"/>
      <c r="F22" s="316"/>
      <c r="G22" s="316"/>
      <c r="H22" s="316"/>
      <c r="I22" s="316"/>
      <c r="J22" s="316"/>
    </row>
    <row r="23" spans="3:10" ht="12.75">
      <c r="C23" s="316"/>
      <c r="D23" s="316"/>
      <c r="E23" s="316"/>
      <c r="F23" s="316"/>
      <c r="G23" s="316"/>
      <c r="H23" s="316"/>
      <c r="I23" s="316"/>
      <c r="J23" s="316"/>
    </row>
    <row r="25" ht="12.75">
      <c r="A25" s="14" t="s">
        <v>33</v>
      </c>
    </row>
    <row r="26" spans="1:10" ht="25.5" customHeight="1">
      <c r="A26" s="316" t="s">
        <v>337</v>
      </c>
      <c r="B26" s="316"/>
      <c r="C26" s="316"/>
      <c r="D26" s="316"/>
      <c r="E26" s="316"/>
      <c r="F26" s="316"/>
      <c r="G26" s="316"/>
      <c r="H26" s="316"/>
      <c r="I26" s="316"/>
      <c r="J26" s="316"/>
    </row>
    <row r="27" spans="1:10" ht="12.75" customHeight="1">
      <c r="A27" s="4"/>
      <c r="B27" s="4"/>
      <c r="C27" s="316" t="s">
        <v>1796</v>
      </c>
      <c r="D27" s="316"/>
      <c r="E27" s="316"/>
      <c r="F27" s="316"/>
      <c r="G27" s="316"/>
      <c r="H27" s="316"/>
      <c r="I27" s="316"/>
      <c r="J27" s="316"/>
    </row>
    <row r="28" spans="3:10" ht="12.75" customHeight="1">
      <c r="C28" s="316"/>
      <c r="D28" s="316"/>
      <c r="E28" s="316"/>
      <c r="F28" s="316"/>
      <c r="G28" s="316"/>
      <c r="H28" s="316"/>
      <c r="I28" s="316"/>
      <c r="J28" s="316"/>
    </row>
    <row r="29" spans="3:10" ht="12.75" customHeight="1">
      <c r="C29" s="316"/>
      <c r="D29" s="316"/>
      <c r="E29" s="316"/>
      <c r="F29" s="316"/>
      <c r="G29" s="316"/>
      <c r="H29" s="316"/>
      <c r="I29" s="316"/>
      <c r="J29" s="316"/>
    </row>
    <row r="30" spans="3:10" ht="12.75">
      <c r="C30" s="316"/>
      <c r="D30" s="316"/>
      <c r="E30" s="316"/>
      <c r="F30" s="316"/>
      <c r="G30" s="316"/>
      <c r="H30" s="316"/>
      <c r="I30" s="316"/>
      <c r="J30" s="316"/>
    </row>
    <row r="31" spans="3:10" ht="12.75">
      <c r="C31" s="316"/>
      <c r="D31" s="316"/>
      <c r="E31" s="316"/>
      <c r="F31" s="316"/>
      <c r="G31" s="316"/>
      <c r="H31" s="316"/>
      <c r="I31" s="316"/>
      <c r="J31" s="316"/>
    </row>
    <row r="32" spans="3:10" ht="12.75">
      <c r="C32" s="316"/>
      <c r="D32" s="316"/>
      <c r="E32" s="316"/>
      <c r="F32" s="316"/>
      <c r="G32" s="316"/>
      <c r="H32" s="316"/>
      <c r="I32" s="316"/>
      <c r="J32" s="316"/>
    </row>
    <row r="33" spans="3:10" ht="12.75">
      <c r="C33" s="316"/>
      <c r="D33" s="316"/>
      <c r="E33" s="316"/>
      <c r="F33" s="316"/>
      <c r="G33" s="316"/>
      <c r="H33" s="316"/>
      <c r="I33" s="316"/>
      <c r="J33" s="316"/>
    </row>
    <row r="34" spans="3:10" ht="12.75">
      <c r="C34" s="4"/>
      <c r="D34" s="4"/>
      <c r="E34" s="4"/>
      <c r="F34" s="4"/>
      <c r="G34" s="4"/>
      <c r="H34" s="4"/>
      <c r="I34" s="4"/>
      <c r="J34" s="4"/>
    </row>
    <row r="35" spans="3:10" ht="12.75" customHeight="1">
      <c r="C35" s="316" t="s">
        <v>834</v>
      </c>
      <c r="D35" s="316"/>
      <c r="E35" s="316"/>
      <c r="F35" s="316"/>
      <c r="G35" s="316"/>
      <c r="H35" s="316"/>
      <c r="I35" s="316"/>
      <c r="J35" s="316"/>
    </row>
    <row r="36" spans="3:10" ht="52.5" customHeight="1">
      <c r="C36" s="316"/>
      <c r="D36" s="316"/>
      <c r="E36" s="316"/>
      <c r="F36" s="316"/>
      <c r="G36" s="316"/>
      <c r="H36" s="316"/>
      <c r="I36" s="316"/>
      <c r="J36" s="316"/>
    </row>
    <row r="37" ht="12.75">
      <c r="A37" s="14" t="s">
        <v>34</v>
      </c>
    </row>
    <row r="38" spans="1:10" ht="25.5" customHeight="1">
      <c r="A38" s="316" t="s">
        <v>338</v>
      </c>
      <c r="B38" s="316"/>
      <c r="C38" s="316"/>
      <c r="D38" s="316"/>
      <c r="E38" s="316"/>
      <c r="F38" s="316"/>
      <c r="G38" s="316"/>
      <c r="H38" s="316"/>
      <c r="I38" s="316"/>
      <c r="J38" s="316"/>
    </row>
    <row r="39" spans="1:10" ht="12" customHeight="1">
      <c r="A39" s="4"/>
      <c r="B39" s="4"/>
      <c r="C39" s="316" t="s">
        <v>249</v>
      </c>
      <c r="D39" s="316"/>
      <c r="E39" s="316"/>
      <c r="F39" s="316"/>
      <c r="G39" s="316"/>
      <c r="H39" s="316"/>
      <c r="I39" s="316"/>
      <c r="J39" s="316"/>
    </row>
    <row r="40" spans="3:10" ht="12" customHeight="1">
      <c r="C40" s="316"/>
      <c r="D40" s="316"/>
      <c r="E40" s="316"/>
      <c r="F40" s="316"/>
      <c r="G40" s="316"/>
      <c r="H40" s="316"/>
      <c r="I40" s="316"/>
      <c r="J40" s="316"/>
    </row>
    <row r="41" spans="3:10" ht="12.75" customHeight="1">
      <c r="C41" s="316"/>
      <c r="D41" s="316"/>
      <c r="E41" s="316"/>
      <c r="F41" s="316"/>
      <c r="G41" s="316"/>
      <c r="H41" s="316"/>
      <c r="I41" s="316"/>
      <c r="J41" s="316"/>
    </row>
    <row r="42" spans="3:10" ht="12.75">
      <c r="C42" s="316"/>
      <c r="D42" s="316"/>
      <c r="E42" s="316"/>
      <c r="F42" s="316"/>
      <c r="G42" s="316"/>
      <c r="H42" s="316"/>
      <c r="I42" s="316"/>
      <c r="J42" s="316"/>
    </row>
    <row r="43" spans="3:10" ht="12.75">
      <c r="C43" s="316"/>
      <c r="D43" s="316"/>
      <c r="E43" s="316"/>
      <c r="F43" s="316"/>
      <c r="G43" s="316"/>
      <c r="H43" s="316"/>
      <c r="I43" s="316"/>
      <c r="J43" s="316"/>
    </row>
    <row r="44" spans="3:10" ht="28.5" customHeight="1">
      <c r="C44" s="316"/>
      <c r="D44" s="316"/>
      <c r="E44" s="316"/>
      <c r="F44" s="316"/>
      <c r="G44" s="316"/>
      <c r="H44" s="316"/>
      <c r="I44" s="316"/>
      <c r="J44" s="316"/>
    </row>
    <row r="45" spans="3:10" ht="12.75">
      <c r="C45" s="4"/>
      <c r="D45" s="4"/>
      <c r="E45" s="4"/>
      <c r="F45" s="4"/>
      <c r="G45" s="4"/>
      <c r="H45" s="4"/>
      <c r="I45" s="4"/>
      <c r="J45" s="4"/>
    </row>
    <row r="46" spans="3:10" ht="12.75" customHeight="1">
      <c r="C46" s="316" t="s">
        <v>339</v>
      </c>
      <c r="D46" s="316"/>
      <c r="E46" s="316"/>
      <c r="F46" s="316"/>
      <c r="G46" s="316"/>
      <c r="H46" s="316"/>
      <c r="I46" s="316"/>
      <c r="J46" s="316"/>
    </row>
    <row r="47" spans="3:10" ht="12.75" customHeight="1">
      <c r="C47" s="316"/>
      <c r="D47" s="316"/>
      <c r="E47" s="316"/>
      <c r="F47" s="316"/>
      <c r="G47" s="316"/>
      <c r="H47" s="316"/>
      <c r="I47" s="316"/>
      <c r="J47" s="316"/>
    </row>
    <row r="48" spans="3:10" ht="12.75">
      <c r="C48" s="316"/>
      <c r="D48" s="316"/>
      <c r="E48" s="316"/>
      <c r="F48" s="316"/>
      <c r="G48" s="316"/>
      <c r="H48" s="316"/>
      <c r="I48" s="316"/>
      <c r="J48" s="316"/>
    </row>
    <row r="49" spans="3:10" ht="12.75">
      <c r="C49" s="316"/>
      <c r="D49" s="316"/>
      <c r="E49" s="316"/>
      <c r="F49" s="316"/>
      <c r="G49" s="316"/>
      <c r="H49" s="316"/>
      <c r="I49" s="316"/>
      <c r="J49" s="316"/>
    </row>
    <row r="50" spans="3:10" ht="12.75">
      <c r="C50" s="316"/>
      <c r="D50" s="316"/>
      <c r="E50" s="316"/>
      <c r="F50" s="316"/>
      <c r="G50" s="316"/>
      <c r="H50" s="316"/>
      <c r="I50" s="316"/>
      <c r="J50" s="316"/>
    </row>
    <row r="51" ht="12.75">
      <c r="A51" s="14"/>
    </row>
    <row r="52" ht="12.75">
      <c r="A52" s="17"/>
    </row>
    <row r="54" ht="12.75">
      <c r="A54" s="14" t="s">
        <v>1509</v>
      </c>
    </row>
    <row r="55" spans="1:10" ht="12.75">
      <c r="A55" s="332"/>
      <c r="B55" s="333"/>
      <c r="C55" s="333"/>
      <c r="D55" s="333"/>
      <c r="E55" s="333"/>
      <c r="F55" s="333"/>
      <c r="G55" s="333"/>
      <c r="H55" s="333"/>
      <c r="I55" s="333"/>
      <c r="J55" s="462"/>
    </row>
    <row r="56" spans="1:10" ht="12.75">
      <c r="A56" s="335"/>
      <c r="B56" s="336"/>
      <c r="C56" s="336"/>
      <c r="D56" s="336"/>
      <c r="E56" s="336"/>
      <c r="F56" s="336"/>
      <c r="G56" s="336"/>
      <c r="H56" s="336"/>
      <c r="I56" s="336"/>
      <c r="J56" s="463"/>
    </row>
    <row r="57" spans="1:10" ht="12.75">
      <c r="A57" s="335"/>
      <c r="B57" s="336"/>
      <c r="C57" s="336"/>
      <c r="D57" s="336"/>
      <c r="E57" s="336"/>
      <c r="F57" s="336"/>
      <c r="G57" s="336"/>
      <c r="H57" s="336"/>
      <c r="I57" s="336"/>
      <c r="J57" s="463"/>
    </row>
    <row r="58" spans="1:10" ht="12.75">
      <c r="A58" s="335"/>
      <c r="B58" s="336"/>
      <c r="C58" s="336"/>
      <c r="D58" s="336"/>
      <c r="E58" s="336"/>
      <c r="F58" s="336"/>
      <c r="G58" s="336"/>
      <c r="H58" s="336"/>
      <c r="I58" s="336"/>
      <c r="J58" s="463"/>
    </row>
    <row r="59" spans="1:10" ht="12.75">
      <c r="A59" s="335"/>
      <c r="B59" s="336"/>
      <c r="C59" s="336"/>
      <c r="D59" s="336"/>
      <c r="E59" s="336"/>
      <c r="F59" s="336"/>
      <c r="G59" s="336"/>
      <c r="H59" s="336"/>
      <c r="I59" s="336"/>
      <c r="J59" s="463"/>
    </row>
    <row r="60" spans="1:10" ht="12.75">
      <c r="A60" s="335"/>
      <c r="B60" s="336"/>
      <c r="C60" s="336"/>
      <c r="D60" s="336"/>
      <c r="E60" s="336"/>
      <c r="F60" s="336"/>
      <c r="G60" s="336"/>
      <c r="H60" s="336"/>
      <c r="I60" s="336"/>
      <c r="J60" s="463"/>
    </row>
    <row r="61" spans="1:10" ht="12.75">
      <c r="A61" s="335"/>
      <c r="B61" s="336"/>
      <c r="C61" s="336"/>
      <c r="D61" s="336"/>
      <c r="E61" s="336"/>
      <c r="F61" s="336"/>
      <c r="G61" s="336"/>
      <c r="H61" s="336"/>
      <c r="I61" s="336"/>
      <c r="J61" s="463"/>
    </row>
    <row r="62" spans="1:10" ht="12.75">
      <c r="A62" s="335"/>
      <c r="B62" s="336"/>
      <c r="C62" s="336"/>
      <c r="D62" s="336"/>
      <c r="E62" s="336"/>
      <c r="F62" s="336"/>
      <c r="G62" s="336"/>
      <c r="H62" s="336"/>
      <c r="I62" s="336"/>
      <c r="J62" s="463"/>
    </row>
    <row r="63" spans="1:10" ht="12.75">
      <c r="A63" s="335"/>
      <c r="B63" s="336"/>
      <c r="C63" s="336"/>
      <c r="D63" s="336"/>
      <c r="E63" s="336"/>
      <c r="F63" s="336"/>
      <c r="G63" s="336"/>
      <c r="H63" s="336"/>
      <c r="I63" s="336"/>
      <c r="J63" s="463"/>
    </row>
    <row r="64" spans="1:10" ht="12.75">
      <c r="A64" s="335"/>
      <c r="B64" s="336"/>
      <c r="C64" s="336"/>
      <c r="D64" s="336"/>
      <c r="E64" s="336"/>
      <c r="F64" s="336"/>
      <c r="G64" s="336"/>
      <c r="H64" s="336"/>
      <c r="I64" s="336"/>
      <c r="J64" s="463"/>
    </row>
    <row r="65" spans="1:10" ht="12.75">
      <c r="A65" s="335"/>
      <c r="B65" s="336"/>
      <c r="C65" s="336"/>
      <c r="D65" s="336"/>
      <c r="E65" s="336"/>
      <c r="F65" s="336"/>
      <c r="G65" s="336"/>
      <c r="H65" s="336"/>
      <c r="I65" s="336"/>
      <c r="J65" s="463"/>
    </row>
    <row r="66" spans="1:10" ht="12.75">
      <c r="A66" s="335"/>
      <c r="B66" s="336"/>
      <c r="C66" s="336"/>
      <c r="D66" s="336"/>
      <c r="E66" s="336"/>
      <c r="F66" s="336"/>
      <c r="G66" s="336"/>
      <c r="H66" s="336"/>
      <c r="I66" s="336"/>
      <c r="J66" s="463"/>
    </row>
    <row r="67" spans="1:10" ht="12.75">
      <c r="A67" s="335"/>
      <c r="B67" s="336"/>
      <c r="C67" s="336"/>
      <c r="D67" s="336"/>
      <c r="E67" s="336"/>
      <c r="F67" s="336"/>
      <c r="G67" s="336"/>
      <c r="H67" s="336"/>
      <c r="I67" s="336"/>
      <c r="J67" s="463"/>
    </row>
    <row r="68" spans="1:10" ht="12.75">
      <c r="A68" s="335"/>
      <c r="B68" s="336"/>
      <c r="C68" s="336"/>
      <c r="D68" s="336"/>
      <c r="E68" s="336"/>
      <c r="F68" s="336"/>
      <c r="G68" s="336"/>
      <c r="H68" s="336"/>
      <c r="I68" s="336"/>
      <c r="J68" s="463"/>
    </row>
    <row r="69" spans="1:10" ht="12.75">
      <c r="A69" s="335"/>
      <c r="B69" s="336"/>
      <c r="C69" s="336"/>
      <c r="D69" s="336"/>
      <c r="E69" s="336"/>
      <c r="F69" s="336"/>
      <c r="G69" s="336"/>
      <c r="H69" s="336"/>
      <c r="I69" s="336"/>
      <c r="J69" s="463"/>
    </row>
    <row r="70" spans="1:10" ht="12.75">
      <c r="A70" s="464"/>
      <c r="B70" s="465"/>
      <c r="C70" s="465"/>
      <c r="D70" s="465"/>
      <c r="E70" s="465"/>
      <c r="F70" s="465"/>
      <c r="G70" s="465"/>
      <c r="H70" s="465"/>
      <c r="I70" s="465"/>
      <c r="J70" s="466"/>
    </row>
  </sheetData>
  <sheetProtection/>
  <mergeCells count="21">
    <mergeCell ref="A26:J26"/>
    <mergeCell ref="C27:J33"/>
    <mergeCell ref="A55:J70"/>
    <mergeCell ref="C35:J36"/>
    <mergeCell ref="A38:J38"/>
    <mergeCell ref="C39:J44"/>
    <mergeCell ref="C46:J50"/>
    <mergeCell ref="C10:J13"/>
    <mergeCell ref="A17:J17"/>
    <mergeCell ref="C19:J19"/>
    <mergeCell ref="C22:J23"/>
    <mergeCell ref="A3:B4"/>
    <mergeCell ref="A1:F1"/>
    <mergeCell ref="G6:J6"/>
    <mergeCell ref="A8:J8"/>
    <mergeCell ref="G1:J1"/>
    <mergeCell ref="G2:J2"/>
    <mergeCell ref="C3:F5"/>
    <mergeCell ref="G3:J3"/>
    <mergeCell ref="G4:J4"/>
    <mergeCell ref="G5:J5"/>
  </mergeCells>
  <printOptions/>
  <pageMargins left="0.75" right="0.75" top="0.77" bottom="0.69" header="0.25" footer="0.2"/>
  <pageSetup horizontalDpi="600" verticalDpi="600" orientation="portrait" scale="93" r:id="rId2"/>
  <headerFooter alignWithMargins="0">
    <oddHeader>&amp;L&amp;"Arial,Bold"&amp;8UNITED STATES DEPARTMENT OF AGRICULTURE
NATURLA RESOURCES CONSERVATION SERVICE&amp;R&amp;"Arial,Bold"&amp;8SD-CPA-52
REV. 10/08</oddHeader>
    <oddFooter>&amp;C&amp;P</oddFooter>
  </headerFooter>
  <rowBreaks count="1" manualBreakCount="1">
    <brk id="52" max="255" man="1"/>
  </rowBreaks>
  <legacyDrawing r:id="rId1"/>
</worksheet>
</file>

<file path=xl/worksheets/sheet15.xml><?xml version="1.0" encoding="utf-8"?>
<worksheet xmlns="http://schemas.openxmlformats.org/spreadsheetml/2006/main" xmlns:r="http://schemas.openxmlformats.org/officeDocument/2006/relationships">
  <sheetPr codeName="Sheet21"/>
  <dimension ref="A1:M51"/>
  <sheetViews>
    <sheetView showGridLines="0" showZeros="0" zoomScaleSheetLayoutView="100" workbookViewId="0" topLeftCell="A1">
      <selection activeCell="A6" sqref="A6"/>
    </sheetView>
  </sheetViews>
  <sheetFormatPr defaultColWidth="9.140625" defaultRowHeight="12.75"/>
  <cols>
    <col min="2" max="2" width="4.8515625" style="0" customWidth="1"/>
    <col min="8" max="8" width="7.57421875" style="0" customWidth="1"/>
    <col min="9" max="9" width="7.140625" style="0" customWidth="1"/>
    <col min="10" max="10" width="15.421875" style="0" customWidth="1"/>
  </cols>
  <sheetData>
    <row r="1" spans="1:10" ht="18">
      <c r="A1" s="449" t="s">
        <v>884</v>
      </c>
      <c r="B1" s="449"/>
      <c r="C1" s="449"/>
      <c r="D1" s="449"/>
      <c r="E1" s="449"/>
      <c r="F1" s="450"/>
      <c r="G1" s="443" t="s">
        <v>1178</v>
      </c>
      <c r="H1" s="444"/>
      <c r="I1" s="444"/>
      <c r="J1" s="445"/>
    </row>
    <row r="2" spans="1:10" ht="15.75">
      <c r="A2" s="17" t="s">
        <v>1176</v>
      </c>
      <c r="B2" s="15"/>
      <c r="C2" s="15"/>
      <c r="D2" s="15"/>
      <c r="E2" s="20"/>
      <c r="F2" s="15"/>
      <c r="G2" s="446">
        <f>'SD-CPA-52'!D2</f>
        <v>0</v>
      </c>
      <c r="H2" s="447"/>
      <c r="I2" s="447"/>
      <c r="J2" s="448"/>
    </row>
    <row r="3" spans="1:10" ht="12.75" customHeight="1">
      <c r="A3" s="467" t="s">
        <v>1431</v>
      </c>
      <c r="B3" s="468"/>
      <c r="C3" s="360"/>
      <c r="D3" s="361"/>
      <c r="E3" s="361"/>
      <c r="F3" s="451"/>
      <c r="G3" s="446">
        <f>'SD-CPA-52'!D3</f>
        <v>0</v>
      </c>
      <c r="H3" s="447"/>
      <c r="I3" s="447"/>
      <c r="J3" s="448"/>
    </row>
    <row r="4" spans="1:10" ht="12.75">
      <c r="A4" s="316"/>
      <c r="B4" s="468"/>
      <c r="C4" s="363"/>
      <c r="D4" s="364"/>
      <c r="E4" s="364"/>
      <c r="F4" s="452"/>
      <c r="G4" s="446">
        <f>'SD-CPA-52'!D4</f>
        <v>0</v>
      </c>
      <c r="H4" s="447"/>
      <c r="I4" s="447"/>
      <c r="J4" s="448"/>
    </row>
    <row r="5" spans="3:10" ht="12.75">
      <c r="C5" s="453"/>
      <c r="D5" s="454"/>
      <c r="E5" s="454"/>
      <c r="F5" s="455"/>
      <c r="G5" s="458">
        <f>'SD-CPA-52'!D5</f>
        <v>0</v>
      </c>
      <c r="H5" s="459"/>
      <c r="I5" s="459"/>
      <c r="J5" s="460"/>
    </row>
    <row r="6" spans="5:10" ht="12.75" customHeight="1">
      <c r="E6" s="21"/>
      <c r="G6" s="486"/>
      <c r="H6" s="486"/>
      <c r="I6" s="486"/>
      <c r="J6" s="486"/>
    </row>
    <row r="7" spans="7:10" ht="12.75" customHeight="1">
      <c r="G7" s="18"/>
      <c r="H7" s="18"/>
      <c r="I7" s="18"/>
      <c r="J7" s="18"/>
    </row>
    <row r="8" ht="12.75">
      <c r="A8" s="14" t="s">
        <v>805</v>
      </c>
    </row>
    <row r="9" spans="1:10" ht="12.75" customHeight="1">
      <c r="A9" s="316" t="s">
        <v>340</v>
      </c>
      <c r="B9" s="316"/>
      <c r="C9" s="316"/>
      <c r="D9" s="316"/>
      <c r="E9" s="316"/>
      <c r="F9" s="316"/>
      <c r="G9" s="316"/>
      <c r="H9" s="316"/>
      <c r="I9" s="316"/>
      <c r="J9" s="316"/>
    </row>
    <row r="10" spans="1:10" ht="12.75" customHeight="1">
      <c r="A10" s="4"/>
      <c r="B10" s="4"/>
      <c r="C10" s="4"/>
      <c r="D10" s="4"/>
      <c r="E10" s="4"/>
      <c r="F10" s="4"/>
      <c r="G10" s="4"/>
      <c r="H10" s="4"/>
      <c r="I10" s="4"/>
      <c r="J10" s="4"/>
    </row>
    <row r="11" spans="1:10" ht="12.75" customHeight="1">
      <c r="A11" s="492" t="s">
        <v>251</v>
      </c>
      <c r="B11" s="492"/>
      <c r="C11" s="492"/>
      <c r="D11" s="492"/>
      <c r="E11" s="492"/>
      <c r="F11" s="492"/>
      <c r="G11" s="492"/>
      <c r="H11" s="492"/>
      <c r="I11" s="492"/>
      <c r="J11" s="492"/>
    </row>
    <row r="12" spans="1:10" ht="12.75" customHeight="1">
      <c r="A12" s="492"/>
      <c r="B12" s="492"/>
      <c r="C12" s="492"/>
      <c r="D12" s="492"/>
      <c r="E12" s="492"/>
      <c r="F12" s="492"/>
      <c r="G12" s="492"/>
      <c r="H12" s="492"/>
      <c r="I12" s="492"/>
      <c r="J12" s="492"/>
    </row>
    <row r="13" spans="1:10" ht="12.75" customHeight="1">
      <c r="A13" s="492"/>
      <c r="B13" s="492"/>
      <c r="C13" s="492"/>
      <c r="D13" s="492"/>
      <c r="E13" s="492"/>
      <c r="F13" s="492"/>
      <c r="G13" s="492"/>
      <c r="H13" s="492"/>
      <c r="I13" s="492"/>
      <c r="J13" s="492"/>
    </row>
    <row r="14" spans="1:10" ht="15" customHeight="1">
      <c r="A14" s="492"/>
      <c r="B14" s="492"/>
      <c r="C14" s="492"/>
      <c r="D14" s="492"/>
      <c r="E14" s="492"/>
      <c r="F14" s="492"/>
      <c r="G14" s="492"/>
      <c r="H14" s="492"/>
      <c r="I14" s="492"/>
      <c r="J14" s="492"/>
    </row>
    <row r="15" spans="1:10" ht="1.5" customHeight="1">
      <c r="A15" s="492"/>
      <c r="B15" s="492"/>
      <c r="C15" s="492"/>
      <c r="D15" s="492"/>
      <c r="E15" s="492"/>
      <c r="F15" s="492"/>
      <c r="G15" s="492"/>
      <c r="H15" s="492"/>
      <c r="I15" s="492"/>
      <c r="J15" s="492"/>
    </row>
    <row r="17" spans="3:10" ht="12.75" customHeight="1">
      <c r="C17" s="316" t="s">
        <v>1074</v>
      </c>
      <c r="D17" s="316"/>
      <c r="E17" s="316"/>
      <c r="F17" s="316"/>
      <c r="G17" s="316"/>
      <c r="H17" s="316"/>
      <c r="I17" s="316"/>
      <c r="J17" s="316"/>
    </row>
    <row r="18" spans="3:10" ht="12.75" customHeight="1">
      <c r="C18" s="316"/>
      <c r="D18" s="316"/>
      <c r="E18" s="316"/>
      <c r="F18" s="316"/>
      <c r="G18" s="316"/>
      <c r="H18" s="316"/>
      <c r="I18" s="316"/>
      <c r="J18" s="316"/>
    </row>
    <row r="19" spans="2:10" ht="12.75" customHeight="1">
      <c r="B19" s="4"/>
      <c r="C19" s="316"/>
      <c r="D19" s="316"/>
      <c r="E19" s="316"/>
      <c r="F19" s="316"/>
      <c r="G19" s="316"/>
      <c r="H19" s="316"/>
      <c r="I19" s="316"/>
      <c r="J19" s="316"/>
    </row>
    <row r="20" ht="12.75" customHeight="1"/>
    <row r="21" ht="12.75">
      <c r="C21" t="s">
        <v>806</v>
      </c>
    </row>
    <row r="24" ht="12.75">
      <c r="A24" s="14" t="s">
        <v>807</v>
      </c>
    </row>
    <row r="25" spans="1:10" ht="24.75" customHeight="1">
      <c r="A25" s="440" t="s">
        <v>250</v>
      </c>
      <c r="B25" s="440"/>
      <c r="C25" s="440"/>
      <c r="D25" s="440"/>
      <c r="E25" s="440"/>
      <c r="F25" s="440"/>
      <c r="G25" s="440"/>
      <c r="H25" s="440"/>
      <c r="I25" s="440"/>
      <c r="J25" s="440"/>
    </row>
    <row r="27" spans="3:13" ht="12.75" customHeight="1">
      <c r="C27" s="316" t="s">
        <v>1074</v>
      </c>
      <c r="D27" s="316"/>
      <c r="E27" s="316"/>
      <c r="F27" s="316"/>
      <c r="G27" s="316"/>
      <c r="H27" s="316"/>
      <c r="I27" s="316"/>
      <c r="J27" s="316"/>
      <c r="K27" s="4"/>
      <c r="L27" s="4"/>
      <c r="M27" s="4"/>
    </row>
    <row r="28" spans="3:10" ht="12.75" customHeight="1">
      <c r="C28" s="316"/>
      <c r="D28" s="316"/>
      <c r="E28" s="316"/>
      <c r="F28" s="316"/>
      <c r="G28" s="316"/>
      <c r="H28" s="316"/>
      <c r="I28" s="316"/>
      <c r="J28" s="316"/>
    </row>
    <row r="29" spans="3:10" ht="12.75" customHeight="1">
      <c r="C29" s="4"/>
      <c r="D29" s="4"/>
      <c r="E29" s="4"/>
      <c r="F29" s="4"/>
      <c r="G29" s="4"/>
      <c r="H29" s="4"/>
      <c r="I29" s="4"/>
      <c r="J29" s="4"/>
    </row>
    <row r="30" spans="3:10" ht="12.75">
      <c r="C30" s="316" t="s">
        <v>1402</v>
      </c>
      <c r="D30" s="316"/>
      <c r="E30" s="316"/>
      <c r="F30" s="316"/>
      <c r="G30" s="316"/>
      <c r="H30" s="316"/>
      <c r="I30" s="316"/>
      <c r="J30" s="316"/>
    </row>
    <row r="31" spans="3:10" ht="12.75">
      <c r="C31" s="316"/>
      <c r="D31" s="316"/>
      <c r="E31" s="316"/>
      <c r="F31" s="316"/>
      <c r="G31" s="316"/>
      <c r="H31" s="316"/>
      <c r="I31" s="316"/>
      <c r="J31" s="316"/>
    </row>
    <row r="32" spans="3:10" ht="12.75">
      <c r="C32" s="316"/>
      <c r="D32" s="316"/>
      <c r="E32" s="316"/>
      <c r="F32" s="316"/>
      <c r="G32" s="316"/>
      <c r="H32" s="316"/>
      <c r="I32" s="316"/>
      <c r="J32" s="316"/>
    </row>
    <row r="33" spans="1:10" ht="12.75">
      <c r="A33" s="14"/>
      <c r="C33" s="316"/>
      <c r="D33" s="316"/>
      <c r="E33" s="316"/>
      <c r="F33" s="316"/>
      <c r="G33" s="316"/>
      <c r="H33" s="316"/>
      <c r="I33" s="316"/>
      <c r="J33" s="316"/>
    </row>
    <row r="34" spans="3:10" ht="12.75">
      <c r="C34" s="316"/>
      <c r="D34" s="316"/>
      <c r="E34" s="316"/>
      <c r="F34" s="316"/>
      <c r="G34" s="316"/>
      <c r="H34" s="316"/>
      <c r="I34" s="316"/>
      <c r="J34" s="316"/>
    </row>
    <row r="37" ht="12.75">
      <c r="A37" s="14" t="s">
        <v>1509</v>
      </c>
    </row>
    <row r="38" spans="1:10" ht="12.75">
      <c r="A38" s="332"/>
      <c r="B38" s="333"/>
      <c r="C38" s="333"/>
      <c r="D38" s="333"/>
      <c r="E38" s="333"/>
      <c r="F38" s="333"/>
      <c r="G38" s="333"/>
      <c r="H38" s="333"/>
      <c r="I38" s="333"/>
      <c r="J38" s="462"/>
    </row>
    <row r="39" spans="1:10" ht="12.75">
      <c r="A39" s="335"/>
      <c r="B39" s="336"/>
      <c r="C39" s="336"/>
      <c r="D39" s="336"/>
      <c r="E39" s="336"/>
      <c r="F39" s="336"/>
      <c r="G39" s="336"/>
      <c r="H39" s="336"/>
      <c r="I39" s="336"/>
      <c r="J39" s="463"/>
    </row>
    <row r="40" spans="1:10" ht="12.75">
      <c r="A40" s="335"/>
      <c r="B40" s="336"/>
      <c r="C40" s="336"/>
      <c r="D40" s="336"/>
      <c r="E40" s="336"/>
      <c r="F40" s="336"/>
      <c r="G40" s="336"/>
      <c r="H40" s="336"/>
      <c r="I40" s="336"/>
      <c r="J40" s="463"/>
    </row>
    <row r="41" spans="1:10" ht="12.75">
      <c r="A41" s="335"/>
      <c r="B41" s="336"/>
      <c r="C41" s="336"/>
      <c r="D41" s="336"/>
      <c r="E41" s="336"/>
      <c r="F41" s="336"/>
      <c r="G41" s="336"/>
      <c r="H41" s="336"/>
      <c r="I41" s="336"/>
      <c r="J41" s="463"/>
    </row>
    <row r="42" spans="1:10" ht="12.75">
      <c r="A42" s="335"/>
      <c r="B42" s="336"/>
      <c r="C42" s="336"/>
      <c r="D42" s="336"/>
      <c r="E42" s="336"/>
      <c r="F42" s="336"/>
      <c r="G42" s="336"/>
      <c r="H42" s="336"/>
      <c r="I42" s="336"/>
      <c r="J42" s="463"/>
    </row>
    <row r="43" spans="1:10" ht="12.75">
      <c r="A43" s="335"/>
      <c r="B43" s="336"/>
      <c r="C43" s="336"/>
      <c r="D43" s="336"/>
      <c r="E43" s="336"/>
      <c r="F43" s="336"/>
      <c r="G43" s="336"/>
      <c r="H43" s="336"/>
      <c r="I43" s="336"/>
      <c r="J43" s="463"/>
    </row>
    <row r="44" spans="1:10" ht="12.75">
      <c r="A44" s="335"/>
      <c r="B44" s="336"/>
      <c r="C44" s="336"/>
      <c r="D44" s="336"/>
      <c r="E44" s="336"/>
      <c r="F44" s="336"/>
      <c r="G44" s="336"/>
      <c r="H44" s="336"/>
      <c r="I44" s="336"/>
      <c r="J44" s="463"/>
    </row>
    <row r="45" spans="1:10" ht="12.75">
      <c r="A45" s="335"/>
      <c r="B45" s="336"/>
      <c r="C45" s="336"/>
      <c r="D45" s="336"/>
      <c r="E45" s="336"/>
      <c r="F45" s="336"/>
      <c r="G45" s="336"/>
      <c r="H45" s="336"/>
      <c r="I45" s="336"/>
      <c r="J45" s="463"/>
    </row>
    <row r="46" spans="1:10" ht="12.75">
      <c r="A46" s="335"/>
      <c r="B46" s="336"/>
      <c r="C46" s="336"/>
      <c r="D46" s="336"/>
      <c r="E46" s="336"/>
      <c r="F46" s="336"/>
      <c r="G46" s="336"/>
      <c r="H46" s="336"/>
      <c r="I46" s="336"/>
      <c r="J46" s="463"/>
    </row>
    <row r="47" spans="1:10" ht="12.75">
      <c r="A47" s="335"/>
      <c r="B47" s="336"/>
      <c r="C47" s="336"/>
      <c r="D47" s="336"/>
      <c r="E47" s="336"/>
      <c r="F47" s="336"/>
      <c r="G47" s="336"/>
      <c r="H47" s="336"/>
      <c r="I47" s="336"/>
      <c r="J47" s="463"/>
    </row>
    <row r="48" spans="1:10" ht="12.75">
      <c r="A48" s="335"/>
      <c r="B48" s="336"/>
      <c r="C48" s="336"/>
      <c r="D48" s="336"/>
      <c r="E48" s="336"/>
      <c r="F48" s="336"/>
      <c r="G48" s="336"/>
      <c r="H48" s="336"/>
      <c r="I48" s="336"/>
      <c r="J48" s="463"/>
    </row>
    <row r="49" spans="1:10" ht="12.75">
      <c r="A49" s="335"/>
      <c r="B49" s="336"/>
      <c r="C49" s="336"/>
      <c r="D49" s="336"/>
      <c r="E49" s="336"/>
      <c r="F49" s="336"/>
      <c r="G49" s="336"/>
      <c r="H49" s="336"/>
      <c r="I49" s="336"/>
      <c r="J49" s="463"/>
    </row>
    <row r="50" spans="1:10" ht="12.75">
      <c r="A50" s="335"/>
      <c r="B50" s="336"/>
      <c r="C50" s="336"/>
      <c r="D50" s="336"/>
      <c r="E50" s="336"/>
      <c r="F50" s="336"/>
      <c r="G50" s="336"/>
      <c r="H50" s="336"/>
      <c r="I50" s="336"/>
      <c r="J50" s="463"/>
    </row>
    <row r="51" spans="1:10" ht="12.75">
      <c r="A51" s="464"/>
      <c r="B51" s="465"/>
      <c r="C51" s="465"/>
      <c r="D51" s="465"/>
      <c r="E51" s="465"/>
      <c r="F51" s="465"/>
      <c r="G51" s="465"/>
      <c r="H51" s="465"/>
      <c r="I51" s="465"/>
      <c r="J51" s="466"/>
    </row>
  </sheetData>
  <sheetProtection/>
  <mergeCells count="16">
    <mergeCell ref="A38:J51"/>
    <mergeCell ref="C17:J19"/>
    <mergeCell ref="G4:J4"/>
    <mergeCell ref="G5:J5"/>
    <mergeCell ref="C27:J28"/>
    <mergeCell ref="C30:J34"/>
    <mergeCell ref="A11:J15"/>
    <mergeCell ref="A25:J25"/>
    <mergeCell ref="A1:F1"/>
    <mergeCell ref="G1:J1"/>
    <mergeCell ref="G6:J6"/>
    <mergeCell ref="A9:J9"/>
    <mergeCell ref="G2:J2"/>
    <mergeCell ref="A3:B4"/>
    <mergeCell ref="C3:F5"/>
    <mergeCell ref="G3:J3"/>
  </mergeCells>
  <printOptions/>
  <pageMargins left="0.75" right="0.75" top="1" bottom="1" header="0.5" footer="0.5"/>
  <pageSetup horizontalDpi="600" verticalDpi="600" orientation="portrait" r:id="rId2"/>
  <headerFooter alignWithMargins="0">
    <oddHeader>&amp;L&amp;"Arial,Bold"&amp;8UNITED STATES DEPARTMENT OF AGRICULTURE
NATURAL RESOURCES CONSERVATION SERVICE&amp;R&amp;"Arial,Bold"&amp;8SD-CPA-52
7/200&amp;"Arial,Regular"4</oddHeader>
  </headerFooter>
  <legacyDrawing r:id="rId1"/>
</worksheet>
</file>

<file path=xl/worksheets/sheet16.xml><?xml version="1.0" encoding="utf-8"?>
<worksheet xmlns="http://schemas.openxmlformats.org/spreadsheetml/2006/main" xmlns:r="http://schemas.openxmlformats.org/officeDocument/2006/relationships">
  <sheetPr codeName="Sheet4"/>
  <dimension ref="A1:I21"/>
  <sheetViews>
    <sheetView showGridLines="0" zoomScaleSheetLayoutView="100" workbookViewId="0" topLeftCell="A1">
      <selection activeCell="A2" sqref="A2"/>
    </sheetView>
  </sheetViews>
  <sheetFormatPr defaultColWidth="9.140625" defaultRowHeight="12.75"/>
  <sheetData>
    <row r="1" spans="1:3" ht="12.75">
      <c r="A1" s="271" t="s">
        <v>1614</v>
      </c>
      <c r="B1" s="271"/>
      <c r="C1" s="271"/>
    </row>
    <row r="2" ht="24" customHeight="1"/>
    <row r="3" spans="1:9" ht="64.5" customHeight="1">
      <c r="A3" s="316" t="s">
        <v>252</v>
      </c>
      <c r="B3" s="316"/>
      <c r="C3" s="316"/>
      <c r="D3" s="316"/>
      <c r="E3" s="316"/>
      <c r="F3" s="316"/>
      <c r="G3" s="316"/>
      <c r="H3" s="316"/>
      <c r="I3" s="316"/>
    </row>
    <row r="5" spans="1:9" ht="77.25" customHeight="1">
      <c r="A5" s="97" t="s">
        <v>1615</v>
      </c>
      <c r="B5" s="316" t="s">
        <v>253</v>
      </c>
      <c r="C5" s="316"/>
      <c r="D5" s="316"/>
      <c r="E5" s="316"/>
      <c r="F5" s="316"/>
      <c r="G5" s="316"/>
      <c r="H5" s="316"/>
      <c r="I5" s="316"/>
    </row>
    <row r="7" spans="2:9" ht="102.75" customHeight="1">
      <c r="B7" s="316" t="s">
        <v>264</v>
      </c>
      <c r="C7" s="316"/>
      <c r="D7" s="316"/>
      <c r="E7" s="316"/>
      <c r="F7" s="316"/>
      <c r="G7" s="316"/>
      <c r="H7" s="316"/>
      <c r="I7" s="316"/>
    </row>
    <row r="9" spans="1:9" ht="53.25" customHeight="1">
      <c r="A9" s="97" t="s">
        <v>1103</v>
      </c>
      <c r="B9" s="316" t="s">
        <v>265</v>
      </c>
      <c r="C9" s="316"/>
      <c r="D9" s="316"/>
      <c r="E9" s="316"/>
      <c r="F9" s="316"/>
      <c r="G9" s="316"/>
      <c r="H9" s="316"/>
      <c r="I9" s="316"/>
    </row>
    <row r="10" ht="12.75">
      <c r="A10" s="97"/>
    </row>
    <row r="11" spans="1:9" ht="53.25" customHeight="1">
      <c r="A11" s="97" t="s">
        <v>1606</v>
      </c>
      <c r="B11" s="316" t="s">
        <v>1607</v>
      </c>
      <c r="C11" s="316"/>
      <c r="D11" s="316"/>
      <c r="E11" s="316"/>
      <c r="F11" s="316"/>
      <c r="G11" s="316"/>
      <c r="H11" s="316"/>
      <c r="I11" s="316"/>
    </row>
    <row r="12" ht="12.75">
      <c r="A12" s="97"/>
    </row>
    <row r="13" spans="1:9" ht="12.75">
      <c r="A13" s="97" t="s">
        <v>1608</v>
      </c>
      <c r="B13" s="316" t="s">
        <v>1017</v>
      </c>
      <c r="C13" s="316"/>
      <c r="D13" s="316"/>
      <c r="E13" s="316"/>
      <c r="F13" s="316"/>
      <c r="G13" s="316"/>
      <c r="H13" s="316"/>
      <c r="I13" s="316"/>
    </row>
    <row r="14" ht="12.75">
      <c r="A14" s="97"/>
    </row>
    <row r="15" spans="1:9" ht="40.5" customHeight="1">
      <c r="A15" s="97" t="s">
        <v>1018</v>
      </c>
      <c r="B15" s="316" t="s">
        <v>266</v>
      </c>
      <c r="C15" s="316"/>
      <c r="D15" s="316"/>
      <c r="E15" s="316"/>
      <c r="F15" s="316"/>
      <c r="G15" s="316"/>
      <c r="H15" s="316"/>
      <c r="I15" s="316"/>
    </row>
    <row r="16" ht="12.75">
      <c r="A16" s="97"/>
    </row>
    <row r="17" spans="1:9" ht="28.5" customHeight="1">
      <c r="A17" s="97" t="s">
        <v>647</v>
      </c>
      <c r="B17" s="316" t="s">
        <v>648</v>
      </c>
      <c r="C17" s="316"/>
      <c r="D17" s="316"/>
      <c r="E17" s="316"/>
      <c r="F17" s="316"/>
      <c r="G17" s="316"/>
      <c r="H17" s="316"/>
      <c r="I17" s="316"/>
    </row>
    <row r="18" ht="12.75">
      <c r="A18" s="97"/>
    </row>
    <row r="19" spans="1:9" ht="30" customHeight="1">
      <c r="A19" s="97" t="s">
        <v>649</v>
      </c>
      <c r="B19" s="316" t="s">
        <v>1097</v>
      </c>
      <c r="C19" s="316"/>
      <c r="D19" s="316"/>
      <c r="E19" s="316"/>
      <c r="F19" s="316"/>
      <c r="G19" s="316"/>
      <c r="H19" s="316"/>
      <c r="I19" s="316"/>
    </row>
    <row r="21" spans="1:9" ht="39" customHeight="1">
      <c r="A21" s="316" t="s">
        <v>1098</v>
      </c>
      <c r="B21" s="316"/>
      <c r="C21" s="316"/>
      <c r="D21" s="316"/>
      <c r="E21" s="316"/>
      <c r="F21" s="316"/>
      <c r="G21" s="316"/>
      <c r="H21" s="316"/>
      <c r="I21" s="316"/>
    </row>
  </sheetData>
  <sheetProtection/>
  <mergeCells count="11">
    <mergeCell ref="B7:I7"/>
    <mergeCell ref="B9:I9"/>
    <mergeCell ref="A1:C1"/>
    <mergeCell ref="B19:I19"/>
    <mergeCell ref="A3:I3"/>
    <mergeCell ref="B5:I5"/>
    <mergeCell ref="A21:I21"/>
    <mergeCell ref="B11:I11"/>
    <mergeCell ref="B13:I13"/>
    <mergeCell ref="B15:I15"/>
    <mergeCell ref="B17:I17"/>
  </mergeCells>
  <printOptions/>
  <pageMargins left="0.75" right="0.75" top="1" bottom="1" header="0.5" footer="0.5"/>
  <pageSetup horizontalDpi="600" verticalDpi="600" orientation="portrait" r:id="rId2"/>
  <headerFooter alignWithMargins="0">
    <oddHeader>&amp;L&amp;"Arial,Bold"&amp;8UNITED STATES DEPARTMENT OF AGRICULTURE
NATURAL RESOURCES CONSERVATION SERVICE&amp;R&amp;"Arial,Bold"&amp;8SD-CPA-52
6/2004</oddHeader>
  </headerFooter>
  <legacyDrawing r:id="rId1"/>
</worksheet>
</file>

<file path=xl/worksheets/sheet17.xml><?xml version="1.0" encoding="utf-8"?>
<worksheet xmlns="http://schemas.openxmlformats.org/spreadsheetml/2006/main" xmlns:r="http://schemas.openxmlformats.org/officeDocument/2006/relationships">
  <sheetPr codeName="Sheet45"/>
  <dimension ref="A1:AO225"/>
  <sheetViews>
    <sheetView workbookViewId="0" topLeftCell="A1">
      <selection activeCell="D16" sqref="D16"/>
    </sheetView>
  </sheetViews>
  <sheetFormatPr defaultColWidth="9.140625" defaultRowHeight="12.75"/>
  <cols>
    <col min="1" max="1" width="38.140625" style="0" customWidth="1"/>
    <col min="4" max="4" width="40.57421875" style="0" customWidth="1"/>
    <col min="5" max="5" width="72.28125" style="0" bestFit="1" customWidth="1"/>
    <col min="6" max="6" width="22.00390625" style="0" customWidth="1"/>
    <col min="7" max="7" width="20.00390625" style="0" customWidth="1"/>
    <col min="8" max="8" width="21.57421875" style="0" customWidth="1"/>
    <col min="9" max="9" width="13.28125" style="0" customWidth="1"/>
    <col min="10" max="10" width="29.421875" style="0" customWidth="1"/>
    <col min="11" max="11" width="28.421875" style="0" customWidth="1"/>
    <col min="12" max="12" width="19.140625" style="0" customWidth="1"/>
    <col min="13" max="13" width="29.57421875" style="0" customWidth="1"/>
    <col min="14" max="14" width="19.7109375" style="0" customWidth="1"/>
    <col min="15" max="15" width="21.140625" style="0" customWidth="1"/>
    <col min="16" max="16" width="25.140625" style="0" customWidth="1"/>
    <col min="17" max="17" width="12.8515625" style="0" customWidth="1"/>
    <col min="22" max="22" width="14.140625" style="0" bestFit="1" customWidth="1"/>
    <col min="26" max="26" width="29.8515625" style="0" customWidth="1"/>
    <col min="28" max="28" width="27.421875" style="0" customWidth="1"/>
    <col min="29" max="29" width="28.57421875" style="0" customWidth="1"/>
    <col min="32" max="32" width="29.8515625" style="0" customWidth="1"/>
    <col min="33" max="33" width="31.00390625" style="0" customWidth="1"/>
    <col min="35" max="35" width="23.00390625" style="171" customWidth="1"/>
    <col min="36" max="36" width="18.8515625" style="171" customWidth="1"/>
    <col min="38" max="38" width="25.28125" style="0" customWidth="1"/>
  </cols>
  <sheetData>
    <row r="1" spans="4:36" ht="13.5" thickBot="1">
      <c r="D1" s="11" t="s">
        <v>542</v>
      </c>
      <c r="AI1" s="172"/>
      <c r="AJ1" s="172"/>
    </row>
    <row r="2" spans="4:36" ht="14.25" thickBot="1" thickTop="1">
      <c r="D2" s="11" t="s">
        <v>195</v>
      </c>
      <c r="F2" s="147" t="s">
        <v>1759</v>
      </c>
      <c r="G2" s="148"/>
      <c r="H2" s="149"/>
      <c r="I2" s="150" t="s">
        <v>1760</v>
      </c>
      <c r="J2" s="148"/>
      <c r="K2" s="151" t="s">
        <v>846</v>
      </c>
      <c r="L2" s="149"/>
      <c r="V2" s="65" t="s">
        <v>1091</v>
      </c>
      <c r="Z2" s="66" t="s">
        <v>1570</v>
      </c>
      <c r="AB2" s="137" t="s">
        <v>1877</v>
      </c>
      <c r="AC2" s="138" t="s">
        <v>348</v>
      </c>
      <c r="AF2" s="143" t="s">
        <v>1520</v>
      </c>
      <c r="AG2" s="144" t="s">
        <v>977</v>
      </c>
      <c r="AJ2"/>
    </row>
    <row r="3" spans="4:41" ht="13.5" thickBot="1">
      <c r="D3" s="14"/>
      <c r="F3" s="152" t="s">
        <v>1761</v>
      </c>
      <c r="G3" s="153"/>
      <c r="H3" s="154"/>
      <c r="I3" s="155" t="s">
        <v>1761</v>
      </c>
      <c r="J3" s="153"/>
      <c r="K3" s="156" t="s">
        <v>1760</v>
      </c>
      <c r="L3" s="154"/>
      <c r="T3" t="s">
        <v>799</v>
      </c>
      <c r="V3" s="65" t="s">
        <v>1094</v>
      </c>
      <c r="Z3" s="66" t="s">
        <v>1192</v>
      </c>
      <c r="AB3" s="139" t="s">
        <v>349</v>
      </c>
      <c r="AC3" s="140" t="s">
        <v>350</v>
      </c>
      <c r="AF3" s="143" t="s">
        <v>1521</v>
      </c>
      <c r="AG3" s="144" t="s">
        <v>978</v>
      </c>
      <c r="AI3"/>
      <c r="AJ3" s="66"/>
      <c r="AM3" s="177"/>
      <c r="AN3" s="178"/>
      <c r="AO3" s="66" t="s">
        <v>1243</v>
      </c>
    </row>
    <row r="4" spans="4:41" ht="13.5" thickBot="1">
      <c r="D4" s="14" t="s">
        <v>183</v>
      </c>
      <c r="F4" s="152" t="s">
        <v>1762</v>
      </c>
      <c r="G4" s="153"/>
      <c r="H4" s="154"/>
      <c r="I4" s="157" t="s">
        <v>1763</v>
      </c>
      <c r="J4" s="158"/>
      <c r="K4" s="156" t="s">
        <v>1768</v>
      </c>
      <c r="L4" s="154"/>
      <c r="T4" t="s">
        <v>1585</v>
      </c>
      <c r="V4" s="65" t="s">
        <v>1193</v>
      </c>
      <c r="X4" s="135">
        <v>313</v>
      </c>
      <c r="Z4" s="66" t="s">
        <v>1559</v>
      </c>
      <c r="AB4" s="139" t="s">
        <v>351</v>
      </c>
      <c r="AC4" s="140" t="s">
        <v>352</v>
      </c>
      <c r="AF4" s="143" t="s">
        <v>1522</v>
      </c>
      <c r="AG4" s="144" t="s">
        <v>979</v>
      </c>
      <c r="AI4"/>
      <c r="AJ4" s="66"/>
      <c r="AM4" s="177"/>
      <c r="AN4" s="66" t="s">
        <v>1245</v>
      </c>
      <c r="AO4" s="66" t="s">
        <v>1243</v>
      </c>
    </row>
    <row r="5" spans="4:41" ht="13.5" thickBot="1">
      <c r="D5" s="11" t="s">
        <v>171</v>
      </c>
      <c r="F5" s="152" t="s">
        <v>1764</v>
      </c>
      <c r="G5" s="153"/>
      <c r="H5" s="154"/>
      <c r="I5" s="155" t="s">
        <v>1765</v>
      </c>
      <c r="J5" s="153"/>
      <c r="K5" s="170" t="s">
        <v>845</v>
      </c>
      <c r="L5" s="154"/>
      <c r="T5" t="s">
        <v>1401</v>
      </c>
      <c r="V5" s="65" t="s">
        <v>1095</v>
      </c>
      <c r="X5" s="135">
        <v>314</v>
      </c>
      <c r="Z5" s="66" t="s">
        <v>1574</v>
      </c>
      <c r="AB5" s="139" t="s">
        <v>1878</v>
      </c>
      <c r="AC5" s="140" t="s">
        <v>353</v>
      </c>
      <c r="AF5" s="143" t="s">
        <v>1523</v>
      </c>
      <c r="AG5" s="144" t="s">
        <v>980</v>
      </c>
      <c r="AI5"/>
      <c r="AJ5" s="66"/>
      <c r="AM5" s="177"/>
      <c r="AN5" s="178"/>
      <c r="AO5" s="66" t="s">
        <v>1242</v>
      </c>
    </row>
    <row r="6" spans="4:41" ht="13.5" thickBot="1">
      <c r="D6" s="11" t="s">
        <v>1241</v>
      </c>
      <c r="F6" s="159" t="s">
        <v>1766</v>
      </c>
      <c r="G6" s="160"/>
      <c r="H6" s="161"/>
      <c r="I6" s="162" t="s">
        <v>1767</v>
      </c>
      <c r="J6" s="160"/>
      <c r="K6" s="163" t="s">
        <v>838</v>
      </c>
      <c r="L6" s="161"/>
      <c r="T6" t="s">
        <v>1400</v>
      </c>
      <c r="V6" s="181" t="s">
        <v>1269</v>
      </c>
      <c r="X6" s="135">
        <v>316</v>
      </c>
      <c r="Z6" s="66" t="s">
        <v>1094</v>
      </c>
      <c r="AB6" s="139" t="s">
        <v>1879</v>
      </c>
      <c r="AC6" s="140" t="s">
        <v>354</v>
      </c>
      <c r="AF6" s="143" t="s">
        <v>1524</v>
      </c>
      <c r="AG6" s="144" t="s">
        <v>981</v>
      </c>
      <c r="AI6"/>
      <c r="AJ6" s="66"/>
      <c r="AM6" s="177"/>
      <c r="AN6" s="178"/>
      <c r="AO6" s="66" t="s">
        <v>1243</v>
      </c>
    </row>
    <row r="7" spans="4:41" ht="13.5" thickBot="1">
      <c r="D7" s="11" t="s">
        <v>1592</v>
      </c>
      <c r="F7" s="164" t="s">
        <v>1768</v>
      </c>
      <c r="G7" s="153"/>
      <c r="H7" s="154"/>
      <c r="I7" s="165" t="s">
        <v>835</v>
      </c>
      <c r="J7" s="153"/>
      <c r="K7" s="170" t="s">
        <v>839</v>
      </c>
      <c r="L7" s="154"/>
      <c r="T7" t="s">
        <v>1399</v>
      </c>
      <c r="V7" s="65" t="s">
        <v>1194</v>
      </c>
      <c r="X7" s="135">
        <v>317</v>
      </c>
      <c r="Z7" s="66" t="s">
        <v>1560</v>
      </c>
      <c r="AB7" s="139" t="s">
        <v>1880</v>
      </c>
      <c r="AC7" s="140" t="s">
        <v>355</v>
      </c>
      <c r="AF7" s="143" t="s">
        <v>1525</v>
      </c>
      <c r="AG7" s="144" t="s">
        <v>982</v>
      </c>
      <c r="AI7"/>
      <c r="AJ7" s="66"/>
      <c r="AM7" s="177"/>
      <c r="AN7" s="66" t="s">
        <v>1244</v>
      </c>
      <c r="AO7" s="66" t="s">
        <v>1242</v>
      </c>
    </row>
    <row r="8" spans="4:41" ht="13.5" thickBot="1">
      <c r="D8" s="11" t="s">
        <v>1712</v>
      </c>
      <c r="F8" s="152" t="s">
        <v>1761</v>
      </c>
      <c r="G8" s="153"/>
      <c r="H8" s="154"/>
      <c r="I8" s="155" t="s">
        <v>1761</v>
      </c>
      <c r="J8" s="153"/>
      <c r="K8" s="170" t="s">
        <v>842</v>
      </c>
      <c r="L8" s="154"/>
      <c r="T8" t="s">
        <v>1586</v>
      </c>
      <c r="V8" s="65" t="s">
        <v>1096</v>
      </c>
      <c r="X8" s="135">
        <v>320</v>
      </c>
      <c r="Z8" s="66" t="s">
        <v>1567</v>
      </c>
      <c r="AB8" s="139" t="s">
        <v>1881</v>
      </c>
      <c r="AC8" s="140" t="s">
        <v>356</v>
      </c>
      <c r="AF8" s="143" t="s">
        <v>1526</v>
      </c>
      <c r="AG8" s="144" t="s">
        <v>983</v>
      </c>
      <c r="AI8"/>
      <c r="AJ8" s="66"/>
      <c r="AM8" s="177"/>
      <c r="AN8" s="178"/>
      <c r="AO8" s="66" t="s">
        <v>1242</v>
      </c>
    </row>
    <row r="9" spans="4:41" ht="12.75" customHeight="1" thickBot="1">
      <c r="D9" s="11" t="s">
        <v>799</v>
      </c>
      <c r="F9" s="152" t="s">
        <v>836</v>
      </c>
      <c r="G9" s="153"/>
      <c r="H9" s="154"/>
      <c r="I9" s="166" t="s">
        <v>837</v>
      </c>
      <c r="J9" s="153"/>
      <c r="K9" s="170" t="s">
        <v>843</v>
      </c>
      <c r="L9" s="154"/>
      <c r="V9" s="65" t="s">
        <v>1089</v>
      </c>
      <c r="X9" s="135">
        <v>324</v>
      </c>
      <c r="Z9" s="66" t="s">
        <v>1193</v>
      </c>
      <c r="AB9" s="139" t="s">
        <v>357</v>
      </c>
      <c r="AC9" s="140" t="s">
        <v>358</v>
      </c>
      <c r="AF9" s="143" t="s">
        <v>1527</v>
      </c>
      <c r="AG9" s="144" t="s">
        <v>984</v>
      </c>
      <c r="AI9"/>
      <c r="AJ9" s="66"/>
      <c r="AM9" s="177"/>
      <c r="AN9" s="178"/>
      <c r="AO9" s="66" t="s">
        <v>1243</v>
      </c>
    </row>
    <row r="10" spans="4:41" ht="13.5" thickBot="1">
      <c r="D10" s="11" t="s">
        <v>1020</v>
      </c>
      <c r="F10" s="159" t="s">
        <v>1764</v>
      </c>
      <c r="G10" s="160"/>
      <c r="H10" s="161"/>
      <c r="I10" s="162" t="s">
        <v>1764</v>
      </c>
      <c r="J10" s="160"/>
      <c r="K10" s="163"/>
      <c r="L10" s="161"/>
      <c r="V10" s="65" t="s">
        <v>1092</v>
      </c>
      <c r="X10" s="135">
        <v>326</v>
      </c>
      <c r="Z10" s="66" t="s">
        <v>1568</v>
      </c>
      <c r="AB10" s="139" t="s">
        <v>1882</v>
      </c>
      <c r="AC10" s="140" t="s">
        <v>359</v>
      </c>
      <c r="AF10" s="143" t="s">
        <v>1528</v>
      </c>
      <c r="AG10" s="144" t="s">
        <v>985</v>
      </c>
      <c r="AI10"/>
      <c r="AJ10" s="66"/>
      <c r="AM10" s="177"/>
      <c r="AN10" s="66" t="s">
        <v>1244</v>
      </c>
      <c r="AO10" s="66" t="s">
        <v>1242</v>
      </c>
    </row>
    <row r="11" spans="4:41" ht="13.5" thickBot="1">
      <c r="D11" s="11" t="s">
        <v>800</v>
      </c>
      <c r="F11" s="167" t="s">
        <v>838</v>
      </c>
      <c r="G11" s="153"/>
      <c r="H11" s="154"/>
      <c r="I11" s="158" t="s">
        <v>839</v>
      </c>
      <c r="J11" s="153"/>
      <c r="K11" s="155" t="s">
        <v>1761</v>
      </c>
      <c r="L11" s="154"/>
      <c r="V11" s="65" t="s">
        <v>1548</v>
      </c>
      <c r="X11" s="135">
        <v>327</v>
      </c>
      <c r="Z11" s="66" t="s">
        <v>1561</v>
      </c>
      <c r="AB11" s="139" t="s">
        <v>1883</v>
      </c>
      <c r="AC11" s="140" t="s">
        <v>360</v>
      </c>
      <c r="AF11" s="143" t="s">
        <v>1529</v>
      </c>
      <c r="AG11" s="144" t="s">
        <v>986</v>
      </c>
      <c r="AI11"/>
      <c r="AJ11" s="66"/>
      <c r="AM11" s="177"/>
      <c r="AN11" s="178"/>
      <c r="AO11" s="66" t="s">
        <v>1243</v>
      </c>
    </row>
    <row r="12" spans="4:41" ht="13.5" thickBot="1">
      <c r="D12" s="11" t="s">
        <v>1239</v>
      </c>
      <c r="F12" s="152" t="s">
        <v>1761</v>
      </c>
      <c r="G12" s="153"/>
      <c r="H12" s="154"/>
      <c r="I12" s="155" t="s">
        <v>1761</v>
      </c>
      <c r="J12" s="153"/>
      <c r="K12" s="156"/>
      <c r="L12" s="154"/>
      <c r="V12" s="65" t="s">
        <v>1090</v>
      </c>
      <c r="X12" s="135">
        <v>328</v>
      </c>
      <c r="Z12" s="66" t="s">
        <v>1571</v>
      </c>
      <c r="AB12" s="139" t="s">
        <v>1884</v>
      </c>
      <c r="AC12" s="140" t="s">
        <v>361</v>
      </c>
      <c r="AF12" s="143" t="s">
        <v>1530</v>
      </c>
      <c r="AG12" s="144" t="s">
        <v>987</v>
      </c>
      <c r="AI12"/>
      <c r="AJ12" s="66"/>
      <c r="AM12" s="177"/>
      <c r="AN12" s="178"/>
      <c r="AO12" s="66" t="s">
        <v>1242</v>
      </c>
    </row>
    <row r="13" spans="4:41" ht="24.75" thickBot="1">
      <c r="D13" s="11" t="s">
        <v>1240</v>
      </c>
      <c r="F13" s="168" t="s">
        <v>840</v>
      </c>
      <c r="G13" s="153"/>
      <c r="H13" s="154"/>
      <c r="I13" s="157" t="s">
        <v>841</v>
      </c>
      <c r="J13" s="153"/>
      <c r="K13" s="156"/>
      <c r="L13" s="154"/>
      <c r="V13" s="65" t="s">
        <v>1093</v>
      </c>
      <c r="X13" s="135">
        <v>329</v>
      </c>
      <c r="Z13" s="66" t="s">
        <v>1569</v>
      </c>
      <c r="AB13" s="139" t="s">
        <v>1885</v>
      </c>
      <c r="AC13" s="140" t="s">
        <v>362</v>
      </c>
      <c r="AF13" s="143" t="s">
        <v>1531</v>
      </c>
      <c r="AG13" s="144" t="s">
        <v>988</v>
      </c>
      <c r="AI13"/>
      <c r="AJ13" s="66"/>
      <c r="AM13" s="177"/>
      <c r="AN13" s="66" t="s">
        <v>1244</v>
      </c>
      <c r="AO13" s="66" t="s">
        <v>1242</v>
      </c>
    </row>
    <row r="14" spans="4:41" ht="13.5" thickBot="1">
      <c r="D14" s="11" t="s">
        <v>1973</v>
      </c>
      <c r="F14" s="159" t="s">
        <v>1764</v>
      </c>
      <c r="G14" s="160"/>
      <c r="H14" s="161"/>
      <c r="I14" s="162" t="s">
        <v>1764</v>
      </c>
      <c r="J14" s="160"/>
      <c r="K14" s="163"/>
      <c r="L14" s="161"/>
      <c r="X14" s="135">
        <v>330</v>
      </c>
      <c r="Z14" s="66" t="s">
        <v>1562</v>
      </c>
      <c r="AB14" s="139" t="s">
        <v>1886</v>
      </c>
      <c r="AC14" s="140" t="s">
        <v>363</v>
      </c>
      <c r="AF14" s="143" t="s">
        <v>1532</v>
      </c>
      <c r="AG14" s="144" t="s">
        <v>989</v>
      </c>
      <c r="AI14"/>
      <c r="AJ14" s="66"/>
      <c r="AM14" s="177"/>
      <c r="AN14" s="178"/>
      <c r="AO14" s="66" t="s">
        <v>1242</v>
      </c>
    </row>
    <row r="15" spans="4:41" ht="26.25" thickBot="1">
      <c r="D15" s="11" t="s">
        <v>198</v>
      </c>
      <c r="F15" s="164" t="s">
        <v>842</v>
      </c>
      <c r="G15" s="153"/>
      <c r="H15" s="154"/>
      <c r="I15" s="165" t="s">
        <v>843</v>
      </c>
      <c r="J15" s="153"/>
      <c r="K15" s="156"/>
      <c r="L15" s="154"/>
      <c r="X15" s="135">
        <v>332</v>
      </c>
      <c r="Z15" s="66" t="s">
        <v>1563</v>
      </c>
      <c r="AB15" s="139" t="s">
        <v>1887</v>
      </c>
      <c r="AC15" s="140" t="s">
        <v>364</v>
      </c>
      <c r="AF15" s="143" t="s">
        <v>1533</v>
      </c>
      <c r="AG15" s="144" t="s">
        <v>990</v>
      </c>
      <c r="AI15"/>
      <c r="AJ15" s="179" t="s">
        <v>928</v>
      </c>
      <c r="AK15" s="177" t="s">
        <v>929</v>
      </c>
      <c r="AL15" s="179" t="s">
        <v>1244</v>
      </c>
      <c r="AM15" s="178"/>
      <c r="AN15" s="178"/>
      <c r="AO15" s="66" t="s">
        <v>1243</v>
      </c>
    </row>
    <row r="16" spans="4:41" ht="26.25" thickBot="1">
      <c r="D16" s="11"/>
      <c r="E16" s="11"/>
      <c r="F16" s="152" t="s">
        <v>1761</v>
      </c>
      <c r="G16" s="153"/>
      <c r="H16" s="154"/>
      <c r="I16" s="155" t="s">
        <v>1761</v>
      </c>
      <c r="J16" s="153"/>
      <c r="K16" s="156"/>
      <c r="L16" s="154"/>
      <c r="X16" s="135">
        <v>338</v>
      </c>
      <c r="Z16" s="66" t="s">
        <v>1572</v>
      </c>
      <c r="AB16" s="139" t="s">
        <v>1888</v>
      </c>
      <c r="AC16" s="140" t="s">
        <v>365</v>
      </c>
      <c r="AF16" s="143" t="s">
        <v>1534</v>
      </c>
      <c r="AG16" s="144" t="s">
        <v>991</v>
      </c>
      <c r="AI16"/>
      <c r="AJ16" s="179" t="s">
        <v>1269</v>
      </c>
      <c r="AK16" s="177" t="s">
        <v>1270</v>
      </c>
      <c r="AL16" s="179" t="s">
        <v>1244</v>
      </c>
      <c r="AM16" s="178"/>
      <c r="AN16" s="178"/>
      <c r="AO16" s="66" t="s">
        <v>1243</v>
      </c>
    </row>
    <row r="17" spans="4:41" ht="26.25" thickBot="1">
      <c r="D17" s="11"/>
      <c r="E17" s="11"/>
      <c r="F17" s="168" t="s">
        <v>844</v>
      </c>
      <c r="G17" s="153"/>
      <c r="H17" s="154"/>
      <c r="I17" s="169" t="s">
        <v>840</v>
      </c>
      <c r="J17" s="153"/>
      <c r="K17" s="156"/>
      <c r="L17" s="154"/>
      <c r="T17" t="s">
        <v>1585</v>
      </c>
      <c r="V17" s="65"/>
      <c r="X17" s="136">
        <v>340</v>
      </c>
      <c r="Z17" s="66" t="s">
        <v>1096</v>
      </c>
      <c r="AB17" s="139" t="s">
        <v>1889</v>
      </c>
      <c r="AC17" s="140" t="s">
        <v>366</v>
      </c>
      <c r="AF17" s="143" t="s">
        <v>1535</v>
      </c>
      <c r="AG17" s="144" t="s">
        <v>992</v>
      </c>
      <c r="AI17"/>
      <c r="AJ17" s="179" t="s">
        <v>1744</v>
      </c>
      <c r="AK17" s="177" t="s">
        <v>402</v>
      </c>
      <c r="AL17" s="179" t="s">
        <v>1247</v>
      </c>
      <c r="AM17" s="176"/>
      <c r="AN17" s="178"/>
      <c r="AO17" s="66" t="s">
        <v>1243</v>
      </c>
    </row>
    <row r="18" spans="4:41" ht="13.5" thickBot="1">
      <c r="D18" s="11"/>
      <c r="E18" s="11"/>
      <c r="F18" s="159" t="s">
        <v>1764</v>
      </c>
      <c r="G18" s="163"/>
      <c r="H18" s="161"/>
      <c r="I18" s="162" t="s">
        <v>1764</v>
      </c>
      <c r="J18" s="160"/>
      <c r="K18" s="163"/>
      <c r="L18" s="161"/>
      <c r="T18" t="s">
        <v>1586</v>
      </c>
      <c r="V18" s="65" t="s">
        <v>1744</v>
      </c>
      <c r="X18" s="135">
        <v>342</v>
      </c>
      <c r="Z18" s="66" t="s">
        <v>1564</v>
      </c>
      <c r="AB18" s="139" t="s">
        <v>1890</v>
      </c>
      <c r="AC18" s="140" t="s">
        <v>367</v>
      </c>
      <c r="AF18" s="143" t="s">
        <v>1536</v>
      </c>
      <c r="AG18" s="144" t="s">
        <v>1801</v>
      </c>
      <c r="AI18"/>
      <c r="AJ18" s="66"/>
      <c r="AM18" s="177"/>
      <c r="AN18" s="66" t="s">
        <v>1244</v>
      </c>
      <c r="AO18" s="66" t="s">
        <v>1242</v>
      </c>
    </row>
    <row r="19" spans="4:41" ht="13.5" thickBot="1">
      <c r="D19" s="11"/>
      <c r="F19" s="11"/>
      <c r="G19" s="11"/>
      <c r="X19" s="135">
        <v>344</v>
      </c>
      <c r="Z19" s="66" t="s">
        <v>1573</v>
      </c>
      <c r="AB19" s="139" t="s">
        <v>1891</v>
      </c>
      <c r="AC19" s="140" t="s">
        <v>368</v>
      </c>
      <c r="AF19" s="143" t="s">
        <v>1537</v>
      </c>
      <c r="AG19" s="144" t="s">
        <v>1802</v>
      </c>
      <c r="AI19"/>
      <c r="AJ19" s="66"/>
      <c r="AM19" s="177"/>
      <c r="AN19" s="178"/>
      <c r="AO19" s="66" t="s">
        <v>1243</v>
      </c>
    </row>
    <row r="20" spans="24:41" ht="13.5" thickBot="1">
      <c r="X20" s="135">
        <v>345</v>
      </c>
      <c r="Z20" s="66" t="s">
        <v>1089</v>
      </c>
      <c r="AB20" s="139" t="s">
        <v>1892</v>
      </c>
      <c r="AC20" s="140" t="s">
        <v>369</v>
      </c>
      <c r="AF20" s="143" t="s">
        <v>1538</v>
      </c>
      <c r="AG20" s="144" t="s">
        <v>1803</v>
      </c>
      <c r="AI20"/>
      <c r="AJ20" s="66"/>
      <c r="AM20" s="177"/>
      <c r="AN20" s="66"/>
      <c r="AO20" s="66" t="s">
        <v>1242</v>
      </c>
    </row>
    <row r="21" spans="24:41" ht="13.5" thickBot="1">
      <c r="X21" s="135">
        <v>346</v>
      </c>
      <c r="Z21" s="66" t="s">
        <v>1246</v>
      </c>
      <c r="AB21" s="139" t="s">
        <v>370</v>
      </c>
      <c r="AC21" s="140" t="s">
        <v>371</v>
      </c>
      <c r="AF21" s="143" t="s">
        <v>1539</v>
      </c>
      <c r="AG21" s="144" t="s">
        <v>1804</v>
      </c>
      <c r="AI21"/>
      <c r="AJ21" s="66"/>
      <c r="AM21" s="177"/>
      <c r="AN21" s="66" t="s">
        <v>1245</v>
      </c>
      <c r="AO21" s="66" t="s">
        <v>1243</v>
      </c>
    </row>
    <row r="22" spans="24:41" ht="13.5" thickBot="1">
      <c r="X22" s="135">
        <v>348</v>
      </c>
      <c r="Z22" s="66" t="s">
        <v>1565</v>
      </c>
      <c r="AB22" s="139" t="s">
        <v>1893</v>
      </c>
      <c r="AC22" s="140" t="s">
        <v>372</v>
      </c>
      <c r="AF22" s="143" t="s">
        <v>1540</v>
      </c>
      <c r="AG22" s="144" t="s">
        <v>1805</v>
      </c>
      <c r="AI22"/>
      <c r="AJ22" s="66"/>
      <c r="AM22" s="177"/>
      <c r="AN22" s="178"/>
      <c r="AO22" s="66" t="s">
        <v>1243</v>
      </c>
    </row>
    <row r="23" spans="4:41" ht="26.25" customHeight="1" thickBot="1">
      <c r="D23" s="14" t="s">
        <v>8</v>
      </c>
      <c r="X23" s="135">
        <v>350</v>
      </c>
      <c r="Z23" s="66" t="s">
        <v>1566</v>
      </c>
      <c r="AB23" s="139" t="s">
        <v>1894</v>
      </c>
      <c r="AC23" s="140" t="s">
        <v>373</v>
      </c>
      <c r="AF23" s="143" t="s">
        <v>1541</v>
      </c>
      <c r="AG23" s="144" t="s">
        <v>1806</v>
      </c>
      <c r="AI23"/>
      <c r="AJ23" s="66"/>
      <c r="AM23" s="177"/>
      <c r="AN23" s="66"/>
      <c r="AO23" s="66" t="s">
        <v>1242</v>
      </c>
    </row>
    <row r="24" spans="4:41" ht="26.25" customHeight="1" thickBot="1">
      <c r="D24" s="11" t="s">
        <v>1020</v>
      </c>
      <c r="X24" s="135">
        <v>351</v>
      </c>
      <c r="Z24" s="66" t="s">
        <v>1575</v>
      </c>
      <c r="AB24" s="139" t="s">
        <v>1895</v>
      </c>
      <c r="AC24" s="140" t="s">
        <v>374</v>
      </c>
      <c r="AF24" s="143" t="s">
        <v>1542</v>
      </c>
      <c r="AG24" s="144" t="s">
        <v>1807</v>
      </c>
      <c r="AI24"/>
      <c r="AJ24" s="66"/>
      <c r="AM24" s="177"/>
      <c r="AN24" s="66"/>
      <c r="AO24" s="66" t="s">
        <v>1243</v>
      </c>
    </row>
    <row r="25" spans="4:41" ht="26.25" customHeight="1" thickBot="1">
      <c r="D25" s="11" t="s">
        <v>799</v>
      </c>
      <c r="X25" s="135">
        <v>356</v>
      </c>
      <c r="Z25" s="66" t="s">
        <v>1090</v>
      </c>
      <c r="AB25" s="139" t="s">
        <v>1896</v>
      </c>
      <c r="AC25" s="140" t="s">
        <v>375</v>
      </c>
      <c r="AF25" s="143" t="s">
        <v>1543</v>
      </c>
      <c r="AG25" s="144" t="s">
        <v>1808</v>
      </c>
      <c r="AI25"/>
      <c r="AJ25" s="66"/>
      <c r="AM25" s="177"/>
      <c r="AN25" s="66"/>
      <c r="AO25" s="66" t="s">
        <v>1243</v>
      </c>
    </row>
    <row r="26" spans="4:41" ht="26.25" customHeight="1" thickBot="1">
      <c r="D26" s="11" t="s">
        <v>801</v>
      </c>
      <c r="X26" s="135">
        <v>359</v>
      </c>
      <c r="Z26" s="66" t="s">
        <v>1090</v>
      </c>
      <c r="AB26" s="139" t="s">
        <v>1897</v>
      </c>
      <c r="AC26" s="140" t="s">
        <v>376</v>
      </c>
      <c r="AF26" s="143" t="s">
        <v>1544</v>
      </c>
      <c r="AG26" s="144" t="s">
        <v>1809</v>
      </c>
      <c r="AI26"/>
      <c r="AJ26" s="66"/>
      <c r="AM26" s="177"/>
      <c r="AN26" s="66" t="s">
        <v>1244</v>
      </c>
      <c r="AO26" s="66" t="s">
        <v>1242</v>
      </c>
    </row>
    <row r="27" spans="4:36" ht="13.5" thickBot="1">
      <c r="D27" s="11" t="s">
        <v>802</v>
      </c>
      <c r="X27" s="135">
        <v>360</v>
      </c>
      <c r="AB27" s="139" t="s">
        <v>1898</v>
      </c>
      <c r="AC27" s="140" t="s">
        <v>377</v>
      </c>
      <c r="AF27" s="143" t="s">
        <v>1545</v>
      </c>
      <c r="AG27" s="144" t="s">
        <v>1810</v>
      </c>
      <c r="AI27"/>
      <c r="AJ27" s="66"/>
    </row>
    <row r="28" spans="4:36" ht="26.25" customHeight="1" thickBot="1">
      <c r="D28" s="11" t="s">
        <v>800</v>
      </c>
      <c r="X28" s="135">
        <v>362</v>
      </c>
      <c r="AB28" s="139" t="s">
        <v>1899</v>
      </c>
      <c r="AC28" s="140" t="s">
        <v>378</v>
      </c>
      <c r="AF28" s="143" t="s">
        <v>1546</v>
      </c>
      <c r="AG28" s="144" t="s">
        <v>1811</v>
      </c>
      <c r="AI28"/>
      <c r="AJ28" s="174"/>
    </row>
    <row r="29" spans="4:36" ht="26.25" customHeight="1" thickBot="1">
      <c r="D29" s="11"/>
      <c r="X29" s="135">
        <v>365</v>
      </c>
      <c r="AB29" s="139" t="s">
        <v>1900</v>
      </c>
      <c r="AC29" s="140" t="s">
        <v>379</v>
      </c>
      <c r="AF29" s="143" t="s">
        <v>1547</v>
      </c>
      <c r="AG29" s="144" t="s">
        <v>1812</v>
      </c>
      <c r="AI29"/>
      <c r="AJ29" s="174"/>
    </row>
    <row r="30" spans="4:36" ht="16.5" thickBot="1">
      <c r="D30" s="42" t="s">
        <v>125</v>
      </c>
      <c r="E30" s="42" t="s">
        <v>120</v>
      </c>
      <c r="F30" s="42" t="s">
        <v>121</v>
      </c>
      <c r="G30" s="42" t="s">
        <v>120</v>
      </c>
      <c r="H30" s="42" t="s">
        <v>122</v>
      </c>
      <c r="I30" s="43" t="s">
        <v>123</v>
      </c>
      <c r="J30" s="42" t="s">
        <v>124</v>
      </c>
      <c r="K30" s="42"/>
      <c r="L30" s="42" t="s">
        <v>120</v>
      </c>
      <c r="M30" s="42"/>
      <c r="N30" s="15"/>
      <c r="O30" s="42"/>
      <c r="P30" s="42"/>
      <c r="Q30" s="15"/>
      <c r="X30" s="135">
        <v>366</v>
      </c>
      <c r="AB30" s="139" t="s">
        <v>1901</v>
      </c>
      <c r="AC30" s="140" t="s">
        <v>380</v>
      </c>
      <c r="AF30" s="143" t="s">
        <v>650</v>
      </c>
      <c r="AG30" s="144" t="s">
        <v>1813</v>
      </c>
      <c r="AI30"/>
      <c r="AJ30" s="174"/>
    </row>
    <row r="31" spans="4:36" ht="16.5" thickBot="1">
      <c r="D31" s="44" t="s">
        <v>1205</v>
      </c>
      <c r="E31" s="44" t="s">
        <v>1963</v>
      </c>
      <c r="F31" s="45" t="s">
        <v>1195</v>
      </c>
      <c r="G31" s="44" t="s">
        <v>1196</v>
      </c>
      <c r="H31" s="45" t="s">
        <v>1197</v>
      </c>
      <c r="I31" s="44" t="s">
        <v>1197</v>
      </c>
      <c r="J31" s="44" t="s">
        <v>1198</v>
      </c>
      <c r="K31" s="44" t="s">
        <v>1133</v>
      </c>
      <c r="L31" s="44" t="s">
        <v>1199</v>
      </c>
      <c r="M31" s="44" t="s">
        <v>1200</v>
      </c>
      <c r="N31" s="46" t="s">
        <v>1201</v>
      </c>
      <c r="O31" s="44" t="s">
        <v>1202</v>
      </c>
      <c r="P31" s="44" t="s">
        <v>1203</v>
      </c>
      <c r="Q31" s="46" t="s">
        <v>1204</v>
      </c>
      <c r="X31" s="136">
        <v>367</v>
      </c>
      <c r="AB31" s="139" t="s">
        <v>1902</v>
      </c>
      <c r="AC31" s="140" t="s">
        <v>381</v>
      </c>
      <c r="AF31" s="143" t="s">
        <v>651</v>
      </c>
      <c r="AG31" s="144" t="s">
        <v>1814</v>
      </c>
      <c r="AI31"/>
      <c r="AJ31" s="174"/>
    </row>
    <row r="32" spans="1:36" ht="13.5" thickBot="1">
      <c r="A32" s="64" t="s">
        <v>1603</v>
      </c>
      <c r="B32" s="103">
        <f>VLOOKUP(A32,EconTable,2,FALSE)</f>
        <v>560</v>
      </c>
      <c r="C32" s="103" t="str">
        <f>VLOOKUP(A32,EconTable,3,FALSE)</f>
        <v>Feet</v>
      </c>
      <c r="D32" s="103" t="str">
        <f>VLOOKUP($A$32,EconTable,17,FALSE)</f>
        <v>Cropland, Forest, Pasture, Range</v>
      </c>
      <c r="E32" s="103" t="str">
        <f>VLOOKUP($A$32,EconTable,4,FALSE)</f>
        <v>Significant, cropland changed to roadway.</v>
      </c>
      <c r="F32" s="103" t="str">
        <f>VLOOKUP($A$32,EconTable,4,FALSE)</f>
        <v>Significant, cropland changed to roadway.</v>
      </c>
      <c r="G32" s="103" t="str">
        <f>VLOOKUP($A$32,EconTable,6,FALSE)</f>
        <v>Moderate increase.</v>
      </c>
      <c r="H32" s="103" t="str">
        <f>VLOOKUP($A$32,EconTable,7,FALSE)</f>
        <v>Moderate to significant.</v>
      </c>
      <c r="I32" s="103" t="str">
        <f>VLOOKUP($A$32,EconTable,8,FALSE)</f>
        <v>Slight to moderate increase.</v>
      </c>
      <c r="J32" s="103" t="str">
        <f>VLOOKUP($A$32,EconTable,9,FALSE)</f>
        <v>Situational</v>
      </c>
      <c r="K32" s="103" t="str">
        <f>VLOOKUP($A$32,EconTable,10,FALSE)</f>
        <v>Slight to moderate decrease, more efficient movement around farm</v>
      </c>
      <c r="L32" s="103" t="str">
        <f>VLOOKUP($A$32,EconTable,11,FALSE)</f>
        <v>Negligible</v>
      </c>
      <c r="M32" s="103" t="str">
        <f>VLOOKUP($A$32,EconTable,12,FALSE)</f>
        <v>Slight decrease due to land conversion</v>
      </c>
      <c r="N32" s="103" t="str">
        <f>VLOOKUP($A$32,EconTable,13,FALSE)</f>
        <v>Slight increase due to more efficient accessibility.</v>
      </c>
      <c r="O32" s="103" t="str">
        <f>VLOOKUP($A$32,EconTable,14,FALSE)</f>
        <v>Not applicable.</v>
      </c>
      <c r="P32" s="103" t="str">
        <f>VLOOKUP($A$32,EconTable,15,FALSE)</f>
        <v>Slight to moderate decrease due to construction needs.</v>
      </c>
      <c r="Q32" s="103" t="str">
        <f>VLOOKUP($A$32,EconTable,16,FALSE)</f>
        <v>Moderate decrease to slight increase.</v>
      </c>
      <c r="X32" s="135">
        <v>378</v>
      </c>
      <c r="AB32" s="139" t="s">
        <v>1903</v>
      </c>
      <c r="AC32" s="140" t="s">
        <v>382</v>
      </c>
      <c r="AF32" s="143" t="s">
        <v>652</v>
      </c>
      <c r="AG32" s="144" t="s">
        <v>1815</v>
      </c>
      <c r="AI32"/>
      <c r="AJ32" s="174"/>
    </row>
    <row r="33" spans="4:36" ht="13.5" thickBot="1">
      <c r="D33" s="11"/>
      <c r="X33" s="135">
        <v>380</v>
      </c>
      <c r="AB33" s="139" t="s">
        <v>1904</v>
      </c>
      <c r="AC33" s="140" t="s">
        <v>383</v>
      </c>
      <c r="AF33" s="143" t="s">
        <v>653</v>
      </c>
      <c r="AG33" s="144" t="s">
        <v>1816</v>
      </c>
      <c r="AI33"/>
      <c r="AJ33" s="174"/>
    </row>
    <row r="34" spans="4:36" ht="26.25" customHeight="1" thickBot="1">
      <c r="D34" s="11"/>
      <c r="X34" s="135">
        <v>382</v>
      </c>
      <c r="AB34" s="139" t="s">
        <v>384</v>
      </c>
      <c r="AC34" s="140" t="s">
        <v>385</v>
      </c>
      <c r="AF34" s="143" t="s">
        <v>654</v>
      </c>
      <c r="AG34" s="144" t="s">
        <v>1817</v>
      </c>
      <c r="AI34"/>
      <c r="AJ34" s="174"/>
    </row>
    <row r="35" spans="4:36" ht="39" customHeight="1" thickBot="1">
      <c r="D35" s="493" t="s">
        <v>62</v>
      </c>
      <c r="E35" s="494"/>
      <c r="F35" s="495"/>
      <c r="G35" s="498" t="s">
        <v>63</v>
      </c>
      <c r="H35" s="494"/>
      <c r="I35" s="495"/>
      <c r="J35" s="35" t="s">
        <v>64</v>
      </c>
      <c r="K35" s="36" t="s">
        <v>65</v>
      </c>
      <c r="L35" s="499" t="s">
        <v>66</v>
      </c>
      <c r="M35" s="500"/>
      <c r="N35" s="500"/>
      <c r="O35" s="501"/>
      <c r="P35" s="37" t="s">
        <v>67</v>
      </c>
      <c r="Q35" s="38" t="s">
        <v>68</v>
      </c>
      <c r="X35" s="135">
        <v>384</v>
      </c>
      <c r="AB35" s="139" t="s">
        <v>1905</v>
      </c>
      <c r="AC35" s="140" t="s">
        <v>386</v>
      </c>
      <c r="AF35" s="143" t="s">
        <v>655</v>
      </c>
      <c r="AG35" s="144" t="s">
        <v>1818</v>
      </c>
      <c r="AI35"/>
      <c r="AJ35" s="174"/>
    </row>
    <row r="36" spans="4:36" ht="15.75" thickBot="1">
      <c r="D36" s="39"/>
      <c r="E36" s="39"/>
      <c r="F36" s="39"/>
      <c r="G36" s="40"/>
      <c r="H36" s="40"/>
      <c r="I36" s="39"/>
      <c r="J36" s="40"/>
      <c r="K36" s="40"/>
      <c r="L36" s="40"/>
      <c r="M36" s="41"/>
      <c r="N36" s="40"/>
      <c r="O36" s="40"/>
      <c r="P36" s="41"/>
      <c r="X36" s="135">
        <v>386</v>
      </c>
      <c r="AB36" s="139" t="s">
        <v>1075</v>
      </c>
      <c r="AC36" s="140" t="s">
        <v>387</v>
      </c>
      <c r="AF36" s="143" t="s">
        <v>656</v>
      </c>
      <c r="AG36" s="144" t="s">
        <v>1819</v>
      </c>
      <c r="AI36"/>
      <c r="AJ36" s="174"/>
    </row>
    <row r="37" spans="1:36" ht="16.5" thickBot="1">
      <c r="A37" s="42" t="s">
        <v>117</v>
      </c>
      <c r="B37" s="43" t="s">
        <v>118</v>
      </c>
      <c r="C37" s="43"/>
      <c r="D37" s="42" t="s">
        <v>120</v>
      </c>
      <c r="E37" s="42" t="s">
        <v>121</v>
      </c>
      <c r="F37" s="42" t="s">
        <v>120</v>
      </c>
      <c r="G37" s="42" t="s">
        <v>122</v>
      </c>
      <c r="H37" s="43" t="s">
        <v>123</v>
      </c>
      <c r="I37" s="42" t="s">
        <v>124</v>
      </c>
      <c r="J37" s="42"/>
      <c r="K37" s="42" t="s">
        <v>120</v>
      </c>
      <c r="L37" s="42"/>
      <c r="M37" s="15"/>
      <c r="N37" s="42"/>
      <c r="O37" s="42"/>
      <c r="P37" s="15"/>
      <c r="Q37" s="42" t="s">
        <v>125</v>
      </c>
      <c r="X37" s="135">
        <v>388</v>
      </c>
      <c r="AB37" s="139" t="s">
        <v>1076</v>
      </c>
      <c r="AC37" s="140" t="s">
        <v>388</v>
      </c>
      <c r="AF37" s="143" t="s">
        <v>657</v>
      </c>
      <c r="AG37" s="144" t="s">
        <v>1820</v>
      </c>
      <c r="AI37"/>
      <c r="AJ37" s="174"/>
    </row>
    <row r="38" spans="1:36" ht="16.5" thickBot="1">
      <c r="A38" s="44" t="s">
        <v>119</v>
      </c>
      <c r="B38" s="44" t="s">
        <v>1602</v>
      </c>
      <c r="C38" s="44" t="s">
        <v>1962</v>
      </c>
      <c r="D38" s="44" t="s">
        <v>1963</v>
      </c>
      <c r="E38" s="45" t="s">
        <v>1195</v>
      </c>
      <c r="F38" s="44" t="s">
        <v>1196</v>
      </c>
      <c r="G38" s="45" t="s">
        <v>1197</v>
      </c>
      <c r="H38" s="44" t="s">
        <v>1197</v>
      </c>
      <c r="I38" s="44" t="s">
        <v>1198</v>
      </c>
      <c r="J38" s="44" t="s">
        <v>1133</v>
      </c>
      <c r="K38" s="44" t="s">
        <v>1199</v>
      </c>
      <c r="L38" s="44" t="s">
        <v>1200</v>
      </c>
      <c r="M38" s="46" t="s">
        <v>1201</v>
      </c>
      <c r="N38" s="44" t="s">
        <v>1202</v>
      </c>
      <c r="O38" s="44" t="s">
        <v>1203</v>
      </c>
      <c r="P38" s="46" t="s">
        <v>1204</v>
      </c>
      <c r="Q38" s="44" t="s">
        <v>1205</v>
      </c>
      <c r="X38" s="135">
        <v>390</v>
      </c>
      <c r="AB38" s="139" t="s">
        <v>1077</v>
      </c>
      <c r="AC38" s="140" t="s">
        <v>389</v>
      </c>
      <c r="AF38" s="143" t="s">
        <v>658</v>
      </c>
      <c r="AG38" s="144" t="s">
        <v>1821</v>
      </c>
      <c r="AI38"/>
      <c r="AJ38" s="174"/>
    </row>
    <row r="39" spans="4:41" ht="15.75" thickBot="1">
      <c r="D39" s="40"/>
      <c r="E39" s="40"/>
      <c r="F39" s="40"/>
      <c r="G39" s="40"/>
      <c r="H39" s="40"/>
      <c r="I39" s="40"/>
      <c r="J39" s="40"/>
      <c r="K39" s="40"/>
      <c r="L39" s="40"/>
      <c r="M39" s="41"/>
      <c r="N39" s="40"/>
      <c r="O39" s="40"/>
      <c r="P39" s="41"/>
      <c r="X39" s="135">
        <v>391</v>
      </c>
      <c r="AB39" s="139" t="s">
        <v>390</v>
      </c>
      <c r="AC39" s="140" t="s">
        <v>391</v>
      </c>
      <c r="AF39" s="143" t="s">
        <v>659</v>
      </c>
      <c r="AG39" s="144" t="s">
        <v>1822</v>
      </c>
      <c r="AI39"/>
      <c r="AJ39" s="174"/>
      <c r="AL39" s="178"/>
      <c r="AM39" s="66"/>
      <c r="AN39" s="178"/>
      <c r="AO39" s="178"/>
    </row>
    <row r="40" spans="1:41" ht="13.5" thickBot="1">
      <c r="A40" t="s">
        <v>1603</v>
      </c>
      <c r="B40" s="47">
        <v>560</v>
      </c>
      <c r="C40" t="s">
        <v>42</v>
      </c>
      <c r="D40" s="39" t="s">
        <v>1949</v>
      </c>
      <c r="E40" s="39" t="s">
        <v>1950</v>
      </c>
      <c r="F40" s="39" t="s">
        <v>1209</v>
      </c>
      <c r="G40" s="40" t="s">
        <v>1951</v>
      </c>
      <c r="H40" s="39" t="s">
        <v>45</v>
      </c>
      <c r="I40" s="39" t="s">
        <v>1212</v>
      </c>
      <c r="J40" s="40" t="s">
        <v>1952</v>
      </c>
      <c r="K40" s="49" t="s">
        <v>1221</v>
      </c>
      <c r="L40" s="39" t="s">
        <v>1953</v>
      </c>
      <c r="M40" s="49" t="s">
        <v>1954</v>
      </c>
      <c r="N40" s="40" t="s">
        <v>1632</v>
      </c>
      <c r="O40" s="39" t="s">
        <v>1437</v>
      </c>
      <c r="P40" s="39" t="s">
        <v>1328</v>
      </c>
      <c r="Q40" t="s">
        <v>792</v>
      </c>
      <c r="X40" s="135" t="s">
        <v>1549</v>
      </c>
      <c r="AB40" s="139" t="s">
        <v>1078</v>
      </c>
      <c r="AC40" s="140" t="s">
        <v>392</v>
      </c>
      <c r="AF40" s="143" t="s">
        <v>660</v>
      </c>
      <c r="AG40" s="144" t="s">
        <v>1823</v>
      </c>
      <c r="AI40"/>
      <c r="AJ40" s="174"/>
      <c r="AL40" s="180"/>
      <c r="AM40" s="496"/>
      <c r="AN40" s="497"/>
      <c r="AO40" s="176"/>
    </row>
    <row r="41" spans="1:41" ht="13.5" thickBot="1">
      <c r="A41" t="s">
        <v>1219</v>
      </c>
      <c r="B41" s="47">
        <v>311</v>
      </c>
      <c r="C41" t="s">
        <v>1207</v>
      </c>
      <c r="D41" s="40" t="s">
        <v>1020</v>
      </c>
      <c r="E41" s="39" t="s">
        <v>1220</v>
      </c>
      <c r="F41" s="49" t="s">
        <v>1221</v>
      </c>
      <c r="G41" s="40" t="s">
        <v>1222</v>
      </c>
      <c r="H41" s="39" t="s">
        <v>1223</v>
      </c>
      <c r="I41" s="39" t="s">
        <v>1212</v>
      </c>
      <c r="J41" s="40" t="s">
        <v>1224</v>
      </c>
      <c r="K41" s="40" t="s">
        <v>1225</v>
      </c>
      <c r="L41" s="39" t="s">
        <v>1226</v>
      </c>
      <c r="M41" s="39" t="s">
        <v>1227</v>
      </c>
      <c r="N41" s="40" t="s">
        <v>1228</v>
      </c>
      <c r="O41" s="39" t="s">
        <v>1229</v>
      </c>
      <c r="P41" s="39" t="s">
        <v>1208</v>
      </c>
      <c r="Q41" s="48" t="s">
        <v>1218</v>
      </c>
      <c r="X41" s="135">
        <v>394</v>
      </c>
      <c r="AB41" s="139" t="s">
        <v>1079</v>
      </c>
      <c r="AC41" s="140" t="s">
        <v>393</v>
      </c>
      <c r="AF41" s="143" t="s">
        <v>661</v>
      </c>
      <c r="AG41" s="144" t="s">
        <v>1824</v>
      </c>
      <c r="AI41"/>
      <c r="AJ41" s="174"/>
      <c r="AL41" s="66"/>
      <c r="AM41" s="496"/>
      <c r="AN41" s="497"/>
      <c r="AO41" s="176"/>
    </row>
    <row r="42" spans="1:36" ht="13.5" thickBot="1">
      <c r="A42" s="38" t="s">
        <v>1332</v>
      </c>
      <c r="B42" s="47">
        <v>575</v>
      </c>
      <c r="C42" t="s">
        <v>42</v>
      </c>
      <c r="D42" s="40" t="s">
        <v>1020</v>
      </c>
      <c r="E42" s="40" t="s">
        <v>1208</v>
      </c>
      <c r="F42" s="39" t="s">
        <v>1209</v>
      </c>
      <c r="G42" s="40" t="s">
        <v>1858</v>
      </c>
      <c r="H42" s="39" t="s">
        <v>1211</v>
      </c>
      <c r="I42" s="39" t="s">
        <v>1212</v>
      </c>
      <c r="J42" s="40" t="s">
        <v>1333</v>
      </c>
      <c r="K42" s="40" t="s">
        <v>1211</v>
      </c>
      <c r="L42" s="39" t="s">
        <v>1334</v>
      </c>
      <c r="M42" s="39" t="s">
        <v>1044</v>
      </c>
      <c r="N42" s="40" t="s">
        <v>1632</v>
      </c>
      <c r="O42" s="39" t="s">
        <v>1045</v>
      </c>
      <c r="P42" s="39" t="s">
        <v>1223</v>
      </c>
      <c r="Q42" s="38" t="s">
        <v>1731</v>
      </c>
      <c r="X42" s="135">
        <v>395</v>
      </c>
      <c r="AB42" s="139" t="s">
        <v>1080</v>
      </c>
      <c r="AC42" s="140" t="s">
        <v>394</v>
      </c>
      <c r="AF42" s="143" t="s">
        <v>662</v>
      </c>
      <c r="AG42" s="144" t="s">
        <v>1825</v>
      </c>
      <c r="AI42"/>
      <c r="AJ42" s="174"/>
    </row>
    <row r="43" spans="1:36" ht="13.5" thickBot="1">
      <c r="A43" t="s">
        <v>1206</v>
      </c>
      <c r="B43" s="47">
        <v>310</v>
      </c>
      <c r="C43" t="s">
        <v>1207</v>
      </c>
      <c r="D43" s="40" t="s">
        <v>1020</v>
      </c>
      <c r="E43" s="40" t="s">
        <v>1208</v>
      </c>
      <c r="F43" s="39" t="s">
        <v>1209</v>
      </c>
      <c r="G43" s="40" t="s">
        <v>1210</v>
      </c>
      <c r="H43" s="39" t="s">
        <v>1211</v>
      </c>
      <c r="I43" s="39" t="s">
        <v>1212</v>
      </c>
      <c r="J43" s="40" t="s">
        <v>1211</v>
      </c>
      <c r="K43" s="40" t="s">
        <v>1211</v>
      </c>
      <c r="L43" s="39" t="s">
        <v>1213</v>
      </c>
      <c r="M43" s="39" t="s">
        <v>1214</v>
      </c>
      <c r="N43" s="39" t="s">
        <v>1215</v>
      </c>
      <c r="O43" s="39" t="s">
        <v>1216</v>
      </c>
      <c r="P43" s="39" t="s">
        <v>1217</v>
      </c>
      <c r="Q43" s="48" t="s">
        <v>1218</v>
      </c>
      <c r="X43" s="135">
        <v>399</v>
      </c>
      <c r="AB43" s="139" t="s">
        <v>1081</v>
      </c>
      <c r="AC43" s="140" t="s">
        <v>395</v>
      </c>
      <c r="AF43" s="143" t="s">
        <v>663</v>
      </c>
      <c r="AG43" s="144" t="s">
        <v>1826</v>
      </c>
      <c r="AI43"/>
      <c r="AJ43" s="174"/>
    </row>
    <row r="44" spans="1:36" ht="13.5" thickBot="1">
      <c r="A44" s="38" t="s">
        <v>550</v>
      </c>
      <c r="B44" s="47" t="s">
        <v>551</v>
      </c>
      <c r="C44" t="s">
        <v>1207</v>
      </c>
      <c r="D44" s="40" t="s">
        <v>1020</v>
      </c>
      <c r="E44" s="39" t="s">
        <v>552</v>
      </c>
      <c r="F44" s="49" t="s">
        <v>1221</v>
      </c>
      <c r="G44" s="40" t="s">
        <v>1210</v>
      </c>
      <c r="H44" s="39" t="s">
        <v>1211</v>
      </c>
      <c r="I44" s="39" t="s">
        <v>1212</v>
      </c>
      <c r="J44" s="39" t="s">
        <v>553</v>
      </c>
      <c r="K44" s="49" t="s">
        <v>1221</v>
      </c>
      <c r="L44" s="39" t="s">
        <v>554</v>
      </c>
      <c r="M44" s="39" t="s">
        <v>555</v>
      </c>
      <c r="N44" s="40" t="s">
        <v>1222</v>
      </c>
      <c r="O44" s="39" t="s">
        <v>556</v>
      </c>
      <c r="P44" s="39" t="s">
        <v>45</v>
      </c>
      <c r="Q44" t="s">
        <v>1031</v>
      </c>
      <c r="X44" s="135">
        <v>402</v>
      </c>
      <c r="AB44" s="139" t="s">
        <v>396</v>
      </c>
      <c r="AC44" s="140" t="s">
        <v>397</v>
      </c>
      <c r="AF44" s="143" t="s">
        <v>664</v>
      </c>
      <c r="AG44" s="144" t="s">
        <v>1827</v>
      </c>
      <c r="AI44" s="173"/>
      <c r="AJ44" s="174"/>
    </row>
    <row r="45" spans="1:36" ht="13.5" thickBot="1">
      <c r="A45" s="38" t="s">
        <v>563</v>
      </c>
      <c r="B45" s="47" t="s">
        <v>564</v>
      </c>
      <c r="C45" t="s">
        <v>1207</v>
      </c>
      <c r="D45" s="40" t="s">
        <v>1020</v>
      </c>
      <c r="E45" s="40" t="s">
        <v>1020</v>
      </c>
      <c r="F45" s="49" t="s">
        <v>1221</v>
      </c>
      <c r="G45" s="40" t="s">
        <v>1210</v>
      </c>
      <c r="H45" s="40" t="s">
        <v>565</v>
      </c>
      <c r="I45" s="39" t="s">
        <v>1212</v>
      </c>
      <c r="J45" s="40" t="s">
        <v>566</v>
      </c>
      <c r="K45" s="40" t="s">
        <v>567</v>
      </c>
      <c r="L45" s="39" t="s">
        <v>554</v>
      </c>
      <c r="M45" s="39" t="s">
        <v>555</v>
      </c>
      <c r="N45" s="39" t="s">
        <v>1923</v>
      </c>
      <c r="O45" s="39" t="s">
        <v>1924</v>
      </c>
      <c r="P45" s="39" t="s">
        <v>45</v>
      </c>
      <c r="Q45" t="s">
        <v>1031</v>
      </c>
      <c r="X45" s="135">
        <v>410</v>
      </c>
      <c r="AB45" s="139" t="s">
        <v>1082</v>
      </c>
      <c r="AC45" s="140" t="s">
        <v>398</v>
      </c>
      <c r="AF45" s="143" t="s">
        <v>665</v>
      </c>
      <c r="AG45" s="144" t="s">
        <v>1828</v>
      </c>
      <c r="AI45" s="173"/>
      <c r="AJ45" s="174"/>
    </row>
    <row r="46" spans="1:36" ht="13.5" thickBot="1">
      <c r="A46" s="38" t="s">
        <v>557</v>
      </c>
      <c r="B46" s="47" t="s">
        <v>558</v>
      </c>
      <c r="C46" t="s">
        <v>1207</v>
      </c>
      <c r="D46" s="40" t="s">
        <v>1020</v>
      </c>
      <c r="E46" s="40" t="s">
        <v>1020</v>
      </c>
      <c r="F46" s="49" t="s">
        <v>1221</v>
      </c>
      <c r="G46" s="40" t="s">
        <v>1951</v>
      </c>
      <c r="H46" s="39" t="s">
        <v>1209</v>
      </c>
      <c r="I46" s="39" t="s">
        <v>1212</v>
      </c>
      <c r="J46" s="49" t="s">
        <v>559</v>
      </c>
      <c r="K46" s="40" t="s">
        <v>560</v>
      </c>
      <c r="L46" s="39" t="s">
        <v>554</v>
      </c>
      <c r="M46" s="39" t="s">
        <v>555</v>
      </c>
      <c r="N46" s="39" t="s">
        <v>561</v>
      </c>
      <c r="O46" s="39" t="s">
        <v>562</v>
      </c>
      <c r="P46" s="39" t="s">
        <v>45</v>
      </c>
      <c r="Q46" t="s">
        <v>1031</v>
      </c>
      <c r="X46" s="135">
        <v>412</v>
      </c>
      <c r="AB46" s="139" t="s">
        <v>1083</v>
      </c>
      <c r="AC46" s="140" t="s">
        <v>399</v>
      </c>
      <c r="AF46" s="143" t="s">
        <v>666</v>
      </c>
      <c r="AG46" s="144" t="s">
        <v>1829</v>
      </c>
      <c r="AI46" s="173"/>
      <c r="AJ46" s="174"/>
    </row>
    <row r="47" spans="1:36" ht="13.5" thickBot="1">
      <c r="A47" s="38" t="s">
        <v>1925</v>
      </c>
      <c r="B47" s="47" t="s">
        <v>543</v>
      </c>
      <c r="C47" t="s">
        <v>1207</v>
      </c>
      <c r="D47" s="40" t="s">
        <v>1020</v>
      </c>
      <c r="E47" s="40" t="s">
        <v>1020</v>
      </c>
      <c r="F47" s="39" t="s">
        <v>1209</v>
      </c>
      <c r="G47" s="40" t="s">
        <v>1422</v>
      </c>
      <c r="H47" s="39" t="s">
        <v>1209</v>
      </c>
      <c r="I47" s="39" t="s">
        <v>1212</v>
      </c>
      <c r="J47" s="39" t="s">
        <v>1354</v>
      </c>
      <c r="K47" s="49" t="s">
        <v>1221</v>
      </c>
      <c r="L47" s="39" t="s">
        <v>1320</v>
      </c>
      <c r="M47" s="39" t="s">
        <v>554</v>
      </c>
      <c r="N47" s="39" t="s">
        <v>1468</v>
      </c>
      <c r="O47" s="39" t="s">
        <v>1854</v>
      </c>
      <c r="P47" s="39" t="s">
        <v>45</v>
      </c>
      <c r="Q47" t="s">
        <v>1031</v>
      </c>
      <c r="X47" s="135">
        <v>422</v>
      </c>
      <c r="AB47" s="139" t="s">
        <v>1084</v>
      </c>
      <c r="AC47" s="140" t="s">
        <v>400</v>
      </c>
      <c r="AF47" s="143" t="s">
        <v>667</v>
      </c>
      <c r="AG47" s="144" t="s">
        <v>1830</v>
      </c>
      <c r="AI47" s="173"/>
      <c r="AJ47" s="174"/>
    </row>
    <row r="48" spans="1:36" ht="13.5" thickBot="1">
      <c r="A48" s="38" t="s">
        <v>49</v>
      </c>
      <c r="B48" s="47">
        <v>322</v>
      </c>
      <c r="C48" t="s">
        <v>1207</v>
      </c>
      <c r="D48" s="40" t="s">
        <v>1020</v>
      </c>
      <c r="E48" s="39" t="s">
        <v>50</v>
      </c>
      <c r="F48" s="49" t="s">
        <v>1221</v>
      </c>
      <c r="G48" s="40" t="s">
        <v>1422</v>
      </c>
      <c r="H48" s="39" t="s">
        <v>1209</v>
      </c>
      <c r="I48" s="39" t="s">
        <v>1212</v>
      </c>
      <c r="J48" s="39" t="s">
        <v>51</v>
      </c>
      <c r="K48" s="40" t="s">
        <v>1211</v>
      </c>
      <c r="L48" s="40" t="s">
        <v>1222</v>
      </c>
      <c r="M48" s="49" t="s">
        <v>1627</v>
      </c>
      <c r="N48" s="39" t="s">
        <v>1628</v>
      </c>
      <c r="O48" s="39" t="s">
        <v>1629</v>
      </c>
      <c r="P48" s="39" t="s">
        <v>1630</v>
      </c>
      <c r="Q48" t="s">
        <v>792</v>
      </c>
      <c r="X48" s="135" t="s">
        <v>1550</v>
      </c>
      <c r="AB48" s="139" t="s">
        <v>401</v>
      </c>
      <c r="AC48" s="140" t="s">
        <v>402</v>
      </c>
      <c r="AF48" s="143" t="s">
        <v>668</v>
      </c>
      <c r="AG48" s="144" t="s">
        <v>1831</v>
      </c>
      <c r="AI48" s="173"/>
      <c r="AJ48" s="174"/>
    </row>
    <row r="49" spans="1:36" ht="13.5" thickBot="1">
      <c r="A49" s="38" t="s">
        <v>1631</v>
      </c>
      <c r="B49" s="47">
        <v>324</v>
      </c>
      <c r="C49" t="s">
        <v>1207</v>
      </c>
      <c r="D49" s="40" t="s">
        <v>1020</v>
      </c>
      <c r="E49" s="40" t="s">
        <v>1020</v>
      </c>
      <c r="F49" s="39" t="s">
        <v>1209</v>
      </c>
      <c r="G49" s="40" t="s">
        <v>1632</v>
      </c>
      <c r="H49" s="39" t="s">
        <v>45</v>
      </c>
      <c r="I49" s="39" t="s">
        <v>1212</v>
      </c>
      <c r="J49" s="39" t="s">
        <v>1633</v>
      </c>
      <c r="K49" s="49" t="s">
        <v>1221</v>
      </c>
      <c r="L49" s="49" t="s">
        <v>1634</v>
      </c>
      <c r="M49" s="39" t="s">
        <v>1849</v>
      </c>
      <c r="N49" s="39" t="s">
        <v>1850</v>
      </c>
      <c r="O49" s="39" t="s">
        <v>1216</v>
      </c>
      <c r="P49" s="39" t="s">
        <v>45</v>
      </c>
      <c r="Q49" t="s">
        <v>792</v>
      </c>
      <c r="X49" s="135" t="s">
        <v>1551</v>
      </c>
      <c r="AB49" s="139" t="s">
        <v>1085</v>
      </c>
      <c r="AC49" s="140" t="s">
        <v>403</v>
      </c>
      <c r="AF49" s="143" t="s">
        <v>669</v>
      </c>
      <c r="AG49" s="144" t="s">
        <v>1832</v>
      </c>
      <c r="AI49" s="173"/>
      <c r="AJ49" s="174"/>
    </row>
    <row r="50" spans="1:36" ht="13.5" thickBot="1">
      <c r="A50" s="38" t="s">
        <v>1851</v>
      </c>
      <c r="B50" s="47">
        <v>326</v>
      </c>
      <c r="C50" t="s">
        <v>1207</v>
      </c>
      <c r="D50" s="40" t="s">
        <v>1020</v>
      </c>
      <c r="E50" s="39" t="s">
        <v>1852</v>
      </c>
      <c r="F50" s="39" t="s">
        <v>1209</v>
      </c>
      <c r="G50" s="40" t="s">
        <v>1422</v>
      </c>
      <c r="H50" s="39" t="s">
        <v>1209</v>
      </c>
      <c r="I50" s="39" t="s">
        <v>1212</v>
      </c>
      <c r="J50" s="39" t="s">
        <v>1853</v>
      </c>
      <c r="K50" s="40" t="s">
        <v>1209</v>
      </c>
      <c r="L50" s="40" t="s">
        <v>1222</v>
      </c>
      <c r="M50" s="40" t="s">
        <v>1222</v>
      </c>
      <c r="N50" s="40" t="s">
        <v>1222</v>
      </c>
      <c r="O50" s="39" t="s">
        <v>1854</v>
      </c>
      <c r="P50" s="39" t="s">
        <v>1794</v>
      </c>
      <c r="Q50" t="s">
        <v>792</v>
      </c>
      <c r="X50" s="135" t="s">
        <v>1552</v>
      </c>
      <c r="AB50" s="139" t="s">
        <v>1086</v>
      </c>
      <c r="AC50" s="140" t="s">
        <v>404</v>
      </c>
      <c r="AF50" s="143" t="s">
        <v>670</v>
      </c>
      <c r="AG50" s="144" t="s">
        <v>1833</v>
      </c>
      <c r="AI50" s="173"/>
      <c r="AJ50" s="174"/>
    </row>
    <row r="51" spans="1:36" ht="13.5" thickBot="1">
      <c r="A51" s="38" t="s">
        <v>1362</v>
      </c>
      <c r="B51" s="47">
        <v>397</v>
      </c>
      <c r="C51" t="s">
        <v>1231</v>
      </c>
      <c r="D51" s="40" t="s">
        <v>1020</v>
      </c>
      <c r="E51" s="40" t="s">
        <v>1020</v>
      </c>
      <c r="F51" s="39" t="s">
        <v>535</v>
      </c>
      <c r="G51" s="40" t="s">
        <v>1422</v>
      </c>
      <c r="H51" s="39" t="s">
        <v>1209</v>
      </c>
      <c r="I51" s="39" t="s">
        <v>1212</v>
      </c>
      <c r="J51" s="39" t="s">
        <v>39</v>
      </c>
      <c r="K51" s="39" t="s">
        <v>39</v>
      </c>
      <c r="L51" s="49" t="s">
        <v>40</v>
      </c>
      <c r="M51" s="39" t="s">
        <v>344</v>
      </c>
      <c r="N51" s="39" t="s">
        <v>1412</v>
      </c>
      <c r="O51" s="39" t="s">
        <v>1788</v>
      </c>
      <c r="P51" s="39" t="s">
        <v>1413</v>
      </c>
      <c r="Q51" t="s">
        <v>792</v>
      </c>
      <c r="X51" s="135" t="s">
        <v>1553</v>
      </c>
      <c r="AB51" s="139" t="s">
        <v>1087</v>
      </c>
      <c r="AC51" s="140" t="s">
        <v>405</v>
      </c>
      <c r="AF51" s="143" t="s">
        <v>671</v>
      </c>
      <c r="AG51" s="144" t="s">
        <v>1834</v>
      </c>
      <c r="AI51" s="173"/>
      <c r="AJ51" s="174"/>
    </row>
    <row r="52" spans="1:36" ht="13.5" thickBot="1">
      <c r="A52" s="38" t="s">
        <v>793</v>
      </c>
      <c r="B52" s="47">
        <v>317</v>
      </c>
      <c r="C52" t="s">
        <v>1231</v>
      </c>
      <c r="D52" s="40" t="s">
        <v>794</v>
      </c>
      <c r="E52" s="40" t="s">
        <v>1208</v>
      </c>
      <c r="F52" s="39" t="s">
        <v>1209</v>
      </c>
      <c r="G52" s="40" t="s">
        <v>1422</v>
      </c>
      <c r="H52" s="39" t="s">
        <v>1209</v>
      </c>
      <c r="I52" s="39" t="s">
        <v>1212</v>
      </c>
      <c r="J52" s="39" t="s">
        <v>1435</v>
      </c>
      <c r="K52" s="40" t="s">
        <v>1209</v>
      </c>
      <c r="L52" s="40" t="s">
        <v>1222</v>
      </c>
      <c r="M52" s="39" t="s">
        <v>1436</v>
      </c>
      <c r="N52" s="40" t="s">
        <v>1222</v>
      </c>
      <c r="O52" s="49" t="s">
        <v>41</v>
      </c>
      <c r="P52" s="49" t="s">
        <v>1794</v>
      </c>
      <c r="Q52" t="s">
        <v>792</v>
      </c>
      <c r="X52" s="135" t="s">
        <v>1554</v>
      </c>
      <c r="AB52" s="139" t="s">
        <v>1088</v>
      </c>
      <c r="AC52" s="140" t="s">
        <v>406</v>
      </c>
      <c r="AF52" s="143" t="s">
        <v>672</v>
      </c>
      <c r="AG52" s="144" t="s">
        <v>1835</v>
      </c>
      <c r="AI52" s="173"/>
      <c r="AJ52" s="174"/>
    </row>
    <row r="53" spans="1:36" ht="13.5" thickBot="1">
      <c r="A53" s="38" t="s">
        <v>18</v>
      </c>
      <c r="B53" s="47">
        <v>327</v>
      </c>
      <c r="C53" t="s">
        <v>1207</v>
      </c>
      <c r="D53" s="39" t="s">
        <v>1855</v>
      </c>
      <c r="E53" s="39" t="s">
        <v>1856</v>
      </c>
      <c r="F53" s="49" t="s">
        <v>1857</v>
      </c>
      <c r="G53" s="40" t="s">
        <v>1858</v>
      </c>
      <c r="H53" s="39" t="s">
        <v>1211</v>
      </c>
      <c r="I53" s="39" t="s">
        <v>1212</v>
      </c>
      <c r="J53" s="49" t="s">
        <v>1221</v>
      </c>
      <c r="K53" s="40" t="s">
        <v>1211</v>
      </c>
      <c r="L53" s="40" t="s">
        <v>1222</v>
      </c>
      <c r="M53" s="40" t="s">
        <v>1228</v>
      </c>
      <c r="N53" s="39" t="s">
        <v>1034</v>
      </c>
      <c r="O53" s="39" t="s">
        <v>1035</v>
      </c>
      <c r="P53" s="39" t="s">
        <v>1036</v>
      </c>
      <c r="Q53" t="s">
        <v>1218</v>
      </c>
      <c r="X53" s="135" t="s">
        <v>1555</v>
      </c>
      <c r="AB53" s="139" t="s">
        <v>293</v>
      </c>
      <c r="AC53" s="140" t="s">
        <v>407</v>
      </c>
      <c r="AF53" s="143" t="s">
        <v>673</v>
      </c>
      <c r="AG53" s="144" t="s">
        <v>1836</v>
      </c>
      <c r="AI53" s="173"/>
      <c r="AJ53" s="174"/>
    </row>
    <row r="54" spans="1:36" ht="13.5" thickBot="1">
      <c r="A54" s="38" t="s">
        <v>19</v>
      </c>
      <c r="B54" s="47">
        <v>328</v>
      </c>
      <c r="C54" t="s">
        <v>1207</v>
      </c>
      <c r="D54" s="39" t="s">
        <v>1037</v>
      </c>
      <c r="E54" s="39" t="s">
        <v>1038</v>
      </c>
      <c r="F54" s="49" t="s">
        <v>1221</v>
      </c>
      <c r="G54" s="40" t="s">
        <v>1632</v>
      </c>
      <c r="H54" s="39" t="s">
        <v>1448</v>
      </c>
      <c r="I54" s="39" t="s">
        <v>1212</v>
      </c>
      <c r="J54" s="39" t="s">
        <v>1449</v>
      </c>
      <c r="K54" s="49" t="s">
        <v>1221</v>
      </c>
      <c r="L54" s="49" t="s">
        <v>1450</v>
      </c>
      <c r="M54" s="39" t="s">
        <v>1451</v>
      </c>
      <c r="N54" s="39" t="s">
        <v>1452</v>
      </c>
      <c r="O54" s="39" t="s">
        <v>1453</v>
      </c>
      <c r="P54" s="39" t="s">
        <v>1454</v>
      </c>
      <c r="Q54" t="s">
        <v>1218</v>
      </c>
      <c r="X54" s="136" t="s">
        <v>1556</v>
      </c>
      <c r="AB54" s="139" t="s">
        <v>294</v>
      </c>
      <c r="AC54" s="140" t="s">
        <v>408</v>
      </c>
      <c r="AF54" s="143" t="s">
        <v>674</v>
      </c>
      <c r="AG54" s="144" t="s">
        <v>1837</v>
      </c>
      <c r="AI54" s="173"/>
      <c r="AJ54" s="174"/>
    </row>
    <row r="55" spans="1:36" ht="13.5" thickBot="1">
      <c r="A55" t="s">
        <v>634</v>
      </c>
      <c r="B55" s="47">
        <v>656</v>
      </c>
      <c r="C55" t="s">
        <v>1207</v>
      </c>
      <c r="D55" s="39" t="s">
        <v>635</v>
      </c>
      <c r="E55" s="39" t="s">
        <v>636</v>
      </c>
      <c r="F55" s="39" t="s">
        <v>1209</v>
      </c>
      <c r="G55" s="40" t="s">
        <v>1422</v>
      </c>
      <c r="H55" s="39" t="s">
        <v>45</v>
      </c>
      <c r="I55" s="39" t="s">
        <v>1212</v>
      </c>
      <c r="J55" s="39" t="s">
        <v>1449</v>
      </c>
      <c r="K55" s="40"/>
      <c r="L55" s="39" t="s">
        <v>637</v>
      </c>
      <c r="M55" s="39" t="s">
        <v>638</v>
      </c>
      <c r="N55" s="40" t="s">
        <v>1222</v>
      </c>
      <c r="O55" s="39" t="s">
        <v>1361</v>
      </c>
      <c r="P55" s="39" t="s">
        <v>1447</v>
      </c>
      <c r="Q55" t="s">
        <v>792</v>
      </c>
      <c r="X55" s="135">
        <v>441</v>
      </c>
      <c r="AB55" s="139" t="s">
        <v>295</v>
      </c>
      <c r="AC55" s="140" t="s">
        <v>409</v>
      </c>
      <c r="AF55" s="143" t="s">
        <v>675</v>
      </c>
      <c r="AG55" s="144" t="s">
        <v>1838</v>
      </c>
      <c r="AI55" s="173"/>
      <c r="AJ55" s="174"/>
    </row>
    <row r="56" spans="1:36" ht="13.5" thickBot="1">
      <c r="A56" t="s">
        <v>20</v>
      </c>
      <c r="B56" s="47">
        <v>332</v>
      </c>
      <c r="C56" t="s">
        <v>1207</v>
      </c>
      <c r="D56" s="39" t="s">
        <v>1461</v>
      </c>
      <c r="E56" s="39" t="s">
        <v>1777</v>
      </c>
      <c r="F56" s="49" t="s">
        <v>1221</v>
      </c>
      <c r="G56" s="40" t="s">
        <v>1422</v>
      </c>
      <c r="H56" s="39" t="s">
        <v>45</v>
      </c>
      <c r="I56" s="39" t="s">
        <v>1212</v>
      </c>
      <c r="J56" s="39" t="s">
        <v>1778</v>
      </c>
      <c r="K56" s="40" t="s">
        <v>1228</v>
      </c>
      <c r="L56" s="39" t="s">
        <v>1779</v>
      </c>
      <c r="M56" s="39" t="s">
        <v>1780</v>
      </c>
      <c r="N56" s="39" t="s">
        <v>1781</v>
      </c>
      <c r="O56" s="39" t="s">
        <v>1782</v>
      </c>
      <c r="P56" s="39" t="s">
        <v>1794</v>
      </c>
      <c r="Q56" s="48" t="s">
        <v>1218</v>
      </c>
      <c r="X56" s="135">
        <v>442</v>
      </c>
      <c r="AB56" s="139" t="s">
        <v>296</v>
      </c>
      <c r="AC56" s="140" t="s">
        <v>410</v>
      </c>
      <c r="AF56" s="143" t="s">
        <v>676</v>
      </c>
      <c r="AG56" s="144" t="s">
        <v>1839</v>
      </c>
      <c r="AI56" s="173"/>
      <c r="AJ56" s="174"/>
    </row>
    <row r="57" spans="1:36" ht="13.5" thickBot="1">
      <c r="A57" s="38" t="s">
        <v>21</v>
      </c>
      <c r="B57" s="47">
        <v>330</v>
      </c>
      <c r="C57" t="s">
        <v>1207</v>
      </c>
      <c r="D57" s="40" t="s">
        <v>1020</v>
      </c>
      <c r="E57" s="39" t="s">
        <v>1455</v>
      </c>
      <c r="F57" s="49" t="s">
        <v>1221</v>
      </c>
      <c r="G57" s="40" t="s">
        <v>1632</v>
      </c>
      <c r="H57" s="39" t="s">
        <v>45</v>
      </c>
      <c r="I57" s="39" t="s">
        <v>1212</v>
      </c>
      <c r="J57" s="39" t="s">
        <v>1456</v>
      </c>
      <c r="K57" s="49" t="s">
        <v>1221</v>
      </c>
      <c r="L57" s="40" t="s">
        <v>1632</v>
      </c>
      <c r="M57" s="39" t="s">
        <v>1457</v>
      </c>
      <c r="N57" s="40" t="s">
        <v>1228</v>
      </c>
      <c r="O57" s="39" t="s">
        <v>1458</v>
      </c>
      <c r="P57" s="39" t="s">
        <v>1208</v>
      </c>
      <c r="Q57" t="s">
        <v>1218</v>
      </c>
      <c r="X57" s="135">
        <v>443</v>
      </c>
      <c r="AB57" s="139" t="s">
        <v>297</v>
      </c>
      <c r="AC57" s="140" t="s">
        <v>411</v>
      </c>
      <c r="AF57" s="143" t="s">
        <v>677</v>
      </c>
      <c r="AG57" s="144" t="s">
        <v>1840</v>
      </c>
      <c r="AI57" s="173"/>
      <c r="AJ57" s="174"/>
    </row>
    <row r="58" spans="1:36" ht="13.5" thickBot="1">
      <c r="A58" s="38" t="s">
        <v>1459</v>
      </c>
      <c r="B58" s="47">
        <v>331</v>
      </c>
      <c r="C58" t="s">
        <v>1207</v>
      </c>
      <c r="D58" s="40" t="s">
        <v>1020</v>
      </c>
      <c r="E58" s="39" t="s">
        <v>1455</v>
      </c>
      <c r="F58" s="49" t="s">
        <v>1221</v>
      </c>
      <c r="G58" s="40" t="s">
        <v>1210</v>
      </c>
      <c r="H58" s="39" t="s">
        <v>1460</v>
      </c>
      <c r="I58" s="39" t="s">
        <v>1212</v>
      </c>
      <c r="J58" s="39" t="s">
        <v>1456</v>
      </c>
      <c r="K58" s="49" t="s">
        <v>1221</v>
      </c>
      <c r="L58" s="40" t="s">
        <v>1222</v>
      </c>
      <c r="M58" s="39" t="s">
        <v>1457</v>
      </c>
      <c r="N58" s="40" t="s">
        <v>1228</v>
      </c>
      <c r="O58" s="39" t="s">
        <v>1458</v>
      </c>
      <c r="P58" s="39" t="s">
        <v>1208</v>
      </c>
      <c r="Q58" t="s">
        <v>1218</v>
      </c>
      <c r="X58" s="135">
        <v>447</v>
      </c>
      <c r="AB58" s="139" t="s">
        <v>298</v>
      </c>
      <c r="AC58" s="140" t="s">
        <v>412</v>
      </c>
      <c r="AF58" s="143" t="s">
        <v>678</v>
      </c>
      <c r="AG58" s="144" t="s">
        <v>1841</v>
      </c>
      <c r="AI58" s="173"/>
      <c r="AJ58" s="174"/>
    </row>
    <row r="59" spans="1:36" ht="13.5" thickBot="1">
      <c r="A59" s="38" t="s">
        <v>1783</v>
      </c>
      <c r="B59" s="47">
        <v>335</v>
      </c>
      <c r="C59" t="s">
        <v>1207</v>
      </c>
      <c r="D59" s="39" t="s">
        <v>1784</v>
      </c>
      <c r="E59" s="40" t="s">
        <v>45</v>
      </c>
      <c r="F59" s="39" t="s">
        <v>1209</v>
      </c>
      <c r="G59" s="40" t="s">
        <v>1422</v>
      </c>
      <c r="H59" s="39" t="s">
        <v>45</v>
      </c>
      <c r="I59" s="39" t="s">
        <v>1212</v>
      </c>
      <c r="J59" s="39" t="s">
        <v>1785</v>
      </c>
      <c r="K59" s="40"/>
      <c r="L59" s="39" t="s">
        <v>1786</v>
      </c>
      <c r="M59" s="39" t="s">
        <v>1787</v>
      </c>
      <c r="N59" s="39" t="s">
        <v>1215</v>
      </c>
      <c r="O59" s="39" t="s">
        <v>1788</v>
      </c>
      <c r="P59" s="39" t="s">
        <v>45</v>
      </c>
      <c r="Q59" s="48" t="s">
        <v>1789</v>
      </c>
      <c r="X59" s="135">
        <v>449</v>
      </c>
      <c r="AB59" s="139" t="s">
        <v>299</v>
      </c>
      <c r="AC59" s="140" t="s">
        <v>413</v>
      </c>
      <c r="AF59" s="143" t="s">
        <v>679</v>
      </c>
      <c r="AG59" s="144" t="s">
        <v>1842</v>
      </c>
      <c r="AI59" s="173"/>
      <c r="AJ59" s="174"/>
    </row>
    <row r="60" spans="1:36" ht="13.5" thickBot="1">
      <c r="A60" s="38" t="s">
        <v>1032</v>
      </c>
      <c r="B60" s="47">
        <v>340</v>
      </c>
      <c r="C60" t="s">
        <v>1207</v>
      </c>
      <c r="D60" s="39" t="s">
        <v>1033</v>
      </c>
      <c r="E60" s="39" t="s">
        <v>1015</v>
      </c>
      <c r="F60" s="49" t="s">
        <v>1024</v>
      </c>
      <c r="G60" s="40" t="s">
        <v>1632</v>
      </c>
      <c r="H60" s="39" t="s">
        <v>1209</v>
      </c>
      <c r="I60" s="39" t="s">
        <v>1212</v>
      </c>
      <c r="J60" s="40" t="s">
        <v>1016</v>
      </c>
      <c r="K60" s="49" t="s">
        <v>1221</v>
      </c>
      <c r="L60" s="39" t="s">
        <v>1934</v>
      </c>
      <c r="M60" s="39" t="s">
        <v>97</v>
      </c>
      <c r="N60" s="39" t="s">
        <v>1326</v>
      </c>
      <c r="O60" s="39" t="s">
        <v>1327</v>
      </c>
      <c r="P60" s="39" t="s">
        <v>1328</v>
      </c>
      <c r="Q60" t="s">
        <v>1218</v>
      </c>
      <c r="X60" s="135">
        <v>460</v>
      </c>
      <c r="AB60" s="139" t="s">
        <v>300</v>
      </c>
      <c r="AC60" s="140" t="s">
        <v>414</v>
      </c>
      <c r="AF60" s="143" t="s">
        <v>680</v>
      </c>
      <c r="AG60" s="144" t="s">
        <v>1843</v>
      </c>
      <c r="AI60" s="173"/>
      <c r="AJ60" s="174"/>
    </row>
    <row r="61" spans="1:36" ht="13.5" thickBot="1">
      <c r="A61" s="38" t="s">
        <v>22</v>
      </c>
      <c r="B61" s="47">
        <v>342</v>
      </c>
      <c r="C61" t="s">
        <v>1207</v>
      </c>
      <c r="D61" s="39" t="s">
        <v>1329</v>
      </c>
      <c r="E61" s="49" t="s">
        <v>1330</v>
      </c>
      <c r="F61" s="49" t="s">
        <v>1221</v>
      </c>
      <c r="G61" s="40" t="s">
        <v>1422</v>
      </c>
      <c r="H61" s="39" t="s">
        <v>1209</v>
      </c>
      <c r="I61" s="39" t="s">
        <v>1212</v>
      </c>
      <c r="J61" s="39" t="s">
        <v>72</v>
      </c>
      <c r="K61" s="40" t="s">
        <v>73</v>
      </c>
      <c r="L61" s="39" t="s">
        <v>513</v>
      </c>
      <c r="M61" s="39" t="s">
        <v>514</v>
      </c>
      <c r="N61" s="39" t="s">
        <v>515</v>
      </c>
      <c r="O61" s="39" t="s">
        <v>516</v>
      </c>
      <c r="P61" s="49" t="s">
        <v>1794</v>
      </c>
      <c r="Q61" t="s">
        <v>792</v>
      </c>
      <c r="X61" s="135">
        <v>464</v>
      </c>
      <c r="AB61" s="139" t="s">
        <v>301</v>
      </c>
      <c r="AC61" s="140" t="s">
        <v>415</v>
      </c>
      <c r="AF61" s="143" t="s">
        <v>681</v>
      </c>
      <c r="AG61" s="144" t="s">
        <v>1844</v>
      </c>
      <c r="AI61" s="173"/>
      <c r="AJ61" s="174"/>
    </row>
    <row r="62" spans="1:36" ht="13.5" thickBot="1">
      <c r="A62" s="38" t="s">
        <v>1491</v>
      </c>
      <c r="B62" s="47" t="s">
        <v>23</v>
      </c>
      <c r="C62" t="s">
        <v>1207</v>
      </c>
      <c r="D62" s="40" t="s">
        <v>1210</v>
      </c>
      <c r="E62" s="40" t="s">
        <v>1208</v>
      </c>
      <c r="F62" s="49" t="s">
        <v>1221</v>
      </c>
      <c r="G62" s="40" t="s">
        <v>1632</v>
      </c>
      <c r="H62" s="39" t="s">
        <v>45</v>
      </c>
      <c r="I62" s="39" t="s">
        <v>1212</v>
      </c>
      <c r="J62" s="39" t="s">
        <v>1456</v>
      </c>
      <c r="K62" s="40" t="s">
        <v>1211</v>
      </c>
      <c r="L62" s="39" t="s">
        <v>1492</v>
      </c>
      <c r="M62" s="39" t="s">
        <v>1493</v>
      </c>
      <c r="N62" s="40" t="s">
        <v>1228</v>
      </c>
      <c r="O62" s="39" t="s">
        <v>1494</v>
      </c>
      <c r="P62" s="39" t="s">
        <v>191</v>
      </c>
      <c r="Q62" s="48" t="s">
        <v>1218</v>
      </c>
      <c r="X62" s="135">
        <v>468</v>
      </c>
      <c r="AB62" s="139" t="s">
        <v>302</v>
      </c>
      <c r="AC62" s="140" t="s">
        <v>416</v>
      </c>
      <c r="AF62" s="143" t="s">
        <v>682</v>
      </c>
      <c r="AG62" s="144" t="s">
        <v>136</v>
      </c>
      <c r="AI62" s="173"/>
      <c r="AJ62" s="174"/>
    </row>
    <row r="63" spans="1:36" ht="13.5" thickBot="1">
      <c r="A63" s="38" t="s">
        <v>1495</v>
      </c>
      <c r="B63" s="47" t="s">
        <v>25</v>
      </c>
      <c r="C63" t="s">
        <v>1207</v>
      </c>
      <c r="D63" s="40" t="s">
        <v>1210</v>
      </c>
      <c r="E63" s="40" t="s">
        <v>1208</v>
      </c>
      <c r="F63" s="49" t="s">
        <v>1221</v>
      </c>
      <c r="G63" s="40" t="s">
        <v>1632</v>
      </c>
      <c r="H63" s="40" t="s">
        <v>45</v>
      </c>
      <c r="I63" s="39" t="s">
        <v>1212</v>
      </c>
      <c r="J63" s="39" t="s">
        <v>1456</v>
      </c>
      <c r="K63" s="40" t="s">
        <v>1211</v>
      </c>
      <c r="L63" s="39" t="s">
        <v>1496</v>
      </c>
      <c r="M63" s="39" t="s">
        <v>1497</v>
      </c>
      <c r="N63" s="40" t="s">
        <v>1228</v>
      </c>
      <c r="O63" s="39" t="s">
        <v>1494</v>
      </c>
      <c r="P63" s="39" t="s">
        <v>191</v>
      </c>
      <c r="Q63" s="48" t="s">
        <v>1218</v>
      </c>
      <c r="X63" s="135">
        <v>472</v>
      </c>
      <c r="AB63" s="139" t="s">
        <v>303</v>
      </c>
      <c r="AC63" s="140" t="s">
        <v>417</v>
      </c>
      <c r="AF63" s="143" t="s">
        <v>683</v>
      </c>
      <c r="AG63" s="144" t="s">
        <v>137</v>
      </c>
      <c r="AI63" s="173"/>
      <c r="AJ63" s="174"/>
    </row>
    <row r="64" spans="1:36" ht="14.25" customHeight="1" thickBot="1">
      <c r="A64" s="38" t="s">
        <v>1498</v>
      </c>
      <c r="B64" s="47" t="s">
        <v>24</v>
      </c>
      <c r="C64" t="s">
        <v>1207</v>
      </c>
      <c r="D64" s="40" t="s">
        <v>1210</v>
      </c>
      <c r="E64" s="40" t="s">
        <v>1208</v>
      </c>
      <c r="F64" s="49" t="s">
        <v>1221</v>
      </c>
      <c r="G64" s="40" t="s">
        <v>1858</v>
      </c>
      <c r="H64" s="40" t="s">
        <v>1211</v>
      </c>
      <c r="I64" s="39" t="s">
        <v>1212</v>
      </c>
      <c r="J64" s="39" t="s">
        <v>1456</v>
      </c>
      <c r="K64" s="40" t="s">
        <v>1211</v>
      </c>
      <c r="L64" s="39" t="s">
        <v>1499</v>
      </c>
      <c r="M64" s="39" t="s">
        <v>1500</v>
      </c>
      <c r="N64" s="39" t="s">
        <v>1501</v>
      </c>
      <c r="O64" s="39" t="s">
        <v>1035</v>
      </c>
      <c r="P64" s="39" t="s">
        <v>191</v>
      </c>
      <c r="Q64" s="48" t="s">
        <v>1218</v>
      </c>
      <c r="X64" s="136">
        <v>484</v>
      </c>
      <c r="AB64" s="139" t="s">
        <v>304</v>
      </c>
      <c r="AC64" s="140" t="s">
        <v>418</v>
      </c>
      <c r="AF64" s="143" t="s">
        <v>684</v>
      </c>
      <c r="AG64" s="144" t="s">
        <v>138</v>
      </c>
      <c r="AI64" s="173"/>
      <c r="AJ64" s="174"/>
    </row>
    <row r="65" spans="1:36" ht="13.5" thickBot="1">
      <c r="A65" s="38" t="s">
        <v>26</v>
      </c>
      <c r="B65" s="47">
        <v>348</v>
      </c>
      <c r="C65" t="s">
        <v>1231</v>
      </c>
      <c r="D65" s="39" t="s">
        <v>192</v>
      </c>
      <c r="E65" s="39" t="s">
        <v>193</v>
      </c>
      <c r="F65" s="39" t="s">
        <v>535</v>
      </c>
      <c r="G65" s="40" t="s">
        <v>1858</v>
      </c>
      <c r="H65" s="40" t="s">
        <v>1211</v>
      </c>
      <c r="I65" s="39" t="s">
        <v>1212</v>
      </c>
      <c r="J65" s="39" t="s">
        <v>194</v>
      </c>
      <c r="K65" s="40" t="s">
        <v>1423</v>
      </c>
      <c r="L65" s="40" t="s">
        <v>1222</v>
      </c>
      <c r="M65" s="39" t="s">
        <v>346</v>
      </c>
      <c r="N65" s="40" t="s">
        <v>1632</v>
      </c>
      <c r="O65" s="39" t="s">
        <v>1788</v>
      </c>
      <c r="P65" s="39" t="s">
        <v>98</v>
      </c>
      <c r="Q65" t="s">
        <v>792</v>
      </c>
      <c r="X65" s="135">
        <v>490</v>
      </c>
      <c r="AB65" s="139" t="s">
        <v>305</v>
      </c>
      <c r="AC65" s="140" t="s">
        <v>1261</v>
      </c>
      <c r="AF65" s="143" t="s">
        <v>685</v>
      </c>
      <c r="AG65" s="144" t="s">
        <v>139</v>
      </c>
      <c r="AI65" s="173"/>
      <c r="AJ65" s="174"/>
    </row>
    <row r="66" spans="1:36" ht="13.5" thickBot="1">
      <c r="A66" s="38" t="s">
        <v>27</v>
      </c>
      <c r="B66" s="47">
        <v>402</v>
      </c>
      <c r="C66" t="s">
        <v>1231</v>
      </c>
      <c r="D66" s="39" t="s">
        <v>99</v>
      </c>
      <c r="E66" s="40" t="s">
        <v>1036</v>
      </c>
      <c r="F66" s="39" t="s">
        <v>535</v>
      </c>
      <c r="G66" s="40" t="s">
        <v>1422</v>
      </c>
      <c r="H66" s="40" t="s">
        <v>45</v>
      </c>
      <c r="I66" s="39" t="s">
        <v>1212</v>
      </c>
      <c r="J66" s="39" t="s">
        <v>194</v>
      </c>
      <c r="K66" s="40" t="s">
        <v>1423</v>
      </c>
      <c r="L66" s="40" t="s">
        <v>1222</v>
      </c>
      <c r="M66" s="39" t="s">
        <v>1140</v>
      </c>
      <c r="N66" s="40" t="s">
        <v>1632</v>
      </c>
      <c r="O66" s="39" t="s">
        <v>1788</v>
      </c>
      <c r="P66" s="39" t="s">
        <v>98</v>
      </c>
      <c r="Q66" t="s">
        <v>792</v>
      </c>
      <c r="X66" s="135">
        <v>500</v>
      </c>
      <c r="AB66" s="139" t="s">
        <v>1262</v>
      </c>
      <c r="AC66" s="140" t="s">
        <v>1263</v>
      </c>
      <c r="AF66" s="143" t="s">
        <v>686</v>
      </c>
      <c r="AG66" s="144" t="s">
        <v>140</v>
      </c>
      <c r="AI66" s="173"/>
      <c r="AJ66" s="174"/>
    </row>
    <row r="67" spans="1:36" ht="13.5" thickBot="1">
      <c r="A67" s="38" t="s">
        <v>28</v>
      </c>
      <c r="B67" s="47">
        <v>349</v>
      </c>
      <c r="C67" t="s">
        <v>1231</v>
      </c>
      <c r="D67" s="39" t="s">
        <v>99</v>
      </c>
      <c r="E67" s="40" t="s">
        <v>1036</v>
      </c>
      <c r="F67" s="39" t="s">
        <v>535</v>
      </c>
      <c r="G67" s="40" t="s">
        <v>1422</v>
      </c>
      <c r="H67" s="40" t="s">
        <v>45</v>
      </c>
      <c r="I67" s="39" t="s">
        <v>1212</v>
      </c>
      <c r="J67" s="39" t="s">
        <v>194</v>
      </c>
      <c r="K67" s="40" t="s">
        <v>1423</v>
      </c>
      <c r="L67" s="40" t="s">
        <v>1222</v>
      </c>
      <c r="M67" s="49" t="s">
        <v>1935</v>
      </c>
      <c r="N67" s="40" t="s">
        <v>1632</v>
      </c>
      <c r="O67" s="39" t="s">
        <v>1936</v>
      </c>
      <c r="P67" s="39" t="s">
        <v>98</v>
      </c>
      <c r="Q67" t="s">
        <v>792</v>
      </c>
      <c r="X67" s="135">
        <v>511</v>
      </c>
      <c r="AB67" s="139" t="s">
        <v>306</v>
      </c>
      <c r="AC67" s="140" t="s">
        <v>1264</v>
      </c>
      <c r="AF67" s="143" t="s">
        <v>687</v>
      </c>
      <c r="AG67" s="144" t="s">
        <v>141</v>
      </c>
      <c r="AI67" s="173"/>
      <c r="AJ67" s="174"/>
    </row>
    <row r="68" spans="1:36" ht="13.5" thickBot="1">
      <c r="A68" s="38" t="s">
        <v>101</v>
      </c>
      <c r="B68" s="47">
        <v>356</v>
      </c>
      <c r="C68" t="s">
        <v>42</v>
      </c>
      <c r="D68" s="39" t="s">
        <v>1985</v>
      </c>
      <c r="E68" s="39" t="s">
        <v>1986</v>
      </c>
      <c r="F68" s="39" t="s">
        <v>535</v>
      </c>
      <c r="G68" s="40" t="s">
        <v>1422</v>
      </c>
      <c r="H68" s="40" t="s">
        <v>45</v>
      </c>
      <c r="I68" s="39" t="s">
        <v>1212</v>
      </c>
      <c r="J68" s="40" t="s">
        <v>1228</v>
      </c>
      <c r="K68" s="40" t="s">
        <v>1228</v>
      </c>
      <c r="L68" s="39" t="s">
        <v>1257</v>
      </c>
      <c r="M68" s="40" t="s">
        <v>1222</v>
      </c>
      <c r="N68" s="39" t="s">
        <v>1258</v>
      </c>
      <c r="O68" s="39" t="s">
        <v>1788</v>
      </c>
      <c r="P68" s="39" t="s">
        <v>98</v>
      </c>
      <c r="Q68" t="s">
        <v>792</v>
      </c>
      <c r="X68" s="135">
        <v>512</v>
      </c>
      <c r="AB68" s="139" t="s">
        <v>307</v>
      </c>
      <c r="AC68" s="140" t="s">
        <v>1265</v>
      </c>
      <c r="AF68" s="143" t="s">
        <v>688</v>
      </c>
      <c r="AG68" s="144" t="s">
        <v>142</v>
      </c>
      <c r="AI68" s="173"/>
      <c r="AJ68" s="174"/>
    </row>
    <row r="69" spans="1:36" ht="13.5" thickBot="1">
      <c r="A69" t="s">
        <v>29</v>
      </c>
      <c r="B69" s="47">
        <v>362</v>
      </c>
      <c r="C69" t="s">
        <v>42</v>
      </c>
      <c r="D69" s="39" t="s">
        <v>1162</v>
      </c>
      <c r="E69" s="39" t="s">
        <v>1163</v>
      </c>
      <c r="F69" s="39" t="s">
        <v>535</v>
      </c>
      <c r="G69" s="40" t="s">
        <v>1858</v>
      </c>
      <c r="H69" s="40" t="s">
        <v>1211</v>
      </c>
      <c r="I69" s="39" t="s">
        <v>1212</v>
      </c>
      <c r="J69" s="40" t="s">
        <v>1228</v>
      </c>
      <c r="K69" s="40" t="s">
        <v>1228</v>
      </c>
      <c r="L69" s="40" t="s">
        <v>1222</v>
      </c>
      <c r="M69" s="40" t="s">
        <v>1222</v>
      </c>
      <c r="N69" s="40" t="s">
        <v>1222</v>
      </c>
      <c r="O69" s="39" t="s">
        <v>1788</v>
      </c>
      <c r="P69" s="39" t="s">
        <v>98</v>
      </c>
      <c r="Q69" t="s">
        <v>792</v>
      </c>
      <c r="X69" s="135">
        <v>516</v>
      </c>
      <c r="AB69" s="139" t="s">
        <v>308</v>
      </c>
      <c r="AC69" s="140" t="s">
        <v>1266</v>
      </c>
      <c r="AF69" s="143" t="s">
        <v>689</v>
      </c>
      <c r="AG69" s="144" t="s">
        <v>143</v>
      </c>
      <c r="AI69" s="173"/>
      <c r="AJ69" s="174"/>
    </row>
    <row r="70" spans="1:36" ht="13.5" thickBot="1">
      <c r="A70" t="s">
        <v>517</v>
      </c>
      <c r="B70" s="47">
        <v>342</v>
      </c>
      <c r="C70" t="s">
        <v>1231</v>
      </c>
      <c r="D70" s="40" t="s">
        <v>1020</v>
      </c>
      <c r="E70" s="40" t="s">
        <v>1020</v>
      </c>
      <c r="F70" s="39" t="s">
        <v>1209</v>
      </c>
      <c r="G70" s="40" t="s">
        <v>1858</v>
      </c>
      <c r="H70" s="39" t="s">
        <v>518</v>
      </c>
      <c r="I70" s="39" t="s">
        <v>1212</v>
      </c>
      <c r="J70" s="39" t="s">
        <v>993</v>
      </c>
      <c r="K70" s="39" t="s">
        <v>994</v>
      </c>
      <c r="L70" s="39" t="s">
        <v>995</v>
      </c>
      <c r="M70" s="39" t="s">
        <v>995</v>
      </c>
      <c r="N70" s="39" t="s">
        <v>996</v>
      </c>
      <c r="O70" s="39" t="s">
        <v>997</v>
      </c>
      <c r="P70" s="39" t="s">
        <v>1211</v>
      </c>
      <c r="Q70" t="s">
        <v>792</v>
      </c>
      <c r="X70" s="135" t="s">
        <v>1557</v>
      </c>
      <c r="AB70" s="139" t="s">
        <v>309</v>
      </c>
      <c r="AC70" s="140" t="s">
        <v>1267</v>
      </c>
      <c r="AF70" s="143" t="s">
        <v>690</v>
      </c>
      <c r="AG70" s="144" t="s">
        <v>144</v>
      </c>
      <c r="AI70" s="173"/>
      <c r="AJ70" s="174"/>
    </row>
    <row r="71" spans="1:36" ht="13.5" customHeight="1" thickBot="1">
      <c r="A71" s="48" t="s">
        <v>1711</v>
      </c>
      <c r="B71" s="47">
        <v>647</v>
      </c>
      <c r="C71" t="s">
        <v>1207</v>
      </c>
      <c r="D71" s="40" t="s">
        <v>1020</v>
      </c>
      <c r="E71" s="40" t="s">
        <v>1020</v>
      </c>
      <c r="F71" s="49" t="s">
        <v>1221</v>
      </c>
      <c r="G71" s="40" t="s">
        <v>1210</v>
      </c>
      <c r="H71" s="40" t="s">
        <v>1228</v>
      </c>
      <c r="I71" s="39" t="s">
        <v>1212</v>
      </c>
      <c r="J71" s="39" t="s">
        <v>59</v>
      </c>
      <c r="K71" s="40" t="s">
        <v>282</v>
      </c>
      <c r="L71" s="39" t="s">
        <v>112</v>
      </c>
      <c r="M71" s="39" t="s">
        <v>1957</v>
      </c>
      <c r="N71" s="40" t="s">
        <v>1222</v>
      </c>
      <c r="O71" s="39" t="s">
        <v>1958</v>
      </c>
      <c r="P71" s="49" t="s">
        <v>1794</v>
      </c>
      <c r="Q71" t="s">
        <v>792</v>
      </c>
      <c r="X71" s="135" t="s">
        <v>1558</v>
      </c>
      <c r="AB71" s="139" t="s">
        <v>310</v>
      </c>
      <c r="AC71" s="140" t="s">
        <v>1268</v>
      </c>
      <c r="AF71" s="143" t="s">
        <v>691</v>
      </c>
      <c r="AG71" s="144" t="s">
        <v>145</v>
      </c>
      <c r="AI71" s="173"/>
      <c r="AJ71" s="174"/>
    </row>
    <row r="72" spans="1:36" ht="13.5" thickBot="1">
      <c r="A72" t="s">
        <v>539</v>
      </c>
      <c r="B72" s="47">
        <v>382</v>
      </c>
      <c r="C72" t="s">
        <v>42</v>
      </c>
      <c r="D72" s="40" t="s">
        <v>1020</v>
      </c>
      <c r="E72" s="40" t="s">
        <v>1020</v>
      </c>
      <c r="F72" s="49" t="s">
        <v>1024</v>
      </c>
      <c r="G72" s="40" t="s">
        <v>1422</v>
      </c>
      <c r="H72" s="40" t="s">
        <v>45</v>
      </c>
      <c r="I72" s="39" t="s">
        <v>1212</v>
      </c>
      <c r="J72" s="40" t="s">
        <v>540</v>
      </c>
      <c r="K72" s="40" t="s">
        <v>1228</v>
      </c>
      <c r="L72" s="40" t="s">
        <v>1222</v>
      </c>
      <c r="M72" s="39" t="s">
        <v>541</v>
      </c>
      <c r="N72" s="40" t="s">
        <v>1222</v>
      </c>
      <c r="O72" s="39" t="s">
        <v>130</v>
      </c>
      <c r="P72" s="49" t="s">
        <v>45</v>
      </c>
      <c r="Q72" t="s">
        <v>792</v>
      </c>
      <c r="X72" s="135" t="s">
        <v>1875</v>
      </c>
      <c r="AB72" s="139" t="s">
        <v>1269</v>
      </c>
      <c r="AC72" s="140" t="s">
        <v>1270</v>
      </c>
      <c r="AF72" s="143" t="s">
        <v>692</v>
      </c>
      <c r="AG72" s="144" t="s">
        <v>146</v>
      </c>
      <c r="AI72" s="173"/>
      <c r="AJ72" s="174"/>
    </row>
    <row r="73" spans="1:36" ht="13.5" thickBot="1">
      <c r="A73" t="s">
        <v>30</v>
      </c>
      <c r="B73" s="47">
        <v>386</v>
      </c>
      <c r="C73" t="s">
        <v>42</v>
      </c>
      <c r="D73" s="39" t="s">
        <v>544</v>
      </c>
      <c r="E73" s="39" t="s">
        <v>545</v>
      </c>
      <c r="F73" s="49" t="s">
        <v>1221</v>
      </c>
      <c r="G73" s="40" t="s">
        <v>1858</v>
      </c>
      <c r="H73" s="40" t="s">
        <v>1211</v>
      </c>
      <c r="I73" s="39" t="s">
        <v>1212</v>
      </c>
      <c r="J73" s="39" t="s">
        <v>546</v>
      </c>
      <c r="K73" s="40" t="s">
        <v>1228</v>
      </c>
      <c r="L73" s="39" t="s">
        <v>547</v>
      </c>
      <c r="M73" s="40" t="s">
        <v>1228</v>
      </c>
      <c r="N73" s="39" t="s">
        <v>548</v>
      </c>
      <c r="O73" s="39" t="s">
        <v>1035</v>
      </c>
      <c r="P73" s="39" t="s">
        <v>1208</v>
      </c>
      <c r="Q73" t="s">
        <v>1218</v>
      </c>
      <c r="X73" s="135">
        <v>528</v>
      </c>
      <c r="AB73" s="139" t="s">
        <v>311</v>
      </c>
      <c r="AC73" s="140" t="s">
        <v>1271</v>
      </c>
      <c r="AF73" s="143" t="s">
        <v>693</v>
      </c>
      <c r="AG73" s="144" t="s">
        <v>147</v>
      </c>
      <c r="AI73" s="173"/>
      <c r="AJ73" s="174"/>
    </row>
    <row r="74" spans="1:36" ht="13.5" thickBot="1">
      <c r="A74" t="s">
        <v>31</v>
      </c>
      <c r="B74" s="47">
        <v>393</v>
      </c>
      <c r="C74" t="s">
        <v>1207</v>
      </c>
      <c r="D74" s="39" t="s">
        <v>1915</v>
      </c>
      <c r="E74" s="39" t="s">
        <v>545</v>
      </c>
      <c r="F74" s="49" t="s">
        <v>1221</v>
      </c>
      <c r="G74" s="40" t="s">
        <v>1858</v>
      </c>
      <c r="H74" s="40" t="s">
        <v>1211</v>
      </c>
      <c r="I74" s="39" t="s">
        <v>1212</v>
      </c>
      <c r="J74" s="40" t="s">
        <v>1916</v>
      </c>
      <c r="K74" s="40" t="s">
        <v>45</v>
      </c>
      <c r="L74" s="39" t="s">
        <v>1917</v>
      </c>
      <c r="M74" s="40" t="s">
        <v>1228</v>
      </c>
      <c r="N74" s="40" t="s">
        <v>1228</v>
      </c>
      <c r="O74" s="39" t="s">
        <v>1035</v>
      </c>
      <c r="P74" s="39" t="s">
        <v>1208</v>
      </c>
      <c r="Q74" t="s">
        <v>792</v>
      </c>
      <c r="X74" s="135">
        <v>533</v>
      </c>
      <c r="AB74" s="139" t="s">
        <v>312</v>
      </c>
      <c r="AC74" s="140" t="s">
        <v>1272</v>
      </c>
      <c r="AF74" s="143" t="s">
        <v>694</v>
      </c>
      <c r="AG74" s="144" t="s">
        <v>148</v>
      </c>
      <c r="AI74" s="173"/>
      <c r="AJ74" s="174"/>
    </row>
    <row r="75" spans="1:36" ht="13.5" thickBot="1">
      <c r="A75" t="s">
        <v>1918</v>
      </c>
      <c r="B75" s="47">
        <v>394</v>
      </c>
      <c r="C75" t="s">
        <v>42</v>
      </c>
      <c r="D75" s="39" t="s">
        <v>1355</v>
      </c>
      <c r="E75" s="39" t="s">
        <v>1356</v>
      </c>
      <c r="F75" s="49" t="s">
        <v>1024</v>
      </c>
      <c r="G75" s="40" t="s">
        <v>1858</v>
      </c>
      <c r="H75" s="40" t="s">
        <v>1211</v>
      </c>
      <c r="I75" s="39" t="s">
        <v>1212</v>
      </c>
      <c r="J75" s="40" t="s">
        <v>1916</v>
      </c>
      <c r="K75" s="40" t="s">
        <v>1228</v>
      </c>
      <c r="L75" s="40" t="s">
        <v>1222</v>
      </c>
      <c r="M75" s="39" t="s">
        <v>1357</v>
      </c>
      <c r="N75" s="39" t="s">
        <v>1358</v>
      </c>
      <c r="O75" s="39" t="s">
        <v>1035</v>
      </c>
      <c r="P75" s="39" t="s">
        <v>1208</v>
      </c>
      <c r="Q75" t="s">
        <v>1031</v>
      </c>
      <c r="X75" s="135">
        <v>543</v>
      </c>
      <c r="AB75" s="139" t="s">
        <v>313</v>
      </c>
      <c r="AC75" s="140" t="s">
        <v>1273</v>
      </c>
      <c r="AF75" s="143" t="s">
        <v>695</v>
      </c>
      <c r="AG75" s="144" t="s">
        <v>149</v>
      </c>
      <c r="AI75" s="173"/>
      <c r="AJ75" s="174"/>
    </row>
    <row r="76" spans="1:36" ht="13.5" thickBot="1">
      <c r="A76" s="38" t="s">
        <v>1414</v>
      </c>
      <c r="B76" s="47">
        <v>398</v>
      </c>
      <c r="C76" t="s">
        <v>42</v>
      </c>
      <c r="D76" s="40" t="s">
        <v>1858</v>
      </c>
      <c r="E76" s="40" t="s">
        <v>1020</v>
      </c>
      <c r="F76" s="39" t="s">
        <v>535</v>
      </c>
      <c r="G76" s="40" t="s">
        <v>1422</v>
      </c>
      <c r="H76" s="40" t="s">
        <v>45</v>
      </c>
      <c r="I76" s="39" t="s">
        <v>1212</v>
      </c>
      <c r="J76" s="39" t="s">
        <v>1415</v>
      </c>
      <c r="K76" s="39" t="s">
        <v>1415</v>
      </c>
      <c r="L76" s="39" t="s">
        <v>1416</v>
      </c>
      <c r="M76" s="39" t="s">
        <v>1417</v>
      </c>
      <c r="N76" s="40" t="s">
        <v>1222</v>
      </c>
      <c r="O76" s="39" t="s">
        <v>1418</v>
      </c>
      <c r="P76" s="39" t="s">
        <v>1413</v>
      </c>
      <c r="Q76" t="s">
        <v>792</v>
      </c>
      <c r="X76" s="135">
        <v>544</v>
      </c>
      <c r="AB76" s="139" t="s">
        <v>314</v>
      </c>
      <c r="AC76" s="140" t="s">
        <v>1274</v>
      </c>
      <c r="AF76" s="143" t="s">
        <v>696</v>
      </c>
      <c r="AG76" s="144" t="s">
        <v>150</v>
      </c>
      <c r="AI76" s="173"/>
      <c r="AJ76" s="174"/>
    </row>
    <row r="77" spans="1:36" ht="13.5" thickBot="1">
      <c r="A77" s="38" t="s">
        <v>32</v>
      </c>
      <c r="B77" s="47">
        <v>395</v>
      </c>
      <c r="C77" t="s">
        <v>42</v>
      </c>
      <c r="D77" s="40" t="s">
        <v>1020</v>
      </c>
      <c r="E77" s="40" t="s">
        <v>1020</v>
      </c>
      <c r="F77" s="39" t="s">
        <v>1209</v>
      </c>
      <c r="G77" s="40" t="s">
        <v>1858</v>
      </c>
      <c r="H77" s="40" t="s">
        <v>1211</v>
      </c>
      <c r="I77" s="39" t="s">
        <v>1212</v>
      </c>
      <c r="J77" s="40" t="s">
        <v>1359</v>
      </c>
      <c r="K77" s="40" t="s">
        <v>45</v>
      </c>
      <c r="L77" s="39" t="s">
        <v>1360</v>
      </c>
      <c r="M77" s="39" t="s">
        <v>1360</v>
      </c>
      <c r="N77" s="40" t="s">
        <v>1222</v>
      </c>
      <c r="O77" s="39" t="s">
        <v>1361</v>
      </c>
      <c r="P77" s="39" t="s">
        <v>538</v>
      </c>
      <c r="Q77" t="s">
        <v>792</v>
      </c>
      <c r="X77" s="135">
        <v>548</v>
      </c>
      <c r="AB77" s="139" t="s">
        <v>315</v>
      </c>
      <c r="AC77" s="140" t="s">
        <v>1275</v>
      </c>
      <c r="AF77" s="143" t="s">
        <v>697</v>
      </c>
      <c r="AG77" s="144" t="s">
        <v>151</v>
      </c>
      <c r="AI77" s="173"/>
      <c r="AJ77" s="174"/>
    </row>
    <row r="78" spans="1:36" ht="13.5" thickBot="1">
      <c r="A78" s="38" t="s">
        <v>1419</v>
      </c>
      <c r="B78" s="47">
        <v>399</v>
      </c>
      <c r="C78" t="s">
        <v>1231</v>
      </c>
      <c r="D78" s="40" t="s">
        <v>1446</v>
      </c>
      <c r="E78" s="40" t="s">
        <v>1020</v>
      </c>
      <c r="F78" s="39" t="s">
        <v>535</v>
      </c>
      <c r="G78" s="40" t="s">
        <v>1858</v>
      </c>
      <c r="H78" s="40" t="s">
        <v>1211</v>
      </c>
      <c r="I78" s="39" t="s">
        <v>1212</v>
      </c>
      <c r="J78" s="39" t="s">
        <v>1415</v>
      </c>
      <c r="K78" s="40" t="s">
        <v>45</v>
      </c>
      <c r="L78" s="39" t="s">
        <v>1416</v>
      </c>
      <c r="M78" s="39" t="s">
        <v>1417</v>
      </c>
      <c r="N78" s="40" t="s">
        <v>1222</v>
      </c>
      <c r="O78" s="39" t="s">
        <v>1134</v>
      </c>
      <c r="P78" s="39" t="s">
        <v>1413</v>
      </c>
      <c r="Q78" t="s">
        <v>792</v>
      </c>
      <c r="X78" s="136">
        <v>550</v>
      </c>
      <c r="AB78" s="139" t="s">
        <v>316</v>
      </c>
      <c r="AC78" s="140" t="s">
        <v>1276</v>
      </c>
      <c r="AF78" s="143" t="s">
        <v>698</v>
      </c>
      <c r="AG78" s="144" t="s">
        <v>152</v>
      </c>
      <c r="AI78" s="173"/>
      <c r="AJ78" s="174"/>
    </row>
    <row r="79" spans="1:36" ht="13.5" thickBot="1">
      <c r="A79" s="38" t="s">
        <v>1341</v>
      </c>
      <c r="B79" s="47">
        <v>400</v>
      </c>
      <c r="C79" t="s">
        <v>42</v>
      </c>
      <c r="D79" s="40" t="s">
        <v>1446</v>
      </c>
      <c r="E79" s="40" t="s">
        <v>1794</v>
      </c>
      <c r="F79" s="39" t="s">
        <v>1209</v>
      </c>
      <c r="G79" s="40" t="s">
        <v>1422</v>
      </c>
      <c r="H79" s="40" t="s">
        <v>1209</v>
      </c>
      <c r="I79" s="39" t="s">
        <v>1212</v>
      </c>
      <c r="J79" s="39" t="s">
        <v>1135</v>
      </c>
      <c r="K79" s="40" t="s">
        <v>45</v>
      </c>
      <c r="L79" s="39" t="s">
        <v>1136</v>
      </c>
      <c r="M79" s="49" t="s">
        <v>1137</v>
      </c>
      <c r="N79" s="39" t="s">
        <v>1138</v>
      </c>
      <c r="O79" s="39" t="s">
        <v>1139</v>
      </c>
      <c r="P79" s="49" t="s">
        <v>1413</v>
      </c>
      <c r="Q79" t="s">
        <v>792</v>
      </c>
      <c r="X79" s="135" t="s">
        <v>1490</v>
      </c>
      <c r="AB79" s="139" t="s">
        <v>317</v>
      </c>
      <c r="AC79" s="140" t="s">
        <v>1277</v>
      </c>
      <c r="AF79" s="143" t="s">
        <v>699</v>
      </c>
      <c r="AG79" s="144" t="s">
        <v>153</v>
      </c>
      <c r="AI79" s="173"/>
      <c r="AJ79" s="174"/>
    </row>
    <row r="80" spans="1:36" ht="13.5" thickBot="1">
      <c r="A80" t="s">
        <v>1342</v>
      </c>
      <c r="B80" s="47">
        <v>404</v>
      </c>
      <c r="C80" t="s">
        <v>42</v>
      </c>
      <c r="D80" s="40" t="s">
        <v>1446</v>
      </c>
      <c r="E80" s="40" t="s">
        <v>1794</v>
      </c>
      <c r="F80" s="39" t="s">
        <v>1209</v>
      </c>
      <c r="G80" s="40" t="s">
        <v>1422</v>
      </c>
      <c r="H80" s="40" t="s">
        <v>1209</v>
      </c>
      <c r="I80" s="39" t="s">
        <v>1212</v>
      </c>
      <c r="J80" s="39" t="s">
        <v>1135</v>
      </c>
      <c r="K80" s="40" t="s">
        <v>1209</v>
      </c>
      <c r="L80" s="39" t="s">
        <v>285</v>
      </c>
      <c r="M80" s="39" t="s">
        <v>286</v>
      </c>
      <c r="N80" s="39" t="s">
        <v>1138</v>
      </c>
      <c r="O80" s="39" t="s">
        <v>1788</v>
      </c>
      <c r="P80" s="49" t="s">
        <v>1413</v>
      </c>
      <c r="Q80" t="s">
        <v>792</v>
      </c>
      <c r="X80" s="135">
        <v>554</v>
      </c>
      <c r="AB80" s="139" t="s">
        <v>318</v>
      </c>
      <c r="AC80" s="140" t="s">
        <v>1278</v>
      </c>
      <c r="AF80" s="143" t="s">
        <v>700</v>
      </c>
      <c r="AG80" s="144" t="s">
        <v>154</v>
      </c>
      <c r="AI80" s="173"/>
      <c r="AJ80" s="174"/>
    </row>
    <row r="81" spans="1:36" ht="13.5" thickBot="1">
      <c r="A81" s="40" t="s">
        <v>110</v>
      </c>
      <c r="B81" s="47">
        <v>511</v>
      </c>
      <c r="C81" t="s">
        <v>1207</v>
      </c>
      <c r="D81" s="40" t="s">
        <v>1020</v>
      </c>
      <c r="E81" s="40" t="s">
        <v>1020</v>
      </c>
      <c r="F81" s="49" t="s">
        <v>1024</v>
      </c>
      <c r="G81" s="40" t="s">
        <v>1632</v>
      </c>
      <c r="H81" s="40" t="s">
        <v>1211</v>
      </c>
      <c r="I81" s="39" t="s">
        <v>1212</v>
      </c>
      <c r="J81" s="39" t="s">
        <v>111</v>
      </c>
      <c r="K81" s="40" t="s">
        <v>1142</v>
      </c>
      <c r="L81" s="39" t="s">
        <v>196</v>
      </c>
      <c r="M81" s="39" t="s">
        <v>197</v>
      </c>
      <c r="N81" s="39" t="s">
        <v>1019</v>
      </c>
      <c r="O81" s="39" t="s">
        <v>808</v>
      </c>
      <c r="P81" s="39" t="s">
        <v>45</v>
      </c>
      <c r="Q81" t="s">
        <v>792</v>
      </c>
      <c r="X81" s="135">
        <v>558</v>
      </c>
      <c r="AB81" s="139" t="s">
        <v>319</v>
      </c>
      <c r="AC81" s="140" t="s">
        <v>1279</v>
      </c>
      <c r="AF81" s="143" t="s">
        <v>701</v>
      </c>
      <c r="AG81" s="144" t="s">
        <v>155</v>
      </c>
      <c r="AI81" s="173"/>
      <c r="AJ81" s="174"/>
    </row>
    <row r="82" spans="1:36" ht="13.5" thickBot="1">
      <c r="A82" s="38" t="s">
        <v>631</v>
      </c>
      <c r="B82" s="47">
        <v>655</v>
      </c>
      <c r="C82" t="s">
        <v>1207</v>
      </c>
      <c r="D82" s="40" t="s">
        <v>1020</v>
      </c>
      <c r="E82" s="40" t="s">
        <v>1208</v>
      </c>
      <c r="F82" s="39" t="s">
        <v>1209</v>
      </c>
      <c r="G82" s="40" t="s">
        <v>1858</v>
      </c>
      <c r="H82" s="40" t="s">
        <v>1211</v>
      </c>
      <c r="I82" s="39" t="s">
        <v>1212</v>
      </c>
      <c r="J82" s="40" t="s">
        <v>1794</v>
      </c>
      <c r="K82" s="40" t="s">
        <v>1211</v>
      </c>
      <c r="L82" s="40" t="s">
        <v>1222</v>
      </c>
      <c r="M82" s="39" t="s">
        <v>632</v>
      </c>
      <c r="N82" s="39" t="s">
        <v>633</v>
      </c>
      <c r="O82" s="39" t="s">
        <v>1730</v>
      </c>
      <c r="P82" s="39" t="s">
        <v>45</v>
      </c>
      <c r="Q82" t="s">
        <v>1914</v>
      </c>
      <c r="X82" s="134">
        <v>560</v>
      </c>
      <c r="AB82" s="139" t="s">
        <v>320</v>
      </c>
      <c r="AC82" s="140" t="s">
        <v>1280</v>
      </c>
      <c r="AF82" s="143" t="s">
        <v>702</v>
      </c>
      <c r="AG82" s="144" t="s">
        <v>156</v>
      </c>
      <c r="AI82" s="173"/>
      <c r="AJ82" s="174"/>
    </row>
    <row r="83" spans="1:36" ht="13.5" thickBot="1">
      <c r="A83" s="38" t="s">
        <v>287</v>
      </c>
      <c r="B83" s="47">
        <v>408</v>
      </c>
      <c r="C83" t="s">
        <v>1207</v>
      </c>
      <c r="D83" s="40" t="s">
        <v>1020</v>
      </c>
      <c r="E83" s="40" t="s">
        <v>1020</v>
      </c>
      <c r="F83" s="49" t="s">
        <v>1024</v>
      </c>
      <c r="G83" s="40" t="s">
        <v>1020</v>
      </c>
      <c r="H83" s="40" t="s">
        <v>1020</v>
      </c>
      <c r="I83" s="39" t="s">
        <v>1212</v>
      </c>
      <c r="J83" s="40" t="s">
        <v>1020</v>
      </c>
      <c r="K83" s="40" t="s">
        <v>1020</v>
      </c>
      <c r="L83" s="40" t="s">
        <v>1020</v>
      </c>
      <c r="M83" s="40" t="s">
        <v>1020</v>
      </c>
      <c r="N83" s="40" t="s">
        <v>1020</v>
      </c>
      <c r="O83" s="40" t="s">
        <v>1020</v>
      </c>
      <c r="P83" s="40" t="s">
        <v>1208</v>
      </c>
      <c r="Q83" t="s">
        <v>1914</v>
      </c>
      <c r="X83" s="135">
        <v>561</v>
      </c>
      <c r="AB83" s="139" t="s">
        <v>321</v>
      </c>
      <c r="AC83" s="140" t="s">
        <v>1281</v>
      </c>
      <c r="AF83" s="143" t="s">
        <v>703</v>
      </c>
      <c r="AG83" s="144" t="s">
        <v>157</v>
      </c>
      <c r="AI83" s="173"/>
      <c r="AJ83" s="174"/>
    </row>
    <row r="84" spans="1:36" ht="13.5" thickBot="1">
      <c r="A84" s="38" t="s">
        <v>288</v>
      </c>
      <c r="B84" s="47">
        <v>409</v>
      </c>
      <c r="C84" t="s">
        <v>1207</v>
      </c>
      <c r="D84" s="40" t="s">
        <v>1020</v>
      </c>
      <c r="E84" s="40" t="s">
        <v>1020</v>
      </c>
      <c r="F84" s="49" t="s">
        <v>1024</v>
      </c>
      <c r="G84" s="40" t="s">
        <v>1020</v>
      </c>
      <c r="H84" s="40" t="s">
        <v>1020</v>
      </c>
      <c r="I84" s="39" t="s">
        <v>1212</v>
      </c>
      <c r="J84" s="40" t="s">
        <v>1020</v>
      </c>
      <c r="K84" s="40" t="s">
        <v>1020</v>
      </c>
      <c r="L84" s="40" t="s">
        <v>1020</v>
      </c>
      <c r="M84" s="40" t="s">
        <v>1020</v>
      </c>
      <c r="N84" s="40" t="s">
        <v>1020</v>
      </c>
      <c r="O84" s="40" t="s">
        <v>1020</v>
      </c>
      <c r="P84" s="39" t="s">
        <v>289</v>
      </c>
      <c r="Q84" t="s">
        <v>1914</v>
      </c>
      <c r="X84" s="135">
        <v>562</v>
      </c>
      <c r="AB84" s="139" t="s">
        <v>322</v>
      </c>
      <c r="AC84" s="140" t="s">
        <v>1282</v>
      </c>
      <c r="AF84" s="143" t="s">
        <v>704</v>
      </c>
      <c r="AG84" s="144" t="s">
        <v>158</v>
      </c>
      <c r="AI84" s="173"/>
      <c r="AJ84" s="174"/>
    </row>
    <row r="85" spans="1:36" ht="13.5" thickBot="1">
      <c r="A85" s="38" t="s">
        <v>106</v>
      </c>
      <c r="B85" s="47">
        <v>490</v>
      </c>
      <c r="C85" t="s">
        <v>1207</v>
      </c>
      <c r="D85" s="40" t="s">
        <v>1020</v>
      </c>
      <c r="E85" s="40" t="s">
        <v>1020</v>
      </c>
      <c r="F85" s="39" t="s">
        <v>1209</v>
      </c>
      <c r="G85" s="40" t="s">
        <v>1858</v>
      </c>
      <c r="H85" s="40" t="s">
        <v>1222</v>
      </c>
      <c r="I85" s="39" t="s">
        <v>1212</v>
      </c>
      <c r="J85" s="40" t="s">
        <v>1423</v>
      </c>
      <c r="K85" s="40" t="s">
        <v>1209</v>
      </c>
      <c r="L85" s="40" t="s">
        <v>1222</v>
      </c>
      <c r="M85" s="49" t="s">
        <v>107</v>
      </c>
      <c r="N85" s="39" t="s">
        <v>108</v>
      </c>
      <c r="O85" s="39" t="s">
        <v>1418</v>
      </c>
      <c r="P85" s="39" t="s">
        <v>289</v>
      </c>
      <c r="Q85" t="s">
        <v>1914</v>
      </c>
      <c r="X85" s="135">
        <v>566</v>
      </c>
      <c r="AB85" s="139" t="s">
        <v>323</v>
      </c>
      <c r="AC85" s="140" t="s">
        <v>1283</v>
      </c>
      <c r="AF85" s="143" t="s">
        <v>705</v>
      </c>
      <c r="AG85" s="144" t="s">
        <v>159</v>
      </c>
      <c r="AI85" s="173"/>
      <c r="AJ85" s="174"/>
    </row>
    <row r="86" spans="1:36" ht="13.5" thickBot="1">
      <c r="A86" s="38" t="s">
        <v>2</v>
      </c>
      <c r="B86" s="47">
        <v>666</v>
      </c>
      <c r="C86" t="s">
        <v>1207</v>
      </c>
      <c r="D86" s="40" t="s">
        <v>1020</v>
      </c>
      <c r="E86" s="40" t="s">
        <v>1020</v>
      </c>
      <c r="F86" s="39" t="s">
        <v>1209</v>
      </c>
      <c r="G86" s="40" t="s">
        <v>1858</v>
      </c>
      <c r="H86" s="40" t="s">
        <v>1211</v>
      </c>
      <c r="I86" s="39" t="s">
        <v>1212</v>
      </c>
      <c r="J86" s="40" t="s">
        <v>1423</v>
      </c>
      <c r="K86" s="40" t="s">
        <v>1211</v>
      </c>
      <c r="L86" s="49" t="s">
        <v>3</v>
      </c>
      <c r="M86" s="39" t="s">
        <v>3</v>
      </c>
      <c r="N86" s="40" t="s">
        <v>1222</v>
      </c>
      <c r="O86" s="39" t="s">
        <v>4</v>
      </c>
      <c r="P86" s="39" t="s">
        <v>289</v>
      </c>
      <c r="Q86" t="s">
        <v>1914</v>
      </c>
      <c r="X86" s="135">
        <v>568</v>
      </c>
      <c r="AB86" s="139" t="s">
        <v>324</v>
      </c>
      <c r="AC86" s="140" t="s">
        <v>1284</v>
      </c>
      <c r="AF86" s="143" t="s">
        <v>706</v>
      </c>
      <c r="AG86" s="144" t="s">
        <v>160</v>
      </c>
      <c r="AI86" s="173"/>
      <c r="AJ86" s="174"/>
    </row>
    <row r="87" spans="1:36" ht="13.5" thickBot="1">
      <c r="A87" s="38" t="s">
        <v>1053</v>
      </c>
      <c r="B87" s="47">
        <v>410</v>
      </c>
      <c r="C87" t="s">
        <v>1231</v>
      </c>
      <c r="D87" s="39" t="s">
        <v>290</v>
      </c>
      <c r="E87" s="39" t="s">
        <v>291</v>
      </c>
      <c r="F87" s="39" t="s">
        <v>1209</v>
      </c>
      <c r="G87" s="40" t="s">
        <v>1422</v>
      </c>
      <c r="H87" s="40" t="s">
        <v>45</v>
      </c>
      <c r="I87" s="39" t="s">
        <v>1212</v>
      </c>
      <c r="J87" s="40" t="s">
        <v>1228</v>
      </c>
      <c r="K87" s="40" t="s">
        <v>1228</v>
      </c>
      <c r="L87" s="40" t="s">
        <v>1222</v>
      </c>
      <c r="M87" s="39" t="s">
        <v>292</v>
      </c>
      <c r="N87" s="40" t="s">
        <v>1222</v>
      </c>
      <c r="O87" s="39" t="s">
        <v>60</v>
      </c>
      <c r="P87" s="49" t="s">
        <v>1794</v>
      </c>
      <c r="Q87" t="s">
        <v>792</v>
      </c>
      <c r="X87" s="135">
        <v>571</v>
      </c>
      <c r="AB87" s="139" t="s">
        <v>325</v>
      </c>
      <c r="AC87" s="140" t="s">
        <v>1285</v>
      </c>
      <c r="AF87" s="143" t="s">
        <v>707</v>
      </c>
      <c r="AG87" s="144" t="s">
        <v>161</v>
      </c>
      <c r="AI87" s="173"/>
      <c r="AJ87" s="174"/>
    </row>
    <row r="88" spans="1:36" ht="13.5" thickBot="1">
      <c r="A88" s="38" t="s">
        <v>61</v>
      </c>
      <c r="B88" s="47">
        <v>412</v>
      </c>
      <c r="C88" t="s">
        <v>1207</v>
      </c>
      <c r="D88" s="49" t="s">
        <v>1926</v>
      </c>
      <c r="E88" s="39" t="s">
        <v>1856</v>
      </c>
      <c r="F88" s="49" t="s">
        <v>1024</v>
      </c>
      <c r="G88" s="40" t="s">
        <v>1422</v>
      </c>
      <c r="H88" s="40" t="s">
        <v>45</v>
      </c>
      <c r="I88" s="39" t="s">
        <v>1212</v>
      </c>
      <c r="J88" s="40" t="s">
        <v>1927</v>
      </c>
      <c r="K88" s="40" t="s">
        <v>1228</v>
      </c>
      <c r="L88" s="39" t="s">
        <v>1917</v>
      </c>
      <c r="M88" s="39" t="s">
        <v>1928</v>
      </c>
      <c r="N88" s="39" t="s">
        <v>1929</v>
      </c>
      <c r="O88" s="39" t="s">
        <v>1788</v>
      </c>
      <c r="P88" s="49" t="s">
        <v>1794</v>
      </c>
      <c r="Q88" t="s">
        <v>1218</v>
      </c>
      <c r="X88" s="135">
        <v>572</v>
      </c>
      <c r="AB88" s="139" t="s">
        <v>326</v>
      </c>
      <c r="AC88" s="140" t="s">
        <v>1286</v>
      </c>
      <c r="AF88" s="143" t="s">
        <v>708</v>
      </c>
      <c r="AG88" s="144" t="s">
        <v>162</v>
      </c>
      <c r="AI88" s="173"/>
      <c r="AJ88" s="174"/>
    </row>
    <row r="89" spans="1:36" ht="13.5" thickBot="1">
      <c r="A89" s="38" t="s">
        <v>1054</v>
      </c>
      <c r="B89" s="47">
        <v>548</v>
      </c>
      <c r="C89" t="s">
        <v>1207</v>
      </c>
      <c r="D89" s="40" t="s">
        <v>1020</v>
      </c>
      <c r="E89" s="40" t="s">
        <v>1020</v>
      </c>
      <c r="F89" s="39" t="s">
        <v>1209</v>
      </c>
      <c r="G89" s="40" t="s">
        <v>1858</v>
      </c>
      <c r="H89" s="40" t="s">
        <v>1211</v>
      </c>
      <c r="I89" s="39" t="s">
        <v>1212</v>
      </c>
      <c r="J89" s="40" t="s">
        <v>1423</v>
      </c>
      <c r="K89" s="40"/>
      <c r="L89" s="39" t="s">
        <v>1321</v>
      </c>
      <c r="M89" s="39" t="s">
        <v>1322</v>
      </c>
      <c r="N89" s="39" t="s">
        <v>1346</v>
      </c>
      <c r="O89" s="39" t="s">
        <v>1347</v>
      </c>
      <c r="P89" s="39" t="s">
        <v>45</v>
      </c>
      <c r="Q89" s="48" t="s">
        <v>1348</v>
      </c>
      <c r="X89" s="135">
        <v>574</v>
      </c>
      <c r="AB89" s="139" t="s">
        <v>327</v>
      </c>
      <c r="AC89" s="140" t="s">
        <v>1287</v>
      </c>
      <c r="AF89" s="143" t="s">
        <v>709</v>
      </c>
      <c r="AG89" s="144" t="s">
        <v>163</v>
      </c>
      <c r="AI89" s="173"/>
      <c r="AJ89" s="174"/>
    </row>
    <row r="90" spans="1:36" ht="13.5" thickBot="1">
      <c r="A90" s="38" t="s">
        <v>1055</v>
      </c>
      <c r="B90" s="47">
        <v>561</v>
      </c>
      <c r="C90" t="s">
        <v>1207</v>
      </c>
      <c r="D90" s="39" t="s">
        <v>1438</v>
      </c>
      <c r="E90" s="39" t="s">
        <v>1977</v>
      </c>
      <c r="F90" s="49" t="s">
        <v>1024</v>
      </c>
      <c r="G90" s="40" t="s">
        <v>1422</v>
      </c>
      <c r="H90" s="40" t="s">
        <v>44</v>
      </c>
      <c r="I90" s="39" t="s">
        <v>1212</v>
      </c>
      <c r="J90" s="40" t="s">
        <v>1228</v>
      </c>
      <c r="K90" s="40" t="s">
        <v>282</v>
      </c>
      <c r="L90" s="40" t="s">
        <v>1222</v>
      </c>
      <c r="M90" s="39" t="s">
        <v>1978</v>
      </c>
      <c r="N90" s="39" t="s">
        <v>1979</v>
      </c>
      <c r="O90" s="39" t="s">
        <v>1139</v>
      </c>
      <c r="P90" s="39" t="s">
        <v>1794</v>
      </c>
      <c r="Q90" t="s">
        <v>792</v>
      </c>
      <c r="X90" s="135">
        <v>575</v>
      </c>
      <c r="AB90" s="139" t="s">
        <v>328</v>
      </c>
      <c r="AC90" s="140" t="s">
        <v>1288</v>
      </c>
      <c r="AF90" s="143" t="s">
        <v>710</v>
      </c>
      <c r="AG90" s="144" t="s">
        <v>164</v>
      </c>
      <c r="AI90" s="173"/>
      <c r="AJ90" s="174"/>
    </row>
    <row r="91" spans="1:36" ht="13.5" thickBot="1">
      <c r="A91" s="38" t="s">
        <v>795</v>
      </c>
      <c r="B91" s="47">
        <v>422</v>
      </c>
      <c r="C91" t="s">
        <v>42</v>
      </c>
      <c r="D91" s="40" t="s">
        <v>1784</v>
      </c>
      <c r="E91" s="40" t="s">
        <v>1208</v>
      </c>
      <c r="F91" s="49" t="s">
        <v>1024</v>
      </c>
      <c r="G91" s="40" t="s">
        <v>1422</v>
      </c>
      <c r="H91" s="40" t="s">
        <v>1930</v>
      </c>
      <c r="I91" s="39" t="s">
        <v>1212</v>
      </c>
      <c r="J91" s="39" t="s">
        <v>1209</v>
      </c>
      <c r="K91" s="40" t="s">
        <v>1211</v>
      </c>
      <c r="L91" s="40" t="s">
        <v>1222</v>
      </c>
      <c r="M91" s="40" t="s">
        <v>1228</v>
      </c>
      <c r="N91" s="39" t="s">
        <v>1931</v>
      </c>
      <c r="O91" s="39" t="s">
        <v>1035</v>
      </c>
      <c r="P91" s="39" t="s">
        <v>538</v>
      </c>
      <c r="Q91" s="38" t="s">
        <v>1789</v>
      </c>
      <c r="X91" s="135">
        <v>578</v>
      </c>
      <c r="AB91" s="139" t="s">
        <v>329</v>
      </c>
      <c r="AC91" s="140" t="s">
        <v>1289</v>
      </c>
      <c r="AF91" s="143" t="s">
        <v>711</v>
      </c>
      <c r="AG91" s="144" t="s">
        <v>165</v>
      </c>
      <c r="AI91" s="173"/>
      <c r="AJ91" s="174"/>
    </row>
    <row r="92" spans="1:36" ht="13.5" thickBot="1">
      <c r="A92" s="38" t="s">
        <v>796</v>
      </c>
      <c r="B92" s="47" t="s">
        <v>797</v>
      </c>
      <c r="C92" t="s">
        <v>42</v>
      </c>
      <c r="D92" s="40" t="s">
        <v>1784</v>
      </c>
      <c r="E92" s="40" t="s">
        <v>1208</v>
      </c>
      <c r="F92" s="49" t="s">
        <v>1024</v>
      </c>
      <c r="G92" s="40" t="s">
        <v>1422</v>
      </c>
      <c r="H92" s="40" t="s">
        <v>1930</v>
      </c>
      <c r="I92" s="39" t="s">
        <v>1212</v>
      </c>
      <c r="J92" s="39" t="s">
        <v>45</v>
      </c>
      <c r="K92" s="40" t="s">
        <v>1211</v>
      </c>
      <c r="L92" s="39" t="s">
        <v>1478</v>
      </c>
      <c r="M92" s="39" t="s">
        <v>1479</v>
      </c>
      <c r="N92" s="39" t="s">
        <v>1480</v>
      </c>
      <c r="O92" s="39" t="s">
        <v>1035</v>
      </c>
      <c r="P92" s="39" t="s">
        <v>538</v>
      </c>
      <c r="Q92" s="38" t="s">
        <v>1789</v>
      </c>
      <c r="X92" s="135">
        <v>580</v>
      </c>
      <c r="AB92" s="139" t="s">
        <v>330</v>
      </c>
      <c r="AC92" s="140" t="s">
        <v>1290</v>
      </c>
      <c r="AF92" s="143" t="s">
        <v>712</v>
      </c>
      <c r="AG92" s="144" t="s">
        <v>166</v>
      </c>
      <c r="AI92" s="173"/>
      <c r="AJ92" s="174"/>
    </row>
    <row r="93" spans="1:36" ht="13.5" thickBot="1">
      <c r="A93" s="38" t="s">
        <v>1932</v>
      </c>
      <c r="B93" s="47">
        <v>423</v>
      </c>
      <c r="C93" t="s">
        <v>42</v>
      </c>
      <c r="D93" s="39" t="s">
        <v>43</v>
      </c>
      <c r="E93" s="40" t="s">
        <v>1208</v>
      </c>
      <c r="F93" s="49" t="s">
        <v>1024</v>
      </c>
      <c r="G93" s="40" t="s">
        <v>1422</v>
      </c>
      <c r="H93" s="40" t="s">
        <v>44</v>
      </c>
      <c r="I93" s="39" t="s">
        <v>1212</v>
      </c>
      <c r="J93" s="40" t="s">
        <v>45</v>
      </c>
      <c r="K93" s="40" t="s">
        <v>1209</v>
      </c>
      <c r="L93" s="40" t="s">
        <v>1222</v>
      </c>
      <c r="M93" s="40" t="s">
        <v>1222</v>
      </c>
      <c r="N93" s="40" t="s">
        <v>1222</v>
      </c>
      <c r="O93" s="39" t="s">
        <v>60</v>
      </c>
      <c r="P93" s="39" t="s">
        <v>538</v>
      </c>
      <c r="Q93" t="s">
        <v>792</v>
      </c>
      <c r="X93" s="135">
        <v>582</v>
      </c>
      <c r="AB93" s="139" t="s">
        <v>331</v>
      </c>
      <c r="AC93" s="140" t="s">
        <v>1291</v>
      </c>
      <c r="AF93" s="143" t="s">
        <v>713</v>
      </c>
      <c r="AG93" s="144" t="s">
        <v>167</v>
      </c>
      <c r="AI93" s="173"/>
      <c r="AJ93" s="174"/>
    </row>
    <row r="94" spans="1:36" ht="13.5" thickBot="1">
      <c r="A94" s="38" t="s">
        <v>798</v>
      </c>
      <c r="B94" s="47">
        <v>320</v>
      </c>
      <c r="C94" t="s">
        <v>42</v>
      </c>
      <c r="D94" s="39" t="s">
        <v>43</v>
      </c>
      <c r="E94" s="40" t="s">
        <v>1208</v>
      </c>
      <c r="F94" s="39" t="s">
        <v>1209</v>
      </c>
      <c r="G94" s="40" t="s">
        <v>1422</v>
      </c>
      <c r="H94" s="40" t="s">
        <v>44</v>
      </c>
      <c r="I94" s="39" t="s">
        <v>1212</v>
      </c>
      <c r="J94" s="40" t="s">
        <v>45</v>
      </c>
      <c r="K94" s="40" t="s">
        <v>1209</v>
      </c>
      <c r="L94" s="40" t="s">
        <v>1222</v>
      </c>
      <c r="M94" s="39" t="s">
        <v>46</v>
      </c>
      <c r="N94" s="40" t="s">
        <v>1222</v>
      </c>
      <c r="O94" s="39" t="s">
        <v>47</v>
      </c>
      <c r="P94" s="39" t="s">
        <v>48</v>
      </c>
      <c r="Q94" t="s">
        <v>792</v>
      </c>
      <c r="X94" s="135">
        <v>584</v>
      </c>
      <c r="AB94" s="139" t="s">
        <v>332</v>
      </c>
      <c r="AC94" s="140" t="s">
        <v>1292</v>
      </c>
      <c r="AF94" s="143" t="s">
        <v>714</v>
      </c>
      <c r="AG94" s="144" t="s">
        <v>168</v>
      </c>
      <c r="AI94" s="173"/>
      <c r="AJ94" s="174"/>
    </row>
    <row r="95" spans="1:36" ht="13.5" thickBot="1">
      <c r="A95" s="38" t="s">
        <v>9</v>
      </c>
      <c r="B95" s="47">
        <v>388</v>
      </c>
      <c r="C95" t="s">
        <v>42</v>
      </c>
      <c r="D95" s="39" t="s">
        <v>43</v>
      </c>
      <c r="E95" s="40" t="s">
        <v>1208</v>
      </c>
      <c r="F95" s="49" t="s">
        <v>1024</v>
      </c>
      <c r="G95" s="40" t="s">
        <v>1858</v>
      </c>
      <c r="H95" s="40" t="s">
        <v>44</v>
      </c>
      <c r="I95" s="39" t="s">
        <v>1212</v>
      </c>
      <c r="J95" s="40" t="s">
        <v>45</v>
      </c>
      <c r="K95" s="40" t="s">
        <v>1209</v>
      </c>
      <c r="L95" s="40" t="s">
        <v>1222</v>
      </c>
      <c r="M95" s="39" t="s">
        <v>549</v>
      </c>
      <c r="N95" s="40" t="s">
        <v>1222</v>
      </c>
      <c r="O95" s="39" t="s">
        <v>1955</v>
      </c>
      <c r="P95" s="39" t="s">
        <v>538</v>
      </c>
      <c r="Q95" s="38" t="s">
        <v>1789</v>
      </c>
      <c r="X95" s="136">
        <v>585</v>
      </c>
      <c r="AB95" s="139" t="s">
        <v>333</v>
      </c>
      <c r="AC95" s="140" t="s">
        <v>1293</v>
      </c>
      <c r="AF95" s="143" t="s">
        <v>715</v>
      </c>
      <c r="AG95" s="144" t="s">
        <v>169</v>
      </c>
      <c r="AI95" s="173"/>
      <c r="AJ95" s="174"/>
    </row>
    <row r="96" spans="1:36" ht="13.5" thickBot="1">
      <c r="A96" s="38" t="s">
        <v>213</v>
      </c>
      <c r="B96" s="47">
        <v>464</v>
      </c>
      <c r="C96" t="s">
        <v>1207</v>
      </c>
      <c r="D96" s="39" t="s">
        <v>43</v>
      </c>
      <c r="E96" s="40" t="s">
        <v>1211</v>
      </c>
      <c r="F96" s="39" t="s">
        <v>1209</v>
      </c>
      <c r="G96" s="40" t="s">
        <v>1858</v>
      </c>
      <c r="H96" s="40" t="s">
        <v>44</v>
      </c>
      <c r="I96" s="39" t="s">
        <v>1212</v>
      </c>
      <c r="J96" s="40" t="s">
        <v>1228</v>
      </c>
      <c r="K96" s="40" t="s">
        <v>214</v>
      </c>
      <c r="L96" s="40" t="s">
        <v>1222</v>
      </c>
      <c r="M96" s="39" t="s">
        <v>215</v>
      </c>
      <c r="N96" s="39" t="s">
        <v>216</v>
      </c>
      <c r="O96" s="49" t="s">
        <v>221</v>
      </c>
      <c r="P96" s="39" t="s">
        <v>538</v>
      </c>
      <c r="Q96" s="48" t="s">
        <v>1218</v>
      </c>
      <c r="X96" s="135">
        <v>587</v>
      </c>
      <c r="AB96" s="139" t="s">
        <v>334</v>
      </c>
      <c r="AC96" s="140" t="s">
        <v>1294</v>
      </c>
      <c r="AF96" s="143" t="s">
        <v>716</v>
      </c>
      <c r="AG96" s="144" t="s">
        <v>170</v>
      </c>
      <c r="AI96" s="173"/>
      <c r="AJ96" s="174"/>
    </row>
    <row r="97" spans="1:36" ht="13.5" thickBot="1">
      <c r="A97" s="38" t="s">
        <v>1487</v>
      </c>
      <c r="B97" s="47" t="s">
        <v>1488</v>
      </c>
      <c r="C97" t="s">
        <v>1231</v>
      </c>
      <c r="D97" s="39" t="s">
        <v>43</v>
      </c>
      <c r="E97" s="40" t="s">
        <v>1208</v>
      </c>
      <c r="F97" s="39" t="s">
        <v>535</v>
      </c>
      <c r="G97" s="40" t="s">
        <v>1422</v>
      </c>
      <c r="H97" s="40" t="s">
        <v>1930</v>
      </c>
      <c r="I97" s="39" t="s">
        <v>1212</v>
      </c>
      <c r="J97" s="40" t="s">
        <v>45</v>
      </c>
      <c r="K97" s="40" t="s">
        <v>45</v>
      </c>
      <c r="L97" s="40" t="s">
        <v>1222</v>
      </c>
      <c r="M97" s="39" t="s">
        <v>1340</v>
      </c>
      <c r="N97" s="39" t="s">
        <v>113</v>
      </c>
      <c r="O97" s="39" t="s">
        <v>1955</v>
      </c>
      <c r="P97" s="39" t="s">
        <v>45</v>
      </c>
      <c r="Q97" s="48" t="s">
        <v>1789</v>
      </c>
      <c r="X97" s="135" t="s">
        <v>23</v>
      </c>
      <c r="AB97" s="139" t="s">
        <v>335</v>
      </c>
      <c r="AC97" s="140" t="s">
        <v>1295</v>
      </c>
      <c r="AF97" s="143" t="s">
        <v>717</v>
      </c>
      <c r="AG97" s="144" t="s">
        <v>1635</v>
      </c>
      <c r="AI97" s="173"/>
      <c r="AJ97" s="174"/>
    </row>
    <row r="98" spans="1:36" ht="13.5" thickBot="1">
      <c r="A98" s="38" t="s">
        <v>1489</v>
      </c>
      <c r="B98" s="47" t="s">
        <v>1490</v>
      </c>
      <c r="C98" t="s">
        <v>1231</v>
      </c>
      <c r="D98" s="39" t="s">
        <v>43</v>
      </c>
      <c r="E98" s="40" t="s">
        <v>1208</v>
      </c>
      <c r="F98" s="39" t="s">
        <v>535</v>
      </c>
      <c r="G98" s="40" t="s">
        <v>1422</v>
      </c>
      <c r="H98" s="39" t="s">
        <v>44</v>
      </c>
      <c r="I98" s="39" t="s">
        <v>1212</v>
      </c>
      <c r="J98" s="40" t="s">
        <v>45</v>
      </c>
      <c r="K98" s="40" t="s">
        <v>45</v>
      </c>
      <c r="L98" s="40" t="s">
        <v>1222</v>
      </c>
      <c r="M98" s="39" t="s">
        <v>1340</v>
      </c>
      <c r="N98" s="39" t="s">
        <v>113</v>
      </c>
      <c r="O98" s="39" t="s">
        <v>47</v>
      </c>
      <c r="P98" s="39" t="s">
        <v>45</v>
      </c>
      <c r="Q98" s="48" t="s">
        <v>1789</v>
      </c>
      <c r="X98" s="135" t="s">
        <v>24</v>
      </c>
      <c r="AB98" s="139" t="s">
        <v>419</v>
      </c>
      <c r="AC98" s="140" t="s">
        <v>1296</v>
      </c>
      <c r="AF98" s="143" t="s">
        <v>718</v>
      </c>
      <c r="AG98" s="144" t="s">
        <v>1636</v>
      </c>
      <c r="AI98" s="173"/>
      <c r="AJ98" s="174"/>
    </row>
    <row r="99" spans="1:36" ht="13.5" thickBot="1">
      <c r="A99" s="38" t="s">
        <v>10</v>
      </c>
      <c r="B99" s="47">
        <v>436</v>
      </c>
      <c r="C99" t="s">
        <v>1231</v>
      </c>
      <c r="D99" s="39" t="s">
        <v>43</v>
      </c>
      <c r="E99" s="40" t="s">
        <v>1208</v>
      </c>
      <c r="F99" s="39" t="s">
        <v>535</v>
      </c>
      <c r="G99" s="40" t="s">
        <v>1422</v>
      </c>
      <c r="H99" s="40" t="s">
        <v>44</v>
      </c>
      <c r="I99" s="39" t="s">
        <v>1212</v>
      </c>
      <c r="J99" s="40" t="s">
        <v>45</v>
      </c>
      <c r="K99" s="40" t="s">
        <v>45</v>
      </c>
      <c r="L99" s="40" t="s">
        <v>1222</v>
      </c>
      <c r="M99" s="39" t="s">
        <v>1340</v>
      </c>
      <c r="N99" s="39" t="s">
        <v>113</v>
      </c>
      <c r="O99" s="39" t="s">
        <v>60</v>
      </c>
      <c r="P99" s="39" t="s">
        <v>45</v>
      </c>
      <c r="Q99" s="48" t="s">
        <v>1789</v>
      </c>
      <c r="X99" s="135">
        <v>590</v>
      </c>
      <c r="AB99" s="139" t="s">
        <v>1297</v>
      </c>
      <c r="AC99" s="140" t="s">
        <v>1298</v>
      </c>
      <c r="AF99" s="143" t="s">
        <v>719</v>
      </c>
      <c r="AG99" s="144" t="s">
        <v>1637</v>
      </c>
      <c r="AI99" s="173"/>
      <c r="AJ99" s="174"/>
    </row>
    <row r="100" spans="1:36" ht="13.5" thickBot="1">
      <c r="A100" s="38" t="s">
        <v>1014</v>
      </c>
      <c r="B100" s="47">
        <v>442</v>
      </c>
      <c r="C100" t="s">
        <v>1207</v>
      </c>
      <c r="D100" s="39" t="s">
        <v>43</v>
      </c>
      <c r="E100" s="39" t="s">
        <v>1039</v>
      </c>
      <c r="F100" s="39" t="s">
        <v>535</v>
      </c>
      <c r="G100" s="40" t="s">
        <v>1858</v>
      </c>
      <c r="H100" s="39" t="s">
        <v>115</v>
      </c>
      <c r="I100" s="39" t="s">
        <v>1212</v>
      </c>
      <c r="J100" s="49" t="s">
        <v>1424</v>
      </c>
      <c r="K100" s="40" t="s">
        <v>1425</v>
      </c>
      <c r="L100" s="40" t="s">
        <v>1222</v>
      </c>
      <c r="M100" s="39" t="s">
        <v>1426</v>
      </c>
      <c r="N100" s="40" t="s">
        <v>1222</v>
      </c>
      <c r="O100" s="39" t="s">
        <v>1706</v>
      </c>
      <c r="P100" s="49" t="s">
        <v>1255</v>
      </c>
      <c r="Q100" s="38" t="s">
        <v>1789</v>
      </c>
      <c r="X100" s="135">
        <v>595</v>
      </c>
      <c r="AB100" s="139" t="s">
        <v>420</v>
      </c>
      <c r="AC100" s="140" t="s">
        <v>1299</v>
      </c>
      <c r="AF100" s="143" t="s">
        <v>720</v>
      </c>
      <c r="AG100" s="144" t="s">
        <v>1638</v>
      </c>
      <c r="AI100" s="173"/>
      <c r="AJ100" s="174"/>
    </row>
    <row r="101" spans="1:36" ht="13.5" thickBot="1">
      <c r="A101" s="38" t="s">
        <v>1707</v>
      </c>
      <c r="B101" s="47">
        <v>443</v>
      </c>
      <c r="C101" t="s">
        <v>1207</v>
      </c>
      <c r="D101" s="39" t="s">
        <v>43</v>
      </c>
      <c r="E101" s="39" t="s">
        <v>1039</v>
      </c>
      <c r="F101" s="39" t="s">
        <v>1209</v>
      </c>
      <c r="G101" s="40" t="s">
        <v>1858</v>
      </c>
      <c r="H101" s="40" t="s">
        <v>1708</v>
      </c>
      <c r="I101" s="39" t="s">
        <v>1212</v>
      </c>
      <c r="J101" s="40" t="s">
        <v>1253</v>
      </c>
      <c r="K101" s="40" t="s">
        <v>1425</v>
      </c>
      <c r="L101" s="40" t="s">
        <v>1222</v>
      </c>
      <c r="M101" s="39" t="s">
        <v>1426</v>
      </c>
      <c r="N101" s="40" t="s">
        <v>1222</v>
      </c>
      <c r="O101" s="39" t="s">
        <v>70</v>
      </c>
      <c r="P101" s="49" t="s">
        <v>1255</v>
      </c>
      <c r="Q101" s="38" t="s">
        <v>1789</v>
      </c>
      <c r="X101" s="135">
        <v>600</v>
      </c>
      <c r="AB101" s="139" t="s">
        <v>421</v>
      </c>
      <c r="AC101" s="140" t="s">
        <v>1300</v>
      </c>
      <c r="AF101" s="143" t="s">
        <v>721</v>
      </c>
      <c r="AG101" s="144" t="s">
        <v>1639</v>
      </c>
      <c r="AI101" s="173"/>
      <c r="AJ101" s="174"/>
    </row>
    <row r="102" spans="1:36" ht="13.5" thickBot="1">
      <c r="A102" s="38" t="s">
        <v>71</v>
      </c>
      <c r="B102" s="47">
        <v>447</v>
      </c>
      <c r="C102" t="s">
        <v>1231</v>
      </c>
      <c r="D102" s="39" t="s">
        <v>43</v>
      </c>
      <c r="E102" s="40" t="s">
        <v>1020</v>
      </c>
      <c r="F102" s="39" t="s">
        <v>535</v>
      </c>
      <c r="G102" s="40" t="s">
        <v>1422</v>
      </c>
      <c r="H102" s="39" t="s">
        <v>44</v>
      </c>
      <c r="I102" s="39" t="s">
        <v>1212</v>
      </c>
      <c r="J102" s="40" t="s">
        <v>1228</v>
      </c>
      <c r="K102" s="40" t="s">
        <v>1228</v>
      </c>
      <c r="L102" s="40" t="s">
        <v>1222</v>
      </c>
      <c r="M102" s="39" t="s">
        <v>643</v>
      </c>
      <c r="N102" s="40" t="s">
        <v>1222</v>
      </c>
      <c r="O102" s="39" t="s">
        <v>1040</v>
      </c>
      <c r="P102" s="49" t="s">
        <v>1255</v>
      </c>
      <c r="Q102" s="48" t="s">
        <v>1218</v>
      </c>
      <c r="X102" s="135">
        <v>603</v>
      </c>
      <c r="AB102" s="139" t="s">
        <v>422</v>
      </c>
      <c r="AC102" s="140" t="s">
        <v>1301</v>
      </c>
      <c r="AF102" s="143" t="s">
        <v>722</v>
      </c>
      <c r="AG102" s="144" t="s">
        <v>1640</v>
      </c>
      <c r="AI102" s="173"/>
      <c r="AJ102" s="174"/>
    </row>
    <row r="103" spans="1:36" ht="13.5" thickBot="1">
      <c r="A103" s="38" t="s">
        <v>114</v>
      </c>
      <c r="B103" s="47">
        <v>441</v>
      </c>
      <c r="C103" t="s">
        <v>1207</v>
      </c>
      <c r="D103" s="39" t="s">
        <v>43</v>
      </c>
      <c r="E103" s="39" t="s">
        <v>1039</v>
      </c>
      <c r="F103" s="39" t="s">
        <v>535</v>
      </c>
      <c r="G103" s="40" t="s">
        <v>1858</v>
      </c>
      <c r="H103" s="39" t="s">
        <v>115</v>
      </c>
      <c r="I103" s="39" t="s">
        <v>1212</v>
      </c>
      <c r="J103" s="40" t="s">
        <v>116</v>
      </c>
      <c r="K103" s="39" t="s">
        <v>1011</v>
      </c>
      <c r="L103" s="40" t="s">
        <v>1222</v>
      </c>
      <c r="M103" s="39" t="s">
        <v>1012</v>
      </c>
      <c r="N103" s="40" t="s">
        <v>1222</v>
      </c>
      <c r="O103" s="39" t="s">
        <v>1013</v>
      </c>
      <c r="P103" s="49" t="s">
        <v>1255</v>
      </c>
      <c r="Q103" t="s">
        <v>792</v>
      </c>
      <c r="X103" s="135">
        <v>606</v>
      </c>
      <c r="AB103" s="139" t="s">
        <v>423</v>
      </c>
      <c r="AC103" s="140" t="s">
        <v>1302</v>
      </c>
      <c r="AF103" s="143" t="s">
        <v>723</v>
      </c>
      <c r="AG103" s="144" t="s">
        <v>1641</v>
      </c>
      <c r="AI103" s="173"/>
      <c r="AJ103" s="174"/>
    </row>
    <row r="104" spans="1:36" ht="13.5" thickBot="1">
      <c r="A104" s="38" t="s">
        <v>1933</v>
      </c>
      <c r="B104" s="47">
        <v>428</v>
      </c>
      <c r="C104" t="s">
        <v>42</v>
      </c>
      <c r="D104" s="39" t="s">
        <v>43</v>
      </c>
      <c r="E104" s="39" t="s">
        <v>512</v>
      </c>
      <c r="F104" s="39" t="s">
        <v>1209</v>
      </c>
      <c r="G104" s="40" t="s">
        <v>1422</v>
      </c>
      <c r="H104" s="40" t="s">
        <v>1930</v>
      </c>
      <c r="I104" s="39" t="s">
        <v>1212</v>
      </c>
      <c r="J104" s="40" t="s">
        <v>1253</v>
      </c>
      <c r="K104" s="40" t="s">
        <v>1228</v>
      </c>
      <c r="L104" s="40" t="s">
        <v>1222</v>
      </c>
      <c r="M104" s="49" t="s">
        <v>1254</v>
      </c>
      <c r="N104" s="40" t="s">
        <v>1222</v>
      </c>
      <c r="O104" s="39" t="s">
        <v>60</v>
      </c>
      <c r="P104" s="49" t="s">
        <v>1255</v>
      </c>
      <c r="Q104" t="s">
        <v>1218</v>
      </c>
      <c r="X104" s="135">
        <v>607</v>
      </c>
      <c r="AB104" s="139" t="s">
        <v>424</v>
      </c>
      <c r="AC104" s="140" t="s">
        <v>1303</v>
      </c>
      <c r="AF104" s="143" t="s">
        <v>724</v>
      </c>
      <c r="AG104" s="144" t="s">
        <v>1642</v>
      </c>
      <c r="AI104" s="173"/>
      <c r="AJ104" s="174"/>
    </row>
    <row r="105" spans="1:36" ht="13.5" thickBot="1">
      <c r="A105" s="38" t="s">
        <v>1256</v>
      </c>
      <c r="B105" s="47">
        <v>430</v>
      </c>
      <c r="C105" t="s">
        <v>42</v>
      </c>
      <c r="D105" s="39" t="s">
        <v>43</v>
      </c>
      <c r="E105" s="39" t="s">
        <v>1039</v>
      </c>
      <c r="F105" s="49" t="s">
        <v>1024</v>
      </c>
      <c r="G105" s="40" t="s">
        <v>1422</v>
      </c>
      <c r="H105" s="40" t="s">
        <v>1211</v>
      </c>
      <c r="I105" s="39" t="s">
        <v>1212</v>
      </c>
      <c r="J105" s="40" t="s">
        <v>1253</v>
      </c>
      <c r="K105" s="40" t="s">
        <v>1228</v>
      </c>
      <c r="L105" s="40" t="s">
        <v>1222</v>
      </c>
      <c r="M105" s="49" t="s">
        <v>1254</v>
      </c>
      <c r="N105" s="40" t="s">
        <v>1222</v>
      </c>
      <c r="O105" s="39" t="s">
        <v>1040</v>
      </c>
      <c r="P105" s="49" t="s">
        <v>1255</v>
      </c>
      <c r="Q105" t="s">
        <v>1218</v>
      </c>
      <c r="X105" s="135">
        <v>608</v>
      </c>
      <c r="AB105" s="139" t="s">
        <v>425</v>
      </c>
      <c r="AC105" s="140" t="s">
        <v>1304</v>
      </c>
      <c r="AF105" s="143" t="s">
        <v>725</v>
      </c>
      <c r="AG105" s="144" t="s">
        <v>1643</v>
      </c>
      <c r="AI105" s="173"/>
      <c r="AJ105" s="174"/>
    </row>
    <row r="106" spans="1:36" ht="13.5" thickBot="1">
      <c r="A106" s="38" t="s">
        <v>11</v>
      </c>
      <c r="B106" s="47">
        <v>449</v>
      </c>
      <c r="C106" t="s">
        <v>1207</v>
      </c>
      <c r="D106" s="40" t="s">
        <v>1020</v>
      </c>
      <c r="E106" s="40" t="s">
        <v>1020</v>
      </c>
      <c r="F106" s="49" t="s">
        <v>1024</v>
      </c>
      <c r="G106" s="40" t="s">
        <v>1222</v>
      </c>
      <c r="H106" s="39" t="s">
        <v>644</v>
      </c>
      <c r="I106" s="39" t="s">
        <v>1212</v>
      </c>
      <c r="J106" s="40" t="s">
        <v>645</v>
      </c>
      <c r="K106" s="39" t="s">
        <v>646</v>
      </c>
      <c r="L106" s="39" t="s">
        <v>1609</v>
      </c>
      <c r="M106" s="39" t="s">
        <v>1610</v>
      </c>
      <c r="N106" s="39" t="s">
        <v>2002</v>
      </c>
      <c r="O106" s="39" t="s">
        <v>997</v>
      </c>
      <c r="P106" s="39" t="s">
        <v>45</v>
      </c>
      <c r="Q106" s="38" t="s">
        <v>1789</v>
      </c>
      <c r="X106" s="135">
        <v>612</v>
      </c>
      <c r="AB106" s="139" t="s">
        <v>426</v>
      </c>
      <c r="AC106" s="140" t="s">
        <v>1305</v>
      </c>
      <c r="AF106" s="143" t="s">
        <v>726</v>
      </c>
      <c r="AG106" s="144" t="s">
        <v>1644</v>
      </c>
      <c r="AI106" s="173"/>
      <c r="AJ106" s="174"/>
    </row>
    <row r="107" spans="1:36" ht="13.5" thickBot="1">
      <c r="A107" s="38" t="s">
        <v>284</v>
      </c>
      <c r="B107" s="47">
        <v>460</v>
      </c>
      <c r="C107" t="s">
        <v>1207</v>
      </c>
      <c r="D107" s="39" t="s">
        <v>1422</v>
      </c>
      <c r="E107" s="39" t="s">
        <v>1463</v>
      </c>
      <c r="F107" s="39" t="s">
        <v>1209</v>
      </c>
      <c r="G107" s="40" t="s">
        <v>1422</v>
      </c>
      <c r="H107" s="40" t="s">
        <v>1211</v>
      </c>
      <c r="I107" s="39" t="s">
        <v>1212</v>
      </c>
      <c r="J107" s="40" t="s">
        <v>1228</v>
      </c>
      <c r="K107" s="40" t="s">
        <v>1228</v>
      </c>
      <c r="L107" s="40" t="s">
        <v>1222</v>
      </c>
      <c r="M107" s="49" t="s">
        <v>1464</v>
      </c>
      <c r="N107" s="39" t="s">
        <v>1505</v>
      </c>
      <c r="O107" s="39" t="s">
        <v>1506</v>
      </c>
      <c r="P107" s="49" t="s">
        <v>1413</v>
      </c>
      <c r="Q107" t="s">
        <v>1031</v>
      </c>
      <c r="X107" s="135">
        <v>614</v>
      </c>
      <c r="AB107" s="139" t="s">
        <v>427</v>
      </c>
      <c r="AC107" s="140" t="s">
        <v>1306</v>
      </c>
      <c r="AF107" s="143" t="s">
        <v>727</v>
      </c>
      <c r="AG107" s="144" t="s">
        <v>1645</v>
      </c>
      <c r="AI107" s="173"/>
      <c r="AJ107" s="174"/>
    </row>
    <row r="108" spans="1:36" ht="13.5" thickBot="1">
      <c r="A108" s="38" t="s">
        <v>2003</v>
      </c>
      <c r="B108" s="47">
        <v>451</v>
      </c>
      <c r="C108" t="s">
        <v>1207</v>
      </c>
      <c r="D108" s="40" t="s">
        <v>1020</v>
      </c>
      <c r="E108" s="40" t="s">
        <v>1020</v>
      </c>
      <c r="F108" s="49" t="s">
        <v>1024</v>
      </c>
      <c r="G108" s="40" t="s">
        <v>1422</v>
      </c>
      <c r="H108" s="40" t="s">
        <v>1211</v>
      </c>
      <c r="I108" s="39" t="s">
        <v>1212</v>
      </c>
      <c r="J108" s="40" t="s">
        <v>1423</v>
      </c>
      <c r="K108" s="40" t="s">
        <v>1423</v>
      </c>
      <c r="L108" s="40" t="s">
        <v>1222</v>
      </c>
      <c r="M108" s="39" t="s">
        <v>1773</v>
      </c>
      <c r="N108" s="39" t="s">
        <v>1774</v>
      </c>
      <c r="O108" s="39" t="s">
        <v>1775</v>
      </c>
      <c r="P108" s="49" t="s">
        <v>1413</v>
      </c>
      <c r="Q108" t="s">
        <v>792</v>
      </c>
      <c r="X108" s="136">
        <v>620</v>
      </c>
      <c r="AB108" s="140" t="s">
        <v>1307</v>
      </c>
      <c r="AC108" s="140" t="s">
        <v>1307</v>
      </c>
      <c r="AF108" s="143" t="s">
        <v>728</v>
      </c>
      <c r="AG108" s="144" t="s">
        <v>1646</v>
      </c>
      <c r="AI108" s="173"/>
      <c r="AJ108" s="174"/>
    </row>
    <row r="109" spans="1:36" ht="13.5" thickBot="1">
      <c r="A109" s="38" t="s">
        <v>280</v>
      </c>
      <c r="B109" s="47">
        <v>456</v>
      </c>
      <c r="C109" t="s">
        <v>1207</v>
      </c>
      <c r="D109" s="40" t="s">
        <v>1020</v>
      </c>
      <c r="E109" s="40" t="s">
        <v>1020</v>
      </c>
      <c r="F109" s="39" t="s">
        <v>1423</v>
      </c>
      <c r="G109" s="40" t="s">
        <v>1422</v>
      </c>
      <c r="H109" s="40" t="s">
        <v>1209</v>
      </c>
      <c r="I109" s="39" t="s">
        <v>1212</v>
      </c>
      <c r="J109" s="40" t="s">
        <v>1423</v>
      </c>
      <c r="K109" s="40" t="s">
        <v>1423</v>
      </c>
      <c r="L109" s="40" t="s">
        <v>1222</v>
      </c>
      <c r="M109" s="39" t="s">
        <v>1773</v>
      </c>
      <c r="N109" s="39" t="s">
        <v>36</v>
      </c>
      <c r="O109" s="39" t="s">
        <v>37</v>
      </c>
      <c r="P109" s="49" t="s">
        <v>38</v>
      </c>
      <c r="Q109" t="s">
        <v>792</v>
      </c>
      <c r="X109" s="135">
        <v>633</v>
      </c>
      <c r="AB109" s="140" t="s">
        <v>1308</v>
      </c>
      <c r="AC109" s="140" t="s">
        <v>1308</v>
      </c>
      <c r="AF109" s="143" t="s">
        <v>729</v>
      </c>
      <c r="AG109" s="144" t="s">
        <v>1647</v>
      </c>
      <c r="AI109" s="173"/>
      <c r="AJ109" s="174"/>
    </row>
    <row r="110" spans="1:36" ht="13.5" thickBot="1">
      <c r="A110" s="48" t="s">
        <v>1776</v>
      </c>
      <c r="B110" s="47">
        <v>453</v>
      </c>
      <c r="C110" t="s">
        <v>1207</v>
      </c>
      <c r="D110" s="40" t="s">
        <v>1020</v>
      </c>
      <c r="E110" s="40" t="s">
        <v>1020</v>
      </c>
      <c r="F110" s="39" t="s">
        <v>1423</v>
      </c>
      <c r="G110" s="40" t="s">
        <v>1422</v>
      </c>
      <c r="H110" s="40" t="s">
        <v>1222</v>
      </c>
      <c r="I110" s="39" t="s">
        <v>1212</v>
      </c>
      <c r="J110" s="40" t="s">
        <v>1423</v>
      </c>
      <c r="K110" s="40" t="s">
        <v>1423</v>
      </c>
      <c r="L110" s="40" t="s">
        <v>1222</v>
      </c>
      <c r="M110" s="39" t="s">
        <v>1773</v>
      </c>
      <c r="N110" s="39" t="s">
        <v>36</v>
      </c>
      <c r="O110" s="39" t="s">
        <v>37</v>
      </c>
      <c r="P110" s="49" t="s">
        <v>38</v>
      </c>
      <c r="Q110" t="s">
        <v>792</v>
      </c>
      <c r="X110" s="135">
        <v>634</v>
      </c>
      <c r="AB110" s="140" t="s">
        <v>1309</v>
      </c>
      <c r="AC110" s="140" t="s">
        <v>1309</v>
      </c>
      <c r="AF110" s="143" t="s">
        <v>730</v>
      </c>
      <c r="AG110" s="144" t="s">
        <v>1648</v>
      </c>
      <c r="AI110" s="173"/>
      <c r="AJ110" s="174"/>
    </row>
    <row r="111" spans="1:36" ht="13.5" thickBot="1">
      <c r="A111" s="38" t="s">
        <v>278</v>
      </c>
      <c r="B111" s="47">
        <v>454</v>
      </c>
      <c r="C111" t="s">
        <v>1207</v>
      </c>
      <c r="D111" s="40" t="s">
        <v>1020</v>
      </c>
      <c r="E111" s="40" t="s">
        <v>1020</v>
      </c>
      <c r="F111" s="39" t="s">
        <v>1423</v>
      </c>
      <c r="G111" s="40" t="s">
        <v>1422</v>
      </c>
      <c r="H111" s="40" t="s">
        <v>1209</v>
      </c>
      <c r="I111" s="39" t="s">
        <v>1212</v>
      </c>
      <c r="J111" s="40" t="s">
        <v>1423</v>
      </c>
      <c r="K111" s="40" t="s">
        <v>1423</v>
      </c>
      <c r="L111" s="40" t="s">
        <v>1222</v>
      </c>
      <c r="M111" s="39" t="s">
        <v>1773</v>
      </c>
      <c r="N111" s="39" t="s">
        <v>36</v>
      </c>
      <c r="O111" s="39" t="s">
        <v>37</v>
      </c>
      <c r="P111" s="49" t="s">
        <v>38</v>
      </c>
      <c r="Q111" t="s">
        <v>792</v>
      </c>
      <c r="X111" s="135">
        <v>635</v>
      </c>
      <c r="AB111" s="139" t="s">
        <v>428</v>
      </c>
      <c r="AC111" s="140" t="s">
        <v>1310</v>
      </c>
      <c r="AF111" s="143" t="s">
        <v>731</v>
      </c>
      <c r="AG111" s="144" t="s">
        <v>1649</v>
      </c>
      <c r="AI111" s="173"/>
      <c r="AJ111" s="174"/>
    </row>
    <row r="112" spans="1:36" ht="13.5" thickBot="1">
      <c r="A112" s="38" t="s">
        <v>279</v>
      </c>
      <c r="B112" s="47">
        <v>455</v>
      </c>
      <c r="C112" t="s">
        <v>1207</v>
      </c>
      <c r="D112" s="40" t="s">
        <v>1020</v>
      </c>
      <c r="E112" s="40" t="s">
        <v>1020</v>
      </c>
      <c r="F112" s="39" t="s">
        <v>1423</v>
      </c>
      <c r="G112" s="40" t="s">
        <v>1422</v>
      </c>
      <c r="H112" s="40" t="s">
        <v>1209</v>
      </c>
      <c r="I112" s="39" t="s">
        <v>1212</v>
      </c>
      <c r="J112" s="40" t="s">
        <v>1423</v>
      </c>
      <c r="K112" s="40" t="s">
        <v>1423</v>
      </c>
      <c r="L112" s="40" t="s">
        <v>1222</v>
      </c>
      <c r="M112" s="39" t="s">
        <v>1773</v>
      </c>
      <c r="N112" s="39" t="s">
        <v>36</v>
      </c>
      <c r="O112" s="39" t="s">
        <v>37</v>
      </c>
      <c r="P112" s="49" t="s">
        <v>38</v>
      </c>
      <c r="Q112" t="s">
        <v>792</v>
      </c>
      <c r="X112" s="135">
        <v>636</v>
      </c>
      <c r="AB112" s="139" t="s">
        <v>429</v>
      </c>
      <c r="AC112" s="140" t="s">
        <v>1311</v>
      </c>
      <c r="AF112" s="143" t="s">
        <v>732</v>
      </c>
      <c r="AG112" s="144" t="s">
        <v>1650</v>
      </c>
      <c r="AI112" s="173"/>
      <c r="AJ112" s="174"/>
    </row>
    <row r="113" spans="1:36" ht="13.5" thickBot="1">
      <c r="A113" s="38" t="s">
        <v>1624</v>
      </c>
      <c r="B113" s="47">
        <v>543</v>
      </c>
      <c r="C113" t="s">
        <v>1207</v>
      </c>
      <c r="D113" s="39" t="s">
        <v>1625</v>
      </c>
      <c r="E113" s="39" t="s">
        <v>1463</v>
      </c>
      <c r="F113" s="39" t="s">
        <v>1423</v>
      </c>
      <c r="G113" s="40" t="s">
        <v>1422</v>
      </c>
      <c r="H113" s="40" t="s">
        <v>45</v>
      </c>
      <c r="I113" s="39" t="s">
        <v>1212</v>
      </c>
      <c r="J113" s="40" t="s">
        <v>282</v>
      </c>
      <c r="K113" s="39" t="s">
        <v>1626</v>
      </c>
      <c r="L113" s="39" t="s">
        <v>1728</v>
      </c>
      <c r="M113" s="39" t="s">
        <v>1729</v>
      </c>
      <c r="N113" s="39" t="s">
        <v>1317</v>
      </c>
      <c r="O113" s="39" t="s">
        <v>1318</v>
      </c>
      <c r="P113" s="49" t="s">
        <v>38</v>
      </c>
      <c r="Q113" t="s">
        <v>792</v>
      </c>
      <c r="X113" s="135">
        <v>638</v>
      </c>
      <c r="AB113" s="139" t="s">
        <v>430</v>
      </c>
      <c r="AC113" s="140" t="s">
        <v>1312</v>
      </c>
      <c r="AF113" s="143" t="s">
        <v>733</v>
      </c>
      <c r="AG113" s="144" t="s">
        <v>1651</v>
      </c>
      <c r="AI113" s="173"/>
      <c r="AJ113" s="174"/>
    </row>
    <row r="114" spans="1:36" ht="13.5" thickBot="1">
      <c r="A114" s="38" t="s">
        <v>1319</v>
      </c>
      <c r="B114" s="47">
        <v>544</v>
      </c>
      <c r="C114" t="s">
        <v>1207</v>
      </c>
      <c r="D114" s="39" t="s">
        <v>1625</v>
      </c>
      <c r="E114" s="39" t="s">
        <v>1463</v>
      </c>
      <c r="F114" s="39" t="s">
        <v>1423</v>
      </c>
      <c r="G114" s="40" t="s">
        <v>1422</v>
      </c>
      <c r="H114" s="40" t="s">
        <v>45</v>
      </c>
      <c r="I114" s="39" t="s">
        <v>1212</v>
      </c>
      <c r="J114" s="40" t="s">
        <v>1228</v>
      </c>
      <c r="K114" s="39" t="s">
        <v>1626</v>
      </c>
      <c r="L114" s="39" t="s">
        <v>1728</v>
      </c>
      <c r="M114" s="39" t="s">
        <v>1320</v>
      </c>
      <c r="N114" s="39" t="s">
        <v>1317</v>
      </c>
      <c r="O114" s="39" t="s">
        <v>1318</v>
      </c>
      <c r="P114" s="49" t="s">
        <v>38</v>
      </c>
      <c r="Q114" t="s">
        <v>792</v>
      </c>
      <c r="X114" s="135">
        <v>640</v>
      </c>
      <c r="AB114" s="139" t="s">
        <v>431</v>
      </c>
      <c r="AC114" s="140" t="s">
        <v>229</v>
      </c>
      <c r="AF114" s="143" t="s">
        <v>734</v>
      </c>
      <c r="AG114" s="144" t="s">
        <v>1652</v>
      </c>
      <c r="AI114" s="173"/>
      <c r="AJ114" s="174"/>
    </row>
    <row r="115" spans="1:36" ht="13.5" thickBot="1">
      <c r="A115" s="38" t="s">
        <v>12</v>
      </c>
      <c r="B115" s="47">
        <v>466</v>
      </c>
      <c r="C115" t="s">
        <v>1207</v>
      </c>
      <c r="D115" s="39" t="s">
        <v>222</v>
      </c>
      <c r="E115" s="39" t="s">
        <v>223</v>
      </c>
      <c r="F115" s="39" t="s">
        <v>1423</v>
      </c>
      <c r="G115" s="40" t="s">
        <v>1422</v>
      </c>
      <c r="H115" s="40" t="s">
        <v>45</v>
      </c>
      <c r="I115" s="39" t="s">
        <v>1212</v>
      </c>
      <c r="J115" s="40" t="s">
        <v>1228</v>
      </c>
      <c r="K115" s="40" t="s">
        <v>1228</v>
      </c>
      <c r="L115" s="39" t="s">
        <v>1507</v>
      </c>
      <c r="M115" s="39" t="s">
        <v>1849</v>
      </c>
      <c r="N115" s="39" t="s">
        <v>224</v>
      </c>
      <c r="O115" s="39" t="s">
        <v>1040</v>
      </c>
      <c r="P115" s="49" t="s">
        <v>45</v>
      </c>
      <c r="Q115" t="s">
        <v>1218</v>
      </c>
      <c r="X115" s="135">
        <v>642</v>
      </c>
      <c r="AB115" s="139" t="s">
        <v>432</v>
      </c>
      <c r="AC115" s="140" t="s">
        <v>230</v>
      </c>
      <c r="AF115" s="143" t="s">
        <v>735</v>
      </c>
      <c r="AG115" s="144" t="s">
        <v>1653</v>
      </c>
      <c r="AI115" s="173"/>
      <c r="AJ115" s="174"/>
    </row>
    <row r="116" spans="1:36" ht="13.5" thickBot="1">
      <c r="A116" s="38" t="s">
        <v>13</v>
      </c>
      <c r="B116" s="47">
        <v>468</v>
      </c>
      <c r="C116" t="s">
        <v>42</v>
      </c>
      <c r="D116" s="40" t="s">
        <v>1020</v>
      </c>
      <c r="E116" s="40" t="s">
        <v>1020</v>
      </c>
      <c r="F116" s="39" t="s">
        <v>1209</v>
      </c>
      <c r="G116" s="40" t="s">
        <v>1422</v>
      </c>
      <c r="H116" s="40" t="s">
        <v>1209</v>
      </c>
      <c r="I116" s="39" t="s">
        <v>1212</v>
      </c>
      <c r="J116" s="39" t="s">
        <v>1859</v>
      </c>
      <c r="K116" s="40"/>
      <c r="L116" s="39" t="s">
        <v>1917</v>
      </c>
      <c r="M116" s="39" t="s">
        <v>1860</v>
      </c>
      <c r="N116" s="39" t="s">
        <v>1861</v>
      </c>
      <c r="O116" s="39" t="s">
        <v>60</v>
      </c>
      <c r="P116" s="39" t="s">
        <v>538</v>
      </c>
      <c r="Q116" t="s">
        <v>792</v>
      </c>
      <c r="X116" s="135">
        <v>643</v>
      </c>
      <c r="AB116" s="139" t="s">
        <v>433</v>
      </c>
      <c r="AC116" s="140" t="s">
        <v>231</v>
      </c>
      <c r="AF116" s="143" t="s">
        <v>736</v>
      </c>
      <c r="AG116" s="144" t="s">
        <v>1654</v>
      </c>
      <c r="AI116" s="173"/>
      <c r="AJ116" s="174"/>
    </row>
    <row r="117" spans="1:36" ht="13.5" thickBot="1">
      <c r="A117" s="48" t="s">
        <v>14</v>
      </c>
      <c r="B117" s="47">
        <v>634</v>
      </c>
      <c r="C117" t="s">
        <v>1231</v>
      </c>
      <c r="D117" s="40" t="s">
        <v>1020</v>
      </c>
      <c r="E117" s="39" t="s">
        <v>1062</v>
      </c>
      <c r="F117" s="39" t="s">
        <v>535</v>
      </c>
      <c r="G117" s="40" t="s">
        <v>1858</v>
      </c>
      <c r="H117" s="40" t="s">
        <v>1211</v>
      </c>
      <c r="I117" s="39" t="s">
        <v>1212</v>
      </c>
      <c r="J117" s="40" t="s">
        <v>1036</v>
      </c>
      <c r="K117" s="39" t="s">
        <v>1208</v>
      </c>
      <c r="L117" s="40" t="s">
        <v>1222</v>
      </c>
      <c r="M117" s="39" t="s">
        <v>1063</v>
      </c>
      <c r="N117" s="40" t="s">
        <v>1222</v>
      </c>
      <c r="O117" s="39" t="s">
        <v>228</v>
      </c>
      <c r="P117" s="39" t="s">
        <v>1794</v>
      </c>
      <c r="Q117" s="48" t="s">
        <v>1789</v>
      </c>
      <c r="X117" s="135">
        <v>644</v>
      </c>
      <c r="AB117" s="139" t="s">
        <v>434</v>
      </c>
      <c r="AC117" s="140" t="s">
        <v>232</v>
      </c>
      <c r="AF117" s="143" t="s">
        <v>737</v>
      </c>
      <c r="AG117" s="144" t="s">
        <v>1655</v>
      </c>
      <c r="AI117" s="173"/>
      <c r="AJ117" s="174"/>
    </row>
    <row r="118" spans="1:36" ht="13.5" thickBot="1">
      <c r="A118" s="48" t="s">
        <v>281</v>
      </c>
      <c r="B118" s="47">
        <v>457</v>
      </c>
      <c r="C118" t="s">
        <v>1231</v>
      </c>
      <c r="D118" s="40" t="s">
        <v>1020</v>
      </c>
      <c r="E118" s="40" t="s">
        <v>1020</v>
      </c>
      <c r="F118" s="39" t="s">
        <v>1209</v>
      </c>
      <c r="G118" s="40" t="s">
        <v>1422</v>
      </c>
      <c r="H118" s="40" t="s">
        <v>1222</v>
      </c>
      <c r="I118" s="39" t="s">
        <v>1212</v>
      </c>
      <c r="J118" s="40" t="s">
        <v>282</v>
      </c>
      <c r="K118" s="40" t="s">
        <v>282</v>
      </c>
      <c r="L118" s="40" t="s">
        <v>1632</v>
      </c>
      <c r="M118" s="39" t="s">
        <v>1773</v>
      </c>
      <c r="N118" s="39" t="s">
        <v>283</v>
      </c>
      <c r="O118" s="39" t="s">
        <v>1775</v>
      </c>
      <c r="P118" s="39" t="s">
        <v>1036</v>
      </c>
      <c r="Q118" t="s">
        <v>792</v>
      </c>
      <c r="X118" s="135">
        <v>645</v>
      </c>
      <c r="AB118" s="139" t="s">
        <v>435</v>
      </c>
      <c r="AC118" s="140" t="s">
        <v>233</v>
      </c>
      <c r="AF118" s="143" t="s">
        <v>738</v>
      </c>
      <c r="AG118" s="144" t="s">
        <v>1656</v>
      </c>
      <c r="AI118" s="173"/>
      <c r="AJ118" s="174"/>
    </row>
    <row r="119" spans="1:36" ht="13.5" thickBot="1">
      <c r="A119" t="s">
        <v>1868</v>
      </c>
      <c r="B119" s="47">
        <v>482</v>
      </c>
      <c r="C119" t="s">
        <v>42</v>
      </c>
      <c r="D119" s="40" t="s">
        <v>1020</v>
      </c>
      <c r="E119" s="40" t="s">
        <v>1020</v>
      </c>
      <c r="F119" s="49" t="s">
        <v>1024</v>
      </c>
      <c r="G119" s="40" t="s">
        <v>1422</v>
      </c>
      <c r="H119" s="40" t="s">
        <v>45</v>
      </c>
      <c r="I119" s="39" t="s">
        <v>1212</v>
      </c>
      <c r="J119" s="39" t="s">
        <v>1211</v>
      </c>
      <c r="K119" s="40" t="s">
        <v>1211</v>
      </c>
      <c r="L119" s="39" t="s">
        <v>1507</v>
      </c>
      <c r="M119" s="39" t="s">
        <v>1849</v>
      </c>
      <c r="N119" s="39" t="s">
        <v>1215</v>
      </c>
      <c r="O119" s="39" t="s">
        <v>1869</v>
      </c>
      <c r="P119" s="39" t="s">
        <v>1211</v>
      </c>
      <c r="Q119" s="38" t="s">
        <v>1789</v>
      </c>
      <c r="X119" s="135">
        <v>646</v>
      </c>
      <c r="AB119" s="139" t="s">
        <v>436</v>
      </c>
      <c r="AC119" s="140" t="s">
        <v>234</v>
      </c>
      <c r="AF119" s="143" t="s">
        <v>739</v>
      </c>
      <c r="AG119" s="144" t="s">
        <v>1657</v>
      </c>
      <c r="AI119" s="173"/>
      <c r="AJ119" s="174"/>
    </row>
    <row r="120" spans="1:36" ht="13.5" thickBot="1">
      <c r="A120" t="s">
        <v>1870</v>
      </c>
      <c r="B120" s="47">
        <v>484</v>
      </c>
      <c r="C120" t="s">
        <v>1207</v>
      </c>
      <c r="D120" s="40" t="s">
        <v>1020</v>
      </c>
      <c r="E120" s="40" t="s">
        <v>1020</v>
      </c>
      <c r="F120" s="49" t="s">
        <v>1024</v>
      </c>
      <c r="G120" s="40" t="s">
        <v>1222</v>
      </c>
      <c r="H120" s="40" t="s">
        <v>1211</v>
      </c>
      <c r="I120" s="39" t="s">
        <v>1212</v>
      </c>
      <c r="J120" s="40" t="s">
        <v>1871</v>
      </c>
      <c r="K120" s="40" t="s">
        <v>1228</v>
      </c>
      <c r="L120" s="49" t="s">
        <v>1872</v>
      </c>
      <c r="M120" s="39" t="s">
        <v>1873</v>
      </c>
      <c r="N120" s="39" t="s">
        <v>1604</v>
      </c>
      <c r="O120" s="49" t="s">
        <v>1605</v>
      </c>
      <c r="P120" s="49" t="s">
        <v>105</v>
      </c>
      <c r="Q120" t="s">
        <v>792</v>
      </c>
      <c r="X120" s="135">
        <v>647</v>
      </c>
      <c r="AB120" s="139" t="s">
        <v>437</v>
      </c>
      <c r="AC120" s="140" t="s">
        <v>235</v>
      </c>
      <c r="AF120" s="143" t="s">
        <v>740</v>
      </c>
      <c r="AG120" s="144" t="s">
        <v>1658</v>
      </c>
      <c r="AI120" s="173"/>
      <c r="AJ120" s="174"/>
    </row>
    <row r="121" spans="1:36" ht="13.5" thickBot="1">
      <c r="A121" s="38" t="s">
        <v>15</v>
      </c>
      <c r="B121" s="47">
        <v>590</v>
      </c>
      <c r="C121" t="s">
        <v>1207</v>
      </c>
      <c r="D121" s="40" t="s">
        <v>1020</v>
      </c>
      <c r="E121" s="40" t="s">
        <v>1020</v>
      </c>
      <c r="F121" s="49" t="s">
        <v>1024</v>
      </c>
      <c r="G121" s="40" t="s">
        <v>1222</v>
      </c>
      <c r="H121" s="40" t="s">
        <v>1211</v>
      </c>
      <c r="I121" s="39" t="s">
        <v>1212</v>
      </c>
      <c r="J121" s="40" t="s">
        <v>1228</v>
      </c>
      <c r="K121" s="39" t="s">
        <v>1008</v>
      </c>
      <c r="L121" s="39" t="s">
        <v>1009</v>
      </c>
      <c r="M121" s="39" t="s">
        <v>1010</v>
      </c>
      <c r="N121" s="39" t="s">
        <v>1595</v>
      </c>
      <c r="O121" s="39" t="s">
        <v>1596</v>
      </c>
      <c r="P121" s="39" t="s">
        <v>191</v>
      </c>
      <c r="Q121" t="s">
        <v>792</v>
      </c>
      <c r="X121" s="135">
        <v>648</v>
      </c>
      <c r="AB121" s="139" t="s">
        <v>438</v>
      </c>
      <c r="AC121" s="140" t="s">
        <v>236</v>
      </c>
      <c r="AF121" s="143" t="s">
        <v>741</v>
      </c>
      <c r="AG121" s="144" t="s">
        <v>1659</v>
      </c>
      <c r="AI121" s="173"/>
      <c r="AJ121" s="174"/>
    </row>
    <row r="122" spans="1:36" ht="13.5" thickBot="1">
      <c r="A122" s="38" t="s">
        <v>74</v>
      </c>
      <c r="B122" s="47">
        <v>500</v>
      </c>
      <c r="C122" t="s">
        <v>1207</v>
      </c>
      <c r="D122" s="40" t="s">
        <v>1020</v>
      </c>
      <c r="E122" s="40" t="s">
        <v>1020</v>
      </c>
      <c r="F122" s="39" t="s">
        <v>1209</v>
      </c>
      <c r="G122" s="40" t="s">
        <v>1422</v>
      </c>
      <c r="H122" s="40" t="s">
        <v>1222</v>
      </c>
      <c r="I122" s="39" t="s">
        <v>1212</v>
      </c>
      <c r="J122" s="40" t="s">
        <v>1228</v>
      </c>
      <c r="K122" s="49" t="s">
        <v>1211</v>
      </c>
      <c r="L122" s="40" t="s">
        <v>1222</v>
      </c>
      <c r="M122" s="40" t="s">
        <v>1222</v>
      </c>
      <c r="N122" s="40" t="s">
        <v>1222</v>
      </c>
      <c r="O122" s="39" t="s">
        <v>109</v>
      </c>
      <c r="P122" s="39" t="s">
        <v>1794</v>
      </c>
      <c r="Q122" t="s">
        <v>792</v>
      </c>
      <c r="X122" s="136">
        <v>650</v>
      </c>
      <c r="AB122" s="139" t="s">
        <v>439</v>
      </c>
      <c r="AC122" s="140" t="s">
        <v>237</v>
      </c>
      <c r="AF122" s="143" t="s">
        <v>742</v>
      </c>
      <c r="AG122" s="144" t="s">
        <v>1660</v>
      </c>
      <c r="AI122" s="173"/>
      <c r="AJ122" s="174"/>
    </row>
    <row r="123" spans="1:36" ht="13.5" thickBot="1">
      <c r="A123" s="38" t="s">
        <v>75</v>
      </c>
      <c r="B123" s="47">
        <v>582</v>
      </c>
      <c r="C123" t="s">
        <v>42</v>
      </c>
      <c r="D123" s="39" t="s">
        <v>1049</v>
      </c>
      <c r="E123" s="39" t="s">
        <v>1050</v>
      </c>
      <c r="F123" s="39" t="s">
        <v>1209</v>
      </c>
      <c r="G123" s="40" t="s">
        <v>1422</v>
      </c>
      <c r="H123" s="40" t="s">
        <v>45</v>
      </c>
      <c r="I123" s="39" t="s">
        <v>1212</v>
      </c>
      <c r="J123" s="40" t="s">
        <v>1228</v>
      </c>
      <c r="K123" s="40" t="s">
        <v>1228</v>
      </c>
      <c r="L123" s="40" t="s">
        <v>1713</v>
      </c>
      <c r="M123" s="40" t="s">
        <v>1222</v>
      </c>
      <c r="N123" s="40" t="s">
        <v>1222</v>
      </c>
      <c r="O123" s="39" t="s">
        <v>60</v>
      </c>
      <c r="P123" s="49" t="s">
        <v>45</v>
      </c>
      <c r="Q123" t="s">
        <v>792</v>
      </c>
      <c r="X123" s="135">
        <v>655</v>
      </c>
      <c r="AB123" s="139" t="s">
        <v>440</v>
      </c>
      <c r="AC123" s="140" t="s">
        <v>238</v>
      </c>
      <c r="AF123" s="143" t="s">
        <v>743</v>
      </c>
      <c r="AG123" s="144" t="s">
        <v>1661</v>
      </c>
      <c r="AI123" s="173"/>
      <c r="AJ123" s="174"/>
    </row>
    <row r="124" spans="1:36" ht="13.5" thickBot="1">
      <c r="A124" s="38" t="s">
        <v>809</v>
      </c>
      <c r="B124" s="47">
        <v>512</v>
      </c>
      <c r="C124" t="s">
        <v>1207</v>
      </c>
      <c r="D124" s="39" t="s">
        <v>810</v>
      </c>
      <c r="E124" s="39" t="s">
        <v>811</v>
      </c>
      <c r="F124" s="49" t="s">
        <v>1024</v>
      </c>
      <c r="G124" s="40" t="s">
        <v>1858</v>
      </c>
      <c r="H124" s="40" t="s">
        <v>1222</v>
      </c>
      <c r="I124" s="39" t="s">
        <v>1212</v>
      </c>
      <c r="J124" s="40" t="s">
        <v>812</v>
      </c>
      <c r="K124" s="40" t="s">
        <v>1228</v>
      </c>
      <c r="L124" s="40" t="s">
        <v>1222</v>
      </c>
      <c r="M124" s="39" t="s">
        <v>813</v>
      </c>
      <c r="N124" s="39" t="s">
        <v>814</v>
      </c>
      <c r="O124" s="39" t="s">
        <v>815</v>
      </c>
      <c r="P124" s="39" t="s">
        <v>1211</v>
      </c>
      <c r="Q124" s="48" t="s">
        <v>816</v>
      </c>
      <c r="X124" s="135">
        <v>656</v>
      </c>
      <c r="AB124" s="139" t="s">
        <v>441</v>
      </c>
      <c r="AC124" s="140" t="s">
        <v>239</v>
      </c>
      <c r="AF124" s="143" t="s">
        <v>744</v>
      </c>
      <c r="AG124" s="144" t="s">
        <v>1662</v>
      </c>
      <c r="AI124" s="173"/>
      <c r="AJ124" s="174"/>
    </row>
    <row r="125" spans="1:36" ht="13.5" thickBot="1">
      <c r="A125" s="38" t="s">
        <v>76</v>
      </c>
      <c r="B125" s="47">
        <v>595</v>
      </c>
      <c r="C125" t="s">
        <v>1207</v>
      </c>
      <c r="D125" s="40" t="s">
        <v>1020</v>
      </c>
      <c r="E125" s="40" t="s">
        <v>1020</v>
      </c>
      <c r="F125" s="49" t="s">
        <v>1024</v>
      </c>
      <c r="G125" s="40" t="s">
        <v>1222</v>
      </c>
      <c r="H125" s="40" t="s">
        <v>1211</v>
      </c>
      <c r="I125" s="39" t="s">
        <v>1212</v>
      </c>
      <c r="J125" s="40" t="s">
        <v>1597</v>
      </c>
      <c r="K125" s="39" t="s">
        <v>1598</v>
      </c>
      <c r="L125" s="39" t="s">
        <v>1599</v>
      </c>
      <c r="M125" s="39" t="s">
        <v>1600</v>
      </c>
      <c r="N125" s="39" t="s">
        <v>1601</v>
      </c>
      <c r="O125" s="39" t="s">
        <v>1510</v>
      </c>
      <c r="P125" s="39" t="s">
        <v>191</v>
      </c>
      <c r="Q125" s="38" t="s">
        <v>1218</v>
      </c>
      <c r="X125" s="135">
        <v>657</v>
      </c>
      <c r="AB125" s="139" t="s">
        <v>442</v>
      </c>
      <c r="AC125" s="140" t="s">
        <v>240</v>
      </c>
      <c r="AF125" s="143" t="s">
        <v>745</v>
      </c>
      <c r="AG125" s="144" t="s">
        <v>1663</v>
      </c>
      <c r="AI125" s="173"/>
      <c r="AJ125" s="174"/>
    </row>
    <row r="126" spans="1:36" ht="13.5" thickBot="1">
      <c r="A126" t="s">
        <v>77</v>
      </c>
      <c r="B126" s="47">
        <v>516</v>
      </c>
      <c r="C126" t="s">
        <v>42</v>
      </c>
      <c r="D126" s="39" t="s">
        <v>43</v>
      </c>
      <c r="E126" s="39" t="s">
        <v>817</v>
      </c>
      <c r="F126" s="39" t="s">
        <v>1209</v>
      </c>
      <c r="G126" s="40" t="s">
        <v>1858</v>
      </c>
      <c r="H126" s="40" t="s">
        <v>1211</v>
      </c>
      <c r="I126" s="39" t="s">
        <v>1212</v>
      </c>
      <c r="J126" s="40" t="s">
        <v>1794</v>
      </c>
      <c r="K126" s="40" t="s">
        <v>1794</v>
      </c>
      <c r="L126" s="40" t="s">
        <v>1222</v>
      </c>
      <c r="M126" s="39" t="s">
        <v>885</v>
      </c>
      <c r="N126" s="40" t="s">
        <v>1222</v>
      </c>
      <c r="O126" s="39" t="s">
        <v>228</v>
      </c>
      <c r="P126" s="39" t="s">
        <v>538</v>
      </c>
      <c r="Q126" t="s">
        <v>792</v>
      </c>
      <c r="X126" s="135">
        <v>658</v>
      </c>
      <c r="AB126" s="139" t="s">
        <v>443</v>
      </c>
      <c r="AC126" s="140" t="s">
        <v>241</v>
      </c>
      <c r="AF126" s="143" t="s">
        <v>746</v>
      </c>
      <c r="AG126" s="144" t="s">
        <v>1664</v>
      </c>
      <c r="AI126" s="173"/>
      <c r="AJ126" s="174"/>
    </row>
    <row r="127" spans="1:36" ht="13.5" thickBot="1">
      <c r="A127" t="s">
        <v>78</v>
      </c>
      <c r="B127" s="47">
        <v>378</v>
      </c>
      <c r="C127" t="s">
        <v>1207</v>
      </c>
      <c r="D127" s="39" t="s">
        <v>1164</v>
      </c>
      <c r="E127" s="39" t="s">
        <v>1165</v>
      </c>
      <c r="F127" s="39" t="s">
        <v>535</v>
      </c>
      <c r="G127" s="40" t="s">
        <v>1422</v>
      </c>
      <c r="H127" s="39" t="s">
        <v>45</v>
      </c>
      <c r="I127" s="39" t="s">
        <v>1212</v>
      </c>
      <c r="J127" s="40" t="s">
        <v>1166</v>
      </c>
      <c r="K127" s="40" t="s">
        <v>1166</v>
      </c>
      <c r="L127" s="40" t="s">
        <v>1222</v>
      </c>
      <c r="M127" s="40" t="s">
        <v>1167</v>
      </c>
      <c r="N127" s="40" t="s">
        <v>1222</v>
      </c>
      <c r="O127" s="39" t="s">
        <v>1168</v>
      </c>
      <c r="P127" s="39" t="s">
        <v>48</v>
      </c>
      <c r="Q127" t="s">
        <v>792</v>
      </c>
      <c r="X127" s="135">
        <v>659</v>
      </c>
      <c r="AB127" s="139" t="s">
        <v>444</v>
      </c>
      <c r="AC127" s="140" t="s">
        <v>242</v>
      </c>
      <c r="AF127" s="143" t="s">
        <v>747</v>
      </c>
      <c r="AG127" s="144" t="s">
        <v>1665</v>
      </c>
      <c r="AI127" s="173"/>
      <c r="AJ127" s="174"/>
    </row>
    <row r="128" spans="1:36" ht="13.5" thickBot="1">
      <c r="A128" s="38" t="s">
        <v>79</v>
      </c>
      <c r="B128" s="47">
        <v>521</v>
      </c>
      <c r="C128" t="s">
        <v>1207</v>
      </c>
      <c r="D128" s="40" t="s">
        <v>1020</v>
      </c>
      <c r="E128" s="39" t="s">
        <v>1630</v>
      </c>
      <c r="F128" s="39" t="s">
        <v>1209</v>
      </c>
      <c r="G128" s="40" t="s">
        <v>1422</v>
      </c>
      <c r="H128" s="40" t="s">
        <v>1211</v>
      </c>
      <c r="I128" s="39" t="s">
        <v>1212</v>
      </c>
      <c r="J128" s="40" t="s">
        <v>1228</v>
      </c>
      <c r="K128" s="40" t="s">
        <v>1211</v>
      </c>
      <c r="L128" s="40" t="s">
        <v>1222</v>
      </c>
      <c r="M128" s="39" t="s">
        <v>1617</v>
      </c>
      <c r="N128" s="39" t="s">
        <v>1618</v>
      </c>
      <c r="O128" s="39" t="s">
        <v>1619</v>
      </c>
      <c r="P128" s="39" t="s">
        <v>48</v>
      </c>
      <c r="Q128" t="s">
        <v>792</v>
      </c>
      <c r="X128" s="135">
        <v>660</v>
      </c>
      <c r="AB128" s="139" t="s">
        <v>445</v>
      </c>
      <c r="AC128" s="140" t="s">
        <v>243</v>
      </c>
      <c r="AF128" s="143" t="s">
        <v>748</v>
      </c>
      <c r="AG128" s="144" t="s">
        <v>1666</v>
      </c>
      <c r="AI128" s="173"/>
      <c r="AJ128" s="174"/>
    </row>
    <row r="129" spans="1:36" ht="13.5" thickBot="1">
      <c r="A129" s="38" t="s">
        <v>80</v>
      </c>
      <c r="B129" s="47">
        <v>462</v>
      </c>
      <c r="C129" t="s">
        <v>1207</v>
      </c>
      <c r="D129" s="40" t="s">
        <v>1020</v>
      </c>
      <c r="E129" s="40" t="s">
        <v>1413</v>
      </c>
      <c r="F129" s="39" t="s">
        <v>1209</v>
      </c>
      <c r="G129" s="40" t="s">
        <v>1422</v>
      </c>
      <c r="H129" s="40" t="s">
        <v>1211</v>
      </c>
      <c r="I129" s="39" t="s">
        <v>1212</v>
      </c>
      <c r="J129" s="39" t="s">
        <v>45</v>
      </c>
      <c r="K129" s="39" t="s">
        <v>45</v>
      </c>
      <c r="L129" s="39" t="s">
        <v>1507</v>
      </c>
      <c r="M129" s="39" t="s">
        <v>1849</v>
      </c>
      <c r="N129" s="39" t="s">
        <v>1508</v>
      </c>
      <c r="O129" s="39" t="s">
        <v>212</v>
      </c>
      <c r="P129" s="39" t="s">
        <v>1794</v>
      </c>
      <c r="Q129" t="s">
        <v>792</v>
      </c>
      <c r="X129" s="135">
        <v>666</v>
      </c>
      <c r="AB129" s="139" t="s">
        <v>446</v>
      </c>
      <c r="AC129" s="140" t="s">
        <v>244</v>
      </c>
      <c r="AF129" s="143" t="s">
        <v>749</v>
      </c>
      <c r="AG129" s="144" t="s">
        <v>1667</v>
      </c>
      <c r="AI129" s="173"/>
      <c r="AJ129" s="174"/>
    </row>
    <row r="130" spans="1:36" ht="13.5" thickBot="1">
      <c r="A130" s="38" t="s">
        <v>1022</v>
      </c>
      <c r="B130" s="47">
        <v>338</v>
      </c>
      <c r="C130" t="s">
        <v>1207</v>
      </c>
      <c r="D130" s="40" t="s">
        <v>1020</v>
      </c>
      <c r="E130" s="39" t="s">
        <v>1023</v>
      </c>
      <c r="F130" s="49" t="s">
        <v>1024</v>
      </c>
      <c r="G130" s="40" t="s">
        <v>1210</v>
      </c>
      <c r="H130" s="40" t="s">
        <v>1228</v>
      </c>
      <c r="I130" s="39" t="s">
        <v>1212</v>
      </c>
      <c r="J130" s="40" t="s">
        <v>1025</v>
      </c>
      <c r="K130" s="40" t="s">
        <v>1026</v>
      </c>
      <c r="L130" s="49" t="s">
        <v>1027</v>
      </c>
      <c r="M130" s="49" t="s">
        <v>1028</v>
      </c>
      <c r="N130" s="39" t="s">
        <v>1029</v>
      </c>
      <c r="O130" s="39" t="s">
        <v>1030</v>
      </c>
      <c r="P130" s="39" t="s">
        <v>45</v>
      </c>
      <c r="Q130" t="s">
        <v>1031</v>
      </c>
      <c r="AB130" s="139" t="s">
        <v>447</v>
      </c>
      <c r="AC130" s="140" t="s">
        <v>245</v>
      </c>
      <c r="AF130" s="143" t="s">
        <v>750</v>
      </c>
      <c r="AG130" s="144" t="s">
        <v>1668</v>
      </c>
      <c r="AI130" s="173"/>
      <c r="AJ130" s="174"/>
    </row>
    <row r="131" spans="1:36" ht="13.5" thickBot="1">
      <c r="A131" s="38" t="s">
        <v>81</v>
      </c>
      <c r="B131" s="47" t="s">
        <v>1481</v>
      </c>
      <c r="C131" t="s">
        <v>1207</v>
      </c>
      <c r="D131" s="40" t="s">
        <v>1020</v>
      </c>
      <c r="E131" s="40" t="s">
        <v>1020</v>
      </c>
      <c r="F131" s="49" t="s">
        <v>1024</v>
      </c>
      <c r="G131" s="40" t="s">
        <v>1222</v>
      </c>
      <c r="H131" s="40" t="s">
        <v>1228</v>
      </c>
      <c r="I131" s="39" t="s">
        <v>1212</v>
      </c>
      <c r="J131" s="40" t="s">
        <v>1482</v>
      </c>
      <c r="K131" s="40" t="s">
        <v>1483</v>
      </c>
      <c r="L131" s="39" t="s">
        <v>196</v>
      </c>
      <c r="M131" s="39" t="s">
        <v>1484</v>
      </c>
      <c r="N131" s="39" t="s">
        <v>1485</v>
      </c>
      <c r="O131" s="39" t="s">
        <v>1486</v>
      </c>
      <c r="P131" s="39" t="s">
        <v>45</v>
      </c>
      <c r="Q131" t="s">
        <v>1031</v>
      </c>
      <c r="AB131" s="139" t="s">
        <v>448</v>
      </c>
      <c r="AC131" s="140" t="s">
        <v>246</v>
      </c>
      <c r="AF131" s="143" t="s">
        <v>751</v>
      </c>
      <c r="AG131" s="144" t="s">
        <v>1669</v>
      </c>
      <c r="AI131" s="173"/>
      <c r="AJ131" s="174"/>
    </row>
    <row r="132" spans="1:36" ht="13.5" thickBot="1">
      <c r="A132" s="38" t="s">
        <v>1620</v>
      </c>
      <c r="B132" s="47">
        <v>532</v>
      </c>
      <c r="C132" t="s">
        <v>1207</v>
      </c>
      <c r="D132" s="40" t="s">
        <v>1210</v>
      </c>
      <c r="E132" s="40" t="s">
        <v>45</v>
      </c>
      <c r="F132" s="49" t="s">
        <v>535</v>
      </c>
      <c r="G132" s="40" t="s">
        <v>1422</v>
      </c>
      <c r="H132" s="40" t="s">
        <v>45</v>
      </c>
      <c r="I132" s="39" t="s">
        <v>1212</v>
      </c>
      <c r="J132" s="40" t="s">
        <v>1209</v>
      </c>
      <c r="K132" s="40" t="s">
        <v>1209</v>
      </c>
      <c r="L132" s="40" t="s">
        <v>1222</v>
      </c>
      <c r="M132" s="39" t="s">
        <v>1621</v>
      </c>
      <c r="N132" s="40" t="s">
        <v>1222</v>
      </c>
      <c r="O132" s="39" t="s">
        <v>1619</v>
      </c>
      <c r="P132" s="39" t="s">
        <v>538</v>
      </c>
      <c r="Q132" t="s">
        <v>792</v>
      </c>
      <c r="AB132" s="139" t="s">
        <v>449</v>
      </c>
      <c r="AC132" s="140" t="s">
        <v>909</v>
      </c>
      <c r="AF132" s="143" t="s">
        <v>752</v>
      </c>
      <c r="AG132" s="144" t="s">
        <v>1670</v>
      </c>
      <c r="AI132" s="173"/>
      <c r="AJ132" s="174"/>
    </row>
    <row r="133" spans="1:36" ht="13.5" thickBot="1">
      <c r="A133" s="38" t="s">
        <v>82</v>
      </c>
      <c r="B133" s="47">
        <v>533</v>
      </c>
      <c r="C133" t="s">
        <v>1231</v>
      </c>
      <c r="D133" s="40" t="s">
        <v>1210</v>
      </c>
      <c r="E133" s="40" t="s">
        <v>1423</v>
      </c>
      <c r="F133" s="39" t="s">
        <v>535</v>
      </c>
      <c r="G133" s="40" t="s">
        <v>1222</v>
      </c>
      <c r="H133" s="40" t="s">
        <v>45</v>
      </c>
      <c r="I133" s="39" t="s">
        <v>1212</v>
      </c>
      <c r="J133" s="40" t="s">
        <v>1209</v>
      </c>
      <c r="K133" s="40" t="s">
        <v>1209</v>
      </c>
      <c r="L133" s="40" t="s">
        <v>1222</v>
      </c>
      <c r="M133" s="39" t="s">
        <v>1622</v>
      </c>
      <c r="N133" s="40" t="s">
        <v>1222</v>
      </c>
      <c r="O133" s="39" t="s">
        <v>1623</v>
      </c>
      <c r="P133" s="39" t="s">
        <v>1794</v>
      </c>
      <c r="Q133" t="s">
        <v>792</v>
      </c>
      <c r="AB133" s="139" t="s">
        <v>450</v>
      </c>
      <c r="AC133" s="140" t="s">
        <v>910</v>
      </c>
      <c r="AF133" s="143" t="s">
        <v>753</v>
      </c>
      <c r="AG133" s="144" t="s">
        <v>1671</v>
      </c>
      <c r="AI133" s="173"/>
      <c r="AJ133" s="174"/>
    </row>
    <row r="134" spans="1:36" ht="13.5" thickBot="1">
      <c r="A134" s="38" t="s">
        <v>1349</v>
      </c>
      <c r="B134" s="47">
        <v>550</v>
      </c>
      <c r="C134" t="s">
        <v>1207</v>
      </c>
      <c r="D134" s="39" t="s">
        <v>810</v>
      </c>
      <c r="E134" s="39" t="s">
        <v>1350</v>
      </c>
      <c r="F134" s="49" t="s">
        <v>1024</v>
      </c>
      <c r="G134" s="40" t="s">
        <v>1858</v>
      </c>
      <c r="H134" s="40" t="s">
        <v>1222</v>
      </c>
      <c r="I134" s="39" t="s">
        <v>1212</v>
      </c>
      <c r="J134" s="40" t="s">
        <v>1211</v>
      </c>
      <c r="K134" s="40" t="s">
        <v>1211</v>
      </c>
      <c r="L134" s="40" t="s">
        <v>1222</v>
      </c>
      <c r="M134" s="49" t="s">
        <v>813</v>
      </c>
      <c r="N134" s="39" t="s">
        <v>1351</v>
      </c>
      <c r="O134" s="39" t="s">
        <v>1180</v>
      </c>
      <c r="P134" s="39" t="s">
        <v>1211</v>
      </c>
      <c r="Q134" t="s">
        <v>1181</v>
      </c>
      <c r="AB134" s="139" t="s">
        <v>451</v>
      </c>
      <c r="AC134" s="140" t="s">
        <v>911</v>
      </c>
      <c r="AF134" s="143" t="s">
        <v>754</v>
      </c>
      <c r="AG134" s="144" t="s">
        <v>1672</v>
      </c>
      <c r="AI134" s="173"/>
      <c r="AJ134" s="174"/>
    </row>
    <row r="135" spans="1:36" ht="13.5" thickBot="1">
      <c r="A135" s="48" t="s">
        <v>83</v>
      </c>
      <c r="B135" s="47">
        <v>562</v>
      </c>
      <c r="C135" t="s">
        <v>1207</v>
      </c>
      <c r="D135" s="39" t="s">
        <v>1980</v>
      </c>
      <c r="E135" s="39" t="s">
        <v>1981</v>
      </c>
      <c r="F135" s="49" t="s">
        <v>1024</v>
      </c>
      <c r="G135" s="40" t="s">
        <v>1858</v>
      </c>
      <c r="H135" s="40" t="s">
        <v>1211</v>
      </c>
      <c r="I135" s="39" t="s">
        <v>1212</v>
      </c>
      <c r="J135" s="40" t="s">
        <v>1228</v>
      </c>
      <c r="K135" s="40" t="s">
        <v>1228</v>
      </c>
      <c r="L135" s="40" t="s">
        <v>1222</v>
      </c>
      <c r="M135" s="40" t="s">
        <v>1222</v>
      </c>
      <c r="N135" s="40" t="s">
        <v>1222</v>
      </c>
      <c r="O135" s="39" t="s">
        <v>1730</v>
      </c>
      <c r="P135" s="39" t="s">
        <v>538</v>
      </c>
      <c r="Q135" s="38" t="s">
        <v>1731</v>
      </c>
      <c r="AB135" s="139" t="s">
        <v>452</v>
      </c>
      <c r="AC135" s="140" t="s">
        <v>912</v>
      </c>
      <c r="AF135" s="143" t="s">
        <v>755</v>
      </c>
      <c r="AG135" s="144" t="s">
        <v>1673</v>
      </c>
      <c r="AI135" s="173"/>
      <c r="AJ135" s="174"/>
    </row>
    <row r="136" spans="1:36" ht="13.5" thickBot="1">
      <c r="A136" s="38" t="s">
        <v>84</v>
      </c>
      <c r="B136" s="47">
        <v>566</v>
      </c>
      <c r="C136" t="s">
        <v>1207</v>
      </c>
      <c r="D136" s="39" t="s">
        <v>1980</v>
      </c>
      <c r="E136" s="39" t="s">
        <v>1981</v>
      </c>
      <c r="F136" s="39" t="s">
        <v>1209</v>
      </c>
      <c r="G136" s="40" t="s">
        <v>1422</v>
      </c>
      <c r="H136" s="40" t="s">
        <v>1211</v>
      </c>
      <c r="I136" s="39" t="s">
        <v>1212</v>
      </c>
      <c r="J136" s="40" t="s">
        <v>1228</v>
      </c>
      <c r="K136" s="40" t="s">
        <v>1228</v>
      </c>
      <c r="L136" s="40" t="s">
        <v>1222</v>
      </c>
      <c r="M136" s="40" t="s">
        <v>1222</v>
      </c>
      <c r="N136" s="39" t="s">
        <v>1732</v>
      </c>
      <c r="O136" s="39" t="s">
        <v>1733</v>
      </c>
      <c r="P136" s="39" t="s">
        <v>538</v>
      </c>
      <c r="Q136" t="s">
        <v>792</v>
      </c>
      <c r="AB136" s="139" t="s">
        <v>453</v>
      </c>
      <c r="AC136" s="140" t="s">
        <v>913</v>
      </c>
      <c r="AF136" s="143" t="s">
        <v>756</v>
      </c>
      <c r="AG136" s="144" t="s">
        <v>1674</v>
      </c>
      <c r="AI136" s="173"/>
      <c r="AJ136" s="174"/>
    </row>
    <row r="137" spans="1:36" ht="13.5" thickBot="1">
      <c r="A137" s="38" t="s">
        <v>85</v>
      </c>
      <c r="B137" s="47">
        <v>568</v>
      </c>
      <c r="C137" t="s">
        <v>42</v>
      </c>
      <c r="D137" s="39" t="s">
        <v>1734</v>
      </c>
      <c r="E137" s="39" t="s">
        <v>1747</v>
      </c>
      <c r="F137" s="39" t="s">
        <v>1209</v>
      </c>
      <c r="G137" s="40" t="s">
        <v>1422</v>
      </c>
      <c r="H137" s="40" t="s">
        <v>1211</v>
      </c>
      <c r="I137" s="39" t="s">
        <v>1212</v>
      </c>
      <c r="J137" s="40" t="s">
        <v>1228</v>
      </c>
      <c r="K137" s="40" t="s">
        <v>1228</v>
      </c>
      <c r="L137" s="40" t="s">
        <v>1222</v>
      </c>
      <c r="M137" s="40" t="s">
        <v>1222</v>
      </c>
      <c r="N137" s="40" t="s">
        <v>1222</v>
      </c>
      <c r="O137" s="39" t="s">
        <v>1748</v>
      </c>
      <c r="P137" s="39" t="s">
        <v>538</v>
      </c>
      <c r="Q137" t="s">
        <v>792</v>
      </c>
      <c r="AB137" s="139" t="s">
        <v>454</v>
      </c>
      <c r="AC137" s="140" t="s">
        <v>914</v>
      </c>
      <c r="AF137" s="143" t="s">
        <v>757</v>
      </c>
      <c r="AG137" s="144" t="s">
        <v>1675</v>
      </c>
      <c r="AI137" s="173"/>
      <c r="AJ137" s="174"/>
    </row>
    <row r="138" spans="1:36" ht="13.5" thickBot="1">
      <c r="A138" s="38" t="s">
        <v>86</v>
      </c>
      <c r="B138" s="47">
        <v>554</v>
      </c>
      <c r="C138" t="s">
        <v>1207</v>
      </c>
      <c r="D138" s="40" t="s">
        <v>1446</v>
      </c>
      <c r="E138" s="40"/>
      <c r="F138" s="39" t="s">
        <v>535</v>
      </c>
      <c r="G138" s="40" t="s">
        <v>1422</v>
      </c>
      <c r="H138" s="40" t="s">
        <v>45</v>
      </c>
      <c r="I138" s="39" t="s">
        <v>1212</v>
      </c>
      <c r="J138" s="40" t="s">
        <v>1460</v>
      </c>
      <c r="K138" s="40" t="s">
        <v>1209</v>
      </c>
      <c r="L138" s="49" t="s">
        <v>1938</v>
      </c>
      <c r="M138" s="39" t="s">
        <v>1849</v>
      </c>
      <c r="N138" s="39" t="s">
        <v>1939</v>
      </c>
      <c r="O138" s="39" t="s">
        <v>1940</v>
      </c>
      <c r="P138" s="39" t="s">
        <v>538</v>
      </c>
      <c r="Q138" t="s">
        <v>792</v>
      </c>
      <c r="AB138" s="139" t="s">
        <v>455</v>
      </c>
      <c r="AC138" s="140" t="s">
        <v>915</v>
      </c>
      <c r="AF138" s="143" t="s">
        <v>758</v>
      </c>
      <c r="AG138" s="144" t="s">
        <v>1676</v>
      </c>
      <c r="AI138" s="173"/>
      <c r="AJ138" s="174"/>
    </row>
    <row r="139" spans="1:36" ht="13.5" thickBot="1">
      <c r="A139" s="38" t="s">
        <v>1473</v>
      </c>
      <c r="B139" s="47" t="s">
        <v>1474</v>
      </c>
      <c r="C139" t="s">
        <v>1207</v>
      </c>
      <c r="D139" s="40" t="s">
        <v>1020</v>
      </c>
      <c r="E139" s="40" t="s">
        <v>1020</v>
      </c>
      <c r="F139" s="49" t="s">
        <v>1024</v>
      </c>
      <c r="G139" s="40" t="s">
        <v>1222</v>
      </c>
      <c r="H139" s="40" t="s">
        <v>1211</v>
      </c>
      <c r="I139" s="39" t="s">
        <v>1212</v>
      </c>
      <c r="J139" s="40" t="s">
        <v>1471</v>
      </c>
      <c r="K139" s="40" t="s">
        <v>1211</v>
      </c>
      <c r="L139" s="39" t="s">
        <v>999</v>
      </c>
      <c r="M139" s="49" t="s">
        <v>188</v>
      </c>
      <c r="N139" s="40" t="s">
        <v>189</v>
      </c>
      <c r="O139" s="39" t="s">
        <v>190</v>
      </c>
      <c r="P139" s="39" t="s">
        <v>191</v>
      </c>
      <c r="Q139" s="48" t="s">
        <v>1218</v>
      </c>
      <c r="AB139" s="139" t="s">
        <v>456</v>
      </c>
      <c r="AC139" s="140" t="s">
        <v>916</v>
      </c>
      <c r="AF139" s="143" t="s">
        <v>759</v>
      </c>
      <c r="AG139" s="144" t="s">
        <v>1677</v>
      </c>
      <c r="AI139" s="173"/>
      <c r="AJ139" s="174"/>
    </row>
    <row r="140" spans="1:36" ht="13.5" thickBot="1">
      <c r="A140" s="38" t="s">
        <v>1469</v>
      </c>
      <c r="B140" s="47" t="s">
        <v>1470</v>
      </c>
      <c r="C140" t="s">
        <v>1207</v>
      </c>
      <c r="D140" s="40" t="s">
        <v>1020</v>
      </c>
      <c r="E140" s="40" t="s">
        <v>1020</v>
      </c>
      <c r="F140" s="39" t="s">
        <v>1209</v>
      </c>
      <c r="G140" s="40" t="s">
        <v>1222</v>
      </c>
      <c r="H140" s="40" t="s">
        <v>1211</v>
      </c>
      <c r="I140" s="39" t="s">
        <v>1212</v>
      </c>
      <c r="J140" s="40" t="s">
        <v>1471</v>
      </c>
      <c r="K140" s="40" t="s">
        <v>1472</v>
      </c>
      <c r="L140" s="39" t="s">
        <v>999</v>
      </c>
      <c r="M140" s="49" t="s">
        <v>188</v>
      </c>
      <c r="N140" s="40" t="s">
        <v>189</v>
      </c>
      <c r="O140" s="39" t="s">
        <v>190</v>
      </c>
      <c r="P140" s="39" t="s">
        <v>191</v>
      </c>
      <c r="Q140" s="48" t="s">
        <v>1218</v>
      </c>
      <c r="AB140" s="139" t="s">
        <v>457</v>
      </c>
      <c r="AC140" s="140" t="s">
        <v>917</v>
      </c>
      <c r="AF140" s="143" t="s">
        <v>760</v>
      </c>
      <c r="AG140" s="144" t="s">
        <v>1678</v>
      </c>
      <c r="AI140" s="173"/>
      <c r="AJ140" s="174"/>
    </row>
    <row r="141" spans="1:36" ht="13.5" thickBot="1">
      <c r="A141" s="38" t="s">
        <v>1475</v>
      </c>
      <c r="B141" s="47" t="s">
        <v>1476</v>
      </c>
      <c r="C141" t="s">
        <v>1207</v>
      </c>
      <c r="D141" s="40" t="s">
        <v>1020</v>
      </c>
      <c r="E141" s="40" t="s">
        <v>1020</v>
      </c>
      <c r="F141" s="49" t="s">
        <v>1024</v>
      </c>
      <c r="G141" s="40" t="s">
        <v>1222</v>
      </c>
      <c r="H141" s="40" t="s">
        <v>1477</v>
      </c>
      <c r="I141" s="39" t="s">
        <v>1212</v>
      </c>
      <c r="J141" s="40" t="s">
        <v>1471</v>
      </c>
      <c r="K141" s="40" t="s">
        <v>1211</v>
      </c>
      <c r="L141" s="39" t="s">
        <v>999</v>
      </c>
      <c r="M141" s="49" t="s">
        <v>188</v>
      </c>
      <c r="N141" s="40" t="s">
        <v>189</v>
      </c>
      <c r="O141" s="39" t="s">
        <v>190</v>
      </c>
      <c r="P141" s="39" t="s">
        <v>191</v>
      </c>
      <c r="Q141" s="48" t="s">
        <v>1218</v>
      </c>
      <c r="AB141" s="139" t="s">
        <v>458</v>
      </c>
      <c r="AC141" s="140" t="s">
        <v>918</v>
      </c>
      <c r="AF141" s="143" t="s">
        <v>761</v>
      </c>
      <c r="AG141" s="144" t="s">
        <v>1679</v>
      </c>
      <c r="AI141" s="173"/>
      <c r="AJ141" s="174"/>
    </row>
    <row r="142" spans="1:36" ht="13.5" thickBot="1">
      <c r="A142" s="38" t="s">
        <v>998</v>
      </c>
      <c r="B142" s="47">
        <v>344</v>
      </c>
      <c r="C142" t="s">
        <v>1207</v>
      </c>
      <c r="D142" s="40" t="s">
        <v>1020</v>
      </c>
      <c r="E142" s="40" t="s">
        <v>1020</v>
      </c>
      <c r="F142" s="49" t="s">
        <v>1024</v>
      </c>
      <c r="G142" s="40" t="s">
        <v>1222</v>
      </c>
      <c r="H142" s="40" t="s">
        <v>1211</v>
      </c>
      <c r="I142" s="39" t="s">
        <v>1212</v>
      </c>
      <c r="J142" s="40" t="s">
        <v>1211</v>
      </c>
      <c r="K142" s="40" t="s">
        <v>1211</v>
      </c>
      <c r="L142" s="39" t="s">
        <v>999</v>
      </c>
      <c r="M142" s="49" t="s">
        <v>188</v>
      </c>
      <c r="N142" s="40" t="s">
        <v>189</v>
      </c>
      <c r="O142" s="39" t="s">
        <v>190</v>
      </c>
      <c r="P142" s="39" t="s">
        <v>191</v>
      </c>
      <c r="Q142" s="48" t="s">
        <v>1218</v>
      </c>
      <c r="AB142" s="139" t="s">
        <v>459</v>
      </c>
      <c r="AC142" s="140" t="s">
        <v>919</v>
      </c>
      <c r="AF142" s="143" t="s">
        <v>762</v>
      </c>
      <c r="AG142" s="144" t="s">
        <v>1680</v>
      </c>
      <c r="AI142" s="173"/>
      <c r="AJ142" s="174"/>
    </row>
    <row r="143" spans="1:36" ht="13.5" thickBot="1">
      <c r="A143" s="48" t="s">
        <v>58</v>
      </c>
      <c r="B143" s="47">
        <v>643</v>
      </c>
      <c r="C143" t="s">
        <v>1207</v>
      </c>
      <c r="D143" s="40" t="s">
        <v>1020</v>
      </c>
      <c r="E143" s="40" t="s">
        <v>1020</v>
      </c>
      <c r="F143" s="39" t="s">
        <v>1209</v>
      </c>
      <c r="G143" s="40" t="s">
        <v>1210</v>
      </c>
      <c r="H143" s="40" t="s">
        <v>1228</v>
      </c>
      <c r="I143" s="39" t="s">
        <v>1212</v>
      </c>
      <c r="J143" s="39" t="s">
        <v>59</v>
      </c>
      <c r="K143" s="40" t="s">
        <v>282</v>
      </c>
      <c r="L143" s="39" t="s">
        <v>112</v>
      </c>
      <c r="M143" s="39" t="s">
        <v>1957</v>
      </c>
      <c r="N143" s="40" t="s">
        <v>1222</v>
      </c>
      <c r="O143" s="39" t="s">
        <v>1958</v>
      </c>
      <c r="P143" s="49" t="s">
        <v>1447</v>
      </c>
      <c r="Q143" t="s">
        <v>792</v>
      </c>
      <c r="AB143" s="139" t="s">
        <v>460</v>
      </c>
      <c r="AC143" s="140" t="s">
        <v>920</v>
      </c>
      <c r="AF143" s="143" t="s">
        <v>763</v>
      </c>
      <c r="AG143" s="144" t="s">
        <v>1681</v>
      </c>
      <c r="AI143" s="173"/>
      <c r="AJ143" s="174"/>
    </row>
    <row r="144" spans="1:36" ht="13.5" thickBot="1">
      <c r="A144" s="38" t="s">
        <v>87</v>
      </c>
      <c r="B144" s="47">
        <v>391</v>
      </c>
      <c r="C144" t="s">
        <v>1207</v>
      </c>
      <c r="D144" s="40" t="s">
        <v>69</v>
      </c>
      <c r="E144" s="40" t="s">
        <v>69</v>
      </c>
      <c r="F144" s="49" t="s">
        <v>1024</v>
      </c>
      <c r="G144" s="40" t="s">
        <v>1422</v>
      </c>
      <c r="H144" s="40" t="s">
        <v>1211</v>
      </c>
      <c r="I144" s="39" t="s">
        <v>1212</v>
      </c>
      <c r="J144" s="39" t="s">
        <v>1449</v>
      </c>
      <c r="K144" s="40" t="s">
        <v>1211</v>
      </c>
      <c r="L144" s="40" t="s">
        <v>1222</v>
      </c>
      <c r="M144" s="40" t="s">
        <v>1222</v>
      </c>
      <c r="N144" s="40" t="s">
        <v>1222</v>
      </c>
      <c r="O144" s="39" t="s">
        <v>1912</v>
      </c>
      <c r="P144" s="39" t="s">
        <v>1913</v>
      </c>
      <c r="Q144" s="48" t="s">
        <v>1914</v>
      </c>
      <c r="AB144" s="139" t="s">
        <v>461</v>
      </c>
      <c r="AC144" s="140" t="s">
        <v>921</v>
      </c>
      <c r="AF144" s="143" t="s">
        <v>764</v>
      </c>
      <c r="AG144" s="144" t="s">
        <v>1682</v>
      </c>
      <c r="AI144" s="173"/>
      <c r="AJ144" s="174"/>
    </row>
    <row r="145" spans="1:36" ht="13.5" thickBot="1">
      <c r="A145" s="48" t="s">
        <v>1956</v>
      </c>
      <c r="B145" s="47">
        <v>390</v>
      </c>
      <c r="C145" t="s">
        <v>1207</v>
      </c>
      <c r="D145" s="40" t="s">
        <v>69</v>
      </c>
      <c r="E145" s="40" t="s">
        <v>69</v>
      </c>
      <c r="F145" s="49" t="s">
        <v>1024</v>
      </c>
      <c r="G145" s="40" t="s">
        <v>1422</v>
      </c>
      <c r="H145" s="40" t="s">
        <v>1211</v>
      </c>
      <c r="I145" s="39" t="s">
        <v>1212</v>
      </c>
      <c r="J145" s="39" t="s">
        <v>1449</v>
      </c>
      <c r="K145" s="40" t="s">
        <v>1211</v>
      </c>
      <c r="L145" s="40" t="s">
        <v>1222</v>
      </c>
      <c r="M145" s="40" t="s">
        <v>1222</v>
      </c>
      <c r="N145" s="40" t="s">
        <v>1222</v>
      </c>
      <c r="O145" s="39" t="s">
        <v>1912</v>
      </c>
      <c r="P145" s="39" t="s">
        <v>1454</v>
      </c>
      <c r="Q145" t="s">
        <v>792</v>
      </c>
      <c r="AB145" s="139" t="s">
        <v>462</v>
      </c>
      <c r="AC145" s="140" t="s">
        <v>922</v>
      </c>
      <c r="AF145" s="143" t="s">
        <v>765</v>
      </c>
      <c r="AG145" s="144" t="s">
        <v>1683</v>
      </c>
      <c r="AI145" s="173"/>
      <c r="AJ145" s="174"/>
    </row>
    <row r="146" spans="1:36" ht="13.5" thickBot="1">
      <c r="A146" s="38" t="s">
        <v>1941</v>
      </c>
      <c r="B146" s="47">
        <v>555</v>
      </c>
      <c r="C146" t="s">
        <v>42</v>
      </c>
      <c r="D146" s="40" t="s">
        <v>1020</v>
      </c>
      <c r="E146" s="40" t="s">
        <v>1020</v>
      </c>
      <c r="F146" s="39" t="s">
        <v>1209</v>
      </c>
      <c r="G146" s="40" t="s">
        <v>1422</v>
      </c>
      <c r="H146" s="40" t="s">
        <v>1211</v>
      </c>
      <c r="I146" s="39" t="s">
        <v>1212</v>
      </c>
      <c r="J146" s="39" t="s">
        <v>1211</v>
      </c>
      <c r="K146" s="40" t="s">
        <v>1211</v>
      </c>
      <c r="L146" s="40" t="s">
        <v>1222</v>
      </c>
      <c r="M146" s="39" t="s">
        <v>1942</v>
      </c>
      <c r="N146" s="40" t="s">
        <v>1222</v>
      </c>
      <c r="O146" s="39" t="s">
        <v>1943</v>
      </c>
      <c r="P146" s="49" t="s">
        <v>1794</v>
      </c>
      <c r="Q146" t="s">
        <v>792</v>
      </c>
      <c r="AB146" s="139" t="s">
        <v>463</v>
      </c>
      <c r="AC146" s="140" t="s">
        <v>923</v>
      </c>
      <c r="AF146" s="143" t="s">
        <v>766</v>
      </c>
      <c r="AG146" s="144" t="s">
        <v>1684</v>
      </c>
      <c r="AI146" s="173"/>
      <c r="AJ146" s="174"/>
    </row>
    <row r="147" spans="1:36" ht="13.5" thickBot="1">
      <c r="A147" s="38" t="s">
        <v>1947</v>
      </c>
      <c r="B147" s="47">
        <v>558</v>
      </c>
      <c r="C147" t="s">
        <v>1231</v>
      </c>
      <c r="D147" s="40" t="s">
        <v>1020</v>
      </c>
      <c r="E147" s="40" t="s">
        <v>1020</v>
      </c>
      <c r="F147" s="39" t="s">
        <v>1209</v>
      </c>
      <c r="G147" s="40" t="s">
        <v>1858</v>
      </c>
      <c r="H147" s="40" t="s">
        <v>1228</v>
      </c>
      <c r="I147" s="39" t="s">
        <v>1212</v>
      </c>
      <c r="J147" s="40" t="s">
        <v>1211</v>
      </c>
      <c r="K147" s="40" t="s">
        <v>1211</v>
      </c>
      <c r="L147" s="40" t="s">
        <v>1222</v>
      </c>
      <c r="M147" s="40" t="s">
        <v>1222</v>
      </c>
      <c r="N147" s="40" t="s">
        <v>1222</v>
      </c>
      <c r="O147" s="39" t="s">
        <v>1948</v>
      </c>
      <c r="P147" s="49" t="s">
        <v>1208</v>
      </c>
      <c r="Q147" t="s">
        <v>792</v>
      </c>
      <c r="AB147" s="139" t="s">
        <v>464</v>
      </c>
      <c r="AC147" s="140" t="s">
        <v>924</v>
      </c>
      <c r="AF147" s="143" t="s">
        <v>767</v>
      </c>
      <c r="AG147" s="144" t="s">
        <v>1685</v>
      </c>
      <c r="AI147" s="173"/>
      <c r="AJ147" s="174"/>
    </row>
    <row r="148" spans="1:36" ht="13.5" thickBot="1">
      <c r="A148" s="38" t="s">
        <v>1944</v>
      </c>
      <c r="B148" s="47">
        <v>557</v>
      </c>
      <c r="C148" t="s">
        <v>1207</v>
      </c>
      <c r="D148" s="40" t="s">
        <v>1020</v>
      </c>
      <c r="E148" s="40" t="s">
        <v>1020</v>
      </c>
      <c r="F148" s="40" t="s">
        <v>282</v>
      </c>
      <c r="G148" s="40" t="s">
        <v>1222</v>
      </c>
      <c r="H148" s="40" t="s">
        <v>1228</v>
      </c>
      <c r="I148" s="39" t="s">
        <v>1212</v>
      </c>
      <c r="J148" s="40" t="s">
        <v>45</v>
      </c>
      <c r="K148" s="40" t="s">
        <v>1211</v>
      </c>
      <c r="L148" s="39" t="s">
        <v>1945</v>
      </c>
      <c r="M148" s="39" t="s">
        <v>1780</v>
      </c>
      <c r="N148" s="40" t="s">
        <v>1228</v>
      </c>
      <c r="O148" s="39" t="s">
        <v>1946</v>
      </c>
      <c r="P148" s="39" t="s">
        <v>105</v>
      </c>
      <c r="Q148" s="48" t="s">
        <v>1218</v>
      </c>
      <c r="AB148" s="139" t="s">
        <v>465</v>
      </c>
      <c r="AC148" s="140" t="s">
        <v>925</v>
      </c>
      <c r="AF148" s="143" t="s">
        <v>768</v>
      </c>
      <c r="AG148" s="144" t="s">
        <v>1686</v>
      </c>
      <c r="AI148" s="173"/>
      <c r="AJ148" s="174"/>
    </row>
    <row r="149" spans="1:36" ht="13.5" thickBot="1">
      <c r="A149" s="38" t="s">
        <v>1749</v>
      </c>
      <c r="B149" s="47">
        <v>570</v>
      </c>
      <c r="C149" t="s">
        <v>1231</v>
      </c>
      <c r="D149" s="40" t="s">
        <v>1020</v>
      </c>
      <c r="E149" s="40" t="s">
        <v>1020</v>
      </c>
      <c r="F149" s="39" t="s">
        <v>1209</v>
      </c>
      <c r="G149" s="40" t="s">
        <v>1422</v>
      </c>
      <c r="H149" s="40" t="s">
        <v>1209</v>
      </c>
      <c r="I149" s="39" t="s">
        <v>1212</v>
      </c>
      <c r="J149" s="40" t="s">
        <v>1211</v>
      </c>
      <c r="K149" s="40" t="s">
        <v>1211</v>
      </c>
      <c r="L149" s="40" t="s">
        <v>1222</v>
      </c>
      <c r="M149" s="40" t="s">
        <v>1222</v>
      </c>
      <c r="N149" s="39" t="s">
        <v>1750</v>
      </c>
      <c r="O149" s="39" t="s">
        <v>1730</v>
      </c>
      <c r="P149" s="39" t="s">
        <v>538</v>
      </c>
      <c r="Q149" t="s">
        <v>792</v>
      </c>
      <c r="AB149" s="139" t="s">
        <v>466</v>
      </c>
      <c r="AC149" s="140" t="s">
        <v>926</v>
      </c>
      <c r="AF149" s="143" t="s">
        <v>769</v>
      </c>
      <c r="AG149" s="144" t="s">
        <v>1687</v>
      </c>
      <c r="AI149" s="173"/>
      <c r="AJ149" s="174"/>
    </row>
    <row r="150" spans="1:36" ht="13.5" thickBot="1">
      <c r="A150" s="38" t="s">
        <v>88</v>
      </c>
      <c r="B150" s="47">
        <v>350</v>
      </c>
      <c r="C150" t="s">
        <v>1231</v>
      </c>
      <c r="D150" s="39" t="s">
        <v>1937</v>
      </c>
      <c r="E150" s="39" t="s">
        <v>135</v>
      </c>
      <c r="F150" s="39" t="s">
        <v>535</v>
      </c>
      <c r="G150" s="40" t="s">
        <v>1422</v>
      </c>
      <c r="H150" s="40" t="s">
        <v>1209</v>
      </c>
      <c r="I150" s="39" t="s">
        <v>1212</v>
      </c>
      <c r="J150" s="40" t="s">
        <v>1228</v>
      </c>
      <c r="K150" s="40" t="s">
        <v>1228</v>
      </c>
      <c r="L150" s="40" t="s">
        <v>1222</v>
      </c>
      <c r="M150" s="39" t="s">
        <v>1440</v>
      </c>
      <c r="N150" s="40" t="s">
        <v>1222</v>
      </c>
      <c r="O150" s="49" t="s">
        <v>1441</v>
      </c>
      <c r="P150" s="49" t="s">
        <v>1328</v>
      </c>
      <c r="Q150" t="s">
        <v>792</v>
      </c>
      <c r="AB150" s="139" t="s">
        <v>467</v>
      </c>
      <c r="AC150" s="140" t="s">
        <v>927</v>
      </c>
      <c r="AF150" s="143" t="s">
        <v>770</v>
      </c>
      <c r="AG150" s="144" t="s">
        <v>1688</v>
      </c>
      <c r="AI150" s="173"/>
      <c r="AJ150" s="174"/>
    </row>
    <row r="151" spans="1:36" ht="13.5" thickBot="1">
      <c r="A151" s="48" t="s">
        <v>1710</v>
      </c>
      <c r="B151" s="47">
        <v>646</v>
      </c>
      <c r="C151" t="s">
        <v>1207</v>
      </c>
      <c r="D151" s="40" t="s">
        <v>1020</v>
      </c>
      <c r="E151" s="40" t="s">
        <v>1020</v>
      </c>
      <c r="F151" s="39" t="s">
        <v>1209</v>
      </c>
      <c r="G151" s="40" t="s">
        <v>1210</v>
      </c>
      <c r="H151" s="40" t="s">
        <v>1228</v>
      </c>
      <c r="I151" s="39" t="s">
        <v>1212</v>
      </c>
      <c r="J151" s="39" t="s">
        <v>1960</v>
      </c>
      <c r="K151" s="40" t="s">
        <v>282</v>
      </c>
      <c r="L151" s="39" t="s">
        <v>112</v>
      </c>
      <c r="M151" s="39" t="s">
        <v>1957</v>
      </c>
      <c r="N151" s="40" t="s">
        <v>1222</v>
      </c>
      <c r="O151" s="39" t="s">
        <v>1958</v>
      </c>
      <c r="P151" s="49" t="s">
        <v>1454</v>
      </c>
      <c r="Q151" t="s">
        <v>792</v>
      </c>
      <c r="AB151" s="139" t="s">
        <v>928</v>
      </c>
      <c r="AC151" s="140" t="s">
        <v>929</v>
      </c>
      <c r="AF151" s="143" t="s">
        <v>771</v>
      </c>
      <c r="AG151" s="144" t="s">
        <v>1689</v>
      </c>
      <c r="AI151" s="173"/>
      <c r="AJ151" s="174"/>
    </row>
    <row r="152" spans="1:36" ht="13.5" thickBot="1">
      <c r="A152" s="38" t="s">
        <v>0</v>
      </c>
      <c r="B152" s="47">
        <v>660</v>
      </c>
      <c r="C152" t="s">
        <v>1207</v>
      </c>
      <c r="D152" s="40" t="s">
        <v>1020</v>
      </c>
      <c r="E152" s="40" t="s">
        <v>1020</v>
      </c>
      <c r="F152" s="40" t="s">
        <v>282</v>
      </c>
      <c r="G152" s="40" t="s">
        <v>1858</v>
      </c>
      <c r="H152" s="40" t="s">
        <v>1211</v>
      </c>
      <c r="I152" s="39" t="s">
        <v>1212</v>
      </c>
      <c r="J152" s="40" t="s">
        <v>1209</v>
      </c>
      <c r="K152" s="40" t="s">
        <v>1211</v>
      </c>
      <c r="L152" s="39" t="s">
        <v>1787</v>
      </c>
      <c r="M152" s="40" t="s">
        <v>1222</v>
      </c>
      <c r="N152" s="39" t="s">
        <v>1</v>
      </c>
      <c r="O152" s="39" t="s">
        <v>1723</v>
      </c>
      <c r="P152" s="49" t="s">
        <v>1208</v>
      </c>
      <c r="Q152" s="38" t="s">
        <v>1914</v>
      </c>
      <c r="AB152" s="139" t="s">
        <v>468</v>
      </c>
      <c r="AC152" s="140" t="s">
        <v>930</v>
      </c>
      <c r="AF152" s="143" t="s">
        <v>772</v>
      </c>
      <c r="AG152" s="144" t="s">
        <v>1690</v>
      </c>
      <c r="AI152" s="173"/>
      <c r="AJ152" s="174"/>
    </row>
    <row r="153" spans="1:36" ht="13.5" thickBot="1">
      <c r="A153" s="38" t="s">
        <v>1751</v>
      </c>
      <c r="B153" s="47">
        <v>571</v>
      </c>
      <c r="C153" t="s">
        <v>1207</v>
      </c>
      <c r="D153" s="40" t="s">
        <v>1446</v>
      </c>
      <c r="E153" s="40" t="s">
        <v>45</v>
      </c>
      <c r="F153" s="49" t="s">
        <v>1024</v>
      </c>
      <c r="G153" s="40" t="s">
        <v>1858</v>
      </c>
      <c r="H153" s="40" t="s">
        <v>1211</v>
      </c>
      <c r="I153" s="39" t="s">
        <v>1212</v>
      </c>
      <c r="J153" s="40" t="s">
        <v>45</v>
      </c>
      <c r="K153" s="40" t="s">
        <v>1209</v>
      </c>
      <c r="L153" s="39" t="s">
        <v>1752</v>
      </c>
      <c r="M153" s="39" t="s">
        <v>1849</v>
      </c>
      <c r="N153" s="40" t="s">
        <v>1222</v>
      </c>
      <c r="O153" s="39" t="s">
        <v>1753</v>
      </c>
      <c r="P153" s="39" t="s">
        <v>538</v>
      </c>
      <c r="Q153" t="s">
        <v>792</v>
      </c>
      <c r="AB153" s="139" t="s">
        <v>469</v>
      </c>
      <c r="AC153" s="140" t="s">
        <v>931</v>
      </c>
      <c r="AF153" s="143" t="s">
        <v>773</v>
      </c>
      <c r="AG153" s="144" t="s">
        <v>1691</v>
      </c>
      <c r="AI153" s="173"/>
      <c r="AJ153" s="174"/>
    </row>
    <row r="154" spans="1:36" ht="13.5" thickBot="1">
      <c r="A154" s="38" t="s">
        <v>89</v>
      </c>
      <c r="B154" s="47">
        <v>572</v>
      </c>
      <c r="C154" t="s">
        <v>42</v>
      </c>
      <c r="D154" s="40" t="s">
        <v>69</v>
      </c>
      <c r="E154" s="40" t="s">
        <v>69</v>
      </c>
      <c r="F154" s="39" t="s">
        <v>1209</v>
      </c>
      <c r="G154" s="40" t="s">
        <v>1858</v>
      </c>
      <c r="H154" s="40" t="s">
        <v>1222</v>
      </c>
      <c r="I154" s="39" t="s">
        <v>1212</v>
      </c>
      <c r="J154" s="40" t="s">
        <v>1228</v>
      </c>
      <c r="K154" s="40" t="s">
        <v>1228</v>
      </c>
      <c r="L154" s="40" t="s">
        <v>1222</v>
      </c>
      <c r="M154" s="39" t="s">
        <v>1754</v>
      </c>
      <c r="N154" s="40" t="s">
        <v>1222</v>
      </c>
      <c r="O154" s="39" t="s">
        <v>1755</v>
      </c>
      <c r="P154" s="49" t="s">
        <v>1630</v>
      </c>
      <c r="Q154" t="s">
        <v>792</v>
      </c>
      <c r="AB154" s="139" t="s">
        <v>470</v>
      </c>
      <c r="AC154" s="140" t="s">
        <v>932</v>
      </c>
      <c r="AF154" s="143" t="s">
        <v>774</v>
      </c>
      <c r="AG154" s="144" t="s">
        <v>1692</v>
      </c>
      <c r="AI154" s="173"/>
      <c r="AJ154" s="174"/>
    </row>
    <row r="155" spans="1:36" ht="13.5" thickBot="1">
      <c r="A155" s="38" t="s">
        <v>90</v>
      </c>
      <c r="B155" s="47">
        <v>574</v>
      </c>
      <c r="C155" t="s">
        <v>1231</v>
      </c>
      <c r="D155" s="39" t="s">
        <v>1756</v>
      </c>
      <c r="E155" s="39" t="s">
        <v>1350</v>
      </c>
      <c r="F155" s="39" t="s">
        <v>1209</v>
      </c>
      <c r="G155" s="40" t="s">
        <v>1757</v>
      </c>
      <c r="H155" s="40" t="s">
        <v>1211</v>
      </c>
      <c r="I155" s="39" t="s">
        <v>1212</v>
      </c>
      <c r="J155" s="40" t="s">
        <v>45</v>
      </c>
      <c r="K155" s="39" t="s">
        <v>45</v>
      </c>
      <c r="L155" s="40" t="s">
        <v>1222</v>
      </c>
      <c r="M155" s="39" t="s">
        <v>1758</v>
      </c>
      <c r="N155" s="40" t="s">
        <v>1222</v>
      </c>
      <c r="O155" s="39" t="s">
        <v>1331</v>
      </c>
      <c r="P155" s="49" t="s">
        <v>45</v>
      </c>
      <c r="Q155" t="s">
        <v>792</v>
      </c>
      <c r="AB155" s="139" t="s">
        <v>471</v>
      </c>
      <c r="AC155" s="140" t="s">
        <v>933</v>
      </c>
      <c r="AF155" s="143" t="s">
        <v>775</v>
      </c>
      <c r="AG155" s="144" t="s">
        <v>1693</v>
      </c>
      <c r="AI155" s="173"/>
      <c r="AJ155" s="174"/>
    </row>
    <row r="156" spans="1:36" ht="13.5" thickBot="1">
      <c r="A156" s="38" t="s">
        <v>1000</v>
      </c>
      <c r="B156" s="47">
        <v>584</v>
      </c>
      <c r="C156" t="s">
        <v>42</v>
      </c>
      <c r="D156" s="40" t="s">
        <v>1020</v>
      </c>
      <c r="E156" s="39" t="s">
        <v>1046</v>
      </c>
      <c r="F156" s="39" t="s">
        <v>1209</v>
      </c>
      <c r="G156" s="40" t="s">
        <v>1422</v>
      </c>
      <c r="H156" s="40" t="s">
        <v>45</v>
      </c>
      <c r="I156" s="39" t="s">
        <v>1212</v>
      </c>
      <c r="J156" s="40" t="s">
        <v>1211</v>
      </c>
      <c r="K156" s="40" t="s">
        <v>1211</v>
      </c>
      <c r="L156" s="40" t="s">
        <v>1222</v>
      </c>
      <c r="M156" s="40" t="s">
        <v>1222</v>
      </c>
      <c r="N156" s="40" t="s">
        <v>1222</v>
      </c>
      <c r="O156" s="39" t="s">
        <v>1001</v>
      </c>
      <c r="P156" s="39" t="s">
        <v>1630</v>
      </c>
      <c r="Q156" t="s">
        <v>792</v>
      </c>
      <c r="AB156" s="139" t="s">
        <v>472</v>
      </c>
      <c r="AC156" s="140" t="s">
        <v>934</v>
      </c>
      <c r="AF156" s="143" t="s">
        <v>776</v>
      </c>
      <c r="AG156" s="144" t="s">
        <v>1694</v>
      </c>
      <c r="AI156" s="173"/>
      <c r="AJ156" s="174"/>
    </row>
    <row r="157" spans="1:36" ht="13.5" thickBot="1">
      <c r="A157" s="38" t="s">
        <v>91</v>
      </c>
      <c r="B157" s="47">
        <v>580</v>
      </c>
      <c r="C157" t="s">
        <v>42</v>
      </c>
      <c r="D157" s="40" t="s">
        <v>1020</v>
      </c>
      <c r="E157" s="39" t="s">
        <v>1046</v>
      </c>
      <c r="F157" s="39" t="s">
        <v>1209</v>
      </c>
      <c r="G157" s="40" t="s">
        <v>1422</v>
      </c>
      <c r="H157" s="40" t="s">
        <v>45</v>
      </c>
      <c r="I157" s="39" t="s">
        <v>1212</v>
      </c>
      <c r="J157" s="39" t="s">
        <v>1047</v>
      </c>
      <c r="K157" s="40" t="s">
        <v>1228</v>
      </c>
      <c r="L157" s="40" t="s">
        <v>1222</v>
      </c>
      <c r="M157" s="40" t="s">
        <v>1222</v>
      </c>
      <c r="N157" s="40" t="s">
        <v>1222</v>
      </c>
      <c r="O157" s="39" t="s">
        <v>1048</v>
      </c>
      <c r="P157" s="39" t="s">
        <v>1630</v>
      </c>
      <c r="Q157" t="s">
        <v>792</v>
      </c>
      <c r="AB157" s="139" t="s">
        <v>473</v>
      </c>
      <c r="AC157" s="140" t="s">
        <v>935</v>
      </c>
      <c r="AF157" s="143" t="s">
        <v>777</v>
      </c>
      <c r="AG157" s="144" t="s">
        <v>1695</v>
      </c>
      <c r="AI157" s="173"/>
      <c r="AJ157" s="174"/>
    </row>
    <row r="158" spans="1:36" ht="13.5" thickBot="1">
      <c r="A158" s="38" t="s">
        <v>1002</v>
      </c>
      <c r="B158" s="47">
        <v>585</v>
      </c>
      <c r="C158" t="s">
        <v>1207</v>
      </c>
      <c r="D158" s="40" t="s">
        <v>1020</v>
      </c>
      <c r="E158" s="39" t="s">
        <v>1003</v>
      </c>
      <c r="F158" s="40" t="s">
        <v>282</v>
      </c>
      <c r="G158" s="40" t="s">
        <v>1222</v>
      </c>
      <c r="H158" s="40" t="s">
        <v>1223</v>
      </c>
      <c r="I158" s="39" t="s">
        <v>1212</v>
      </c>
      <c r="J158" s="39" t="s">
        <v>1004</v>
      </c>
      <c r="K158" s="40" t="s">
        <v>1225</v>
      </c>
      <c r="L158" s="39" t="s">
        <v>1226</v>
      </c>
      <c r="M158" s="39" t="s">
        <v>1227</v>
      </c>
      <c r="N158" s="39" t="s">
        <v>1228</v>
      </c>
      <c r="O158" s="39" t="s">
        <v>1458</v>
      </c>
      <c r="P158" s="39" t="s">
        <v>1208</v>
      </c>
      <c r="Q158" t="s">
        <v>1218</v>
      </c>
      <c r="AB158" s="139" t="s">
        <v>474</v>
      </c>
      <c r="AC158" s="140" t="s">
        <v>936</v>
      </c>
      <c r="AF158" s="143" t="s">
        <v>778</v>
      </c>
      <c r="AG158" s="144" t="s">
        <v>1696</v>
      </c>
      <c r="AI158" s="173"/>
      <c r="AJ158" s="174"/>
    </row>
    <row r="159" spans="1:36" ht="13.5" thickBot="1">
      <c r="A159" s="38" t="s">
        <v>1005</v>
      </c>
      <c r="B159" s="47">
        <v>586</v>
      </c>
      <c r="C159" t="s">
        <v>1207</v>
      </c>
      <c r="D159" s="40" t="s">
        <v>1020</v>
      </c>
      <c r="E159" s="39" t="s">
        <v>1220</v>
      </c>
      <c r="F159" s="40" t="s">
        <v>282</v>
      </c>
      <c r="G159" s="40" t="s">
        <v>1222</v>
      </c>
      <c r="H159" s="40" t="s">
        <v>1223</v>
      </c>
      <c r="I159" s="39" t="s">
        <v>1212</v>
      </c>
      <c r="J159" s="40" t="s">
        <v>1224</v>
      </c>
      <c r="K159" s="40" t="s">
        <v>1225</v>
      </c>
      <c r="L159" s="39" t="s">
        <v>1226</v>
      </c>
      <c r="M159" s="39" t="s">
        <v>1227</v>
      </c>
      <c r="N159" s="40" t="s">
        <v>1228</v>
      </c>
      <c r="O159" s="39" t="s">
        <v>1458</v>
      </c>
      <c r="P159" s="39" t="s">
        <v>1208</v>
      </c>
      <c r="Q159" t="s">
        <v>1218</v>
      </c>
      <c r="AB159" s="139" t="s">
        <v>475</v>
      </c>
      <c r="AC159" s="140" t="s">
        <v>937</v>
      </c>
      <c r="AF159" s="143" t="s">
        <v>779</v>
      </c>
      <c r="AG159" s="144" t="s">
        <v>1697</v>
      </c>
      <c r="AI159" s="173"/>
      <c r="AJ159" s="174"/>
    </row>
    <row r="160" spans="1:36" ht="13.5" thickBot="1">
      <c r="A160" s="38" t="s">
        <v>92</v>
      </c>
      <c r="B160" s="47">
        <v>587</v>
      </c>
      <c r="C160" t="s">
        <v>1231</v>
      </c>
      <c r="D160" s="40" t="s">
        <v>1020</v>
      </c>
      <c r="E160" s="39" t="s">
        <v>534</v>
      </c>
      <c r="F160" s="39" t="s">
        <v>1209</v>
      </c>
      <c r="G160" s="40" t="s">
        <v>1422</v>
      </c>
      <c r="H160" s="40" t="s">
        <v>1211</v>
      </c>
      <c r="I160" s="39" t="s">
        <v>1212</v>
      </c>
      <c r="J160" s="39" t="s">
        <v>1794</v>
      </c>
      <c r="K160" s="40" t="s">
        <v>1211</v>
      </c>
      <c r="L160" s="40" t="s">
        <v>1222</v>
      </c>
      <c r="M160" s="40" t="s">
        <v>1222</v>
      </c>
      <c r="N160" s="39" t="s">
        <v>1006</v>
      </c>
      <c r="O160" s="39" t="s">
        <v>1755</v>
      </c>
      <c r="P160" s="49" t="s">
        <v>1007</v>
      </c>
      <c r="Q160" t="s">
        <v>792</v>
      </c>
      <c r="AB160" s="139" t="s">
        <v>476</v>
      </c>
      <c r="AC160" s="140" t="s">
        <v>938</v>
      </c>
      <c r="AF160" s="143" t="s">
        <v>780</v>
      </c>
      <c r="AG160" s="144" t="s">
        <v>1698</v>
      </c>
      <c r="AI160" s="173"/>
      <c r="AJ160" s="174"/>
    </row>
    <row r="161" spans="1:36" ht="13.5" thickBot="1">
      <c r="A161" s="38" t="s">
        <v>1511</v>
      </c>
      <c r="B161" s="47">
        <v>606</v>
      </c>
      <c r="C161" t="s">
        <v>42</v>
      </c>
      <c r="D161" s="39" t="s">
        <v>1512</v>
      </c>
      <c r="E161" s="39" t="s">
        <v>1513</v>
      </c>
      <c r="F161" s="39" t="s">
        <v>1209</v>
      </c>
      <c r="G161" s="40" t="s">
        <v>1422</v>
      </c>
      <c r="H161" s="40" t="s">
        <v>1223</v>
      </c>
      <c r="I161" s="39" t="s">
        <v>1212</v>
      </c>
      <c r="J161" s="39" t="s">
        <v>1191</v>
      </c>
      <c r="K161" s="40" t="s">
        <v>1228</v>
      </c>
      <c r="L161" s="39" t="s">
        <v>1507</v>
      </c>
      <c r="M161" s="49" t="s">
        <v>1849</v>
      </c>
      <c r="N161" s="39" t="s">
        <v>1152</v>
      </c>
      <c r="O161" s="39" t="s">
        <v>1153</v>
      </c>
      <c r="P161" s="49" t="s">
        <v>538</v>
      </c>
      <c r="Q161" t="s">
        <v>1218</v>
      </c>
      <c r="AB161" s="139" t="s">
        <v>477</v>
      </c>
      <c r="AC161" s="140" t="s">
        <v>939</v>
      </c>
      <c r="AF161" s="143" t="s">
        <v>781</v>
      </c>
      <c r="AG161" s="144" t="s">
        <v>1699</v>
      </c>
      <c r="AI161" s="173"/>
      <c r="AJ161" s="174"/>
    </row>
    <row r="162" spans="1:36" ht="13.5" thickBot="1">
      <c r="A162" s="38" t="s">
        <v>1154</v>
      </c>
      <c r="B162" s="47">
        <v>607</v>
      </c>
      <c r="C162" t="s">
        <v>42</v>
      </c>
      <c r="D162" s="39" t="s">
        <v>1512</v>
      </c>
      <c r="E162" s="39" t="s">
        <v>1513</v>
      </c>
      <c r="F162" s="39" t="s">
        <v>1209</v>
      </c>
      <c r="G162" s="40" t="s">
        <v>1858</v>
      </c>
      <c r="H162" s="40" t="s">
        <v>1211</v>
      </c>
      <c r="I162" s="39" t="s">
        <v>1212</v>
      </c>
      <c r="J162" s="39" t="s">
        <v>1191</v>
      </c>
      <c r="K162" s="40" t="s">
        <v>1228</v>
      </c>
      <c r="L162" s="39" t="s">
        <v>1507</v>
      </c>
      <c r="M162" s="49" t="s">
        <v>1849</v>
      </c>
      <c r="N162" s="39" t="s">
        <v>1155</v>
      </c>
      <c r="O162" s="39" t="s">
        <v>1153</v>
      </c>
      <c r="P162" s="49" t="s">
        <v>538</v>
      </c>
      <c r="Q162" t="s">
        <v>1218</v>
      </c>
      <c r="AB162" s="139" t="s">
        <v>478</v>
      </c>
      <c r="AC162" s="140" t="s">
        <v>940</v>
      </c>
      <c r="AF162" s="143" t="s">
        <v>782</v>
      </c>
      <c r="AG162" s="144" t="s">
        <v>1700</v>
      </c>
      <c r="AI162" s="173"/>
      <c r="AJ162" s="174"/>
    </row>
    <row r="163" spans="1:36" ht="13.5" thickBot="1">
      <c r="A163" s="38" t="s">
        <v>179</v>
      </c>
      <c r="B163" s="47">
        <v>608</v>
      </c>
      <c r="C163" t="s">
        <v>42</v>
      </c>
      <c r="D163" s="39" t="s">
        <v>1512</v>
      </c>
      <c r="E163" s="40" t="s">
        <v>180</v>
      </c>
      <c r="F163" s="39" t="s">
        <v>1209</v>
      </c>
      <c r="G163" s="40" t="s">
        <v>1422</v>
      </c>
      <c r="H163" s="40" t="s">
        <v>45</v>
      </c>
      <c r="I163" s="39" t="s">
        <v>1212</v>
      </c>
      <c r="J163" s="39" t="s">
        <v>1191</v>
      </c>
      <c r="K163" s="40" t="s">
        <v>1228</v>
      </c>
      <c r="L163" s="39" t="s">
        <v>1507</v>
      </c>
      <c r="M163" s="49" t="s">
        <v>1849</v>
      </c>
      <c r="N163" s="39" t="s">
        <v>181</v>
      </c>
      <c r="O163" s="39" t="s">
        <v>819</v>
      </c>
      <c r="P163" s="49" t="s">
        <v>538</v>
      </c>
      <c r="Q163" t="s">
        <v>1218</v>
      </c>
      <c r="AB163" s="139" t="s">
        <v>479</v>
      </c>
      <c r="AC163" s="140" t="s">
        <v>941</v>
      </c>
      <c r="AF163" s="143" t="s">
        <v>783</v>
      </c>
      <c r="AG163" s="144" t="s">
        <v>1701</v>
      </c>
      <c r="AI163" s="173"/>
      <c r="AJ163" s="174"/>
    </row>
    <row r="164" spans="1:36" ht="13.5" thickBot="1">
      <c r="A164" s="38" t="s">
        <v>820</v>
      </c>
      <c r="B164" s="47">
        <v>609</v>
      </c>
      <c r="C164" t="s">
        <v>1207</v>
      </c>
      <c r="D164" s="40" t="s">
        <v>1020</v>
      </c>
      <c r="E164" s="40" t="s">
        <v>1020</v>
      </c>
      <c r="F164" s="49" t="s">
        <v>1024</v>
      </c>
      <c r="G164" s="40" t="s">
        <v>1222</v>
      </c>
      <c r="H164" s="40" t="s">
        <v>1223</v>
      </c>
      <c r="I164" s="39" t="s">
        <v>1212</v>
      </c>
      <c r="J164" s="40" t="s">
        <v>821</v>
      </c>
      <c r="K164" s="40" t="s">
        <v>1228</v>
      </c>
      <c r="L164" s="40" t="s">
        <v>1222</v>
      </c>
      <c r="M164" s="39" t="s">
        <v>822</v>
      </c>
      <c r="N164" s="39" t="s">
        <v>823</v>
      </c>
      <c r="O164" s="39" t="s">
        <v>824</v>
      </c>
      <c r="P164" s="49" t="s">
        <v>1208</v>
      </c>
      <c r="Q164" t="s">
        <v>1218</v>
      </c>
      <c r="AB164" s="139" t="s">
        <v>480</v>
      </c>
      <c r="AC164" s="140" t="s">
        <v>942</v>
      </c>
      <c r="AF164" s="143" t="s">
        <v>784</v>
      </c>
      <c r="AG164" s="144" t="s">
        <v>886</v>
      </c>
      <c r="AI164" s="173"/>
      <c r="AJ164" s="174"/>
    </row>
    <row r="165" spans="1:36" ht="13.5" thickBot="1">
      <c r="A165" s="38" t="s">
        <v>1502</v>
      </c>
      <c r="B165" s="47" t="s">
        <v>1503</v>
      </c>
      <c r="C165" t="s">
        <v>42</v>
      </c>
      <c r="D165" s="39" t="s">
        <v>1343</v>
      </c>
      <c r="E165" s="39" t="s">
        <v>1344</v>
      </c>
      <c r="F165" s="39" t="s">
        <v>1209</v>
      </c>
      <c r="G165" s="40" t="s">
        <v>1422</v>
      </c>
      <c r="H165" s="40" t="s">
        <v>45</v>
      </c>
      <c r="I165" s="39" t="s">
        <v>1212</v>
      </c>
      <c r="J165" s="40" t="s">
        <v>1345</v>
      </c>
      <c r="K165" s="40" t="s">
        <v>1228</v>
      </c>
      <c r="L165" s="39" t="s">
        <v>1702</v>
      </c>
      <c r="M165" s="39" t="s">
        <v>1780</v>
      </c>
      <c r="N165" s="39" t="s">
        <v>1703</v>
      </c>
      <c r="O165" s="39" t="s">
        <v>1331</v>
      </c>
      <c r="P165" s="49" t="s">
        <v>105</v>
      </c>
      <c r="Q165" t="s">
        <v>1218</v>
      </c>
      <c r="AB165" s="139" t="s">
        <v>481</v>
      </c>
      <c r="AC165" s="140" t="s">
        <v>943</v>
      </c>
      <c r="AF165" s="143" t="s">
        <v>785</v>
      </c>
      <c r="AG165" s="144" t="s">
        <v>887</v>
      </c>
      <c r="AI165" s="173"/>
      <c r="AJ165" s="174"/>
    </row>
    <row r="166" spans="1:36" ht="13.5" thickBot="1">
      <c r="A166" s="38" t="s">
        <v>1704</v>
      </c>
      <c r="B166" s="47" t="s">
        <v>1705</v>
      </c>
      <c r="C166" t="s">
        <v>42</v>
      </c>
      <c r="D166" s="39" t="s">
        <v>1343</v>
      </c>
      <c r="E166" s="39" t="s">
        <v>1344</v>
      </c>
      <c r="F166" s="39" t="s">
        <v>1209</v>
      </c>
      <c r="G166" s="40" t="s">
        <v>1422</v>
      </c>
      <c r="H166" s="40" t="s">
        <v>45</v>
      </c>
      <c r="I166" s="39" t="s">
        <v>1212</v>
      </c>
      <c r="J166" s="40" t="s">
        <v>1345</v>
      </c>
      <c r="K166" s="40" t="s">
        <v>1228</v>
      </c>
      <c r="L166" s="39" t="s">
        <v>347</v>
      </c>
      <c r="M166" s="39" t="s">
        <v>1121</v>
      </c>
      <c r="N166" s="40" t="s">
        <v>1222</v>
      </c>
      <c r="O166" s="39" t="s">
        <v>1331</v>
      </c>
      <c r="P166" s="49" t="s">
        <v>105</v>
      </c>
      <c r="Q166" t="s">
        <v>1218</v>
      </c>
      <c r="AB166" s="139" t="s">
        <v>482</v>
      </c>
      <c r="AC166" s="140" t="s">
        <v>944</v>
      </c>
      <c r="AF166" s="143" t="s">
        <v>786</v>
      </c>
      <c r="AG166" s="144" t="s">
        <v>888</v>
      </c>
      <c r="AI166" s="173"/>
      <c r="AJ166" s="174"/>
    </row>
    <row r="167" spans="1:36" ht="13.5" thickBot="1">
      <c r="A167" s="38" t="s">
        <v>93</v>
      </c>
      <c r="B167" s="47">
        <v>610</v>
      </c>
      <c r="C167" t="s">
        <v>1207</v>
      </c>
      <c r="D167" s="40" t="s">
        <v>69</v>
      </c>
      <c r="E167" s="40" t="s">
        <v>69</v>
      </c>
      <c r="F167" s="49" t="s">
        <v>1024</v>
      </c>
      <c r="G167" s="40" t="s">
        <v>1222</v>
      </c>
      <c r="H167" s="39" t="s">
        <v>1228</v>
      </c>
      <c r="I167" s="39" t="s">
        <v>1212</v>
      </c>
      <c r="J167" s="40" t="s">
        <v>1446</v>
      </c>
      <c r="K167" s="40" t="s">
        <v>1446</v>
      </c>
      <c r="L167" s="49" t="s">
        <v>1714</v>
      </c>
      <c r="M167" s="39" t="s">
        <v>1715</v>
      </c>
      <c r="N167" s="39" t="s">
        <v>1716</v>
      </c>
      <c r="O167" s="39" t="s">
        <v>1035</v>
      </c>
      <c r="P167" s="49" t="s">
        <v>1328</v>
      </c>
      <c r="Q167" t="s">
        <v>792</v>
      </c>
      <c r="AB167" s="139" t="s">
        <v>483</v>
      </c>
      <c r="AC167" s="140" t="s">
        <v>945</v>
      </c>
      <c r="AF167" s="143" t="s">
        <v>787</v>
      </c>
      <c r="AG167" s="144" t="s">
        <v>889</v>
      </c>
      <c r="AI167" s="173"/>
      <c r="AJ167" s="174"/>
    </row>
    <row r="168" spans="1:36" ht="13.5" thickBot="1">
      <c r="A168" s="38" t="s">
        <v>1717</v>
      </c>
      <c r="B168" s="47">
        <v>612</v>
      </c>
      <c r="C168" t="s">
        <v>1207</v>
      </c>
      <c r="D168" s="39" t="s">
        <v>1718</v>
      </c>
      <c r="E168" s="40" t="s">
        <v>1863</v>
      </c>
      <c r="F168" s="49" t="s">
        <v>1024</v>
      </c>
      <c r="G168" s="40" t="s">
        <v>1422</v>
      </c>
      <c r="H168" s="40" t="s">
        <v>1211</v>
      </c>
      <c r="I168" s="39" t="s">
        <v>1212</v>
      </c>
      <c r="J168" s="40" t="s">
        <v>1719</v>
      </c>
      <c r="K168" s="40" t="s">
        <v>1228</v>
      </c>
      <c r="L168" s="40" t="s">
        <v>1222</v>
      </c>
      <c r="M168" s="40" t="s">
        <v>1222</v>
      </c>
      <c r="N168" s="39" t="s">
        <v>1420</v>
      </c>
      <c r="O168" s="39" t="s">
        <v>1720</v>
      </c>
      <c r="P168" s="49" t="s">
        <v>1208</v>
      </c>
      <c r="Q168" t="s">
        <v>1914</v>
      </c>
      <c r="AB168" s="139" t="s">
        <v>484</v>
      </c>
      <c r="AC168" s="140" t="s">
        <v>946</v>
      </c>
      <c r="AF168" s="143" t="s">
        <v>788</v>
      </c>
      <c r="AG168" s="144" t="s">
        <v>890</v>
      </c>
      <c r="AI168" s="173"/>
      <c r="AJ168" s="174"/>
    </row>
    <row r="169" spans="1:36" ht="13.5" thickBot="1">
      <c r="A169" s="38" t="s">
        <v>94</v>
      </c>
      <c r="B169" s="47">
        <v>614</v>
      </c>
      <c r="C169" t="s">
        <v>1231</v>
      </c>
      <c r="D169" s="40" t="s">
        <v>1020</v>
      </c>
      <c r="E169" s="40" t="s">
        <v>1721</v>
      </c>
      <c r="F169" s="49" t="s">
        <v>1024</v>
      </c>
      <c r="G169" s="40" t="s">
        <v>1858</v>
      </c>
      <c r="H169" s="40" t="s">
        <v>1211</v>
      </c>
      <c r="I169" s="39" t="s">
        <v>1212</v>
      </c>
      <c r="J169" s="40" t="s">
        <v>1211</v>
      </c>
      <c r="K169" s="40" t="s">
        <v>45</v>
      </c>
      <c r="L169" s="40" t="s">
        <v>1222</v>
      </c>
      <c r="M169" s="39" t="s">
        <v>1722</v>
      </c>
      <c r="N169" s="40" t="s">
        <v>1222</v>
      </c>
      <c r="O169" s="39" t="s">
        <v>1723</v>
      </c>
      <c r="P169" s="49" t="s">
        <v>1211</v>
      </c>
      <c r="Q169" t="s">
        <v>792</v>
      </c>
      <c r="AB169" s="139" t="s">
        <v>485</v>
      </c>
      <c r="AC169" s="140" t="s">
        <v>947</v>
      </c>
      <c r="AF169" s="143" t="s">
        <v>789</v>
      </c>
      <c r="AG169" s="144" t="s">
        <v>891</v>
      </c>
      <c r="AI169" s="173"/>
      <c r="AJ169" s="174"/>
    </row>
    <row r="170" spans="1:36" ht="13.5" thickBot="1">
      <c r="A170" s="38" t="s">
        <v>1724</v>
      </c>
      <c r="B170" s="47">
        <v>620</v>
      </c>
      <c r="C170" t="s">
        <v>42</v>
      </c>
      <c r="D170" s="40" t="s">
        <v>1020</v>
      </c>
      <c r="E170" s="39" t="s">
        <v>1513</v>
      </c>
      <c r="F170" s="39" t="s">
        <v>1209</v>
      </c>
      <c r="G170" s="40" t="s">
        <v>1422</v>
      </c>
      <c r="H170" s="40" t="s">
        <v>1211</v>
      </c>
      <c r="I170" s="39" t="s">
        <v>1212</v>
      </c>
      <c r="J170" s="40" t="s">
        <v>1725</v>
      </c>
      <c r="K170" s="40" t="s">
        <v>1228</v>
      </c>
      <c r="L170" s="39" t="s">
        <v>126</v>
      </c>
      <c r="M170" s="39" t="s">
        <v>127</v>
      </c>
      <c r="N170" s="39" t="s">
        <v>128</v>
      </c>
      <c r="O170" s="39" t="s">
        <v>1040</v>
      </c>
      <c r="P170" s="39" t="s">
        <v>538</v>
      </c>
      <c r="Q170" t="s">
        <v>792</v>
      </c>
      <c r="AB170" s="139" t="s">
        <v>486</v>
      </c>
      <c r="AC170" s="140" t="s">
        <v>948</v>
      </c>
      <c r="AF170" s="143" t="s">
        <v>790</v>
      </c>
      <c r="AG170" s="144" t="s">
        <v>892</v>
      </c>
      <c r="AI170" s="173"/>
      <c r="AJ170" s="174"/>
    </row>
    <row r="171" spans="1:36" ht="13.5" thickBot="1">
      <c r="A171" s="48" t="s">
        <v>1961</v>
      </c>
      <c r="B171" s="47">
        <v>645</v>
      </c>
      <c r="C171" t="s">
        <v>1207</v>
      </c>
      <c r="D171" s="40" t="s">
        <v>1020</v>
      </c>
      <c r="E171" s="40" t="s">
        <v>1020</v>
      </c>
      <c r="F171" s="49" t="s">
        <v>1024</v>
      </c>
      <c r="G171" s="40" t="s">
        <v>1210</v>
      </c>
      <c r="H171" s="40" t="s">
        <v>1228</v>
      </c>
      <c r="I171" s="39" t="s">
        <v>1212</v>
      </c>
      <c r="J171" s="39" t="s">
        <v>1709</v>
      </c>
      <c r="K171" s="40" t="s">
        <v>1228</v>
      </c>
      <c r="L171" s="39" t="s">
        <v>112</v>
      </c>
      <c r="M171" s="39" t="s">
        <v>1957</v>
      </c>
      <c r="N171" s="40" t="s">
        <v>1222</v>
      </c>
      <c r="O171" s="39" t="s">
        <v>1958</v>
      </c>
      <c r="P171" s="49" t="s">
        <v>1208</v>
      </c>
      <c r="Q171" t="s">
        <v>792</v>
      </c>
      <c r="AB171" s="139" t="s">
        <v>487</v>
      </c>
      <c r="AC171" s="140" t="s">
        <v>949</v>
      </c>
      <c r="AF171" s="143" t="s">
        <v>791</v>
      </c>
      <c r="AG171" s="144" t="s">
        <v>893</v>
      </c>
      <c r="AI171" s="173"/>
      <c r="AJ171" s="174"/>
    </row>
    <row r="172" spans="1:36" ht="13.5" thickBot="1">
      <c r="A172" s="38" t="s">
        <v>1862</v>
      </c>
      <c r="B172" s="47">
        <v>472</v>
      </c>
      <c r="C172" t="s">
        <v>1207</v>
      </c>
      <c r="D172" s="40" t="s">
        <v>1422</v>
      </c>
      <c r="E172" s="39" t="s">
        <v>1863</v>
      </c>
      <c r="F172" s="49" t="s">
        <v>1024</v>
      </c>
      <c r="G172" s="40" t="s">
        <v>1222</v>
      </c>
      <c r="H172" s="40" t="s">
        <v>1211</v>
      </c>
      <c r="I172" s="39" t="s">
        <v>1212</v>
      </c>
      <c r="J172" s="39" t="s">
        <v>1449</v>
      </c>
      <c r="K172" s="40" t="s">
        <v>1211</v>
      </c>
      <c r="L172" s="39" t="s">
        <v>1864</v>
      </c>
      <c r="M172" s="39" t="s">
        <v>1865</v>
      </c>
      <c r="N172" s="39" t="s">
        <v>1866</v>
      </c>
      <c r="O172" s="39" t="s">
        <v>1867</v>
      </c>
      <c r="P172" s="39" t="s">
        <v>1794</v>
      </c>
      <c r="Q172" t="s">
        <v>792</v>
      </c>
      <c r="AB172" s="139" t="s">
        <v>488</v>
      </c>
      <c r="AC172" s="140" t="s">
        <v>950</v>
      </c>
      <c r="AF172" s="143" t="s">
        <v>598</v>
      </c>
      <c r="AG172" s="144" t="s">
        <v>894</v>
      </c>
      <c r="AI172" s="173"/>
      <c r="AJ172" s="174"/>
    </row>
    <row r="173" spans="1:36" ht="13.5" thickBot="1">
      <c r="A173" s="38" t="s">
        <v>129</v>
      </c>
      <c r="B173" s="47">
        <v>630</v>
      </c>
      <c r="C173" t="s">
        <v>1231</v>
      </c>
      <c r="D173" s="40" t="s">
        <v>1020</v>
      </c>
      <c r="E173" s="39" t="s">
        <v>1208</v>
      </c>
      <c r="F173" s="39" t="s">
        <v>1209</v>
      </c>
      <c r="G173" s="40" t="s">
        <v>1422</v>
      </c>
      <c r="H173" s="40" t="s">
        <v>1211</v>
      </c>
      <c r="I173" s="39" t="s">
        <v>1212</v>
      </c>
      <c r="J173" s="40" t="s">
        <v>1211</v>
      </c>
      <c r="K173" s="40" t="s">
        <v>1211</v>
      </c>
      <c r="L173" s="39" t="s">
        <v>1507</v>
      </c>
      <c r="M173" s="39" t="s">
        <v>1056</v>
      </c>
      <c r="N173" s="40" t="s">
        <v>1222</v>
      </c>
      <c r="O173" s="39" t="s">
        <v>1040</v>
      </c>
      <c r="P173" s="39" t="s">
        <v>105</v>
      </c>
      <c r="Q173" t="s">
        <v>792</v>
      </c>
      <c r="AB173" s="139" t="s">
        <v>489</v>
      </c>
      <c r="AC173" s="140" t="s">
        <v>951</v>
      </c>
      <c r="AF173" s="143" t="s">
        <v>599</v>
      </c>
      <c r="AG173" s="144" t="s">
        <v>895</v>
      </c>
      <c r="AI173" s="173"/>
      <c r="AJ173" s="174"/>
    </row>
    <row r="174" spans="1:36" ht="13.5" thickBot="1">
      <c r="A174" s="38" t="s">
        <v>1230</v>
      </c>
      <c r="B174" s="47">
        <v>312</v>
      </c>
      <c r="C174" t="s">
        <v>1231</v>
      </c>
      <c r="D174" s="40" t="s">
        <v>1020</v>
      </c>
      <c r="E174" s="39" t="s">
        <v>1232</v>
      </c>
      <c r="F174" s="39" t="s">
        <v>1209</v>
      </c>
      <c r="G174" s="40" t="s">
        <v>1422</v>
      </c>
      <c r="H174" s="40" t="s">
        <v>1209</v>
      </c>
      <c r="I174" s="39" t="s">
        <v>1212</v>
      </c>
      <c r="J174" s="40" t="s">
        <v>1423</v>
      </c>
      <c r="K174" s="40" t="s">
        <v>1423</v>
      </c>
      <c r="L174" s="40" t="s">
        <v>1222</v>
      </c>
      <c r="M174" s="39" t="s">
        <v>1791</v>
      </c>
      <c r="N174" s="39" t="s">
        <v>1792</v>
      </c>
      <c r="O174" s="49" t="s">
        <v>1793</v>
      </c>
      <c r="P174" s="39" t="s">
        <v>1794</v>
      </c>
      <c r="Q174" t="s">
        <v>1218</v>
      </c>
      <c r="AB174" s="139" t="s">
        <v>490</v>
      </c>
      <c r="AC174" s="140" t="s">
        <v>952</v>
      </c>
      <c r="AF174" s="143" t="s">
        <v>600</v>
      </c>
      <c r="AG174" s="144" t="s">
        <v>896</v>
      </c>
      <c r="AI174" s="173"/>
      <c r="AJ174" s="174"/>
    </row>
    <row r="175" spans="1:36" ht="13.5" thickBot="1">
      <c r="A175" s="38" t="s">
        <v>1795</v>
      </c>
      <c r="B175" s="47">
        <v>313</v>
      </c>
      <c r="C175" t="s">
        <v>1231</v>
      </c>
      <c r="D175" s="40" t="s">
        <v>1020</v>
      </c>
      <c r="E175" s="39" t="s">
        <v>102</v>
      </c>
      <c r="F175" s="39" t="s">
        <v>535</v>
      </c>
      <c r="G175" s="40" t="s">
        <v>1422</v>
      </c>
      <c r="H175" s="40" t="s">
        <v>1209</v>
      </c>
      <c r="I175" s="39" t="s">
        <v>1212</v>
      </c>
      <c r="J175" s="40" t="s">
        <v>536</v>
      </c>
      <c r="K175" s="39" t="s">
        <v>1233</v>
      </c>
      <c r="L175" s="40" t="s">
        <v>1222</v>
      </c>
      <c r="M175" s="39" t="s">
        <v>1791</v>
      </c>
      <c r="N175" s="39" t="s">
        <v>1792</v>
      </c>
      <c r="O175" s="39" t="s">
        <v>1234</v>
      </c>
      <c r="P175" s="39" t="s">
        <v>1794</v>
      </c>
      <c r="Q175" t="s">
        <v>792</v>
      </c>
      <c r="AB175" s="139" t="s">
        <v>491</v>
      </c>
      <c r="AC175" s="140" t="s">
        <v>953</v>
      </c>
      <c r="AF175" s="143" t="s">
        <v>601</v>
      </c>
      <c r="AG175" s="144" t="s">
        <v>897</v>
      </c>
      <c r="AI175" s="173"/>
      <c r="AJ175" s="174"/>
    </row>
    <row r="176" spans="1:36" ht="13.5" thickBot="1">
      <c r="A176" s="38" t="s">
        <v>1259</v>
      </c>
      <c r="B176" s="47">
        <v>359</v>
      </c>
      <c r="C176" t="s">
        <v>1231</v>
      </c>
      <c r="D176" s="40" t="s">
        <v>1020</v>
      </c>
      <c r="E176" s="39" t="s">
        <v>1260</v>
      </c>
      <c r="F176" s="39" t="s">
        <v>535</v>
      </c>
      <c r="G176" s="40" t="s">
        <v>1422</v>
      </c>
      <c r="H176" s="40" t="s">
        <v>1209</v>
      </c>
      <c r="I176" s="39" t="s">
        <v>1212</v>
      </c>
      <c r="J176" s="40" t="s">
        <v>1160</v>
      </c>
      <c r="K176" s="39" t="s">
        <v>1233</v>
      </c>
      <c r="L176" s="40" t="s">
        <v>1222</v>
      </c>
      <c r="M176" s="39" t="s">
        <v>1791</v>
      </c>
      <c r="N176" s="39" t="s">
        <v>1792</v>
      </c>
      <c r="O176" s="39" t="s">
        <v>1161</v>
      </c>
      <c r="P176" s="39" t="s">
        <v>1794</v>
      </c>
      <c r="Q176" t="s">
        <v>792</v>
      </c>
      <c r="AB176" s="139" t="s">
        <v>492</v>
      </c>
      <c r="AC176" s="140" t="s">
        <v>954</v>
      </c>
      <c r="AF176" s="143" t="s">
        <v>602</v>
      </c>
      <c r="AG176" s="144" t="s">
        <v>898</v>
      </c>
      <c r="AI176" s="173"/>
      <c r="AJ176" s="174"/>
    </row>
    <row r="177" spans="1:36" ht="13.5" thickBot="1">
      <c r="A177" s="38" t="s">
        <v>95</v>
      </c>
      <c r="B177" s="47">
        <v>633</v>
      </c>
      <c r="C177" t="s">
        <v>1207</v>
      </c>
      <c r="D177" s="40" t="s">
        <v>1020</v>
      </c>
      <c r="E177" s="40" t="s">
        <v>1020</v>
      </c>
      <c r="F177" s="39" t="s">
        <v>1209</v>
      </c>
      <c r="G177" s="40" t="s">
        <v>1422</v>
      </c>
      <c r="H177" s="40" t="s">
        <v>1209</v>
      </c>
      <c r="I177" s="39" t="s">
        <v>1212</v>
      </c>
      <c r="J177" s="39" t="s">
        <v>1057</v>
      </c>
      <c r="K177" s="39" t="s">
        <v>1233</v>
      </c>
      <c r="L177" s="39" t="s">
        <v>1058</v>
      </c>
      <c r="M177" s="39" t="s">
        <v>1059</v>
      </c>
      <c r="N177" s="39" t="s">
        <v>1060</v>
      </c>
      <c r="O177" s="39" t="s">
        <v>1061</v>
      </c>
      <c r="P177" s="39" t="s">
        <v>1794</v>
      </c>
      <c r="Q177" t="s">
        <v>792</v>
      </c>
      <c r="AB177" s="139" t="s">
        <v>493</v>
      </c>
      <c r="AC177" s="140" t="s">
        <v>955</v>
      </c>
      <c r="AF177" s="143" t="s">
        <v>603</v>
      </c>
      <c r="AG177" s="144" t="s">
        <v>899</v>
      </c>
      <c r="AI177" s="173"/>
      <c r="AJ177" s="174"/>
    </row>
    <row r="178" spans="1:36" ht="13.5" thickBot="1">
      <c r="A178" s="38" t="s">
        <v>568</v>
      </c>
      <c r="B178" s="47">
        <v>638</v>
      </c>
      <c r="C178" t="s">
        <v>1231</v>
      </c>
      <c r="D178" s="39" t="s">
        <v>1067</v>
      </c>
      <c r="E178" s="39" t="s">
        <v>1068</v>
      </c>
      <c r="F178" s="39" t="s">
        <v>535</v>
      </c>
      <c r="G178" s="40" t="s">
        <v>1422</v>
      </c>
      <c r="H178" s="40" t="s">
        <v>45</v>
      </c>
      <c r="I178" s="39" t="s">
        <v>1212</v>
      </c>
      <c r="J178" s="40" t="s">
        <v>1228</v>
      </c>
      <c r="K178" s="40" t="s">
        <v>1228</v>
      </c>
      <c r="L178" s="40" t="s">
        <v>1222</v>
      </c>
      <c r="M178" s="39" t="s">
        <v>52</v>
      </c>
      <c r="N178" s="40" t="s">
        <v>1222</v>
      </c>
      <c r="O178" s="39" t="s">
        <v>1730</v>
      </c>
      <c r="P178" s="49" t="s">
        <v>1328</v>
      </c>
      <c r="Q178" t="s">
        <v>792</v>
      </c>
      <c r="AB178" s="139" t="s">
        <v>494</v>
      </c>
      <c r="AC178" s="140" t="s">
        <v>956</v>
      </c>
      <c r="AF178" s="143" t="s">
        <v>604</v>
      </c>
      <c r="AG178" s="144" t="s">
        <v>900</v>
      </c>
      <c r="AI178" s="173"/>
      <c r="AJ178" s="174"/>
    </row>
    <row r="179" spans="1:36" ht="13.5" thickBot="1">
      <c r="A179" s="38" t="s">
        <v>96</v>
      </c>
      <c r="B179" s="47">
        <v>636</v>
      </c>
      <c r="C179" t="s">
        <v>1207</v>
      </c>
      <c r="D179" s="40" t="s">
        <v>1020</v>
      </c>
      <c r="E179" s="40" t="s">
        <v>1020</v>
      </c>
      <c r="F179" s="49" t="s">
        <v>1024</v>
      </c>
      <c r="G179" s="40" t="s">
        <v>1422</v>
      </c>
      <c r="H179" s="40" t="s">
        <v>1211</v>
      </c>
      <c r="I179" s="39" t="s">
        <v>1212</v>
      </c>
      <c r="J179" s="40" t="s">
        <v>1211</v>
      </c>
      <c r="K179" s="40" t="s">
        <v>1211</v>
      </c>
      <c r="L179" s="40" t="s">
        <v>1222</v>
      </c>
      <c r="M179" s="39" t="s">
        <v>1064</v>
      </c>
      <c r="N179" s="40" t="s">
        <v>1222</v>
      </c>
      <c r="O179" s="39" t="s">
        <v>1065</v>
      </c>
      <c r="P179" s="39" t="s">
        <v>1066</v>
      </c>
      <c r="Q179" t="s">
        <v>792</v>
      </c>
      <c r="AB179" s="139" t="s">
        <v>957</v>
      </c>
      <c r="AC179" s="140" t="s">
        <v>958</v>
      </c>
      <c r="AF179" s="143" t="s">
        <v>605</v>
      </c>
      <c r="AG179" s="144" t="s">
        <v>901</v>
      </c>
      <c r="AI179" s="173"/>
      <c r="AJ179" s="174"/>
    </row>
    <row r="180" spans="1:36" ht="13.5" thickBot="1">
      <c r="A180" s="38" t="s">
        <v>55</v>
      </c>
      <c r="B180" s="47">
        <v>641</v>
      </c>
      <c r="C180" t="s">
        <v>1207</v>
      </c>
      <c r="D180" s="40" t="s">
        <v>69</v>
      </c>
      <c r="E180" s="40" t="s">
        <v>69</v>
      </c>
      <c r="F180" s="39" t="s">
        <v>1209</v>
      </c>
      <c r="G180" s="40" t="s">
        <v>1222</v>
      </c>
      <c r="H180" s="39" t="s">
        <v>56</v>
      </c>
      <c r="I180" s="39" t="s">
        <v>1212</v>
      </c>
      <c r="J180" s="40" t="s">
        <v>45</v>
      </c>
      <c r="K180" s="40" t="s">
        <v>1211</v>
      </c>
      <c r="L180" s="39" t="s">
        <v>1507</v>
      </c>
      <c r="M180" s="39" t="s">
        <v>1849</v>
      </c>
      <c r="N180" s="40" t="s">
        <v>1222</v>
      </c>
      <c r="O180" s="39" t="s">
        <v>57</v>
      </c>
      <c r="P180" s="49" t="s">
        <v>538</v>
      </c>
      <c r="Q180" t="s">
        <v>792</v>
      </c>
      <c r="AB180" s="139" t="s">
        <v>495</v>
      </c>
      <c r="AC180" s="140" t="s">
        <v>959</v>
      </c>
      <c r="AF180" s="143" t="s">
        <v>606</v>
      </c>
      <c r="AG180" s="144" t="s">
        <v>902</v>
      </c>
      <c r="AI180" s="173"/>
      <c r="AJ180" s="174"/>
    </row>
    <row r="181" spans="1:36" ht="13.5" thickBot="1">
      <c r="A181" s="38" t="s">
        <v>1514</v>
      </c>
      <c r="B181" s="47">
        <v>640</v>
      </c>
      <c r="C181" t="s">
        <v>1207</v>
      </c>
      <c r="D181" s="39" t="s">
        <v>1784</v>
      </c>
      <c r="E181" s="39" t="s">
        <v>1223</v>
      </c>
      <c r="F181" s="49" t="s">
        <v>1024</v>
      </c>
      <c r="G181" s="40" t="s">
        <v>1422</v>
      </c>
      <c r="H181" s="40" t="s">
        <v>1211</v>
      </c>
      <c r="I181" s="39" t="s">
        <v>1212</v>
      </c>
      <c r="J181" s="40" t="s">
        <v>45</v>
      </c>
      <c r="K181" s="40" t="s">
        <v>1211</v>
      </c>
      <c r="L181" s="39" t="s">
        <v>53</v>
      </c>
      <c r="M181" s="39" t="s">
        <v>54</v>
      </c>
      <c r="N181" s="40" t="s">
        <v>1222</v>
      </c>
      <c r="O181" s="39" t="s">
        <v>212</v>
      </c>
      <c r="P181" s="49" t="s">
        <v>1066</v>
      </c>
      <c r="Q181" t="s">
        <v>792</v>
      </c>
      <c r="AB181" s="139" t="s">
        <v>496</v>
      </c>
      <c r="AC181" s="140" t="s">
        <v>960</v>
      </c>
      <c r="AF181" s="143" t="s">
        <v>607</v>
      </c>
      <c r="AG181" s="144" t="s">
        <v>903</v>
      </c>
      <c r="AI181" s="173"/>
      <c r="AJ181" s="174"/>
    </row>
    <row r="182" spans="1:36" ht="13.5" thickBot="1">
      <c r="A182" s="38" t="s">
        <v>1122</v>
      </c>
      <c r="B182" s="47" t="s">
        <v>1123</v>
      </c>
      <c r="C182" t="s">
        <v>1231</v>
      </c>
      <c r="D182" s="40" t="s">
        <v>1422</v>
      </c>
      <c r="E182" s="40" t="s">
        <v>1422</v>
      </c>
      <c r="F182" s="39" t="s">
        <v>535</v>
      </c>
      <c r="G182" s="40" t="s">
        <v>1422</v>
      </c>
      <c r="H182" s="40" t="s">
        <v>45</v>
      </c>
      <c r="I182" s="39" t="s">
        <v>1212</v>
      </c>
      <c r="J182" s="40" t="s">
        <v>45</v>
      </c>
      <c r="K182" s="40" t="s">
        <v>1228</v>
      </c>
      <c r="L182" s="40" t="s">
        <v>1222</v>
      </c>
      <c r="M182" s="39" t="s">
        <v>1124</v>
      </c>
      <c r="N182" s="40" t="s">
        <v>1222</v>
      </c>
      <c r="O182" s="39" t="s">
        <v>1234</v>
      </c>
      <c r="P182" s="49" t="s">
        <v>1125</v>
      </c>
      <c r="Q182" s="38" t="s">
        <v>1789</v>
      </c>
      <c r="AB182" s="139" t="s">
        <v>961</v>
      </c>
      <c r="AC182" s="140" t="s">
        <v>962</v>
      </c>
      <c r="AF182" s="143" t="s">
        <v>608</v>
      </c>
      <c r="AG182" s="144" t="s">
        <v>904</v>
      </c>
      <c r="AI182" s="173"/>
      <c r="AJ182" s="174"/>
    </row>
    <row r="183" spans="1:36" ht="13.5" thickBot="1">
      <c r="A183" s="38" t="s">
        <v>1126</v>
      </c>
      <c r="B183" s="47" t="s">
        <v>1127</v>
      </c>
      <c r="C183" t="s">
        <v>1231</v>
      </c>
      <c r="D183" s="40" t="s">
        <v>1020</v>
      </c>
      <c r="E183" s="40" t="s">
        <v>1020</v>
      </c>
      <c r="F183" s="39" t="s">
        <v>535</v>
      </c>
      <c r="G183" s="40" t="s">
        <v>1422</v>
      </c>
      <c r="H183" s="40" t="s">
        <v>45</v>
      </c>
      <c r="I183" s="39" t="s">
        <v>1212</v>
      </c>
      <c r="J183" s="40" t="s">
        <v>1228</v>
      </c>
      <c r="K183" s="40" t="s">
        <v>1228</v>
      </c>
      <c r="L183" s="40" t="s">
        <v>1222</v>
      </c>
      <c r="M183" s="39" t="s">
        <v>1124</v>
      </c>
      <c r="N183" s="40" t="s">
        <v>1222</v>
      </c>
      <c r="O183" s="39" t="s">
        <v>1234</v>
      </c>
      <c r="P183" s="49" t="s">
        <v>1125</v>
      </c>
      <c r="Q183" t="s">
        <v>792</v>
      </c>
      <c r="AB183" s="139" t="s">
        <v>497</v>
      </c>
      <c r="AC183" s="140" t="s">
        <v>963</v>
      </c>
      <c r="AF183" s="143" t="s">
        <v>609</v>
      </c>
      <c r="AG183" s="144" t="s">
        <v>905</v>
      </c>
      <c r="AI183" s="173"/>
      <c r="AJ183" s="174"/>
    </row>
    <row r="184" spans="1:36" ht="15.75" thickBot="1">
      <c r="A184" s="48" t="s">
        <v>1515</v>
      </c>
      <c r="B184" s="47">
        <v>351</v>
      </c>
      <c r="C184" t="s">
        <v>1231</v>
      </c>
      <c r="D184" s="40" t="s">
        <v>1020</v>
      </c>
      <c r="E184" s="39" t="s">
        <v>1445</v>
      </c>
      <c r="F184" s="49" t="s">
        <v>1024</v>
      </c>
      <c r="G184" s="39" t="s">
        <v>1446</v>
      </c>
      <c r="H184" s="39" t="s">
        <v>1794</v>
      </c>
      <c r="I184" s="39" t="s">
        <v>1212</v>
      </c>
      <c r="J184" s="39" t="s">
        <v>1447</v>
      </c>
      <c r="K184" s="40" t="s">
        <v>1228</v>
      </c>
      <c r="L184" s="39" t="s">
        <v>100</v>
      </c>
      <c r="M184" s="40" t="s">
        <v>1222</v>
      </c>
      <c r="N184" s="41" t="s">
        <v>1222</v>
      </c>
      <c r="O184" s="41" t="s">
        <v>1222</v>
      </c>
      <c r="P184" s="41" t="s">
        <v>1036</v>
      </c>
      <c r="Q184" t="s">
        <v>792</v>
      </c>
      <c r="AB184" s="139" t="s">
        <v>498</v>
      </c>
      <c r="AC184" s="140" t="s">
        <v>964</v>
      </c>
      <c r="AF184" s="143" t="s">
        <v>610</v>
      </c>
      <c r="AG184" s="144" t="s">
        <v>906</v>
      </c>
      <c r="AI184" s="173"/>
      <c r="AJ184" s="174"/>
    </row>
    <row r="185" spans="1:36" ht="13.5" thickBot="1">
      <c r="A185" s="48" t="s">
        <v>640</v>
      </c>
      <c r="B185" s="47">
        <v>658</v>
      </c>
      <c r="C185" t="s">
        <v>1207</v>
      </c>
      <c r="D185" s="39" t="s">
        <v>635</v>
      </c>
      <c r="E185" s="39" t="s">
        <v>636</v>
      </c>
      <c r="F185" s="39" t="s">
        <v>1209</v>
      </c>
      <c r="G185" s="40" t="s">
        <v>1422</v>
      </c>
      <c r="H185" s="39" t="s">
        <v>45</v>
      </c>
      <c r="I185" s="39" t="s">
        <v>1212</v>
      </c>
      <c r="J185" s="39" t="s">
        <v>1449</v>
      </c>
      <c r="K185" s="40" t="s">
        <v>1211</v>
      </c>
      <c r="L185" s="39" t="s">
        <v>637</v>
      </c>
      <c r="M185" s="39" t="s">
        <v>638</v>
      </c>
      <c r="N185" s="40" t="s">
        <v>1222</v>
      </c>
      <c r="O185" s="39" t="s">
        <v>1361</v>
      </c>
      <c r="P185" s="49" t="s">
        <v>1328</v>
      </c>
      <c r="Q185" t="s">
        <v>792</v>
      </c>
      <c r="AB185" s="139" t="s">
        <v>499</v>
      </c>
      <c r="AC185" s="140" t="s">
        <v>965</v>
      </c>
      <c r="AF185" s="143" t="s">
        <v>611</v>
      </c>
      <c r="AG185" s="144" t="s">
        <v>907</v>
      </c>
      <c r="AI185" s="173"/>
      <c r="AJ185" s="174"/>
    </row>
    <row r="186" spans="1:36" ht="13.5" thickBot="1">
      <c r="A186" s="48" t="s">
        <v>641</v>
      </c>
      <c r="B186" s="47">
        <v>659</v>
      </c>
      <c r="C186" t="s">
        <v>1207</v>
      </c>
      <c r="D186" s="39" t="s">
        <v>635</v>
      </c>
      <c r="E186" s="39" t="s">
        <v>636</v>
      </c>
      <c r="F186" s="39" t="s">
        <v>1209</v>
      </c>
      <c r="G186" s="40" t="s">
        <v>1422</v>
      </c>
      <c r="H186" s="40" t="s">
        <v>45</v>
      </c>
      <c r="I186" s="39" t="s">
        <v>1212</v>
      </c>
      <c r="J186" s="39" t="s">
        <v>1449</v>
      </c>
      <c r="K186" s="40" t="s">
        <v>1211</v>
      </c>
      <c r="L186" s="39" t="s">
        <v>637</v>
      </c>
      <c r="M186" s="39" t="s">
        <v>638</v>
      </c>
      <c r="N186" s="40" t="s">
        <v>1222</v>
      </c>
      <c r="O186" s="39" t="s">
        <v>1361</v>
      </c>
      <c r="P186" s="49" t="s">
        <v>1328</v>
      </c>
      <c r="Q186" t="s">
        <v>792</v>
      </c>
      <c r="AB186" s="139" t="s">
        <v>500</v>
      </c>
      <c r="AC186" s="140" t="s">
        <v>966</v>
      </c>
      <c r="AF186" s="143" t="s">
        <v>612</v>
      </c>
      <c r="AG186" s="144" t="s">
        <v>908</v>
      </c>
      <c r="AI186" s="173"/>
      <c r="AJ186" s="174"/>
    </row>
    <row r="187" spans="1:36" ht="13.5" thickBot="1">
      <c r="A187" s="38" t="s">
        <v>639</v>
      </c>
      <c r="B187" s="47">
        <v>657</v>
      </c>
      <c r="C187" t="s">
        <v>1207</v>
      </c>
      <c r="D187" s="39" t="s">
        <v>635</v>
      </c>
      <c r="E187" s="39" t="s">
        <v>636</v>
      </c>
      <c r="F187" s="39" t="s">
        <v>1209</v>
      </c>
      <c r="G187" s="40" t="s">
        <v>1422</v>
      </c>
      <c r="H187" s="40" t="s">
        <v>45</v>
      </c>
      <c r="I187" s="39" t="s">
        <v>1212</v>
      </c>
      <c r="J187" s="39" t="s">
        <v>1449</v>
      </c>
      <c r="K187" s="40" t="s">
        <v>1211</v>
      </c>
      <c r="L187" s="39" t="s">
        <v>637</v>
      </c>
      <c r="M187" s="39" t="s">
        <v>638</v>
      </c>
      <c r="N187" s="40" t="s">
        <v>1222</v>
      </c>
      <c r="O187" s="39" t="s">
        <v>1361</v>
      </c>
      <c r="P187" s="49" t="s">
        <v>1328</v>
      </c>
      <c r="Q187" t="s">
        <v>792</v>
      </c>
      <c r="AB187" s="139" t="s">
        <v>501</v>
      </c>
      <c r="AC187" s="140" t="s">
        <v>967</v>
      </c>
      <c r="AF187" s="143" t="s">
        <v>613</v>
      </c>
      <c r="AG187" s="144" t="s">
        <v>1370</v>
      </c>
      <c r="AI187" s="173"/>
      <c r="AJ187" s="174"/>
    </row>
    <row r="188" spans="1:36" ht="13.5" thickBot="1">
      <c r="A188" s="48" t="s">
        <v>1959</v>
      </c>
      <c r="B188" s="47">
        <v>644</v>
      </c>
      <c r="C188" t="s">
        <v>1207</v>
      </c>
      <c r="D188" s="40" t="s">
        <v>1020</v>
      </c>
      <c r="E188" s="40" t="s">
        <v>1020</v>
      </c>
      <c r="F188" s="49" t="s">
        <v>1024</v>
      </c>
      <c r="G188" s="40" t="s">
        <v>1210</v>
      </c>
      <c r="H188" s="40" t="s">
        <v>1228</v>
      </c>
      <c r="I188" s="39" t="s">
        <v>1212</v>
      </c>
      <c r="J188" s="39" t="s">
        <v>1960</v>
      </c>
      <c r="K188" s="40" t="s">
        <v>282</v>
      </c>
      <c r="L188" s="39" t="s">
        <v>112</v>
      </c>
      <c r="M188" s="39" t="s">
        <v>1957</v>
      </c>
      <c r="N188" s="40" t="s">
        <v>1222</v>
      </c>
      <c r="O188" s="39" t="s">
        <v>1958</v>
      </c>
      <c r="P188" s="49" t="s">
        <v>1066</v>
      </c>
      <c r="Q188" t="s">
        <v>792</v>
      </c>
      <c r="AB188" s="139" t="s">
        <v>502</v>
      </c>
      <c r="AC188" s="140" t="s">
        <v>968</v>
      </c>
      <c r="AF188" s="143" t="s">
        <v>614</v>
      </c>
      <c r="AG188" s="144" t="s">
        <v>1371</v>
      </c>
      <c r="AI188" s="173"/>
      <c r="AJ188" s="174"/>
    </row>
    <row r="189" spans="1:36" ht="13.5" thickBot="1">
      <c r="A189" s="38" t="s">
        <v>1465</v>
      </c>
      <c r="B189" s="47">
        <v>648</v>
      </c>
      <c r="C189" t="s">
        <v>1231</v>
      </c>
      <c r="D189" s="40" t="s">
        <v>1020</v>
      </c>
      <c r="E189" s="40" t="s">
        <v>1020</v>
      </c>
      <c r="F189" s="39" t="s">
        <v>1209</v>
      </c>
      <c r="G189" s="40" t="s">
        <v>1858</v>
      </c>
      <c r="H189" s="40" t="s">
        <v>1228</v>
      </c>
      <c r="I189" s="39" t="s">
        <v>1212</v>
      </c>
      <c r="J189" s="39" t="s">
        <v>217</v>
      </c>
      <c r="K189" s="40" t="s">
        <v>1228</v>
      </c>
      <c r="L189" s="40" t="s">
        <v>1222</v>
      </c>
      <c r="M189" s="39" t="s">
        <v>1957</v>
      </c>
      <c r="N189" s="40" t="s">
        <v>1222</v>
      </c>
      <c r="O189" s="39" t="s">
        <v>1180</v>
      </c>
      <c r="P189" s="49" t="s">
        <v>218</v>
      </c>
      <c r="Q189" t="s">
        <v>792</v>
      </c>
      <c r="AB189" s="139" t="s">
        <v>503</v>
      </c>
      <c r="AC189" s="140" t="s">
        <v>969</v>
      </c>
      <c r="AF189" s="143" t="s">
        <v>615</v>
      </c>
      <c r="AG189" s="144" t="s">
        <v>1372</v>
      </c>
      <c r="AI189" s="173"/>
      <c r="AJ189" s="174"/>
    </row>
    <row r="190" spans="1:36" ht="13.5" thickBot="1">
      <c r="A190" s="38" t="s">
        <v>1169</v>
      </c>
      <c r="B190" s="47">
        <v>380</v>
      </c>
      <c r="C190" t="s">
        <v>42</v>
      </c>
      <c r="D190" s="39" t="s">
        <v>1170</v>
      </c>
      <c r="E190" s="39" t="s">
        <v>343</v>
      </c>
      <c r="F190" s="49" t="s">
        <v>1024</v>
      </c>
      <c r="G190" s="40" t="s">
        <v>1422</v>
      </c>
      <c r="H190" s="40" t="s">
        <v>1222</v>
      </c>
      <c r="I190" s="39" t="s">
        <v>1212</v>
      </c>
      <c r="J190" s="40" t="s">
        <v>1228</v>
      </c>
      <c r="K190" s="40" t="s">
        <v>1228</v>
      </c>
      <c r="L190" s="40" t="s">
        <v>1222</v>
      </c>
      <c r="M190" s="40" t="s">
        <v>1222</v>
      </c>
      <c r="N190" s="39" t="s">
        <v>1420</v>
      </c>
      <c r="O190" s="39" t="s">
        <v>537</v>
      </c>
      <c r="P190" s="49" t="s">
        <v>538</v>
      </c>
      <c r="Q190" t="s">
        <v>792</v>
      </c>
      <c r="AB190" s="139" t="s">
        <v>504</v>
      </c>
      <c r="AC190" s="140" t="s">
        <v>970</v>
      </c>
      <c r="AF190" s="143" t="s">
        <v>616</v>
      </c>
      <c r="AG190" s="144" t="s">
        <v>1373</v>
      </c>
      <c r="AI190" s="173"/>
      <c r="AJ190" s="174"/>
    </row>
    <row r="191" spans="1:36" ht="13.5" thickBot="1">
      <c r="A191" s="38" t="s">
        <v>219</v>
      </c>
      <c r="B191" s="47">
        <v>650</v>
      </c>
      <c r="C191" t="s">
        <v>42</v>
      </c>
      <c r="D191" s="40" t="s">
        <v>1020</v>
      </c>
      <c r="E191" s="40" t="s">
        <v>1020</v>
      </c>
      <c r="F191" s="49" t="s">
        <v>1024</v>
      </c>
      <c r="G191" s="40" t="s">
        <v>1858</v>
      </c>
      <c r="H191" s="40" t="s">
        <v>1211</v>
      </c>
      <c r="I191" s="39" t="s">
        <v>1212</v>
      </c>
      <c r="J191" s="40" t="s">
        <v>1228</v>
      </c>
      <c r="K191" s="39" t="s">
        <v>1221</v>
      </c>
      <c r="L191" s="40" t="s">
        <v>1222</v>
      </c>
      <c r="M191" s="40" t="s">
        <v>1222</v>
      </c>
      <c r="N191" s="39" t="s">
        <v>629</v>
      </c>
      <c r="O191" s="39" t="s">
        <v>1940</v>
      </c>
      <c r="P191" s="49" t="s">
        <v>538</v>
      </c>
      <c r="Q191" s="38" t="s">
        <v>630</v>
      </c>
      <c r="AB191" s="139" t="s">
        <v>505</v>
      </c>
      <c r="AC191" s="140" t="s">
        <v>971</v>
      </c>
      <c r="AF191" s="143" t="s">
        <v>617</v>
      </c>
      <c r="AG191" s="144" t="s">
        <v>1374</v>
      </c>
      <c r="AI191" s="173"/>
      <c r="AJ191" s="174"/>
    </row>
    <row r="192" spans="28:36" ht="16.5" customHeight="1" thickBot="1">
      <c r="AB192" s="139" t="s">
        <v>506</v>
      </c>
      <c r="AC192" s="140" t="s">
        <v>972</v>
      </c>
      <c r="AF192" s="143" t="s">
        <v>618</v>
      </c>
      <c r="AG192" s="144" t="s">
        <v>1375</v>
      </c>
      <c r="AI192" s="173"/>
      <c r="AJ192" s="174"/>
    </row>
    <row r="193" spans="28:36" ht="13.5" thickBot="1">
      <c r="AB193" s="139" t="s">
        <v>507</v>
      </c>
      <c r="AC193" s="140" t="s">
        <v>973</v>
      </c>
      <c r="AF193" s="143" t="s">
        <v>619</v>
      </c>
      <c r="AG193" s="144" t="s">
        <v>1376</v>
      </c>
      <c r="AI193" s="173"/>
      <c r="AJ193" s="174"/>
    </row>
    <row r="194" spans="28:36" ht="13.5" thickBot="1">
      <c r="AB194" s="139" t="s">
        <v>508</v>
      </c>
      <c r="AC194" s="140" t="s">
        <v>974</v>
      </c>
      <c r="AF194" s="143" t="s">
        <v>620</v>
      </c>
      <c r="AG194" s="144" t="s">
        <v>1377</v>
      </c>
      <c r="AI194" s="173"/>
      <c r="AJ194" s="174"/>
    </row>
    <row r="195" spans="28:36" ht="13.5" thickBot="1">
      <c r="AB195" s="139" t="s">
        <v>509</v>
      </c>
      <c r="AC195" s="140" t="s">
        <v>975</v>
      </c>
      <c r="AF195" s="143" t="s">
        <v>1378</v>
      </c>
      <c r="AG195" s="144" t="s">
        <v>1379</v>
      </c>
      <c r="AI195" s="173"/>
      <c r="AJ195" s="174"/>
    </row>
    <row r="196" spans="28:36" ht="13.5" thickBot="1">
      <c r="AB196" s="141" t="s">
        <v>510</v>
      </c>
      <c r="AC196" s="142" t="s">
        <v>976</v>
      </c>
      <c r="AF196" s="143" t="s">
        <v>621</v>
      </c>
      <c r="AG196" s="144" t="s">
        <v>1380</v>
      </c>
      <c r="AI196" s="173"/>
      <c r="AJ196" s="174"/>
    </row>
    <row r="197" spans="32:36" ht="14.25" thickBot="1" thickTop="1">
      <c r="AF197" s="143" t="s">
        <v>622</v>
      </c>
      <c r="AG197" s="144" t="s">
        <v>1381</v>
      </c>
      <c r="AI197" s="173"/>
      <c r="AJ197" s="174"/>
    </row>
    <row r="198" spans="32:36" ht="13.5" thickBot="1">
      <c r="AF198" s="143" t="s">
        <v>623</v>
      </c>
      <c r="AG198" s="144" t="s">
        <v>1382</v>
      </c>
      <c r="AI198" s="173"/>
      <c r="AJ198" s="174"/>
    </row>
    <row r="199" spans="32:36" ht="13.5" thickBot="1">
      <c r="AF199" s="143" t="s">
        <v>624</v>
      </c>
      <c r="AG199" s="144" t="s">
        <v>1383</v>
      </c>
      <c r="AI199" s="173"/>
      <c r="AJ199" s="174"/>
    </row>
    <row r="200" spans="32:36" ht="13.5" thickBot="1">
      <c r="AF200" s="143" t="s">
        <v>625</v>
      </c>
      <c r="AG200" s="144" t="s">
        <v>1384</v>
      </c>
      <c r="AI200" s="173"/>
      <c r="AJ200" s="174"/>
    </row>
    <row r="201" spans="32:36" ht="13.5" thickBot="1">
      <c r="AF201" s="143" t="s">
        <v>626</v>
      </c>
      <c r="AG201" s="144" t="s">
        <v>1385</v>
      </c>
      <c r="AI201" s="173"/>
      <c r="AJ201" s="174"/>
    </row>
    <row r="202" spans="32:36" ht="13.5" thickBot="1">
      <c r="AF202" s="143" t="s">
        <v>627</v>
      </c>
      <c r="AG202" s="144" t="s">
        <v>1386</v>
      </c>
      <c r="AI202" s="173"/>
      <c r="AJ202" s="174"/>
    </row>
    <row r="203" spans="32:36" ht="13.5" thickBot="1">
      <c r="AF203" s="143" t="s">
        <v>628</v>
      </c>
      <c r="AG203" s="144" t="s">
        <v>1387</v>
      </c>
      <c r="AI203" s="173"/>
      <c r="AJ203" s="174"/>
    </row>
    <row r="204" spans="32:36" ht="13.5" thickBot="1">
      <c r="AF204" s="143" t="s">
        <v>199</v>
      </c>
      <c r="AG204" s="144" t="s">
        <v>1388</v>
      </c>
      <c r="AI204" s="173"/>
      <c r="AJ204" s="174"/>
    </row>
    <row r="205" spans="32:36" ht="13.5" thickBot="1">
      <c r="AF205" s="143" t="s">
        <v>200</v>
      </c>
      <c r="AG205" s="144" t="s">
        <v>1389</v>
      </c>
      <c r="AI205" s="173"/>
      <c r="AJ205" s="174"/>
    </row>
    <row r="206" spans="32:36" ht="13.5" thickBot="1">
      <c r="AF206" s="143" t="s">
        <v>201</v>
      </c>
      <c r="AG206" s="144" t="s">
        <v>1390</v>
      </c>
      <c r="AI206" s="173"/>
      <c r="AJ206" s="174"/>
    </row>
    <row r="207" spans="32:36" ht="13.5" thickBot="1">
      <c r="AF207" s="143" t="s">
        <v>202</v>
      </c>
      <c r="AG207" s="144" t="s">
        <v>1391</v>
      </c>
      <c r="AI207" s="173"/>
      <c r="AJ207" s="174"/>
    </row>
    <row r="208" spans="4:36" ht="13.5" thickBot="1">
      <c r="D208" s="40" t="s">
        <v>871</v>
      </c>
      <c r="E208" s="145" t="s">
        <v>870</v>
      </c>
      <c r="AF208" s="143" t="s">
        <v>203</v>
      </c>
      <c r="AG208" s="144" t="s">
        <v>1392</v>
      </c>
      <c r="AI208" s="173"/>
      <c r="AJ208" s="174"/>
    </row>
    <row r="209" spans="4:36" ht="13.5" thickBot="1">
      <c r="D209" t="s">
        <v>847</v>
      </c>
      <c r="E209" t="s">
        <v>858</v>
      </c>
      <c r="AF209" s="143" t="s">
        <v>204</v>
      </c>
      <c r="AG209" s="144" t="s">
        <v>1393</v>
      </c>
      <c r="AI209" s="173"/>
      <c r="AJ209" s="174"/>
    </row>
    <row r="210" spans="4:36" ht="13.5" thickBot="1">
      <c r="D210" t="s">
        <v>848</v>
      </c>
      <c r="E210" t="s">
        <v>859</v>
      </c>
      <c r="AF210" s="143" t="s">
        <v>205</v>
      </c>
      <c r="AG210" s="144" t="s">
        <v>1394</v>
      </c>
      <c r="AI210" s="173"/>
      <c r="AJ210" s="174"/>
    </row>
    <row r="211" spans="4:36" ht="13.5" thickBot="1">
      <c r="D211" t="s">
        <v>849</v>
      </c>
      <c r="E211" t="s">
        <v>860</v>
      </c>
      <c r="AF211" s="143" t="s">
        <v>206</v>
      </c>
      <c r="AG211" s="144" t="s">
        <v>1395</v>
      </c>
      <c r="AI211" s="173"/>
      <c r="AJ211" s="174"/>
    </row>
    <row r="212" spans="4:36" ht="13.5" thickBot="1">
      <c r="D212" t="s">
        <v>878</v>
      </c>
      <c r="E212" t="s">
        <v>861</v>
      </c>
      <c r="AF212" s="143" t="s">
        <v>207</v>
      </c>
      <c r="AG212" s="144" t="s">
        <v>1396</v>
      </c>
      <c r="AI212" s="173"/>
      <c r="AJ212" s="174"/>
    </row>
    <row r="213" spans="4:36" ht="13.5" thickBot="1">
      <c r="D213" t="s">
        <v>850</v>
      </c>
      <c r="E213" t="s">
        <v>862</v>
      </c>
      <c r="AF213" s="143" t="s">
        <v>208</v>
      </c>
      <c r="AG213" s="144" t="s">
        <v>1397</v>
      </c>
      <c r="AI213" s="173"/>
      <c r="AJ213" s="174"/>
    </row>
    <row r="214" spans="4:36" ht="13.5" thickBot="1">
      <c r="D214" t="s">
        <v>851</v>
      </c>
      <c r="E214" t="s">
        <v>863</v>
      </c>
      <c r="AF214" s="143" t="s">
        <v>209</v>
      </c>
      <c r="AG214" s="144" t="s">
        <v>1398</v>
      </c>
      <c r="AI214" s="173"/>
      <c r="AJ214" s="174"/>
    </row>
    <row r="215" spans="4:36" ht="12.75">
      <c r="D215" t="s">
        <v>852</v>
      </c>
      <c r="E215" t="s">
        <v>864</v>
      </c>
      <c r="AI215" s="172"/>
      <c r="AJ215" s="172"/>
    </row>
    <row r="216" spans="4:36" ht="12.75">
      <c r="D216" t="s">
        <v>853</v>
      </c>
      <c r="E216" t="s">
        <v>865</v>
      </c>
      <c r="AI216" s="175"/>
      <c r="AJ216" s="175"/>
    </row>
    <row r="217" spans="4:36" ht="12.75">
      <c r="D217" t="s">
        <v>854</v>
      </c>
      <c r="E217" t="s">
        <v>866</v>
      </c>
      <c r="AI217" s="175"/>
      <c r="AJ217" s="175"/>
    </row>
    <row r="218" spans="4:36" ht="12.75">
      <c r="D218" t="s">
        <v>855</v>
      </c>
      <c r="E218" t="s">
        <v>867</v>
      </c>
      <c r="AI218" s="175"/>
      <c r="AJ218" s="175"/>
    </row>
    <row r="219" spans="4:36" ht="12.75">
      <c r="D219" t="s">
        <v>856</v>
      </c>
      <c r="E219" t="s">
        <v>868</v>
      </c>
      <c r="AI219" s="175"/>
      <c r="AJ219" s="175"/>
    </row>
    <row r="220" spans="4:36" ht="12.75">
      <c r="D220" t="s">
        <v>857</v>
      </c>
      <c r="E220" t="s">
        <v>869</v>
      </c>
      <c r="AI220" s="175"/>
      <c r="AJ220" s="175"/>
    </row>
    <row r="221" spans="4:36" ht="12.75">
      <c r="D221" t="s">
        <v>872</v>
      </c>
      <c r="AI221" s="175"/>
      <c r="AJ221" s="175"/>
    </row>
    <row r="222" spans="4:36" ht="12.75">
      <c r="D222" t="s">
        <v>873</v>
      </c>
      <c r="E222" t="s">
        <v>877</v>
      </c>
      <c r="AI222" s="175"/>
      <c r="AJ222" s="175"/>
    </row>
    <row r="223" spans="4:5" ht="12.75">
      <c r="D223" t="s">
        <v>874</v>
      </c>
      <c r="E223" t="s">
        <v>861</v>
      </c>
    </row>
    <row r="224" spans="4:5" ht="12.75">
      <c r="D224" t="s">
        <v>875</v>
      </c>
      <c r="E224" t="s">
        <v>861</v>
      </c>
    </row>
    <row r="225" spans="4:5" ht="12.75">
      <c r="D225" t="s">
        <v>876</v>
      </c>
      <c r="E225" t="s">
        <v>877</v>
      </c>
    </row>
  </sheetData>
  <sheetProtection/>
  <mergeCells count="5">
    <mergeCell ref="D35:F35"/>
    <mergeCell ref="AM40:AM41"/>
    <mergeCell ref="AN40:AN41"/>
    <mergeCell ref="G35:I35"/>
    <mergeCell ref="L35:O35"/>
  </mergeCells>
  <hyperlinks>
    <hyperlink ref="E208" r:id="rId1" display="http://www.nature.nps.gov/nnl/Registry/USA_Map/States/SouthDakota/south_dakota.cfm"/>
  </hyperlinks>
  <printOptions/>
  <pageMargins left="0.75" right="0.75" top="1" bottom="1" header="0.5" footer="0.5"/>
  <pageSetup horizontalDpi="600" verticalDpi="600" orientation="portrait" r:id="rId3"/>
  <legacyDrawing r:id="rId2"/>
</worksheet>
</file>

<file path=xl/worksheets/sheet2.xml><?xml version="1.0" encoding="utf-8"?>
<worksheet xmlns="http://schemas.openxmlformats.org/spreadsheetml/2006/main" xmlns:r="http://schemas.openxmlformats.org/officeDocument/2006/relationships">
  <sheetPr codeName="Sheet2"/>
  <dimension ref="A1:I145"/>
  <sheetViews>
    <sheetView showGridLines="0" zoomScaleSheetLayoutView="115" workbookViewId="0" topLeftCell="A1">
      <selection activeCell="M27" sqref="M27"/>
    </sheetView>
  </sheetViews>
  <sheetFormatPr defaultColWidth="9.140625" defaultRowHeight="12.75"/>
  <cols>
    <col min="1" max="1" width="5.140625" style="0" customWidth="1"/>
    <col min="5" max="5" width="5.57421875" style="0" customWidth="1"/>
    <col min="6" max="6" width="6.28125" style="0" customWidth="1"/>
    <col min="7" max="7" width="4.421875" style="0" customWidth="1"/>
    <col min="8" max="8" width="5.28125" style="0" customWidth="1"/>
    <col min="9" max="9" width="30.57421875" style="0" customWidth="1"/>
  </cols>
  <sheetData>
    <row r="1" spans="1:9" ht="22.5" customHeight="1">
      <c r="A1" s="317" t="s">
        <v>1403</v>
      </c>
      <c r="B1" s="317"/>
      <c r="C1" s="317"/>
      <c r="D1" s="317"/>
      <c r="E1" s="317"/>
      <c r="F1" s="317"/>
      <c r="G1" s="317"/>
      <c r="H1" s="317"/>
      <c r="I1" s="317"/>
    </row>
    <row r="2" spans="1:9" ht="19.5" customHeight="1">
      <c r="A2" s="318" t="s">
        <v>1109</v>
      </c>
      <c r="B2" s="318"/>
      <c r="C2" s="318"/>
      <c r="D2" s="318"/>
      <c r="E2" s="318"/>
      <c r="F2" s="318"/>
      <c r="G2" s="318"/>
      <c r="H2" s="318"/>
      <c r="I2" s="318"/>
    </row>
    <row r="3" spans="1:5" ht="6" customHeight="1">
      <c r="A3" s="6"/>
      <c r="B3" s="6"/>
      <c r="C3" s="6"/>
      <c r="D3" s="6"/>
      <c r="E3" s="6"/>
    </row>
    <row r="4" spans="1:4" ht="14.25" customHeight="1">
      <c r="A4" s="319" t="s">
        <v>2001</v>
      </c>
      <c r="B4" s="319"/>
      <c r="C4" s="319"/>
      <c r="D4" s="319"/>
    </row>
    <row r="5" spans="1:9" ht="12.75" customHeight="1">
      <c r="A5" s="316" t="s">
        <v>267</v>
      </c>
      <c r="B5" s="316"/>
      <c r="C5" s="316"/>
      <c r="D5" s="316"/>
      <c r="E5" s="316"/>
      <c r="F5" s="316"/>
      <c r="G5" s="316"/>
      <c r="H5" s="316"/>
      <c r="I5" s="316"/>
    </row>
    <row r="6" spans="1:9" ht="12.75">
      <c r="A6" s="316"/>
      <c r="B6" s="316"/>
      <c r="C6" s="316"/>
      <c r="D6" s="316"/>
      <c r="E6" s="316"/>
      <c r="F6" s="316"/>
      <c r="G6" s="316"/>
      <c r="H6" s="316"/>
      <c r="I6" s="316"/>
    </row>
    <row r="7" spans="1:9" ht="12.75">
      <c r="A7" s="316"/>
      <c r="B7" s="316"/>
      <c r="C7" s="316"/>
      <c r="D7" s="316"/>
      <c r="E7" s="316"/>
      <c r="F7" s="316"/>
      <c r="G7" s="316"/>
      <c r="H7" s="316"/>
      <c r="I7" s="316"/>
    </row>
    <row r="8" spans="1:9" ht="12.75">
      <c r="A8" s="316"/>
      <c r="B8" s="316"/>
      <c r="C8" s="316"/>
      <c r="D8" s="316"/>
      <c r="E8" s="316"/>
      <c r="F8" s="316"/>
      <c r="G8" s="316"/>
      <c r="H8" s="316"/>
      <c r="I8" s="316"/>
    </row>
    <row r="9" spans="1:9" ht="12.75">
      <c r="A9" s="316"/>
      <c r="B9" s="316"/>
      <c r="C9" s="316"/>
      <c r="D9" s="316"/>
      <c r="E9" s="316"/>
      <c r="F9" s="316"/>
      <c r="G9" s="316"/>
      <c r="H9" s="316"/>
      <c r="I9" s="316"/>
    </row>
    <row r="10" spans="1:9" ht="12.75">
      <c r="A10" s="316"/>
      <c r="B10" s="316"/>
      <c r="C10" s="316"/>
      <c r="D10" s="316"/>
      <c r="E10" s="316"/>
      <c r="F10" s="316"/>
      <c r="G10" s="316"/>
      <c r="H10" s="316"/>
      <c r="I10" s="316"/>
    </row>
    <row r="11" spans="1:5" ht="12.75">
      <c r="A11" s="4"/>
      <c r="B11" s="4"/>
      <c r="C11" s="4"/>
      <c r="D11" s="4"/>
      <c r="E11" s="4"/>
    </row>
    <row r="12" spans="1:9" ht="12.75">
      <c r="A12" s="320" t="s">
        <v>1156</v>
      </c>
      <c r="B12" s="320"/>
      <c r="C12" s="320"/>
      <c r="D12" s="320"/>
      <c r="E12" s="320"/>
      <c r="F12" s="320"/>
      <c r="G12" s="320"/>
      <c r="H12" s="320"/>
      <c r="I12" s="320"/>
    </row>
    <row r="13" spans="1:9" ht="12.75">
      <c r="A13" s="320"/>
      <c r="B13" s="320"/>
      <c r="C13" s="320"/>
      <c r="D13" s="320"/>
      <c r="E13" s="320"/>
      <c r="F13" s="320"/>
      <c r="G13" s="320"/>
      <c r="H13" s="320"/>
      <c r="I13" s="320"/>
    </row>
    <row r="14" ht="6" customHeight="1"/>
    <row r="15" spans="1:9" ht="12.75">
      <c r="A15" s="34" t="s">
        <v>1404</v>
      </c>
      <c r="B15" s="316" t="s">
        <v>104</v>
      </c>
      <c r="C15" s="316"/>
      <c r="D15" s="316"/>
      <c r="E15" s="316"/>
      <c r="F15" s="316"/>
      <c r="G15" s="316"/>
      <c r="H15" s="316"/>
      <c r="I15" s="316"/>
    </row>
    <row r="16" spans="1:9" ht="8.25" customHeight="1">
      <c r="A16" s="34"/>
      <c r="B16" s="4"/>
      <c r="C16" s="4"/>
      <c r="D16" s="4"/>
      <c r="E16" s="4"/>
      <c r="F16" s="4"/>
      <c r="G16" s="4"/>
      <c r="H16" s="4"/>
      <c r="I16" s="4"/>
    </row>
    <row r="17" spans="1:9" ht="12.75">
      <c r="A17" s="34" t="s">
        <v>1405</v>
      </c>
      <c r="B17" s="316" t="s">
        <v>1790</v>
      </c>
      <c r="C17" s="316"/>
      <c r="D17" s="316"/>
      <c r="E17" s="316"/>
      <c r="F17" s="316"/>
      <c r="G17" s="316"/>
      <c r="H17" s="316"/>
      <c r="I17" s="316"/>
    </row>
    <row r="18" spans="1:9" ht="10.5" customHeight="1">
      <c r="A18" s="34"/>
      <c r="B18" s="4"/>
      <c r="C18" s="4"/>
      <c r="D18" s="4"/>
      <c r="E18" s="4"/>
      <c r="F18" s="4"/>
      <c r="G18" s="4"/>
      <c r="H18" s="4"/>
      <c r="I18" s="4"/>
    </row>
    <row r="19" spans="1:9" ht="12.75">
      <c r="A19" s="34" t="s">
        <v>1406</v>
      </c>
      <c r="B19" s="316" t="s">
        <v>268</v>
      </c>
      <c r="C19" s="316"/>
      <c r="D19" s="316"/>
      <c r="E19" s="316"/>
      <c r="F19" s="316"/>
      <c r="G19" s="316"/>
      <c r="H19" s="316"/>
      <c r="I19" s="316"/>
    </row>
    <row r="20" spans="1:9" ht="12.75">
      <c r="A20" s="34"/>
      <c r="B20" s="316"/>
      <c r="C20" s="316"/>
      <c r="D20" s="316"/>
      <c r="E20" s="316"/>
      <c r="F20" s="316"/>
      <c r="G20" s="316"/>
      <c r="H20" s="316"/>
      <c r="I20" s="316"/>
    </row>
    <row r="21" spans="1:9" ht="12.75">
      <c r="A21" s="34"/>
      <c r="B21" s="316"/>
      <c r="C21" s="316"/>
      <c r="D21" s="316"/>
      <c r="E21" s="316"/>
      <c r="F21" s="316"/>
      <c r="G21" s="316"/>
      <c r="H21" s="316"/>
      <c r="I21" s="316"/>
    </row>
    <row r="22" spans="1:9" ht="8.25" customHeight="1">
      <c r="A22" s="34"/>
      <c r="B22" s="4"/>
      <c r="C22" s="4"/>
      <c r="D22" s="4"/>
      <c r="E22" s="4"/>
      <c r="F22" s="4"/>
      <c r="G22" s="4"/>
      <c r="H22" s="4"/>
      <c r="I22" s="4"/>
    </row>
    <row r="23" spans="1:9" ht="12.75">
      <c r="A23" s="34" t="s">
        <v>1407</v>
      </c>
      <c r="B23" s="316" t="s">
        <v>1157</v>
      </c>
      <c r="C23" s="316"/>
      <c r="D23" s="316"/>
      <c r="E23" s="316"/>
      <c r="F23" s="316"/>
      <c r="G23" s="316"/>
      <c r="H23" s="316"/>
      <c r="I23" s="316"/>
    </row>
    <row r="24" spans="1:9" ht="12.75">
      <c r="A24" s="34"/>
      <c r="B24" s="4"/>
      <c r="C24" s="4"/>
      <c r="D24" s="4"/>
      <c r="E24" s="4"/>
      <c r="F24" s="4"/>
      <c r="G24" s="4"/>
      <c r="H24" s="4"/>
      <c r="I24" s="4"/>
    </row>
    <row r="25" spans="1:9" ht="25.5" customHeight="1">
      <c r="A25" s="34" t="s">
        <v>1018</v>
      </c>
      <c r="B25" s="316" t="s">
        <v>1504</v>
      </c>
      <c r="C25" s="316"/>
      <c r="D25" s="316"/>
      <c r="E25" s="316"/>
      <c r="F25" s="316"/>
      <c r="G25" s="316"/>
      <c r="H25" s="316"/>
      <c r="I25" s="316"/>
    </row>
    <row r="26" spans="1:9" ht="11.25" customHeight="1">
      <c r="A26" s="34"/>
      <c r="B26" s="4"/>
      <c r="C26" s="4"/>
      <c r="D26" s="4"/>
      <c r="E26" s="4"/>
      <c r="F26" s="4"/>
      <c r="G26" s="4"/>
      <c r="H26" s="4"/>
      <c r="I26" s="4"/>
    </row>
    <row r="27" spans="1:9" ht="12.75">
      <c r="A27" s="34" t="s">
        <v>1158</v>
      </c>
      <c r="B27" s="316" t="s">
        <v>255</v>
      </c>
      <c r="C27" s="316"/>
      <c r="D27" s="316"/>
      <c r="E27" s="316"/>
      <c r="F27" s="316"/>
      <c r="G27" s="316"/>
      <c r="H27" s="316"/>
      <c r="I27" s="316"/>
    </row>
    <row r="28" spans="1:9" ht="12.75">
      <c r="A28" s="34"/>
      <c r="B28" s="316"/>
      <c r="C28" s="316"/>
      <c r="D28" s="316"/>
      <c r="E28" s="316"/>
      <c r="F28" s="316"/>
      <c r="G28" s="316"/>
      <c r="H28" s="316"/>
      <c r="I28" s="316"/>
    </row>
    <row r="29" spans="1:9" ht="12.75">
      <c r="A29" s="34"/>
      <c r="B29" s="316"/>
      <c r="C29" s="316"/>
      <c r="D29" s="316"/>
      <c r="E29" s="316"/>
      <c r="F29" s="316"/>
      <c r="G29" s="316"/>
      <c r="H29" s="316"/>
      <c r="I29" s="316"/>
    </row>
    <row r="30" spans="1:9" ht="12.75">
      <c r="A30" s="34"/>
      <c r="B30" s="316"/>
      <c r="C30" s="316"/>
      <c r="D30" s="316"/>
      <c r="E30" s="316"/>
      <c r="F30" s="316"/>
      <c r="G30" s="316"/>
      <c r="H30" s="316"/>
      <c r="I30" s="316"/>
    </row>
    <row r="31" spans="1:9" ht="12.75">
      <c r="A31" s="34"/>
      <c r="B31" s="316"/>
      <c r="C31" s="316"/>
      <c r="D31" s="316"/>
      <c r="E31" s="316"/>
      <c r="F31" s="316"/>
      <c r="G31" s="316"/>
      <c r="H31" s="316"/>
      <c r="I31" s="316"/>
    </row>
    <row r="32" spans="1:9" ht="12.75">
      <c r="A32" s="34"/>
      <c r="B32" s="4"/>
      <c r="C32" s="4"/>
      <c r="D32" s="4"/>
      <c r="E32" s="4"/>
      <c r="F32" s="4"/>
      <c r="G32" s="4"/>
      <c r="H32" s="4"/>
      <c r="I32" s="4"/>
    </row>
    <row r="33" spans="1:9" ht="12.75">
      <c r="A33" s="34" t="s">
        <v>1159</v>
      </c>
      <c r="B33" s="316" t="s">
        <v>1745</v>
      </c>
      <c r="C33" s="316"/>
      <c r="D33" s="316"/>
      <c r="E33" s="316"/>
      <c r="F33" s="316"/>
      <c r="G33" s="316"/>
      <c r="H33" s="316"/>
      <c r="I33" s="316"/>
    </row>
    <row r="34" spans="1:9" ht="12.75">
      <c r="A34" s="34"/>
      <c r="B34" s="316"/>
      <c r="C34" s="316"/>
      <c r="D34" s="316"/>
      <c r="E34" s="316"/>
      <c r="F34" s="316"/>
      <c r="G34" s="316"/>
      <c r="H34" s="316"/>
      <c r="I34" s="316"/>
    </row>
    <row r="35" spans="1:9" ht="12.75">
      <c r="A35" s="34"/>
      <c r="B35" s="316"/>
      <c r="C35" s="316"/>
      <c r="D35" s="316"/>
      <c r="E35" s="316"/>
      <c r="F35" s="316"/>
      <c r="G35" s="316"/>
      <c r="H35" s="316"/>
      <c r="I35" s="316"/>
    </row>
    <row r="36" spans="1:9" ht="12.75">
      <c r="A36" s="34"/>
      <c r="B36" s="316"/>
      <c r="C36" s="316"/>
      <c r="D36" s="316"/>
      <c r="E36" s="316"/>
      <c r="F36" s="316"/>
      <c r="G36" s="316"/>
      <c r="H36" s="316"/>
      <c r="I36" s="316"/>
    </row>
    <row r="37" spans="1:9" ht="12.75">
      <c r="A37" s="34"/>
      <c r="B37" s="316"/>
      <c r="C37" s="316"/>
      <c r="D37" s="316"/>
      <c r="E37" s="316"/>
      <c r="F37" s="316"/>
      <c r="G37" s="316"/>
      <c r="H37" s="316"/>
      <c r="I37" s="316"/>
    </row>
    <row r="38" spans="1:9" ht="12.75">
      <c r="A38" s="34"/>
      <c r="B38" s="316"/>
      <c r="C38" s="316"/>
      <c r="D38" s="316"/>
      <c r="E38" s="316"/>
      <c r="F38" s="316"/>
      <c r="G38" s="316"/>
      <c r="H38" s="316"/>
      <c r="I38" s="316"/>
    </row>
    <row r="39" spans="1:9" ht="25.5" customHeight="1">
      <c r="A39" s="34"/>
      <c r="B39" s="316"/>
      <c r="C39" s="316"/>
      <c r="D39" s="316"/>
      <c r="E39" s="316"/>
      <c r="F39" s="316"/>
      <c r="G39" s="316"/>
      <c r="H39" s="316"/>
      <c r="I39" s="316"/>
    </row>
    <row r="40" spans="1:9" ht="5.25" customHeight="1">
      <c r="A40" s="34"/>
      <c r="B40" s="4"/>
      <c r="C40" s="4"/>
      <c r="D40" s="4"/>
      <c r="E40" s="4"/>
      <c r="F40" s="4"/>
      <c r="G40" s="4"/>
      <c r="H40" s="4"/>
      <c r="I40" s="4"/>
    </row>
    <row r="41" spans="1:9" ht="12.75">
      <c r="A41" s="34" t="s">
        <v>1735</v>
      </c>
      <c r="B41" s="316" t="s">
        <v>1323</v>
      </c>
      <c r="C41" s="316"/>
      <c r="D41" s="316"/>
      <c r="E41" s="316"/>
      <c r="F41" s="316"/>
      <c r="G41" s="316"/>
      <c r="H41" s="316"/>
      <c r="I41" s="316"/>
    </row>
    <row r="42" spans="1:9" ht="12.75">
      <c r="A42" s="34"/>
      <c r="B42" s="316"/>
      <c r="C42" s="316"/>
      <c r="D42" s="316"/>
      <c r="E42" s="316"/>
      <c r="F42" s="316"/>
      <c r="G42" s="316"/>
      <c r="H42" s="316"/>
      <c r="I42" s="316"/>
    </row>
    <row r="43" spans="1:9" ht="12.75">
      <c r="A43" s="34"/>
      <c r="B43" s="316"/>
      <c r="C43" s="316"/>
      <c r="D43" s="316"/>
      <c r="E43" s="316"/>
      <c r="F43" s="316"/>
      <c r="G43" s="316"/>
      <c r="H43" s="316"/>
      <c r="I43" s="316"/>
    </row>
    <row r="44" spans="1:9" ht="8.25" customHeight="1">
      <c r="A44" s="34"/>
      <c r="B44" s="4"/>
      <c r="C44" s="4"/>
      <c r="D44" s="4"/>
      <c r="E44" s="4"/>
      <c r="F44" s="4"/>
      <c r="G44" s="4"/>
      <c r="H44" s="4"/>
      <c r="I44" s="4"/>
    </row>
    <row r="45" spans="1:9" ht="12.75">
      <c r="A45" s="34" t="s">
        <v>1736</v>
      </c>
      <c r="B45" s="316" t="s">
        <v>186</v>
      </c>
      <c r="C45" s="316"/>
      <c r="D45" s="316"/>
      <c r="E45" s="316"/>
      <c r="F45" s="316"/>
      <c r="G45" s="316"/>
      <c r="H45" s="316"/>
      <c r="I45" s="316"/>
    </row>
    <row r="46" spans="1:9" ht="12.75">
      <c r="A46" s="34"/>
      <c r="B46" s="316"/>
      <c r="C46" s="316"/>
      <c r="D46" s="316"/>
      <c r="E46" s="316"/>
      <c r="F46" s="316"/>
      <c r="G46" s="316"/>
      <c r="H46" s="316"/>
      <c r="I46" s="316"/>
    </row>
    <row r="47" spans="1:9" ht="8.25" customHeight="1">
      <c r="A47" s="34"/>
      <c r="B47" s="4"/>
      <c r="C47" s="4"/>
      <c r="D47" s="4"/>
      <c r="E47" s="4"/>
      <c r="F47" s="4"/>
      <c r="G47" s="4"/>
      <c r="H47" s="4"/>
      <c r="I47" s="4"/>
    </row>
    <row r="48" spans="1:9" ht="12.75">
      <c r="A48" s="34" t="s">
        <v>1737</v>
      </c>
      <c r="B48" s="316" t="s">
        <v>1324</v>
      </c>
      <c r="C48" s="316"/>
      <c r="D48" s="316"/>
      <c r="E48" s="316"/>
      <c r="F48" s="316"/>
      <c r="G48" s="316"/>
      <c r="H48" s="316"/>
      <c r="I48" s="316"/>
    </row>
    <row r="49" spans="1:9" ht="12.75">
      <c r="A49" s="34"/>
      <c r="B49" s="316"/>
      <c r="C49" s="316"/>
      <c r="D49" s="316"/>
      <c r="E49" s="316"/>
      <c r="F49" s="316"/>
      <c r="G49" s="316"/>
      <c r="H49" s="316"/>
      <c r="I49" s="316"/>
    </row>
    <row r="50" spans="1:9" ht="12.75">
      <c r="A50" s="34"/>
      <c r="B50" s="4"/>
      <c r="C50" s="4"/>
      <c r="D50" s="4"/>
      <c r="E50" s="4"/>
      <c r="F50" s="4"/>
      <c r="G50" s="4"/>
      <c r="H50" s="4"/>
      <c r="I50" s="4"/>
    </row>
    <row r="51" spans="1:9" ht="12.75">
      <c r="A51" s="34" t="s">
        <v>1148</v>
      </c>
      <c r="B51" s="320" t="s">
        <v>578</v>
      </c>
      <c r="C51" s="320"/>
      <c r="D51" s="320"/>
      <c r="E51" s="320"/>
      <c r="F51" s="320"/>
      <c r="G51" s="320"/>
      <c r="H51" s="320"/>
      <c r="I51" s="320"/>
    </row>
    <row r="52" spans="1:9" ht="12.75">
      <c r="A52" s="34"/>
      <c r="B52" s="320"/>
      <c r="C52" s="320"/>
      <c r="D52" s="320"/>
      <c r="E52" s="320"/>
      <c r="F52" s="320"/>
      <c r="G52" s="320"/>
      <c r="H52" s="320"/>
      <c r="I52" s="320"/>
    </row>
    <row r="53" spans="1:9" ht="12.75">
      <c r="A53" s="34"/>
      <c r="B53" s="320"/>
      <c r="C53" s="320"/>
      <c r="D53" s="320"/>
      <c r="E53" s="320"/>
      <c r="F53" s="320"/>
      <c r="G53" s="320"/>
      <c r="H53" s="320"/>
      <c r="I53" s="320"/>
    </row>
    <row r="54" spans="1:9" ht="12.75">
      <c r="A54" s="34"/>
      <c r="B54" s="320"/>
      <c r="C54" s="320"/>
      <c r="D54" s="320"/>
      <c r="E54" s="320"/>
      <c r="F54" s="320"/>
      <c r="G54" s="320"/>
      <c r="H54" s="320"/>
      <c r="I54" s="320"/>
    </row>
    <row r="55" spans="1:9" ht="7.5" customHeight="1">
      <c r="A55" s="34"/>
      <c r="B55" s="4"/>
      <c r="C55" s="4"/>
      <c r="D55" s="4"/>
      <c r="E55" s="4"/>
      <c r="F55" s="4"/>
      <c r="G55" s="4"/>
      <c r="H55" s="4"/>
      <c r="I55" s="4"/>
    </row>
    <row r="56" spans="1:9" ht="12.75">
      <c r="A56" s="34" t="s">
        <v>1738</v>
      </c>
      <c r="B56" s="316" t="s">
        <v>577</v>
      </c>
      <c r="C56" s="316"/>
      <c r="D56" s="316"/>
      <c r="E56" s="316"/>
      <c r="F56" s="316"/>
      <c r="G56" s="316"/>
      <c r="H56" s="316"/>
      <c r="I56" s="316"/>
    </row>
    <row r="57" spans="1:9" ht="42" customHeight="1">
      <c r="A57" s="34"/>
      <c r="B57" s="316"/>
      <c r="C57" s="316"/>
      <c r="D57" s="316"/>
      <c r="E57" s="316"/>
      <c r="F57" s="316"/>
      <c r="G57" s="316"/>
      <c r="H57" s="316"/>
      <c r="I57" s="316"/>
    </row>
    <row r="58" spans="1:9" ht="23.25" customHeight="1">
      <c r="A58" s="34" t="s">
        <v>1739</v>
      </c>
      <c r="B58" s="316" t="s">
        <v>187</v>
      </c>
      <c r="C58" s="316"/>
      <c r="D58" s="316"/>
      <c r="E58" s="316"/>
      <c r="F58" s="316"/>
      <c r="G58" s="316"/>
      <c r="H58" s="316"/>
      <c r="I58" s="316"/>
    </row>
    <row r="59" spans="1:9" ht="8.25" customHeight="1">
      <c r="A59" s="34"/>
      <c r="B59" s="4"/>
      <c r="C59" s="4"/>
      <c r="D59" s="4"/>
      <c r="E59" s="4"/>
      <c r="F59" s="4"/>
      <c r="G59" s="4"/>
      <c r="H59" s="4"/>
      <c r="I59" s="4"/>
    </row>
    <row r="60" spans="1:9" ht="12.75">
      <c r="A60" s="34" t="s">
        <v>1740</v>
      </c>
      <c r="B60" s="316" t="s">
        <v>580</v>
      </c>
      <c r="C60" s="316"/>
      <c r="D60" s="316"/>
      <c r="E60" s="316"/>
      <c r="F60" s="316"/>
      <c r="G60" s="316"/>
      <c r="H60" s="316"/>
      <c r="I60" s="316"/>
    </row>
    <row r="61" spans="1:9" ht="12.75">
      <c r="A61" s="34"/>
      <c r="B61" s="316"/>
      <c r="C61" s="316"/>
      <c r="D61" s="316"/>
      <c r="E61" s="316"/>
      <c r="F61" s="316"/>
      <c r="G61" s="316"/>
      <c r="H61" s="316"/>
      <c r="I61" s="316"/>
    </row>
    <row r="62" spans="1:9" ht="12.75">
      <c r="A62" s="34"/>
      <c r="B62" s="316"/>
      <c r="C62" s="316"/>
      <c r="D62" s="316"/>
      <c r="E62" s="316"/>
      <c r="F62" s="316"/>
      <c r="G62" s="316"/>
      <c r="H62" s="316"/>
      <c r="I62" s="316"/>
    </row>
    <row r="63" spans="1:9" ht="9" customHeight="1">
      <c r="A63" s="34"/>
      <c r="B63" s="4"/>
      <c r="C63" s="4"/>
      <c r="D63" s="4"/>
      <c r="E63" s="4"/>
      <c r="F63" s="4"/>
      <c r="G63" s="4"/>
      <c r="H63" s="4"/>
      <c r="I63" s="4"/>
    </row>
    <row r="64" spans="1:9" ht="12.75">
      <c r="A64" s="34" t="s">
        <v>1146</v>
      </c>
      <c r="B64" s="320" t="s">
        <v>576</v>
      </c>
      <c r="C64" s="320"/>
      <c r="D64" s="320"/>
      <c r="E64" s="320"/>
      <c r="F64" s="320"/>
      <c r="G64" s="320"/>
      <c r="H64" s="320"/>
      <c r="I64" s="320"/>
    </row>
    <row r="65" spans="1:9" ht="12.75">
      <c r="A65" s="34"/>
      <c r="B65" s="320"/>
      <c r="C65" s="320"/>
      <c r="D65" s="320"/>
      <c r="E65" s="320"/>
      <c r="F65" s="320"/>
      <c r="G65" s="320"/>
      <c r="H65" s="320"/>
      <c r="I65" s="320"/>
    </row>
    <row r="66" spans="1:9" ht="12.75">
      <c r="A66" s="34"/>
      <c r="B66" s="320"/>
      <c r="C66" s="320"/>
      <c r="D66" s="320"/>
      <c r="E66" s="320"/>
      <c r="F66" s="320"/>
      <c r="G66" s="320"/>
      <c r="H66" s="320"/>
      <c r="I66" s="320"/>
    </row>
    <row r="67" spans="1:9" ht="12.75">
      <c r="A67" s="34"/>
      <c r="B67" s="320"/>
      <c r="C67" s="320"/>
      <c r="D67" s="320"/>
      <c r="E67" s="320"/>
      <c r="F67" s="320"/>
      <c r="G67" s="320"/>
      <c r="H67" s="320"/>
      <c r="I67" s="320"/>
    </row>
    <row r="68" spans="1:9" ht="19.5" customHeight="1">
      <c r="A68" s="7"/>
      <c r="B68" s="320"/>
      <c r="C68" s="320"/>
      <c r="D68" s="320"/>
      <c r="E68" s="320"/>
      <c r="F68" s="320"/>
      <c r="G68" s="320"/>
      <c r="H68" s="320"/>
      <c r="I68" s="320"/>
    </row>
    <row r="69" spans="1:9" ht="12.75">
      <c r="A69" s="7"/>
      <c r="B69" s="22"/>
      <c r="C69" s="22"/>
      <c r="D69" s="22"/>
      <c r="E69" s="22"/>
      <c r="F69" s="22"/>
      <c r="G69" s="22"/>
      <c r="H69" s="22"/>
      <c r="I69" s="22"/>
    </row>
    <row r="70" spans="1:9" ht="18">
      <c r="A70" s="16" t="s">
        <v>1588</v>
      </c>
      <c r="C70" s="9"/>
      <c r="D70" s="9"/>
      <c r="E70" s="9"/>
      <c r="F70" s="9"/>
      <c r="G70" s="9"/>
      <c r="H70" s="9"/>
      <c r="I70" s="9"/>
    </row>
    <row r="71" spans="1:9" s="40" customFormat="1" ht="12.75">
      <c r="A71" s="315" t="s">
        <v>1746</v>
      </c>
      <c r="B71" s="315"/>
      <c r="C71" s="315"/>
      <c r="D71" s="315"/>
      <c r="E71" s="315"/>
      <c r="F71" s="315"/>
      <c r="G71" s="315"/>
      <c r="H71" s="315"/>
      <c r="I71" s="315"/>
    </row>
    <row r="72" spans="1:9" s="40" customFormat="1" ht="12.75">
      <c r="A72" s="315"/>
      <c r="B72" s="315"/>
      <c r="C72" s="315"/>
      <c r="D72" s="315"/>
      <c r="E72" s="315"/>
      <c r="F72" s="315"/>
      <c r="G72" s="315"/>
      <c r="H72" s="315"/>
      <c r="I72" s="315"/>
    </row>
    <row r="73" spans="1:9" s="40" customFormat="1" ht="23.25" customHeight="1">
      <c r="A73" s="315"/>
      <c r="B73" s="315"/>
      <c r="C73" s="315"/>
      <c r="D73" s="315"/>
      <c r="E73" s="315"/>
      <c r="F73" s="315"/>
      <c r="G73" s="315"/>
      <c r="H73" s="315"/>
      <c r="I73" s="315"/>
    </row>
    <row r="74" spans="1:5" s="40" customFormat="1" ht="12.75">
      <c r="A74" s="98"/>
      <c r="C74" s="42"/>
      <c r="D74" s="42"/>
      <c r="E74" s="42"/>
    </row>
    <row r="75" spans="1:9" s="40" customFormat="1" ht="12.75" customHeight="1">
      <c r="A75" s="40">
        <v>1</v>
      </c>
      <c r="B75" s="315" t="s">
        <v>1589</v>
      </c>
      <c r="C75" s="315"/>
      <c r="D75" s="315"/>
      <c r="E75" s="315"/>
      <c r="F75" s="315"/>
      <c r="G75" s="315"/>
      <c r="H75" s="315"/>
      <c r="I75" s="315"/>
    </row>
    <row r="76" spans="2:9" s="40" customFormat="1" ht="12.75">
      <c r="B76" s="315"/>
      <c r="C76" s="315"/>
      <c r="D76" s="315"/>
      <c r="E76" s="315"/>
      <c r="F76" s="315"/>
      <c r="G76" s="315"/>
      <c r="H76" s="315"/>
      <c r="I76" s="315"/>
    </row>
    <row r="77" spans="2:9" s="40" customFormat="1" ht="8.25" customHeight="1">
      <c r="B77" s="100"/>
      <c r="C77" s="100"/>
      <c r="D77" s="100"/>
      <c r="E77" s="100"/>
      <c r="F77" s="100"/>
      <c r="G77" s="100"/>
      <c r="H77" s="100"/>
      <c r="I77" s="100"/>
    </row>
    <row r="78" spans="1:2" s="40" customFormat="1" ht="12.75">
      <c r="A78" s="40">
        <v>2</v>
      </c>
      <c r="B78" s="49" t="s">
        <v>818</v>
      </c>
    </row>
    <row r="79" s="40" customFormat="1" ht="9" customHeight="1">
      <c r="C79" s="49"/>
    </row>
    <row r="80" spans="1:9" s="40" customFormat="1" ht="12.75" customHeight="1">
      <c r="A80" s="40">
        <v>3</v>
      </c>
      <c r="B80" s="315" t="s">
        <v>1590</v>
      </c>
      <c r="C80" s="315"/>
      <c r="D80" s="315"/>
      <c r="E80" s="315"/>
      <c r="F80" s="315"/>
      <c r="G80" s="315"/>
      <c r="H80" s="315"/>
      <c r="I80" s="315"/>
    </row>
    <row r="81" spans="2:9" s="40" customFormat="1" ht="12.75">
      <c r="B81" s="315"/>
      <c r="C81" s="315"/>
      <c r="D81" s="315"/>
      <c r="E81" s="315"/>
      <c r="F81" s="315"/>
      <c r="G81" s="315"/>
      <c r="H81" s="315"/>
      <c r="I81" s="315"/>
    </row>
    <row r="82" spans="2:9" s="40" customFormat="1" ht="12.75">
      <c r="B82" s="100"/>
      <c r="C82" s="100"/>
      <c r="D82" s="100"/>
      <c r="E82" s="100"/>
      <c r="F82" s="100"/>
      <c r="G82" s="100"/>
      <c r="H82" s="100"/>
      <c r="I82" s="100"/>
    </row>
    <row r="83" spans="1:9" s="40" customFormat="1" ht="12.75">
      <c r="A83" s="40">
        <v>4</v>
      </c>
      <c r="B83" s="315" t="s">
        <v>1043</v>
      </c>
      <c r="C83" s="315"/>
      <c r="D83" s="315"/>
      <c r="E83" s="315"/>
      <c r="F83" s="315"/>
      <c r="G83" s="315"/>
      <c r="H83" s="315"/>
      <c r="I83" s="315"/>
    </row>
    <row r="84" spans="2:9" s="40" customFormat="1" ht="12.75">
      <c r="B84" s="315"/>
      <c r="C84" s="315"/>
      <c r="D84" s="315"/>
      <c r="E84" s="315"/>
      <c r="F84" s="315"/>
      <c r="G84" s="315"/>
      <c r="H84" s="315"/>
      <c r="I84" s="315"/>
    </row>
    <row r="85" spans="2:9" s="40" customFormat="1" ht="12.75">
      <c r="B85" s="100"/>
      <c r="C85" s="100"/>
      <c r="D85" s="100"/>
      <c r="E85" s="100"/>
      <c r="F85" s="100"/>
      <c r="G85" s="100"/>
      <c r="H85" s="100"/>
      <c r="I85" s="100"/>
    </row>
    <row r="86" spans="1:9" s="40" customFormat="1" ht="12.75">
      <c r="A86" s="40">
        <v>5</v>
      </c>
      <c r="B86" s="315" t="s">
        <v>1104</v>
      </c>
      <c r="C86" s="315"/>
      <c r="D86" s="315"/>
      <c r="E86" s="315"/>
      <c r="F86" s="315"/>
      <c r="G86" s="315"/>
      <c r="H86" s="315"/>
      <c r="I86" s="315"/>
    </row>
    <row r="87" spans="2:9" s="40" customFormat="1" ht="12.75">
      <c r="B87" s="315"/>
      <c r="C87" s="315"/>
      <c r="D87" s="315"/>
      <c r="E87" s="315"/>
      <c r="F87" s="315"/>
      <c r="G87" s="315"/>
      <c r="H87" s="315"/>
      <c r="I87" s="315"/>
    </row>
    <row r="88" spans="2:9" s="40" customFormat="1" ht="12.75">
      <c r="B88" s="100"/>
      <c r="C88" s="100"/>
      <c r="D88" s="100"/>
      <c r="E88" s="100"/>
      <c r="F88" s="100"/>
      <c r="G88" s="100"/>
      <c r="H88" s="100"/>
      <c r="I88" s="100"/>
    </row>
    <row r="89" spans="1:9" s="40" customFormat="1" ht="12.75">
      <c r="A89" s="40">
        <v>6</v>
      </c>
      <c r="B89" s="315" t="s">
        <v>1105</v>
      </c>
      <c r="C89" s="315"/>
      <c r="D89" s="315"/>
      <c r="E89" s="315"/>
      <c r="F89" s="315"/>
      <c r="G89" s="315"/>
      <c r="H89" s="315"/>
      <c r="I89" s="315"/>
    </row>
    <row r="90" spans="2:9" s="40" customFormat="1" ht="12.75">
      <c r="B90" s="315"/>
      <c r="C90" s="315"/>
      <c r="D90" s="315"/>
      <c r="E90" s="315"/>
      <c r="F90" s="315"/>
      <c r="G90" s="315"/>
      <c r="H90" s="315"/>
      <c r="I90" s="315"/>
    </row>
    <row r="91" spans="2:9" s="40" customFormat="1" ht="12.75">
      <c r="B91" s="100"/>
      <c r="C91" s="100"/>
      <c r="D91" s="100"/>
      <c r="E91" s="100"/>
      <c r="F91" s="100"/>
      <c r="G91" s="100"/>
      <c r="H91" s="100"/>
      <c r="I91" s="100"/>
    </row>
    <row r="92" spans="1:9" s="40" customFormat="1" ht="12.75">
      <c r="A92" s="40">
        <v>7</v>
      </c>
      <c r="B92" s="315" t="s">
        <v>1106</v>
      </c>
      <c r="C92" s="315"/>
      <c r="D92" s="315"/>
      <c r="E92" s="315"/>
      <c r="F92" s="315"/>
      <c r="G92" s="315"/>
      <c r="H92" s="315"/>
      <c r="I92" s="315"/>
    </row>
    <row r="93" spans="2:9" s="40" customFormat="1" ht="12.75">
      <c r="B93" s="315"/>
      <c r="C93" s="315"/>
      <c r="D93" s="315"/>
      <c r="E93" s="315"/>
      <c r="F93" s="315"/>
      <c r="G93" s="315"/>
      <c r="H93" s="315"/>
      <c r="I93" s="315"/>
    </row>
    <row r="94" spans="2:9" s="40" customFormat="1" ht="12.75">
      <c r="B94" s="100"/>
      <c r="C94" s="100"/>
      <c r="D94" s="100"/>
      <c r="E94" s="100"/>
      <c r="F94" s="100"/>
      <c r="G94" s="100"/>
      <c r="H94" s="100"/>
      <c r="I94" s="100"/>
    </row>
    <row r="95" spans="1:9" s="40" customFormat="1" ht="12.75">
      <c r="A95" s="40">
        <v>8</v>
      </c>
      <c r="B95" s="315" t="s">
        <v>1107</v>
      </c>
      <c r="C95" s="315"/>
      <c r="D95" s="315"/>
      <c r="E95" s="315"/>
      <c r="F95" s="315"/>
      <c r="G95" s="315"/>
      <c r="H95" s="315"/>
      <c r="I95" s="315"/>
    </row>
    <row r="96" spans="2:9" s="40" customFormat="1" ht="12.75">
      <c r="B96" s="315"/>
      <c r="C96" s="315"/>
      <c r="D96" s="315"/>
      <c r="E96" s="315"/>
      <c r="F96" s="315"/>
      <c r="G96" s="315"/>
      <c r="H96" s="315"/>
      <c r="I96" s="315"/>
    </row>
    <row r="97" spans="2:9" s="40" customFormat="1" ht="18.75" customHeight="1">
      <c r="B97" s="315"/>
      <c r="C97" s="315"/>
      <c r="D97" s="315"/>
      <c r="E97" s="315"/>
      <c r="F97" s="315"/>
      <c r="G97" s="315"/>
      <c r="H97" s="315"/>
      <c r="I97" s="315"/>
    </row>
    <row r="98" spans="1:9" s="40" customFormat="1" ht="12.75">
      <c r="A98" s="40">
        <v>9</v>
      </c>
      <c r="B98" s="49" t="s">
        <v>1108</v>
      </c>
      <c r="D98" s="90"/>
      <c r="E98" s="90"/>
      <c r="F98" s="90"/>
      <c r="G98" s="90"/>
      <c r="H98" s="90"/>
      <c r="I98" s="90"/>
    </row>
    <row r="99" spans="2:9" s="40" customFormat="1" ht="12.75">
      <c r="B99" s="49"/>
      <c r="D99" s="90"/>
      <c r="E99" s="90"/>
      <c r="F99" s="90"/>
      <c r="G99" s="90"/>
      <c r="H99" s="90"/>
      <c r="I99" s="90"/>
    </row>
    <row r="100" spans="1:9" s="40" customFormat="1" ht="12.75">
      <c r="A100" s="40">
        <v>10</v>
      </c>
      <c r="B100" s="315" t="s">
        <v>1235</v>
      </c>
      <c r="C100" s="315"/>
      <c r="D100" s="315"/>
      <c r="E100" s="315"/>
      <c r="F100" s="315"/>
      <c r="G100" s="315"/>
      <c r="H100" s="315"/>
      <c r="I100" s="315"/>
    </row>
    <row r="101" spans="1:9" s="40" customFormat="1" ht="12.75">
      <c r="A101" s="99"/>
      <c r="B101" s="315"/>
      <c r="C101" s="315"/>
      <c r="D101" s="315"/>
      <c r="E101" s="315"/>
      <c r="F101" s="315"/>
      <c r="G101" s="315"/>
      <c r="H101" s="315"/>
      <c r="I101" s="315"/>
    </row>
    <row r="102" spans="1:9" s="40" customFormat="1" ht="12.75">
      <c r="A102" s="99"/>
      <c r="B102" s="100"/>
      <c r="C102" s="100"/>
      <c r="D102" s="100"/>
      <c r="E102" s="100"/>
      <c r="F102" s="100"/>
      <c r="G102" s="100"/>
      <c r="H102" s="100"/>
      <c r="I102" s="100"/>
    </row>
    <row r="103" spans="1:9" s="40" customFormat="1" ht="12.75">
      <c r="A103" s="315" t="s">
        <v>579</v>
      </c>
      <c r="B103" s="315"/>
      <c r="C103" s="315"/>
      <c r="D103" s="315"/>
      <c r="E103" s="315"/>
      <c r="F103" s="315"/>
      <c r="G103" s="315"/>
      <c r="H103" s="315"/>
      <c r="I103" s="315"/>
    </row>
    <row r="104" spans="1:9" s="40" customFormat="1" ht="12.75">
      <c r="A104" s="315"/>
      <c r="B104" s="315"/>
      <c r="C104" s="315"/>
      <c r="D104" s="315"/>
      <c r="E104" s="315"/>
      <c r="F104" s="315"/>
      <c r="G104" s="315"/>
      <c r="H104" s="315"/>
      <c r="I104" s="315"/>
    </row>
    <row r="105" spans="1:9" s="40" customFormat="1" ht="12.75">
      <c r="A105" s="315"/>
      <c r="B105" s="315"/>
      <c r="C105" s="315"/>
      <c r="D105" s="315"/>
      <c r="E105" s="315"/>
      <c r="F105" s="315"/>
      <c r="G105" s="315"/>
      <c r="H105" s="315"/>
      <c r="I105" s="315"/>
    </row>
    <row r="106" spans="1:9" s="40" customFormat="1" ht="12.75">
      <c r="A106" s="315"/>
      <c r="B106" s="315"/>
      <c r="C106" s="315"/>
      <c r="D106" s="315"/>
      <c r="E106" s="315"/>
      <c r="F106" s="315"/>
      <c r="G106" s="315"/>
      <c r="H106" s="315"/>
      <c r="I106" s="315"/>
    </row>
    <row r="107" spans="1:9" s="40" customFormat="1" ht="12.75">
      <c r="A107" s="315"/>
      <c r="B107" s="315"/>
      <c r="C107" s="315"/>
      <c r="D107" s="315"/>
      <c r="E107" s="315"/>
      <c r="F107" s="315"/>
      <c r="G107" s="315"/>
      <c r="H107" s="315"/>
      <c r="I107" s="315"/>
    </row>
    <row r="108" spans="1:9" s="40" customFormat="1" ht="12.75">
      <c r="A108" s="315"/>
      <c r="B108" s="315"/>
      <c r="C108" s="315"/>
      <c r="D108" s="315"/>
      <c r="E108" s="315"/>
      <c r="F108" s="315"/>
      <c r="G108" s="315"/>
      <c r="H108" s="315"/>
      <c r="I108" s="315"/>
    </row>
    <row r="109" spans="1:9" s="40" customFormat="1" ht="12.75">
      <c r="A109" s="100"/>
      <c r="B109" s="100"/>
      <c r="C109" s="100"/>
      <c r="D109" s="100"/>
      <c r="E109" s="100"/>
      <c r="F109" s="100"/>
      <c r="G109" s="100"/>
      <c r="H109" s="100"/>
      <c r="I109" s="100"/>
    </row>
    <row r="110" spans="1:9" s="40" customFormat="1" ht="12.75">
      <c r="A110" s="315" t="s">
        <v>1236</v>
      </c>
      <c r="B110" s="315"/>
      <c r="C110" s="315"/>
      <c r="D110" s="315"/>
      <c r="E110" s="315"/>
      <c r="F110" s="315"/>
      <c r="G110" s="315"/>
      <c r="H110" s="315"/>
      <c r="I110" s="315"/>
    </row>
    <row r="111" spans="1:9" s="40" customFormat="1" ht="12.75">
      <c r="A111" s="315"/>
      <c r="B111" s="315"/>
      <c r="C111" s="315"/>
      <c r="D111" s="315"/>
      <c r="E111" s="315"/>
      <c r="F111" s="315"/>
      <c r="G111" s="315"/>
      <c r="H111" s="315"/>
      <c r="I111" s="315"/>
    </row>
    <row r="112" spans="1:9" s="40" customFormat="1" ht="12.75">
      <c r="A112" s="315"/>
      <c r="B112" s="315"/>
      <c r="C112" s="315"/>
      <c r="D112" s="315"/>
      <c r="E112" s="315"/>
      <c r="F112" s="315"/>
      <c r="G112" s="315"/>
      <c r="H112" s="315"/>
      <c r="I112" s="315"/>
    </row>
    <row r="113" spans="1:9" ht="12.75">
      <c r="A113" s="90"/>
      <c r="B113" s="90"/>
      <c r="C113" s="90"/>
      <c r="D113" s="90"/>
      <c r="E113" s="90"/>
      <c r="F113" s="90"/>
      <c r="G113" s="90"/>
      <c r="H113" s="90"/>
      <c r="I113" s="90"/>
    </row>
    <row r="114" ht="8.25" customHeight="1">
      <c r="A114" s="10"/>
    </row>
    <row r="115" spans="1:9" ht="12.75">
      <c r="A115" s="50"/>
      <c r="B115" s="4"/>
      <c r="C115" s="4"/>
      <c r="D115" s="4"/>
      <c r="E115" s="4"/>
      <c r="F115" s="4"/>
      <c r="G115" s="4"/>
      <c r="H115" s="4"/>
      <c r="I115" s="4"/>
    </row>
    <row r="116" spans="1:9" ht="12.75">
      <c r="A116" s="50"/>
      <c r="B116" s="4"/>
      <c r="C116" s="4"/>
      <c r="D116" s="4"/>
      <c r="E116" s="4"/>
      <c r="F116" s="4"/>
      <c r="G116" s="4"/>
      <c r="H116" s="4"/>
      <c r="I116" s="4"/>
    </row>
    <row r="117" ht="8.25" customHeight="1">
      <c r="A117" s="50"/>
    </row>
    <row r="118" spans="1:9" ht="12.75">
      <c r="A118" s="50"/>
      <c r="B118" s="4"/>
      <c r="C118" s="4"/>
      <c r="D118" s="4"/>
      <c r="E118" s="4"/>
      <c r="F118" s="4"/>
      <c r="G118" s="4"/>
      <c r="H118" s="4"/>
      <c r="I118" s="4"/>
    </row>
    <row r="119" ht="9.75" customHeight="1">
      <c r="A119" s="50"/>
    </row>
    <row r="120" spans="1:9" ht="12.75">
      <c r="A120" s="50"/>
      <c r="B120" s="4"/>
      <c r="C120" s="4"/>
      <c r="D120" s="4"/>
      <c r="E120" s="4"/>
      <c r="F120" s="4"/>
      <c r="G120" s="4"/>
      <c r="H120" s="4"/>
      <c r="I120" s="4"/>
    </row>
    <row r="121" spans="1:9" ht="12.75">
      <c r="A121" s="50"/>
      <c r="B121" s="4"/>
      <c r="C121" s="4"/>
      <c r="D121" s="4"/>
      <c r="E121" s="4"/>
      <c r="F121" s="4"/>
      <c r="G121" s="4"/>
      <c r="H121" s="4"/>
      <c r="I121" s="4"/>
    </row>
    <row r="122" ht="12.75">
      <c r="A122" s="50"/>
    </row>
    <row r="123" spans="1:9" ht="12.75">
      <c r="A123" s="50"/>
      <c r="B123" s="4"/>
      <c r="C123" s="4"/>
      <c r="D123" s="4"/>
      <c r="E123" s="4"/>
      <c r="F123" s="4"/>
      <c r="G123" s="4"/>
      <c r="H123" s="4"/>
      <c r="I123" s="4"/>
    </row>
    <row r="124" spans="1:9" ht="12.75">
      <c r="A124" s="50"/>
      <c r="B124" s="4"/>
      <c r="C124" s="4"/>
      <c r="D124" s="4"/>
      <c r="E124" s="4"/>
      <c r="F124" s="4"/>
      <c r="G124" s="4"/>
      <c r="H124" s="4"/>
      <c r="I124" s="4"/>
    </row>
    <row r="125" ht="12.75">
      <c r="A125" s="50"/>
    </row>
    <row r="126" spans="1:9" ht="12.75">
      <c r="A126" s="50"/>
      <c r="B126" s="4"/>
      <c r="C126" s="4"/>
      <c r="D126" s="4"/>
      <c r="E126" s="4"/>
      <c r="F126" s="4"/>
      <c r="G126" s="4"/>
      <c r="H126" s="4"/>
      <c r="I126" s="4"/>
    </row>
    <row r="127" spans="1:9" ht="12.75">
      <c r="A127" s="50"/>
      <c r="B127" s="4"/>
      <c r="C127" s="4"/>
      <c r="D127" s="4"/>
      <c r="E127" s="4"/>
      <c r="F127" s="4"/>
      <c r="G127" s="4"/>
      <c r="H127" s="4"/>
      <c r="I127" s="4"/>
    </row>
    <row r="128" ht="12.75">
      <c r="A128" s="50"/>
    </row>
    <row r="129" spans="1:9" ht="12.75">
      <c r="A129" s="50"/>
      <c r="B129" s="4"/>
      <c r="C129" s="4"/>
      <c r="D129" s="4"/>
      <c r="E129" s="4"/>
      <c r="F129" s="4"/>
      <c r="G129" s="4"/>
      <c r="H129" s="4"/>
      <c r="I129" s="4"/>
    </row>
    <row r="130" spans="1:9" ht="12.75">
      <c r="A130" s="50"/>
      <c r="B130" s="4"/>
      <c r="C130" s="4"/>
      <c r="D130" s="4"/>
      <c r="E130" s="4"/>
      <c r="F130" s="4"/>
      <c r="G130" s="4"/>
      <c r="H130" s="4"/>
      <c r="I130" s="4"/>
    </row>
    <row r="131" ht="12.75">
      <c r="A131" s="50"/>
    </row>
    <row r="132" spans="1:9" ht="12.75">
      <c r="A132" s="50"/>
      <c r="B132" s="4"/>
      <c r="C132" s="4"/>
      <c r="D132" s="4"/>
      <c r="E132" s="4"/>
      <c r="F132" s="4"/>
      <c r="G132" s="4"/>
      <c r="H132" s="4"/>
      <c r="I132" s="4"/>
    </row>
    <row r="133" spans="1:9" ht="12.75">
      <c r="A133" s="50"/>
      <c r="B133" s="4"/>
      <c r="C133" s="4"/>
      <c r="D133" s="4"/>
      <c r="E133" s="4"/>
      <c r="F133" s="4"/>
      <c r="G133" s="4"/>
      <c r="H133" s="4"/>
      <c r="I133" s="4"/>
    </row>
    <row r="134" spans="1:9" ht="12.75">
      <c r="A134" s="50"/>
      <c r="B134" s="4"/>
      <c r="C134" s="4"/>
      <c r="D134" s="4"/>
      <c r="E134" s="4"/>
      <c r="F134" s="4"/>
      <c r="G134" s="4"/>
      <c r="H134" s="4"/>
      <c r="I134" s="4"/>
    </row>
    <row r="135" spans="1:9" ht="12.75">
      <c r="A135" s="50"/>
      <c r="B135" s="4"/>
      <c r="C135" s="4"/>
      <c r="D135" s="4"/>
      <c r="E135" s="4"/>
      <c r="F135" s="4"/>
      <c r="G135" s="4"/>
      <c r="H135" s="4"/>
      <c r="I135" s="4"/>
    </row>
    <row r="136" spans="1:9" ht="12.75">
      <c r="A136" s="50"/>
      <c r="B136" s="4"/>
      <c r="C136" s="4"/>
      <c r="D136" s="4"/>
      <c r="E136" s="4"/>
      <c r="F136" s="4"/>
      <c r="G136" s="4"/>
      <c r="H136" s="4"/>
      <c r="I136" s="4"/>
    </row>
    <row r="137" spans="1:9" ht="12.75">
      <c r="A137" s="50"/>
      <c r="B137" s="4"/>
      <c r="C137" s="4"/>
      <c r="D137" s="4"/>
      <c r="E137" s="4"/>
      <c r="F137" s="4"/>
      <c r="G137" s="4"/>
      <c r="H137" s="4"/>
      <c r="I137" s="4"/>
    </row>
    <row r="138" spans="1:9" ht="12.75">
      <c r="A138" s="50"/>
      <c r="B138" s="4"/>
      <c r="C138" s="4"/>
      <c r="D138" s="4"/>
      <c r="E138" s="4"/>
      <c r="F138" s="4"/>
      <c r="G138" s="4"/>
      <c r="H138" s="4"/>
      <c r="I138" s="4"/>
    </row>
    <row r="139" spans="1:9" ht="12.75">
      <c r="A139" s="50"/>
      <c r="B139" s="4"/>
      <c r="C139" s="4"/>
      <c r="D139" s="4"/>
      <c r="E139" s="4"/>
      <c r="F139" s="4"/>
      <c r="G139" s="4"/>
      <c r="H139" s="4"/>
      <c r="I139" s="4"/>
    </row>
    <row r="140" ht="12.75">
      <c r="A140" s="50"/>
    </row>
    <row r="141" spans="1:9" ht="12.75">
      <c r="A141" s="50"/>
      <c r="B141" s="4"/>
      <c r="C141" s="4"/>
      <c r="D141" s="4"/>
      <c r="E141" s="4"/>
      <c r="F141" s="4"/>
      <c r="G141" s="4"/>
      <c r="H141" s="4"/>
      <c r="I141" s="4"/>
    </row>
    <row r="142" spans="1:9" ht="12.75">
      <c r="A142" s="50"/>
      <c r="B142" s="4"/>
      <c r="C142" s="4"/>
      <c r="D142" s="4"/>
      <c r="E142" s="4"/>
      <c r="F142" s="4"/>
      <c r="G142" s="4"/>
      <c r="H142" s="4"/>
      <c r="I142" s="4"/>
    </row>
    <row r="143" ht="12.75">
      <c r="A143" s="50"/>
    </row>
    <row r="144" spans="1:9" ht="12.75">
      <c r="A144" s="50"/>
      <c r="B144" s="4"/>
      <c r="C144" s="4"/>
      <c r="D144" s="4"/>
      <c r="E144" s="4"/>
      <c r="F144" s="4"/>
      <c r="G144" s="4"/>
      <c r="H144" s="4"/>
      <c r="I144" s="4"/>
    </row>
    <row r="145" spans="1:9" ht="12.75">
      <c r="A145" s="50"/>
      <c r="B145" s="4"/>
      <c r="C145" s="4"/>
      <c r="D145" s="4"/>
      <c r="E145" s="4"/>
      <c r="F145" s="4"/>
      <c r="G145" s="4"/>
      <c r="H145" s="4"/>
      <c r="I145" s="4"/>
    </row>
  </sheetData>
  <sheetProtection/>
  <mergeCells count="31">
    <mergeCell ref="B60:I62"/>
    <mergeCell ref="B80:I81"/>
    <mergeCell ref="B86:I87"/>
    <mergeCell ref="B89:I90"/>
    <mergeCell ref="B64:I68"/>
    <mergeCell ref="A71:I73"/>
    <mergeCell ref="B75:I76"/>
    <mergeCell ref="B48:I49"/>
    <mergeCell ref="B56:I57"/>
    <mergeCell ref="B58:I58"/>
    <mergeCell ref="B51:I54"/>
    <mergeCell ref="A110:I112"/>
    <mergeCell ref="B83:I84"/>
    <mergeCell ref="A1:I1"/>
    <mergeCell ref="A2:I2"/>
    <mergeCell ref="B25:I25"/>
    <mergeCell ref="A4:D4"/>
    <mergeCell ref="A5:I10"/>
    <mergeCell ref="B15:I15"/>
    <mergeCell ref="B17:I17"/>
    <mergeCell ref="A12:I13"/>
    <mergeCell ref="A103:I108"/>
    <mergeCell ref="B19:I21"/>
    <mergeCell ref="B92:I93"/>
    <mergeCell ref="B100:I101"/>
    <mergeCell ref="B95:I97"/>
    <mergeCell ref="B27:I31"/>
    <mergeCell ref="B41:I43"/>
    <mergeCell ref="B33:I39"/>
    <mergeCell ref="B23:I23"/>
    <mergeCell ref="B45:I46"/>
  </mergeCells>
  <printOptions/>
  <pageMargins left="0.99" right="0.91" top="0.74" bottom="0.68" header="0.25" footer="0.2"/>
  <pageSetup horizontalDpi="600" verticalDpi="600" orientation="portrait" r:id="rId2"/>
  <headerFooter alignWithMargins="0">
    <oddHeader>&amp;L&amp;"Arial,Bold"&amp;8UNITED STATE DEPARTMENT OF AGRICULTURE
NATURAL RESOURCES CONSERVATION SERVICE&amp;R&amp;"Arial,Bold"&amp;8SD-CPA-52
REV. 10/2008</oddHeader>
    <oddFooter>&amp;C&amp;P</oddFooter>
  </headerFooter>
  <legacyDrawing r:id="rId1"/>
</worksheet>
</file>

<file path=xl/worksheets/sheet3.xml><?xml version="1.0" encoding="utf-8"?>
<worksheet xmlns="http://schemas.openxmlformats.org/spreadsheetml/2006/main" xmlns:r="http://schemas.openxmlformats.org/officeDocument/2006/relationships">
  <sheetPr codeName="Sheet6"/>
  <dimension ref="A1:L258"/>
  <sheetViews>
    <sheetView showGridLines="0" showZeros="0" zoomScaleSheetLayoutView="100" workbookViewId="0" topLeftCell="A1">
      <selection activeCell="B25" sqref="B25:K26"/>
    </sheetView>
  </sheetViews>
  <sheetFormatPr defaultColWidth="9.140625" defaultRowHeight="12.75"/>
  <cols>
    <col min="2" max="10" width="8.00390625" style="0" customWidth="1"/>
    <col min="11" max="11" width="9.421875" style="0" customWidth="1"/>
  </cols>
  <sheetData>
    <row r="1" spans="1:11" ht="18">
      <c r="A1" s="353" t="s">
        <v>1726</v>
      </c>
      <c r="B1" s="353"/>
      <c r="C1" s="353"/>
      <c r="D1" s="353"/>
      <c r="E1" s="353"/>
      <c r="F1" s="353"/>
      <c r="G1" s="353"/>
      <c r="H1" s="353"/>
      <c r="I1" s="353"/>
      <c r="J1" s="353"/>
      <c r="K1" s="353"/>
    </row>
    <row r="2" spans="1:11" ht="15.75">
      <c r="A2" s="429" t="s">
        <v>1176</v>
      </c>
      <c r="B2" s="429"/>
      <c r="C2" s="429"/>
      <c r="D2" s="114"/>
      <c r="E2" s="114"/>
      <c r="F2" s="119"/>
      <c r="G2" s="354" t="s">
        <v>1178</v>
      </c>
      <c r="H2" s="354"/>
      <c r="I2" s="354"/>
      <c r="J2" s="354"/>
      <c r="K2" s="354"/>
    </row>
    <row r="3" spans="1:11" ht="15.75">
      <c r="A3" s="114"/>
      <c r="B3" s="120"/>
      <c r="C3" s="120"/>
      <c r="D3" s="120"/>
      <c r="E3" s="120"/>
      <c r="F3" s="120"/>
      <c r="G3" s="355">
        <f>'SD-CPA-52'!D2</f>
        <v>0</v>
      </c>
      <c r="H3" s="356"/>
      <c r="I3" s="356"/>
      <c r="J3" s="356"/>
      <c r="K3" s="357"/>
    </row>
    <row r="4" spans="1:11" ht="12.75">
      <c r="A4" s="358" t="s">
        <v>1431</v>
      </c>
      <c r="B4" s="359"/>
      <c r="C4" s="360"/>
      <c r="D4" s="361"/>
      <c r="E4" s="361"/>
      <c r="F4" s="362"/>
      <c r="G4" s="369">
        <f>'SD-CPA-52'!D3</f>
        <v>0</v>
      </c>
      <c r="H4" s="370"/>
      <c r="I4" s="370"/>
      <c r="J4" s="370"/>
      <c r="K4" s="371"/>
    </row>
    <row r="5" spans="1:11" ht="12.75">
      <c r="A5" s="358"/>
      <c r="B5" s="359"/>
      <c r="C5" s="363"/>
      <c r="D5" s="364"/>
      <c r="E5" s="364"/>
      <c r="F5" s="365"/>
      <c r="G5" s="369">
        <f>'SD-CPA-52'!D4</f>
        <v>0</v>
      </c>
      <c r="H5" s="370"/>
      <c r="I5" s="370"/>
      <c r="J5" s="370"/>
      <c r="K5" s="371"/>
    </row>
    <row r="6" spans="1:11" ht="12.75">
      <c r="A6" s="114"/>
      <c r="B6" s="114"/>
      <c r="C6" s="366"/>
      <c r="D6" s="367"/>
      <c r="E6" s="367"/>
      <c r="F6" s="368"/>
      <c r="G6" s="372">
        <f>'SD-CPA-52'!D5</f>
        <v>0</v>
      </c>
      <c r="H6" s="373"/>
      <c r="I6" s="373"/>
      <c r="J6" s="373"/>
      <c r="K6" s="374"/>
    </row>
    <row r="7" spans="1:11" ht="12.75">
      <c r="A7" s="114"/>
      <c r="B7" s="114"/>
      <c r="C7" s="114"/>
      <c r="D7" s="114"/>
      <c r="E7" s="114"/>
      <c r="F7" s="114"/>
      <c r="G7" s="121"/>
      <c r="H7" s="121"/>
      <c r="I7" s="121"/>
      <c r="J7" s="121"/>
      <c r="K7" s="121"/>
    </row>
    <row r="8" spans="1:11" ht="12.75">
      <c r="A8" s="122" t="s">
        <v>1101</v>
      </c>
      <c r="B8" s="114"/>
      <c r="C8" s="114"/>
      <c r="D8" s="114"/>
      <c r="E8" s="114"/>
      <c r="F8" s="114"/>
      <c r="G8" s="121"/>
      <c r="H8" s="121"/>
      <c r="I8" s="121"/>
      <c r="J8" s="121"/>
      <c r="K8" s="121"/>
    </row>
    <row r="9" spans="1:11" ht="14.25" customHeight="1">
      <c r="A9" s="375" t="s">
        <v>581</v>
      </c>
      <c r="B9" s="375"/>
      <c r="C9" s="375"/>
      <c r="D9" s="375"/>
      <c r="E9" s="375"/>
      <c r="F9" s="375"/>
      <c r="G9" s="375"/>
      <c r="H9" s="375"/>
      <c r="I9" s="375"/>
      <c r="J9" s="375"/>
      <c r="K9" s="375"/>
    </row>
    <row r="10" spans="1:11" ht="12.75">
      <c r="A10" s="375"/>
      <c r="B10" s="375"/>
      <c r="C10" s="375"/>
      <c r="D10" s="375"/>
      <c r="E10" s="375"/>
      <c r="F10" s="375"/>
      <c r="G10" s="375"/>
      <c r="H10" s="375"/>
      <c r="I10" s="375"/>
      <c r="J10" s="375"/>
      <c r="K10" s="375"/>
    </row>
    <row r="11" spans="1:11" ht="15" customHeight="1">
      <c r="A11" s="375"/>
      <c r="B11" s="375"/>
      <c r="C11" s="375"/>
      <c r="D11" s="375"/>
      <c r="E11" s="375"/>
      <c r="F11" s="375"/>
      <c r="G11" s="375"/>
      <c r="H11" s="375"/>
      <c r="I11" s="375"/>
      <c r="J11" s="375"/>
      <c r="K11" s="375"/>
    </row>
    <row r="12" spans="1:11" ht="15" customHeight="1">
      <c r="A12" s="375"/>
      <c r="B12" s="375"/>
      <c r="C12" s="375"/>
      <c r="D12" s="375"/>
      <c r="E12" s="375"/>
      <c r="F12" s="375"/>
      <c r="G12" s="375"/>
      <c r="H12" s="375"/>
      <c r="I12" s="375"/>
      <c r="J12" s="375"/>
      <c r="K12" s="375"/>
    </row>
    <row r="13" spans="1:11" ht="15" customHeight="1">
      <c r="A13" s="375"/>
      <c r="B13" s="375"/>
      <c r="C13" s="375"/>
      <c r="D13" s="375"/>
      <c r="E13" s="375"/>
      <c r="F13" s="375"/>
      <c r="G13" s="375"/>
      <c r="H13" s="375"/>
      <c r="I13" s="375"/>
      <c r="J13" s="375"/>
      <c r="K13" s="375"/>
    </row>
    <row r="14" spans="1:11" ht="15.75" customHeight="1">
      <c r="A14" s="375"/>
      <c r="B14" s="375"/>
      <c r="C14" s="375"/>
      <c r="D14" s="375"/>
      <c r="E14" s="375"/>
      <c r="F14" s="375"/>
      <c r="G14" s="375"/>
      <c r="H14" s="375"/>
      <c r="I14" s="375"/>
      <c r="J14" s="375"/>
      <c r="K14" s="375"/>
    </row>
    <row r="15" spans="1:11" ht="12.75">
      <c r="A15" s="123"/>
      <c r="B15" s="123"/>
      <c r="C15" s="123"/>
      <c r="D15" s="123"/>
      <c r="E15" s="123"/>
      <c r="F15" s="123"/>
      <c r="G15" s="123"/>
      <c r="H15" s="123"/>
      <c r="I15" s="123"/>
      <c r="J15" s="123"/>
      <c r="K15" s="123"/>
    </row>
    <row r="16" spans="1:11" ht="12.75">
      <c r="A16" s="375" t="s">
        <v>1798</v>
      </c>
      <c r="B16" s="321"/>
      <c r="C16" s="321"/>
      <c r="D16" s="321"/>
      <c r="E16" s="321"/>
      <c r="F16" s="321"/>
      <c r="G16" s="321"/>
      <c r="H16" s="321"/>
      <c r="I16" s="321"/>
      <c r="J16" s="321"/>
      <c r="K16" s="321"/>
    </row>
    <row r="17" spans="1:11" ht="12.75">
      <c r="A17" s="321"/>
      <c r="B17" s="321"/>
      <c r="C17" s="321"/>
      <c r="D17" s="321"/>
      <c r="E17" s="321"/>
      <c r="F17" s="321"/>
      <c r="G17" s="321"/>
      <c r="H17" s="321"/>
      <c r="I17" s="321"/>
      <c r="J17" s="321"/>
      <c r="K17" s="321"/>
    </row>
    <row r="18" spans="1:11" ht="12.75">
      <c r="A18" s="124"/>
      <c r="B18" s="124"/>
      <c r="C18" s="124"/>
      <c r="D18" s="124"/>
      <c r="E18" s="124"/>
      <c r="F18" s="124"/>
      <c r="G18" s="124"/>
      <c r="H18" s="124"/>
      <c r="I18" s="124"/>
      <c r="J18" s="124"/>
      <c r="K18" s="124"/>
    </row>
    <row r="19" spans="1:11" ht="10.5" customHeight="1">
      <c r="A19" s="122" t="s">
        <v>1100</v>
      </c>
      <c r="B19" s="114"/>
      <c r="C19" s="114"/>
      <c r="D19" s="114"/>
      <c r="E19" s="114"/>
      <c r="F19" s="114"/>
      <c r="G19" s="114"/>
      <c r="H19" s="114"/>
      <c r="I19" s="114"/>
      <c r="J19" s="114"/>
      <c r="K19" s="114"/>
    </row>
    <row r="20" spans="1:11" ht="10.5" customHeight="1">
      <c r="A20" s="188"/>
      <c r="B20" s="114"/>
      <c r="C20" s="114"/>
      <c r="D20" s="114"/>
      <c r="E20" s="114"/>
      <c r="F20" s="114"/>
      <c r="G20" s="114"/>
      <c r="H20" s="114"/>
      <c r="I20" s="114"/>
      <c r="J20" s="114"/>
      <c r="K20" s="114"/>
    </row>
    <row r="21" spans="1:11" ht="14.25" customHeight="1">
      <c r="A21" s="188"/>
      <c r="B21" s="376" t="s">
        <v>582</v>
      </c>
      <c r="C21" s="376"/>
      <c r="D21" s="376"/>
      <c r="E21" s="376"/>
      <c r="F21" s="376"/>
      <c r="G21" s="376"/>
      <c r="H21" s="376"/>
      <c r="I21" s="376"/>
      <c r="J21" s="376"/>
      <c r="K21" s="376"/>
    </row>
    <row r="22" spans="1:11" ht="12.75">
      <c r="A22" s="188"/>
      <c r="B22" s="376"/>
      <c r="C22" s="376"/>
      <c r="D22" s="376"/>
      <c r="E22" s="376"/>
      <c r="F22" s="376"/>
      <c r="G22" s="376"/>
      <c r="H22" s="376"/>
      <c r="I22" s="376"/>
      <c r="J22" s="376"/>
      <c r="K22" s="376"/>
    </row>
    <row r="23" spans="1:11" ht="12.75">
      <c r="A23" s="188"/>
      <c r="B23" s="376"/>
      <c r="C23" s="376"/>
      <c r="D23" s="376"/>
      <c r="E23" s="376"/>
      <c r="F23" s="376"/>
      <c r="G23" s="376"/>
      <c r="H23" s="376"/>
      <c r="I23" s="376"/>
      <c r="J23" s="376"/>
      <c r="K23" s="376"/>
    </row>
    <row r="24" spans="1:11" ht="9.75" customHeight="1">
      <c r="A24" s="188"/>
      <c r="B24" s="113"/>
      <c r="C24" s="113"/>
      <c r="D24" s="113"/>
      <c r="E24" s="113"/>
      <c r="F24" s="113"/>
      <c r="G24" s="113"/>
      <c r="H24" s="113"/>
      <c r="I24" s="113"/>
      <c r="J24" s="113"/>
      <c r="K24" s="113"/>
    </row>
    <row r="25" spans="1:11" ht="13.5" customHeight="1">
      <c r="A25" s="188"/>
      <c r="B25" s="376" t="s">
        <v>519</v>
      </c>
      <c r="C25" s="376"/>
      <c r="D25" s="376"/>
      <c r="E25" s="376"/>
      <c r="F25" s="376"/>
      <c r="G25" s="376"/>
      <c r="H25" s="376"/>
      <c r="I25" s="376"/>
      <c r="J25" s="376"/>
      <c r="K25" s="376"/>
    </row>
    <row r="26" spans="1:11" ht="25.5" customHeight="1">
      <c r="A26" s="188"/>
      <c r="B26" s="376"/>
      <c r="C26" s="376"/>
      <c r="D26" s="376"/>
      <c r="E26" s="376"/>
      <c r="F26" s="376"/>
      <c r="G26" s="376"/>
      <c r="H26" s="376"/>
      <c r="I26" s="376"/>
      <c r="J26" s="376"/>
      <c r="K26" s="376"/>
    </row>
    <row r="27" spans="1:11" ht="12.75">
      <c r="A27" s="188"/>
      <c r="B27" s="113"/>
      <c r="C27" s="113"/>
      <c r="D27" s="113"/>
      <c r="E27" s="113"/>
      <c r="F27" s="113"/>
      <c r="G27" s="113"/>
      <c r="H27" s="113"/>
      <c r="I27" s="113"/>
      <c r="J27" s="113"/>
      <c r="K27" s="113"/>
    </row>
    <row r="28" spans="1:11" ht="12.75" customHeight="1">
      <c r="A28" s="188"/>
      <c r="B28" s="342" t="s">
        <v>583</v>
      </c>
      <c r="C28" s="342"/>
      <c r="D28" s="342"/>
      <c r="E28" s="342"/>
      <c r="F28" s="342"/>
      <c r="G28" s="342"/>
      <c r="H28" s="342"/>
      <c r="I28" s="342"/>
      <c r="J28" s="342"/>
      <c r="K28" s="342"/>
    </row>
    <row r="29" spans="1:11" ht="26.25" customHeight="1">
      <c r="A29" s="188"/>
      <c r="B29" s="342"/>
      <c r="C29" s="342"/>
      <c r="D29" s="342"/>
      <c r="E29" s="342"/>
      <c r="F29" s="342"/>
      <c r="G29" s="342"/>
      <c r="H29" s="342"/>
      <c r="I29" s="342"/>
      <c r="J29" s="342"/>
      <c r="K29" s="342"/>
    </row>
    <row r="30" spans="1:12" ht="12.75" customHeight="1">
      <c r="A30" s="114"/>
      <c r="B30" s="380" t="s">
        <v>185</v>
      </c>
      <c r="C30" s="380"/>
      <c r="D30" s="380"/>
      <c r="E30" s="380"/>
      <c r="F30" s="380"/>
      <c r="G30" s="380"/>
      <c r="H30" s="380"/>
      <c r="I30" s="171"/>
      <c r="J30" s="171"/>
      <c r="K30" s="171"/>
      <c r="L30" s="182"/>
    </row>
    <row r="31" spans="1:12" ht="12.75" customHeight="1">
      <c r="A31" s="114"/>
      <c r="B31" s="187"/>
      <c r="C31" s="187"/>
      <c r="D31" s="187"/>
      <c r="E31" s="187"/>
      <c r="F31" s="187"/>
      <c r="G31" s="187"/>
      <c r="H31" s="187"/>
      <c r="I31" s="171"/>
      <c r="J31" s="171"/>
      <c r="K31" s="171"/>
      <c r="L31" s="182"/>
    </row>
    <row r="32" spans="1:12" ht="40.5" customHeight="1">
      <c r="A32" s="114"/>
      <c r="B32" s="383" t="s">
        <v>584</v>
      </c>
      <c r="C32" s="383"/>
      <c r="D32" s="383"/>
      <c r="E32" s="383"/>
      <c r="F32" s="383"/>
      <c r="G32" s="383"/>
      <c r="H32" s="383"/>
      <c r="I32" s="383"/>
      <c r="J32" s="383"/>
      <c r="K32" s="383"/>
      <c r="L32" s="182"/>
    </row>
    <row r="33" spans="1:12" ht="12.75">
      <c r="A33" s="114"/>
      <c r="B33" s="146"/>
      <c r="C33" s="146"/>
      <c r="D33" s="146"/>
      <c r="E33" s="146"/>
      <c r="F33" s="146"/>
      <c r="G33" s="146"/>
      <c r="H33" s="146"/>
      <c r="I33" s="146"/>
      <c r="J33" s="146"/>
      <c r="K33" s="146"/>
      <c r="L33" s="146"/>
    </row>
    <row r="34" spans="1:11" ht="12.75" customHeight="1">
      <c r="A34" s="114"/>
      <c r="B34" s="381" t="s">
        <v>1799</v>
      </c>
      <c r="C34" s="381"/>
      <c r="D34" s="381"/>
      <c r="E34" s="381"/>
      <c r="F34" s="381"/>
      <c r="G34" s="381"/>
      <c r="H34" s="381"/>
      <c r="I34" s="381"/>
      <c r="J34" s="381"/>
      <c r="K34" s="381"/>
    </row>
    <row r="35" spans="1:11" ht="12.75">
      <c r="A35" s="114"/>
      <c r="B35" s="381"/>
      <c r="C35" s="381"/>
      <c r="D35" s="381"/>
      <c r="E35" s="381"/>
      <c r="F35" s="381"/>
      <c r="G35" s="381"/>
      <c r="H35" s="381"/>
      <c r="I35" s="381"/>
      <c r="J35" s="381"/>
      <c r="K35" s="381"/>
    </row>
    <row r="36" spans="1:11" ht="12.75">
      <c r="A36" s="114"/>
      <c r="B36" s="381"/>
      <c r="C36" s="381"/>
      <c r="D36" s="381"/>
      <c r="E36" s="381"/>
      <c r="F36" s="381"/>
      <c r="G36" s="381"/>
      <c r="H36" s="381"/>
      <c r="I36" s="381"/>
      <c r="J36" s="381"/>
      <c r="K36" s="381"/>
    </row>
    <row r="37" spans="1:11" ht="12.75">
      <c r="A37" s="114"/>
      <c r="B37" s="382" t="s">
        <v>1313</v>
      </c>
      <c r="C37" s="382"/>
      <c r="D37" s="382"/>
      <c r="E37" s="382"/>
      <c r="F37" s="382"/>
      <c r="G37" s="382"/>
      <c r="H37" s="382"/>
      <c r="I37" s="382"/>
      <c r="J37" s="382"/>
      <c r="K37" s="382"/>
    </row>
    <row r="38" spans="1:11" ht="12.75">
      <c r="A38" s="114"/>
      <c r="B38" s="114"/>
      <c r="C38" s="114"/>
      <c r="D38" s="114"/>
      <c r="E38" s="114"/>
      <c r="F38" s="114"/>
      <c r="G38" s="114"/>
      <c r="H38" s="114"/>
      <c r="I38" s="114"/>
      <c r="J38" s="114"/>
      <c r="K38" s="114"/>
    </row>
    <row r="39" spans="1:11" ht="16.5" thickBot="1">
      <c r="A39" s="114"/>
      <c r="B39" s="343" t="s">
        <v>341</v>
      </c>
      <c r="C39" s="343"/>
      <c r="D39" s="343"/>
      <c r="E39" s="343"/>
      <c r="F39" s="343"/>
      <c r="G39" s="343"/>
      <c r="H39" s="343"/>
      <c r="I39" s="343"/>
      <c r="J39" s="343"/>
      <c r="K39" s="343"/>
    </row>
    <row r="40" spans="1:11" ht="13.5" thickBot="1">
      <c r="A40" s="114"/>
      <c r="B40" s="377" t="s">
        <v>1876</v>
      </c>
      <c r="C40" s="378"/>
      <c r="D40" s="378"/>
      <c r="E40" s="378"/>
      <c r="F40" s="378"/>
      <c r="G40" s="379"/>
      <c r="H40" s="377" t="s">
        <v>1743</v>
      </c>
      <c r="I40" s="378"/>
      <c r="J40" s="378"/>
      <c r="K40" s="379"/>
    </row>
    <row r="41" spans="1:11" ht="12.75">
      <c r="A41" s="114"/>
      <c r="B41" s="352"/>
      <c r="C41" s="347"/>
      <c r="D41" s="347"/>
      <c r="E41" s="347"/>
      <c r="F41" s="347"/>
      <c r="G41" s="347"/>
      <c r="H41" s="347"/>
      <c r="I41" s="347"/>
      <c r="J41" s="347"/>
      <c r="K41" s="348"/>
    </row>
    <row r="42" spans="1:11" ht="12.75">
      <c r="A42" s="114"/>
      <c r="B42" s="349"/>
      <c r="C42" s="350"/>
      <c r="D42" s="350"/>
      <c r="E42" s="350"/>
      <c r="F42" s="350"/>
      <c r="G42" s="350"/>
      <c r="H42" s="350"/>
      <c r="I42" s="350"/>
      <c r="J42" s="350"/>
      <c r="K42" s="351"/>
    </row>
    <row r="43" spans="1:11" ht="13.5" thickBot="1">
      <c r="A43" s="114"/>
      <c r="B43" s="388"/>
      <c r="C43" s="384"/>
      <c r="D43" s="384"/>
      <c r="E43" s="384"/>
      <c r="F43" s="384"/>
      <c r="G43" s="384"/>
      <c r="H43" s="384"/>
      <c r="I43" s="384"/>
      <c r="J43" s="384"/>
      <c r="K43" s="385"/>
    </row>
    <row r="44" spans="1:11" ht="12.75">
      <c r="A44" s="114"/>
      <c r="B44" s="114"/>
      <c r="C44" s="125"/>
      <c r="D44" s="125"/>
      <c r="E44" s="125"/>
      <c r="F44" s="125"/>
      <c r="G44" s="125"/>
      <c r="H44" s="125"/>
      <c r="I44" s="125"/>
      <c r="J44" s="125"/>
      <c r="K44" s="125"/>
    </row>
    <row r="45" spans="1:11" ht="12.75">
      <c r="A45" s="386" t="s">
        <v>1591</v>
      </c>
      <c r="B45" s="386"/>
      <c r="C45" s="386"/>
      <c r="D45" s="386"/>
      <c r="E45" s="386"/>
      <c r="F45" s="386"/>
      <c r="G45" s="386"/>
      <c r="H45" s="386"/>
      <c r="I45" s="386"/>
      <c r="J45" s="386"/>
      <c r="K45" s="386"/>
    </row>
    <row r="46" spans="1:11" ht="12.75">
      <c r="A46" s="386"/>
      <c r="B46" s="386"/>
      <c r="C46" s="386"/>
      <c r="D46" s="386"/>
      <c r="E46" s="386"/>
      <c r="F46" s="386"/>
      <c r="G46" s="386"/>
      <c r="H46" s="386"/>
      <c r="I46" s="386"/>
      <c r="J46" s="386"/>
      <c r="K46" s="386"/>
    </row>
    <row r="47" spans="1:11" ht="12.75">
      <c r="A47" s="386"/>
      <c r="B47" s="386"/>
      <c r="C47" s="386"/>
      <c r="D47" s="386"/>
      <c r="E47" s="386"/>
      <c r="F47" s="386"/>
      <c r="G47" s="386"/>
      <c r="H47" s="386"/>
      <c r="I47" s="386"/>
      <c r="J47" s="386"/>
      <c r="K47" s="386"/>
    </row>
    <row r="48" spans="1:11" ht="12.75">
      <c r="A48" s="386"/>
      <c r="B48" s="386"/>
      <c r="C48" s="386"/>
      <c r="D48" s="386"/>
      <c r="E48" s="386"/>
      <c r="F48" s="386"/>
      <c r="G48" s="386"/>
      <c r="H48" s="386"/>
      <c r="I48" s="386"/>
      <c r="J48" s="386"/>
      <c r="K48" s="386"/>
    </row>
    <row r="49" spans="1:11" ht="12.75">
      <c r="A49" s="124"/>
      <c r="B49" s="124"/>
      <c r="C49" s="124"/>
      <c r="D49" s="124"/>
      <c r="E49" s="124"/>
      <c r="F49" s="124"/>
      <c r="G49" s="124"/>
      <c r="H49" s="124"/>
      <c r="I49" s="124"/>
      <c r="J49" s="124"/>
      <c r="K49" s="124"/>
    </row>
    <row r="50" spans="1:11" ht="12.75">
      <c r="A50" s="122" t="s">
        <v>1102</v>
      </c>
      <c r="B50" s="114"/>
      <c r="C50" s="126"/>
      <c r="D50" s="126"/>
      <c r="E50" s="114"/>
      <c r="F50" s="114"/>
      <c r="G50" s="114"/>
      <c r="H50" s="114"/>
      <c r="I50" s="114"/>
      <c r="J50" s="114"/>
      <c r="K50" s="114"/>
    </row>
    <row r="51" spans="1:11" ht="12.75">
      <c r="A51" s="321" t="s">
        <v>585</v>
      </c>
      <c r="B51" s="321"/>
      <c r="C51" s="321"/>
      <c r="D51" s="321"/>
      <c r="E51" s="321"/>
      <c r="F51" s="321"/>
      <c r="G51" s="321"/>
      <c r="H51" s="321"/>
      <c r="I51" s="321"/>
      <c r="J51" s="321"/>
      <c r="K51" s="321"/>
    </row>
    <row r="52" spans="1:11" ht="12.75">
      <c r="A52" s="321"/>
      <c r="B52" s="321"/>
      <c r="C52" s="321"/>
      <c r="D52" s="321"/>
      <c r="E52" s="321"/>
      <c r="F52" s="321"/>
      <c r="G52" s="321"/>
      <c r="H52" s="321"/>
      <c r="I52" s="321"/>
      <c r="J52" s="321"/>
      <c r="K52" s="321"/>
    </row>
    <row r="53" spans="1:11" ht="12.75">
      <c r="A53" s="321"/>
      <c r="B53" s="321"/>
      <c r="C53" s="321"/>
      <c r="D53" s="321"/>
      <c r="E53" s="321"/>
      <c r="F53" s="321"/>
      <c r="G53" s="321"/>
      <c r="H53" s="321"/>
      <c r="I53" s="321"/>
      <c r="J53" s="321"/>
      <c r="K53" s="321"/>
    </row>
    <row r="54" spans="1:11" ht="12.75">
      <c r="A54" s="321"/>
      <c r="B54" s="321"/>
      <c r="C54" s="321"/>
      <c r="D54" s="321"/>
      <c r="E54" s="321"/>
      <c r="F54" s="321"/>
      <c r="G54" s="321"/>
      <c r="H54" s="321"/>
      <c r="I54" s="321"/>
      <c r="J54" s="321"/>
      <c r="K54" s="321"/>
    </row>
    <row r="55" spans="1:11" ht="12.75">
      <c r="A55" s="321"/>
      <c r="B55" s="321"/>
      <c r="C55" s="321"/>
      <c r="D55" s="321"/>
      <c r="E55" s="321"/>
      <c r="F55" s="321"/>
      <c r="G55" s="321"/>
      <c r="H55" s="321"/>
      <c r="I55" s="321"/>
      <c r="J55" s="321"/>
      <c r="K55" s="321"/>
    </row>
    <row r="56" spans="1:11" ht="12.75">
      <c r="A56" s="321"/>
      <c r="B56" s="321"/>
      <c r="C56" s="321"/>
      <c r="D56" s="321"/>
      <c r="E56" s="321"/>
      <c r="F56" s="321"/>
      <c r="G56" s="321"/>
      <c r="H56" s="321"/>
      <c r="I56" s="321"/>
      <c r="J56" s="321"/>
      <c r="K56" s="321"/>
    </row>
    <row r="57" spans="1:11" ht="12.75">
      <c r="A57" s="321"/>
      <c r="B57" s="321"/>
      <c r="C57" s="321"/>
      <c r="D57" s="321"/>
      <c r="E57" s="321"/>
      <c r="F57" s="321"/>
      <c r="G57" s="321"/>
      <c r="H57" s="321"/>
      <c r="I57" s="321"/>
      <c r="J57" s="321"/>
      <c r="K57" s="321"/>
    </row>
    <row r="58" spans="1:11" ht="28.5" customHeight="1">
      <c r="A58" s="321"/>
      <c r="B58" s="321"/>
      <c r="C58" s="321"/>
      <c r="D58" s="321"/>
      <c r="E58" s="321"/>
      <c r="F58" s="321"/>
      <c r="G58" s="321"/>
      <c r="H58" s="321"/>
      <c r="I58" s="321"/>
      <c r="J58" s="321"/>
      <c r="K58" s="321"/>
    </row>
    <row r="59" spans="1:11" ht="11.25" customHeight="1">
      <c r="A59" s="124"/>
      <c r="B59" s="124"/>
      <c r="C59" s="124"/>
      <c r="D59" s="124"/>
      <c r="E59" s="124"/>
      <c r="F59" s="124"/>
      <c r="G59" s="124"/>
      <c r="H59" s="124"/>
      <c r="I59" s="124"/>
      <c r="J59" s="124"/>
      <c r="K59" s="124"/>
    </row>
    <row r="60" spans="1:11" ht="12.75">
      <c r="A60" s="387" t="s">
        <v>589</v>
      </c>
      <c r="B60" s="387"/>
      <c r="C60" s="387"/>
      <c r="D60" s="387"/>
      <c r="E60" s="387"/>
      <c r="F60" s="387"/>
      <c r="G60" s="387"/>
      <c r="H60" s="387"/>
      <c r="I60" s="387"/>
      <c r="J60" s="387"/>
      <c r="K60" s="387"/>
    </row>
    <row r="61" spans="1:11" ht="26.25" customHeight="1">
      <c r="A61" s="387"/>
      <c r="B61" s="387"/>
      <c r="C61" s="387"/>
      <c r="D61" s="387"/>
      <c r="E61" s="387"/>
      <c r="F61" s="387"/>
      <c r="G61" s="387"/>
      <c r="H61" s="387"/>
      <c r="I61" s="387"/>
      <c r="J61" s="387"/>
      <c r="K61" s="387"/>
    </row>
    <row r="62" spans="1:11" ht="12.75">
      <c r="A62" s="114"/>
      <c r="B62" s="321" t="s">
        <v>175</v>
      </c>
      <c r="C62" s="321"/>
      <c r="D62" s="321"/>
      <c r="E62" s="321"/>
      <c r="F62" s="321"/>
      <c r="G62" s="321"/>
      <c r="H62" s="321"/>
      <c r="I62" s="321"/>
      <c r="J62" s="321"/>
      <c r="K62" s="321"/>
    </row>
    <row r="63" spans="1:11" ht="12.75">
      <c r="A63" s="124"/>
      <c r="B63" s="321"/>
      <c r="C63" s="321"/>
      <c r="D63" s="321"/>
      <c r="E63" s="321"/>
      <c r="F63" s="321"/>
      <c r="G63" s="321"/>
      <c r="H63" s="321"/>
      <c r="I63" s="321"/>
      <c r="J63" s="321"/>
      <c r="K63" s="321"/>
    </row>
    <row r="64" spans="1:11" ht="12.75">
      <c r="A64" s="114"/>
      <c r="B64" s="114"/>
      <c r="C64" s="124"/>
      <c r="D64" s="124"/>
      <c r="E64" s="124"/>
      <c r="F64" s="124"/>
      <c r="G64" s="124"/>
      <c r="H64" s="124"/>
      <c r="I64" s="124"/>
      <c r="J64" s="124"/>
      <c r="K64" s="124"/>
    </row>
    <row r="65" spans="1:11" ht="12.75">
      <c r="A65" s="114"/>
      <c r="B65" s="321" t="s">
        <v>342</v>
      </c>
      <c r="C65" s="321"/>
      <c r="D65" s="321"/>
      <c r="E65" s="321"/>
      <c r="F65" s="321"/>
      <c r="G65" s="321"/>
      <c r="H65" s="321"/>
      <c r="I65" s="321"/>
      <c r="J65" s="321"/>
      <c r="K65" s="321"/>
    </row>
    <row r="66" spans="1:11" ht="12.75">
      <c r="A66" s="124"/>
      <c r="B66" s="321"/>
      <c r="C66" s="321"/>
      <c r="D66" s="321"/>
      <c r="E66" s="321"/>
      <c r="F66" s="321"/>
      <c r="G66" s="321"/>
      <c r="H66" s="321"/>
      <c r="I66" s="321"/>
      <c r="J66" s="321"/>
      <c r="K66" s="321"/>
    </row>
    <row r="67" spans="1:11" ht="9" customHeight="1">
      <c r="A67" s="114"/>
      <c r="B67" s="114"/>
      <c r="C67" s="114"/>
      <c r="D67" s="114"/>
      <c r="E67" s="124"/>
      <c r="F67" s="124"/>
      <c r="G67" s="124"/>
      <c r="H67" s="124"/>
      <c r="I67" s="124"/>
      <c r="J67" s="124"/>
      <c r="K67" s="124"/>
    </row>
    <row r="68" spans="1:11" ht="54.75" customHeight="1">
      <c r="A68" s="114"/>
      <c r="B68" s="394" t="s">
        <v>586</v>
      </c>
      <c r="C68" s="394"/>
      <c r="D68" s="394"/>
      <c r="E68" s="394"/>
      <c r="F68" s="394"/>
      <c r="G68" s="394"/>
      <c r="H68" s="394"/>
      <c r="I68" s="394"/>
      <c r="J68" s="394"/>
      <c r="K68" s="394"/>
    </row>
    <row r="69" spans="1:11" ht="12.75">
      <c r="A69" s="124"/>
      <c r="B69" s="124"/>
      <c r="C69" s="124"/>
      <c r="D69" s="124"/>
      <c r="E69" s="124"/>
      <c r="F69" s="124"/>
      <c r="G69" s="124"/>
      <c r="H69" s="124"/>
      <c r="I69" s="124"/>
      <c r="J69" s="124"/>
      <c r="K69" s="124"/>
    </row>
    <row r="70" spans="1:11" ht="12.75">
      <c r="A70" s="124"/>
      <c r="B70" s="124"/>
      <c r="C70" s="124"/>
      <c r="D70" s="124"/>
      <c r="E70" s="124"/>
      <c r="F70" s="124"/>
      <c r="G70" s="124"/>
      <c r="H70" s="124"/>
      <c r="I70" s="124"/>
      <c r="J70" s="124"/>
      <c r="K70" s="124"/>
    </row>
    <row r="71" spans="1:11" ht="12.75">
      <c r="A71" s="124"/>
      <c r="B71" s="124"/>
      <c r="C71" s="124"/>
      <c r="D71" s="124"/>
      <c r="E71" s="124"/>
      <c r="F71" s="124"/>
      <c r="G71" s="124"/>
      <c r="H71" s="124"/>
      <c r="I71" s="124"/>
      <c r="J71" s="124"/>
      <c r="K71" s="124"/>
    </row>
    <row r="72" spans="1:11" ht="13.5" thickBot="1">
      <c r="A72" s="114"/>
      <c r="B72" s="114"/>
      <c r="C72" s="389" t="s">
        <v>1582</v>
      </c>
      <c r="D72" s="389"/>
      <c r="E72" s="389"/>
      <c r="F72" s="389"/>
      <c r="G72" s="389"/>
      <c r="H72" s="389"/>
      <c r="I72" s="389"/>
      <c r="J72" s="389"/>
      <c r="K72" s="127"/>
    </row>
    <row r="73" spans="1:11" ht="13.5" thickBot="1">
      <c r="A73" s="128"/>
      <c r="B73" s="129"/>
      <c r="C73" s="390"/>
      <c r="D73" s="391"/>
      <c r="E73" s="390"/>
      <c r="F73" s="391"/>
      <c r="G73" s="390"/>
      <c r="H73" s="391"/>
      <c r="I73" s="392"/>
      <c r="J73" s="393"/>
      <c r="K73" s="114"/>
    </row>
    <row r="74" spans="1:11" ht="12.75">
      <c r="A74" s="323" t="s">
        <v>1727</v>
      </c>
      <c r="B74" s="107"/>
      <c r="C74" s="324"/>
      <c r="D74" s="325"/>
      <c r="E74" s="325"/>
      <c r="F74" s="325"/>
      <c r="G74" s="325"/>
      <c r="H74" s="325"/>
      <c r="I74" s="325"/>
      <c r="J74" s="395"/>
      <c r="K74" s="114"/>
    </row>
    <row r="75" spans="1:11" ht="12.75">
      <c r="A75" s="323"/>
      <c r="B75" s="107"/>
      <c r="C75" s="326"/>
      <c r="D75" s="327"/>
      <c r="E75" s="327"/>
      <c r="F75" s="327"/>
      <c r="G75" s="327"/>
      <c r="H75" s="327"/>
      <c r="I75" s="327"/>
      <c r="J75" s="396"/>
      <c r="K75" s="114"/>
    </row>
    <row r="76" spans="1:11" ht="12.75">
      <c r="A76" s="323"/>
      <c r="B76" s="107"/>
      <c r="C76" s="326"/>
      <c r="D76" s="327"/>
      <c r="E76" s="327"/>
      <c r="F76" s="327"/>
      <c r="G76" s="327"/>
      <c r="H76" s="327"/>
      <c r="I76" s="327"/>
      <c r="J76" s="396"/>
      <c r="K76" s="114"/>
    </row>
    <row r="77" spans="1:11" ht="12.75">
      <c r="A77" s="323"/>
      <c r="B77" s="107"/>
      <c r="C77" s="326"/>
      <c r="D77" s="327"/>
      <c r="E77" s="327"/>
      <c r="F77" s="327"/>
      <c r="G77" s="327"/>
      <c r="H77" s="327"/>
      <c r="I77" s="327"/>
      <c r="J77" s="396"/>
      <c r="K77" s="114"/>
    </row>
    <row r="78" spans="1:11" ht="12.75">
      <c r="A78" s="323"/>
      <c r="B78" s="107"/>
      <c r="C78" s="326"/>
      <c r="D78" s="327"/>
      <c r="E78" s="327"/>
      <c r="F78" s="327"/>
      <c r="G78" s="327"/>
      <c r="H78" s="327"/>
      <c r="I78" s="327"/>
      <c r="J78" s="396"/>
      <c r="K78" s="114"/>
    </row>
    <row r="79" spans="1:11" ht="12.75">
      <c r="A79" s="323"/>
      <c r="B79" s="107"/>
      <c r="C79" s="326"/>
      <c r="D79" s="327"/>
      <c r="E79" s="327"/>
      <c r="F79" s="327"/>
      <c r="G79" s="327"/>
      <c r="H79" s="327"/>
      <c r="I79" s="327"/>
      <c r="J79" s="396"/>
      <c r="K79" s="114"/>
    </row>
    <row r="80" spans="1:11" ht="12.75">
      <c r="A80" s="323"/>
      <c r="B80" s="107"/>
      <c r="C80" s="326"/>
      <c r="D80" s="327"/>
      <c r="E80" s="327"/>
      <c r="F80" s="327"/>
      <c r="G80" s="327"/>
      <c r="H80" s="327"/>
      <c r="I80" s="327"/>
      <c r="J80" s="396"/>
      <c r="K80" s="114"/>
    </row>
    <row r="81" spans="1:11" ht="13.5" thickBot="1">
      <c r="A81" s="323"/>
      <c r="B81" s="107"/>
      <c r="C81" s="397"/>
      <c r="D81" s="398"/>
      <c r="E81" s="398"/>
      <c r="F81" s="398"/>
      <c r="G81" s="398"/>
      <c r="H81" s="398"/>
      <c r="I81" s="398"/>
      <c r="J81" s="399"/>
      <c r="K81" s="114"/>
    </row>
    <row r="82" spans="1:11" ht="6.75" customHeight="1">
      <c r="A82" s="114"/>
      <c r="B82" s="114"/>
      <c r="C82" s="114"/>
      <c r="D82" s="124"/>
      <c r="E82" s="124"/>
      <c r="F82" s="124"/>
      <c r="G82" s="124"/>
      <c r="H82" s="124"/>
      <c r="I82" s="124"/>
      <c r="J82" s="124"/>
      <c r="K82" s="124"/>
    </row>
    <row r="83" spans="1:11" ht="13.5" thickBot="1">
      <c r="A83" s="114"/>
      <c r="B83" s="114"/>
      <c r="C83" s="389" t="s">
        <v>1582</v>
      </c>
      <c r="D83" s="389"/>
      <c r="E83" s="389"/>
      <c r="F83" s="389"/>
      <c r="G83" s="389"/>
      <c r="H83" s="389"/>
      <c r="I83" s="389"/>
      <c r="J83" s="389"/>
      <c r="K83" s="127"/>
    </row>
    <row r="84" spans="1:11" ht="13.5" thickBot="1">
      <c r="A84" s="128"/>
      <c r="B84" s="129"/>
      <c r="C84" s="390"/>
      <c r="D84" s="391"/>
      <c r="E84" s="390"/>
      <c r="F84" s="391"/>
      <c r="G84" s="390"/>
      <c r="H84" s="391"/>
      <c r="I84" s="390"/>
      <c r="J84" s="400"/>
      <c r="K84" s="114"/>
    </row>
    <row r="85" spans="1:11" ht="12.75">
      <c r="A85" s="323" t="s">
        <v>1727</v>
      </c>
      <c r="B85" s="107"/>
      <c r="C85" s="324"/>
      <c r="D85" s="325"/>
      <c r="E85" s="325"/>
      <c r="F85" s="325"/>
      <c r="G85" s="325"/>
      <c r="H85" s="325"/>
      <c r="I85" s="325"/>
      <c r="J85" s="395"/>
      <c r="K85" s="114"/>
    </row>
    <row r="86" spans="1:11" ht="12.75">
      <c r="A86" s="323"/>
      <c r="B86" s="107"/>
      <c r="C86" s="326"/>
      <c r="D86" s="327"/>
      <c r="E86" s="327"/>
      <c r="F86" s="327"/>
      <c r="G86" s="327"/>
      <c r="H86" s="327"/>
      <c r="I86" s="327"/>
      <c r="J86" s="396"/>
      <c r="K86" s="114"/>
    </row>
    <row r="87" spans="1:11" ht="12.75">
      <c r="A87" s="323"/>
      <c r="B87" s="107"/>
      <c r="C87" s="326"/>
      <c r="D87" s="327"/>
      <c r="E87" s="327"/>
      <c r="F87" s="327"/>
      <c r="G87" s="327"/>
      <c r="H87" s="327"/>
      <c r="I87" s="327"/>
      <c r="J87" s="396"/>
      <c r="K87" s="114"/>
    </row>
    <row r="88" spans="1:11" ht="12.75">
      <c r="A88" s="323"/>
      <c r="B88" s="107"/>
      <c r="C88" s="326"/>
      <c r="D88" s="327"/>
      <c r="E88" s="327"/>
      <c r="F88" s="327"/>
      <c r="G88" s="327"/>
      <c r="H88" s="327"/>
      <c r="I88" s="327"/>
      <c r="J88" s="396"/>
      <c r="K88" s="114"/>
    </row>
    <row r="89" spans="1:11" ht="12.75">
      <c r="A89" s="323"/>
      <c r="B89" s="107"/>
      <c r="C89" s="326"/>
      <c r="D89" s="327"/>
      <c r="E89" s="327"/>
      <c r="F89" s="327"/>
      <c r="G89" s="327"/>
      <c r="H89" s="327"/>
      <c r="I89" s="327"/>
      <c r="J89" s="396"/>
      <c r="K89" s="114"/>
    </row>
    <row r="90" spans="1:11" ht="12.75">
      <c r="A90" s="323"/>
      <c r="B90" s="107"/>
      <c r="C90" s="326"/>
      <c r="D90" s="327"/>
      <c r="E90" s="327"/>
      <c r="F90" s="327"/>
      <c r="G90" s="327"/>
      <c r="H90" s="327"/>
      <c r="I90" s="327"/>
      <c r="J90" s="396"/>
      <c r="K90" s="114"/>
    </row>
    <row r="91" spans="1:11" ht="12.75">
      <c r="A91" s="323"/>
      <c r="B91" s="107"/>
      <c r="C91" s="326"/>
      <c r="D91" s="327"/>
      <c r="E91" s="327"/>
      <c r="F91" s="327"/>
      <c r="G91" s="327"/>
      <c r="H91" s="327"/>
      <c r="I91" s="327"/>
      <c r="J91" s="396"/>
      <c r="K91" s="114"/>
    </row>
    <row r="92" spans="1:11" ht="13.5" thickBot="1">
      <c r="A92" s="323"/>
      <c r="B92" s="107"/>
      <c r="C92" s="397"/>
      <c r="D92" s="398"/>
      <c r="E92" s="398"/>
      <c r="F92" s="398"/>
      <c r="G92" s="398"/>
      <c r="H92" s="398"/>
      <c r="I92" s="398"/>
      <c r="J92" s="399"/>
      <c r="K92" s="114"/>
    </row>
    <row r="93" spans="1:11" ht="10.5" customHeight="1">
      <c r="A93" s="114"/>
      <c r="B93" s="114"/>
      <c r="C93" s="114"/>
      <c r="D93" s="124"/>
      <c r="E93" s="124"/>
      <c r="F93" s="124"/>
      <c r="G93" s="124"/>
      <c r="H93" s="124"/>
      <c r="I93" s="124"/>
      <c r="J93" s="124"/>
      <c r="K93" s="124"/>
    </row>
    <row r="94" spans="1:11" ht="12.75">
      <c r="A94" s="122" t="s">
        <v>1583</v>
      </c>
      <c r="B94" s="114"/>
      <c r="C94" s="114"/>
      <c r="D94" s="114"/>
      <c r="E94" s="114"/>
      <c r="F94" s="114"/>
      <c r="G94" s="114"/>
      <c r="H94" s="321"/>
      <c r="I94" s="321"/>
      <c r="J94" s="124"/>
      <c r="K94" s="124"/>
    </row>
    <row r="95" spans="1:11" ht="12.75">
      <c r="A95" s="322" t="s">
        <v>1800</v>
      </c>
      <c r="B95" s="322"/>
      <c r="C95" s="322"/>
      <c r="D95" s="322"/>
      <c r="E95" s="322"/>
      <c r="F95" s="322"/>
      <c r="G95" s="322"/>
      <c r="H95" s="322"/>
      <c r="I95" s="322"/>
      <c r="J95" s="322"/>
      <c r="K95" s="322"/>
    </row>
    <row r="96" spans="1:11" ht="7.5" customHeight="1">
      <c r="A96" s="130"/>
      <c r="B96" s="130"/>
      <c r="C96" s="130"/>
      <c r="D96" s="130"/>
      <c r="E96" s="130"/>
      <c r="F96" s="130"/>
      <c r="G96" s="130"/>
      <c r="H96" s="130"/>
      <c r="I96" s="130"/>
      <c r="J96" s="130"/>
      <c r="K96" s="130"/>
    </row>
    <row r="97" spans="1:11" ht="12.75">
      <c r="A97" s="114"/>
      <c r="B97" s="114"/>
      <c r="C97" s="114" t="s">
        <v>1581</v>
      </c>
      <c r="D97" s="114"/>
      <c r="E97" s="114"/>
      <c r="F97" s="124"/>
      <c r="G97" s="124"/>
      <c r="H97" s="124"/>
      <c r="I97" s="124"/>
      <c r="J97" s="124"/>
      <c r="K97" s="124"/>
    </row>
    <row r="98" spans="1:11" ht="10.5" customHeight="1">
      <c r="A98" s="114"/>
      <c r="B98" s="114"/>
      <c r="C98" s="114"/>
      <c r="D98" s="124"/>
      <c r="E98" s="124"/>
      <c r="F98" s="124"/>
      <c r="G98" s="124"/>
      <c r="H98" s="124"/>
      <c r="I98" s="124"/>
      <c r="J98" s="124"/>
      <c r="K98" s="124"/>
    </row>
    <row r="99" spans="1:11" ht="12.75">
      <c r="A99" s="114"/>
      <c r="B99" s="114"/>
      <c r="C99" s="321" t="s">
        <v>257</v>
      </c>
      <c r="D99" s="321"/>
      <c r="E99" s="321"/>
      <c r="F99" s="321"/>
      <c r="G99" s="321"/>
      <c r="H99" s="321"/>
      <c r="I99" s="321"/>
      <c r="J99" s="321"/>
      <c r="K99" s="321"/>
    </row>
    <row r="100" spans="1:11" ht="12.75">
      <c r="A100" s="114"/>
      <c r="B100" s="114"/>
      <c r="C100" s="321"/>
      <c r="D100" s="321"/>
      <c r="E100" s="321"/>
      <c r="F100" s="321"/>
      <c r="G100" s="321"/>
      <c r="H100" s="321"/>
      <c r="I100" s="321"/>
      <c r="J100" s="321"/>
      <c r="K100" s="321"/>
    </row>
    <row r="101" spans="1:11" ht="12.75">
      <c r="A101" s="114"/>
      <c r="B101" s="114"/>
      <c r="C101" s="321"/>
      <c r="D101" s="321"/>
      <c r="E101" s="321"/>
      <c r="F101" s="321"/>
      <c r="G101" s="321"/>
      <c r="H101" s="321"/>
      <c r="I101" s="321"/>
      <c r="J101" s="321"/>
      <c r="K101" s="321"/>
    </row>
    <row r="102" spans="1:11" ht="12.75">
      <c r="A102" s="114"/>
      <c r="B102" s="114"/>
      <c r="C102" s="321"/>
      <c r="D102" s="321"/>
      <c r="E102" s="321"/>
      <c r="F102" s="321"/>
      <c r="G102" s="321"/>
      <c r="H102" s="321"/>
      <c r="I102" s="321"/>
      <c r="J102" s="321"/>
      <c r="K102" s="321"/>
    </row>
    <row r="103" spans="1:11" ht="12.75">
      <c r="A103" s="114"/>
      <c r="B103" s="114"/>
      <c r="C103" s="321"/>
      <c r="D103" s="321"/>
      <c r="E103" s="321"/>
      <c r="F103" s="321"/>
      <c r="G103" s="321"/>
      <c r="H103" s="321"/>
      <c r="I103" s="321"/>
      <c r="J103" s="321"/>
      <c r="K103" s="321"/>
    </row>
    <row r="104" spans="1:11" ht="12.75">
      <c r="A104" s="114"/>
      <c r="B104" s="114"/>
      <c r="C104" s="321"/>
      <c r="D104" s="321"/>
      <c r="E104" s="321"/>
      <c r="F104" s="321"/>
      <c r="G104" s="321"/>
      <c r="H104" s="321"/>
      <c r="I104" s="321"/>
      <c r="J104" s="321"/>
      <c r="K104" s="321"/>
    </row>
    <row r="105" spans="1:11" ht="12.75">
      <c r="A105" s="114"/>
      <c r="B105" s="114"/>
      <c r="C105" s="321"/>
      <c r="D105" s="321"/>
      <c r="E105" s="321"/>
      <c r="F105" s="321"/>
      <c r="G105" s="321"/>
      <c r="H105" s="321"/>
      <c r="I105" s="321"/>
      <c r="J105" s="321"/>
      <c r="K105" s="321"/>
    </row>
    <row r="106" spans="1:11" ht="9" customHeight="1">
      <c r="A106" s="114"/>
      <c r="B106" s="114"/>
      <c r="C106" s="124"/>
      <c r="D106" s="124"/>
      <c r="E106" s="124"/>
      <c r="F106" s="124"/>
      <c r="G106" s="124"/>
      <c r="H106" s="124"/>
      <c r="I106" s="124"/>
      <c r="J106" s="124"/>
      <c r="K106" s="124"/>
    </row>
    <row r="107" spans="1:11" ht="12.75">
      <c r="A107" s="321" t="s">
        <v>587</v>
      </c>
      <c r="B107" s="321"/>
      <c r="C107" s="321"/>
      <c r="D107" s="321"/>
      <c r="E107" s="321"/>
      <c r="F107" s="321"/>
      <c r="G107" s="321"/>
      <c r="H107" s="321"/>
      <c r="I107" s="321"/>
      <c r="J107" s="321"/>
      <c r="K107" s="321"/>
    </row>
    <row r="108" spans="1:11" ht="12.75">
      <c r="A108" s="321"/>
      <c r="B108" s="321"/>
      <c r="C108" s="321"/>
      <c r="D108" s="321"/>
      <c r="E108" s="321"/>
      <c r="F108" s="321"/>
      <c r="G108" s="321"/>
      <c r="H108" s="321"/>
      <c r="I108" s="321"/>
      <c r="J108" s="321"/>
      <c r="K108" s="321"/>
    </row>
    <row r="109" spans="1:11" ht="12.75">
      <c r="A109" s="124"/>
      <c r="B109" s="124"/>
      <c r="C109" s="124"/>
      <c r="D109" s="124"/>
      <c r="E109" s="124"/>
      <c r="F109" s="124"/>
      <c r="G109" s="124"/>
      <c r="H109" s="124"/>
      <c r="I109" s="124"/>
      <c r="J109" s="124"/>
      <c r="K109" s="124"/>
    </row>
    <row r="110" spans="1:11" ht="12.75">
      <c r="A110" s="122" t="s">
        <v>1584</v>
      </c>
      <c r="B110" s="114"/>
      <c r="C110" s="114"/>
      <c r="D110" s="114"/>
      <c r="E110" s="114"/>
      <c r="F110" s="114"/>
      <c r="G110" s="114"/>
      <c r="H110" s="114"/>
      <c r="I110" s="114"/>
      <c r="J110" s="114"/>
      <c r="K110" s="114"/>
    </row>
    <row r="111" spans="1:11" ht="12.75">
      <c r="A111" s="401" t="s">
        <v>588</v>
      </c>
      <c r="B111" s="401"/>
      <c r="C111" s="401"/>
      <c r="D111" s="401"/>
      <c r="E111" s="401"/>
      <c r="F111" s="401"/>
      <c r="G111" s="401"/>
      <c r="H111" s="401"/>
      <c r="I111" s="401"/>
      <c r="J111" s="401"/>
      <c r="K111" s="401"/>
    </row>
    <row r="112" spans="1:11" ht="29.25" customHeight="1">
      <c r="A112" s="401"/>
      <c r="B112" s="401"/>
      <c r="C112" s="401"/>
      <c r="D112" s="401"/>
      <c r="E112" s="401"/>
      <c r="F112" s="401"/>
      <c r="G112" s="401"/>
      <c r="H112" s="401"/>
      <c r="I112" s="401"/>
      <c r="J112" s="401"/>
      <c r="K112" s="401"/>
    </row>
    <row r="113" spans="1:11" ht="12.75">
      <c r="A113" s="114"/>
      <c r="B113" s="114"/>
      <c r="C113" s="124"/>
      <c r="D113" s="124"/>
      <c r="E113" s="124"/>
      <c r="F113" s="124"/>
      <c r="G113" s="124"/>
      <c r="H113" s="124"/>
      <c r="I113" s="124"/>
      <c r="J113" s="124"/>
      <c r="K113" s="124"/>
    </row>
    <row r="114" spans="1:11" s="171" customFormat="1" ht="12.75">
      <c r="A114" s="113"/>
      <c r="B114" s="113"/>
      <c r="C114" s="342"/>
      <c r="D114" s="342"/>
      <c r="E114" s="342"/>
      <c r="F114" s="342"/>
      <c r="G114" s="342"/>
      <c r="H114" s="342"/>
      <c r="I114" s="342"/>
      <c r="J114" s="342"/>
      <c r="K114" s="342"/>
    </row>
    <row r="115" spans="1:11" s="171" customFormat="1" ht="12.75">
      <c r="A115" s="113"/>
      <c r="B115" s="113"/>
      <c r="C115" s="342"/>
      <c r="D115" s="342"/>
      <c r="E115" s="342"/>
      <c r="F115" s="342"/>
      <c r="G115" s="342"/>
      <c r="H115" s="342"/>
      <c r="I115" s="342"/>
      <c r="J115" s="342"/>
      <c r="K115" s="342"/>
    </row>
    <row r="116" spans="1:2" s="171" customFormat="1" ht="12.75">
      <c r="A116" s="113"/>
      <c r="B116" s="113"/>
    </row>
    <row r="117" spans="1:2" s="171" customFormat="1" ht="12.75">
      <c r="A117" s="113"/>
      <c r="B117" s="113"/>
    </row>
    <row r="118" spans="1:2" s="171" customFormat="1" ht="12.75">
      <c r="A118" s="113"/>
      <c r="B118" s="113"/>
    </row>
    <row r="119" spans="1:2" s="171" customFormat="1" ht="17.25" customHeight="1">
      <c r="A119" s="113"/>
      <c r="B119" s="113"/>
    </row>
    <row r="120" spans="1:11" s="171" customFormat="1" ht="56.25" customHeight="1">
      <c r="A120" s="328" t="s">
        <v>1906</v>
      </c>
      <c r="B120" s="328"/>
      <c r="C120" s="328"/>
      <c r="D120" s="328"/>
      <c r="E120" s="328"/>
      <c r="F120" s="328"/>
      <c r="G120" s="328"/>
      <c r="H120" s="328"/>
      <c r="I120" s="328"/>
      <c r="J120" s="328"/>
      <c r="K120" s="328"/>
    </row>
    <row r="121" spans="1:11" s="171" customFormat="1" ht="75.75" customHeight="1">
      <c r="A121" s="328" t="s">
        <v>590</v>
      </c>
      <c r="B121" s="328"/>
      <c r="C121" s="328"/>
      <c r="D121" s="328"/>
      <c r="E121" s="328"/>
      <c r="F121" s="328"/>
      <c r="G121" s="328"/>
      <c r="H121" s="328"/>
      <c r="I121" s="328"/>
      <c r="J121" s="328"/>
      <c r="K121" s="328"/>
    </row>
    <row r="122" spans="1:11" ht="12.75">
      <c r="A122" s="403" t="s">
        <v>591</v>
      </c>
      <c r="B122" s="403"/>
      <c r="C122" s="403"/>
      <c r="D122" s="403"/>
      <c r="E122" s="403"/>
      <c r="F122" s="403"/>
      <c r="G122" s="403"/>
      <c r="H122" s="403"/>
      <c r="I122" s="403"/>
      <c r="J122" s="403"/>
      <c r="K122" s="403"/>
    </row>
    <row r="123" spans="1:11" ht="12.75">
      <c r="A123" s="403"/>
      <c r="B123" s="403"/>
      <c r="C123" s="403"/>
      <c r="D123" s="403"/>
      <c r="E123" s="403"/>
      <c r="F123" s="403"/>
      <c r="G123" s="403"/>
      <c r="H123" s="403"/>
      <c r="I123" s="403"/>
      <c r="J123" s="403"/>
      <c r="K123" s="403"/>
    </row>
    <row r="124" spans="1:11" ht="12.75">
      <c r="A124" s="403"/>
      <c r="B124" s="403"/>
      <c r="C124" s="403"/>
      <c r="D124" s="403"/>
      <c r="E124" s="403"/>
      <c r="F124" s="403"/>
      <c r="G124" s="403"/>
      <c r="H124" s="403"/>
      <c r="I124" s="403"/>
      <c r="J124" s="403"/>
      <c r="K124" s="403"/>
    </row>
    <row r="125" spans="1:11" ht="13.5" thickBot="1">
      <c r="A125" s="403"/>
      <c r="B125" s="403"/>
      <c r="C125" s="403"/>
      <c r="D125" s="403"/>
      <c r="E125" s="403"/>
      <c r="F125" s="403"/>
      <c r="G125" s="403"/>
      <c r="H125" s="403"/>
      <c r="I125" s="403"/>
      <c r="J125" s="403"/>
      <c r="K125" s="403"/>
    </row>
    <row r="126" spans="1:11" ht="12.75">
      <c r="A126" s="404" t="s">
        <v>258</v>
      </c>
      <c r="B126" s="404"/>
      <c r="C126" s="404"/>
      <c r="D126" s="404"/>
      <c r="E126" s="404"/>
      <c r="F126" s="404"/>
      <c r="G126" s="404"/>
      <c r="H126" s="404"/>
      <c r="I126" s="404"/>
      <c r="J126" s="404"/>
      <c r="K126" s="404"/>
    </row>
    <row r="127" spans="1:11" ht="12.75">
      <c r="A127" s="403"/>
      <c r="B127" s="403"/>
      <c r="C127" s="403"/>
      <c r="D127" s="403"/>
      <c r="E127" s="403"/>
      <c r="F127" s="403"/>
      <c r="G127" s="403"/>
      <c r="H127" s="403"/>
      <c r="I127" s="403"/>
      <c r="J127" s="403"/>
      <c r="K127" s="403"/>
    </row>
    <row r="128" spans="1:11" ht="12.75">
      <c r="A128" s="403"/>
      <c r="B128" s="403"/>
      <c r="C128" s="403"/>
      <c r="D128" s="403"/>
      <c r="E128" s="403"/>
      <c r="F128" s="403"/>
      <c r="G128" s="403"/>
      <c r="H128" s="403"/>
      <c r="I128" s="403"/>
      <c r="J128" s="403"/>
      <c r="K128" s="403"/>
    </row>
    <row r="129" spans="1:11" ht="12.75">
      <c r="A129" s="403"/>
      <c r="B129" s="403"/>
      <c r="C129" s="403"/>
      <c r="D129" s="403"/>
      <c r="E129" s="403"/>
      <c r="F129" s="403"/>
      <c r="G129" s="403"/>
      <c r="H129" s="403"/>
      <c r="I129" s="403"/>
      <c r="J129" s="403"/>
      <c r="K129" s="403"/>
    </row>
    <row r="130" spans="1:11" ht="13.5" thickBot="1">
      <c r="A130" s="403"/>
      <c r="B130" s="403"/>
      <c r="C130" s="403"/>
      <c r="D130" s="403"/>
      <c r="E130" s="403"/>
      <c r="F130" s="403"/>
      <c r="G130" s="403"/>
      <c r="H130" s="403"/>
      <c r="I130" s="403"/>
      <c r="J130" s="403"/>
      <c r="K130" s="403"/>
    </row>
    <row r="131" spans="1:11" ht="12.75">
      <c r="A131" s="405" t="s">
        <v>1909</v>
      </c>
      <c r="B131" s="405"/>
      <c r="C131" s="405"/>
      <c r="D131" s="405"/>
      <c r="E131" s="405"/>
      <c r="F131" s="405"/>
      <c r="G131" s="405"/>
      <c r="H131" s="405"/>
      <c r="I131" s="405"/>
      <c r="J131" s="405"/>
      <c r="K131" s="405"/>
    </row>
    <row r="132" spans="1:11" ht="12.75">
      <c r="A132" s="406"/>
      <c r="B132" s="406"/>
      <c r="C132" s="406"/>
      <c r="D132" s="406"/>
      <c r="E132" s="406"/>
      <c r="F132" s="406"/>
      <c r="G132" s="406"/>
      <c r="H132" s="406"/>
      <c r="I132" s="406"/>
      <c r="J132" s="406"/>
      <c r="K132" s="406"/>
    </row>
    <row r="133" spans="1:11" ht="27" customHeight="1" thickBot="1">
      <c r="A133" s="407"/>
      <c r="B133" s="407"/>
      <c r="C133" s="407"/>
      <c r="D133" s="407"/>
      <c r="E133" s="407"/>
      <c r="F133" s="407"/>
      <c r="G133" s="407"/>
      <c r="H133" s="407"/>
      <c r="I133" s="407"/>
      <c r="J133" s="407"/>
      <c r="K133" s="407"/>
    </row>
    <row r="134" spans="1:11" ht="12.75">
      <c r="A134" s="404" t="s">
        <v>592</v>
      </c>
      <c r="B134" s="404"/>
      <c r="C134" s="404"/>
      <c r="D134" s="404"/>
      <c r="E134" s="404"/>
      <c r="F134" s="404"/>
      <c r="G134" s="404"/>
      <c r="H134" s="404"/>
      <c r="I134" s="404"/>
      <c r="J134" s="404"/>
      <c r="K134" s="404"/>
    </row>
    <row r="135" spans="1:11" ht="12.75">
      <c r="A135" s="403"/>
      <c r="B135" s="403"/>
      <c r="C135" s="403"/>
      <c r="D135" s="403"/>
      <c r="E135" s="403"/>
      <c r="F135" s="403"/>
      <c r="G135" s="403"/>
      <c r="H135" s="403"/>
      <c r="I135" s="403"/>
      <c r="J135" s="403"/>
      <c r="K135" s="403"/>
    </row>
    <row r="136" spans="1:11" ht="12.75">
      <c r="A136" s="403"/>
      <c r="B136" s="403"/>
      <c r="C136" s="403"/>
      <c r="D136" s="403"/>
      <c r="E136" s="403"/>
      <c r="F136" s="403"/>
      <c r="G136" s="403"/>
      <c r="H136" s="403"/>
      <c r="I136" s="403"/>
      <c r="J136" s="403"/>
      <c r="K136" s="403"/>
    </row>
    <row r="137" spans="1:11" ht="12.75">
      <c r="A137" s="403"/>
      <c r="B137" s="403"/>
      <c r="C137" s="403"/>
      <c r="D137" s="403"/>
      <c r="E137" s="403"/>
      <c r="F137" s="403"/>
      <c r="G137" s="403"/>
      <c r="H137" s="403"/>
      <c r="I137" s="403"/>
      <c r="J137" s="403"/>
      <c r="K137" s="403"/>
    </row>
    <row r="138" spans="1:11" ht="12.75">
      <c r="A138" s="403"/>
      <c r="B138" s="403"/>
      <c r="C138" s="403"/>
      <c r="D138" s="403"/>
      <c r="E138" s="403"/>
      <c r="F138" s="403"/>
      <c r="G138" s="403"/>
      <c r="H138" s="403"/>
      <c r="I138" s="403"/>
      <c r="J138" s="403"/>
      <c r="K138" s="403"/>
    </row>
    <row r="139" spans="1:11" ht="13.5" thickBot="1">
      <c r="A139" s="408"/>
      <c r="B139" s="408"/>
      <c r="C139" s="408"/>
      <c r="D139" s="408"/>
      <c r="E139" s="408"/>
      <c r="F139" s="408"/>
      <c r="G139" s="408"/>
      <c r="H139" s="408"/>
      <c r="I139" s="408"/>
      <c r="J139" s="408"/>
      <c r="K139" s="408"/>
    </row>
    <row r="140" spans="1:11" ht="12.75">
      <c r="A140" s="409" t="s">
        <v>1974</v>
      </c>
      <c r="B140" s="409"/>
      <c r="C140" s="409"/>
      <c r="D140" s="409"/>
      <c r="E140" s="409"/>
      <c r="F140" s="409"/>
      <c r="G140" s="409"/>
      <c r="H140" s="409"/>
      <c r="I140" s="409"/>
      <c r="J140" s="409"/>
      <c r="K140" s="409"/>
    </row>
    <row r="141" spans="1:11" ht="12.75">
      <c r="A141" s="406"/>
      <c r="B141" s="406"/>
      <c r="C141" s="406"/>
      <c r="D141" s="406"/>
      <c r="E141" s="406"/>
      <c r="F141" s="406"/>
      <c r="G141" s="406"/>
      <c r="H141" s="406"/>
      <c r="I141" s="406"/>
      <c r="J141" s="406"/>
      <c r="K141" s="406"/>
    </row>
    <row r="142" spans="1:11" ht="12.75">
      <c r="A142" s="406"/>
      <c r="B142" s="406"/>
      <c r="C142" s="406"/>
      <c r="D142" s="406"/>
      <c r="E142" s="406"/>
      <c r="F142" s="406"/>
      <c r="G142" s="406"/>
      <c r="H142" s="406"/>
      <c r="I142" s="406"/>
      <c r="J142" s="406"/>
      <c r="K142" s="406"/>
    </row>
    <row r="143" spans="1:11" ht="12.75">
      <c r="A143" s="406"/>
      <c r="B143" s="406"/>
      <c r="C143" s="406"/>
      <c r="D143" s="406"/>
      <c r="E143" s="406"/>
      <c r="F143" s="406"/>
      <c r="G143" s="406"/>
      <c r="H143" s="406"/>
      <c r="I143" s="406"/>
      <c r="J143" s="406"/>
      <c r="K143" s="406"/>
    </row>
    <row r="144" spans="1:11" ht="12.75">
      <c r="A144" s="406"/>
      <c r="B144" s="406"/>
      <c r="C144" s="406"/>
      <c r="D144" s="406"/>
      <c r="E144" s="406"/>
      <c r="F144" s="406"/>
      <c r="G144" s="406"/>
      <c r="H144" s="406"/>
      <c r="I144" s="406"/>
      <c r="J144" s="406"/>
      <c r="K144" s="406"/>
    </row>
    <row r="145" spans="1:11" ht="18" customHeight="1">
      <c r="A145" s="122" t="s">
        <v>1518</v>
      </c>
      <c r="B145" s="114"/>
      <c r="C145" s="114"/>
      <c r="D145" s="114"/>
      <c r="E145" s="114"/>
      <c r="F145" s="114"/>
      <c r="G145" s="114"/>
      <c r="H145" s="114"/>
      <c r="I145" s="114"/>
      <c r="J145" s="114"/>
      <c r="K145" s="114"/>
    </row>
    <row r="146" spans="1:11" ht="12.75">
      <c r="A146" s="332"/>
      <c r="B146" s="333"/>
      <c r="C146" s="333"/>
      <c r="D146" s="333"/>
      <c r="E146" s="333"/>
      <c r="F146" s="333"/>
      <c r="G146" s="333"/>
      <c r="H146" s="333"/>
      <c r="I146" s="333"/>
      <c r="J146" s="333"/>
      <c r="K146" s="334"/>
    </row>
    <row r="147" spans="1:11" ht="12.75">
      <c r="A147" s="335"/>
      <c r="B147" s="336"/>
      <c r="C147" s="336"/>
      <c r="D147" s="336"/>
      <c r="E147" s="336"/>
      <c r="F147" s="336"/>
      <c r="G147" s="336"/>
      <c r="H147" s="336"/>
      <c r="I147" s="336"/>
      <c r="J147" s="336"/>
      <c r="K147" s="337"/>
    </row>
    <row r="148" spans="1:11" ht="12.75">
      <c r="A148" s="335"/>
      <c r="B148" s="336"/>
      <c r="C148" s="336"/>
      <c r="D148" s="336"/>
      <c r="E148" s="336"/>
      <c r="F148" s="336"/>
      <c r="G148" s="336"/>
      <c r="H148" s="336"/>
      <c r="I148" s="336"/>
      <c r="J148" s="336"/>
      <c r="K148" s="337"/>
    </row>
    <row r="149" spans="1:11" ht="12.75">
      <c r="A149" s="335"/>
      <c r="B149" s="336"/>
      <c r="C149" s="336"/>
      <c r="D149" s="336"/>
      <c r="E149" s="336"/>
      <c r="F149" s="336"/>
      <c r="G149" s="336"/>
      <c r="H149" s="336"/>
      <c r="I149" s="336"/>
      <c r="J149" s="336"/>
      <c r="K149" s="337"/>
    </row>
    <row r="150" spans="1:11" ht="12.75">
      <c r="A150" s="335"/>
      <c r="B150" s="336"/>
      <c r="C150" s="336"/>
      <c r="D150" s="336"/>
      <c r="E150" s="336"/>
      <c r="F150" s="336"/>
      <c r="G150" s="336"/>
      <c r="H150" s="336"/>
      <c r="I150" s="336"/>
      <c r="J150" s="336"/>
      <c r="K150" s="337"/>
    </row>
    <row r="151" spans="1:11" ht="12.75">
      <c r="A151" s="335"/>
      <c r="B151" s="336"/>
      <c r="C151" s="336"/>
      <c r="D151" s="336"/>
      <c r="E151" s="336"/>
      <c r="F151" s="336"/>
      <c r="G151" s="336"/>
      <c r="H151" s="336"/>
      <c r="I151" s="336"/>
      <c r="J151" s="336"/>
      <c r="K151" s="337"/>
    </row>
    <row r="152" spans="1:11" ht="12.75">
      <c r="A152" s="335"/>
      <c r="B152" s="336"/>
      <c r="C152" s="336"/>
      <c r="D152" s="336"/>
      <c r="E152" s="336"/>
      <c r="F152" s="336"/>
      <c r="G152" s="336"/>
      <c r="H152" s="336"/>
      <c r="I152" s="336"/>
      <c r="J152" s="336"/>
      <c r="K152" s="337"/>
    </row>
    <row r="153" spans="1:11" ht="12.75">
      <c r="A153" s="335"/>
      <c r="B153" s="336"/>
      <c r="C153" s="336"/>
      <c r="D153" s="336"/>
      <c r="E153" s="336"/>
      <c r="F153" s="336"/>
      <c r="G153" s="336"/>
      <c r="H153" s="336"/>
      <c r="I153" s="336"/>
      <c r="J153" s="336"/>
      <c r="K153" s="337"/>
    </row>
    <row r="154" spans="1:11" ht="12.75">
      <c r="A154" s="335"/>
      <c r="B154" s="336"/>
      <c r="C154" s="336"/>
      <c r="D154" s="336"/>
      <c r="E154" s="336"/>
      <c r="F154" s="336"/>
      <c r="G154" s="336"/>
      <c r="H154" s="336"/>
      <c r="I154" s="336"/>
      <c r="J154" s="336"/>
      <c r="K154" s="337"/>
    </row>
    <row r="155" spans="1:11" ht="12.75">
      <c r="A155" s="335"/>
      <c r="B155" s="336"/>
      <c r="C155" s="336"/>
      <c r="D155" s="336"/>
      <c r="E155" s="336"/>
      <c r="F155" s="336"/>
      <c r="G155" s="336"/>
      <c r="H155" s="336"/>
      <c r="I155" s="336"/>
      <c r="J155" s="336"/>
      <c r="K155" s="337"/>
    </row>
    <row r="156" spans="1:11" ht="12.75">
      <c r="A156" s="338"/>
      <c r="B156" s="339"/>
      <c r="C156" s="339"/>
      <c r="D156" s="339"/>
      <c r="E156" s="339"/>
      <c r="F156" s="339"/>
      <c r="G156" s="339"/>
      <c r="H156" s="339"/>
      <c r="I156" s="339"/>
      <c r="J156" s="339"/>
      <c r="K156" s="340"/>
    </row>
    <row r="157" spans="1:11" ht="12.75">
      <c r="A157" s="341" t="s">
        <v>1070</v>
      </c>
      <c r="B157" s="341"/>
      <c r="C157" s="341"/>
      <c r="D157" s="341"/>
      <c r="E157" s="341"/>
      <c r="F157" s="341"/>
      <c r="G157" s="341"/>
      <c r="H157" s="341"/>
      <c r="I157" s="341"/>
      <c r="J157" s="341"/>
      <c r="K157" s="341"/>
    </row>
    <row r="158" spans="1:11" ht="12.75">
      <c r="A158" s="110" t="s">
        <v>1072</v>
      </c>
      <c r="B158" s="110"/>
      <c r="C158" s="110"/>
      <c r="D158" s="110"/>
      <c r="E158" s="110"/>
      <c r="F158" s="110"/>
      <c r="G158" s="110"/>
      <c r="H158" s="110"/>
      <c r="I158" s="110"/>
      <c r="J158" s="110"/>
      <c r="K158" s="110"/>
    </row>
    <row r="159" spans="1:11" ht="12.75">
      <c r="A159" s="110"/>
      <c r="B159" s="110"/>
      <c r="C159" s="110"/>
      <c r="D159" s="110"/>
      <c r="E159" s="110"/>
      <c r="F159" s="110"/>
      <c r="G159" s="110"/>
      <c r="H159" s="110"/>
      <c r="I159" s="110"/>
      <c r="J159" s="110"/>
      <c r="K159" s="110"/>
    </row>
    <row r="160" spans="1:11" ht="12.75">
      <c r="A160" s="111" t="s">
        <v>1186</v>
      </c>
      <c r="B160" s="110"/>
      <c r="C160" s="110"/>
      <c r="D160" s="110"/>
      <c r="E160" s="110"/>
      <c r="F160" s="110"/>
      <c r="G160" s="110"/>
      <c r="H160" s="110"/>
      <c r="I160" s="110"/>
      <c r="J160" s="110"/>
      <c r="K160" s="110"/>
    </row>
    <row r="161" spans="1:11" ht="12.75">
      <c r="A161" s="344" t="s">
        <v>256</v>
      </c>
      <c r="B161" s="344"/>
      <c r="C161" s="344"/>
      <c r="D161" s="344"/>
      <c r="E161" s="344"/>
      <c r="F161" s="344"/>
      <c r="G161" s="344"/>
      <c r="H161" s="344"/>
      <c r="I161" s="344"/>
      <c r="J161" s="344"/>
      <c r="K161" s="344"/>
    </row>
    <row r="162" spans="1:11" ht="12.75">
      <c r="A162" s="344"/>
      <c r="B162" s="344"/>
      <c r="C162" s="344"/>
      <c r="D162" s="344"/>
      <c r="E162" s="344"/>
      <c r="F162" s="344"/>
      <c r="G162" s="344"/>
      <c r="H162" s="344"/>
      <c r="I162" s="344"/>
      <c r="J162" s="344"/>
      <c r="K162" s="344"/>
    </row>
    <row r="163" spans="1:11" ht="12.75">
      <c r="A163" s="344"/>
      <c r="B163" s="344"/>
      <c r="C163" s="344"/>
      <c r="D163" s="344"/>
      <c r="E163" s="344"/>
      <c r="F163" s="344"/>
      <c r="G163" s="344"/>
      <c r="H163" s="344"/>
      <c r="I163" s="344"/>
      <c r="J163" s="344"/>
      <c r="K163" s="344"/>
    </row>
    <row r="164" spans="1:11" ht="12.75">
      <c r="A164" s="110"/>
      <c r="B164" s="110"/>
      <c r="C164" s="110"/>
      <c r="D164" s="110"/>
      <c r="E164" s="110"/>
      <c r="F164" s="110"/>
      <c r="G164" s="110"/>
      <c r="H164" s="110"/>
      <c r="I164" s="110"/>
      <c r="J164" s="110"/>
      <c r="K164" s="110"/>
    </row>
    <row r="165" spans="1:11" ht="12.75">
      <c r="A165" s="110"/>
      <c r="B165" s="110"/>
      <c r="C165" s="110"/>
      <c r="D165" s="342" t="s">
        <v>1073</v>
      </c>
      <c r="E165" s="342"/>
      <c r="F165" s="342"/>
      <c r="G165" s="342"/>
      <c r="H165" s="342"/>
      <c r="I165" s="342"/>
      <c r="J165" s="342"/>
      <c r="K165" s="342"/>
    </row>
    <row r="166" spans="1:11" ht="12.75">
      <c r="A166" s="110"/>
      <c r="B166" s="110"/>
      <c r="C166" s="110"/>
      <c r="D166" s="342"/>
      <c r="E166" s="342"/>
      <c r="F166" s="342"/>
      <c r="G166" s="342"/>
      <c r="H166" s="342"/>
      <c r="I166" s="342"/>
      <c r="J166" s="342"/>
      <c r="K166" s="342"/>
    </row>
    <row r="167" spans="1:11" ht="12.75">
      <c r="A167" s="110"/>
      <c r="B167" s="110"/>
      <c r="C167" s="110"/>
      <c r="D167" s="342"/>
      <c r="E167" s="342"/>
      <c r="F167" s="342"/>
      <c r="G167" s="342"/>
      <c r="H167" s="342"/>
      <c r="I167" s="342"/>
      <c r="J167" s="342"/>
      <c r="K167" s="342"/>
    </row>
    <row r="168" spans="1:11" ht="12.75">
      <c r="A168" s="110"/>
      <c r="B168" s="110"/>
      <c r="C168" s="110"/>
      <c r="D168" s="113"/>
      <c r="E168" s="113"/>
      <c r="F168" s="113"/>
      <c r="G168" s="113"/>
      <c r="H168" s="113"/>
      <c r="I168" s="113"/>
      <c r="J168" s="113"/>
      <c r="K168" s="113"/>
    </row>
    <row r="169" spans="1:12" ht="28.5" customHeight="1">
      <c r="A169" s="110"/>
      <c r="B169" s="110"/>
      <c r="C169" s="110"/>
      <c r="D169" s="329" t="s">
        <v>1975</v>
      </c>
      <c r="E169" s="329"/>
      <c r="F169" s="329"/>
      <c r="G169" s="329"/>
      <c r="H169" s="329"/>
      <c r="I169" s="329"/>
      <c r="J169" s="329"/>
      <c r="K169" s="329"/>
      <c r="L169" s="4"/>
    </row>
    <row r="170" spans="1:12" ht="28.5" customHeight="1">
      <c r="A170" s="110"/>
      <c r="B170" s="110"/>
      <c r="C170" s="110"/>
      <c r="D170" s="183"/>
      <c r="E170" s="183"/>
      <c r="F170" s="183"/>
      <c r="G170" s="183"/>
      <c r="H170" s="183"/>
      <c r="I170" s="183"/>
      <c r="J170" s="183"/>
      <c r="K170" s="183"/>
      <c r="L170" s="4"/>
    </row>
    <row r="171" spans="1:12" ht="12.75">
      <c r="A171" s="331" t="s">
        <v>1910</v>
      </c>
      <c r="B171" s="331"/>
      <c r="C171" s="331"/>
      <c r="D171" s="331"/>
      <c r="E171" s="331"/>
      <c r="F171" s="331"/>
      <c r="G171" s="331"/>
      <c r="H171" s="331"/>
      <c r="I171" s="331"/>
      <c r="J171" s="331"/>
      <c r="K171" s="331"/>
      <c r="L171" s="4"/>
    </row>
    <row r="172" spans="1:11" ht="12.75">
      <c r="A172" s="331"/>
      <c r="B172" s="331"/>
      <c r="C172" s="331"/>
      <c r="D172" s="331"/>
      <c r="E172" s="331"/>
      <c r="F172" s="331"/>
      <c r="G172" s="331"/>
      <c r="H172" s="331"/>
      <c r="I172" s="331"/>
      <c r="J172" s="331"/>
      <c r="K172" s="331"/>
    </row>
    <row r="173" spans="1:11" ht="12.75">
      <c r="A173" s="183"/>
      <c r="B173" s="183"/>
      <c r="C173" s="183"/>
      <c r="D173" s="183"/>
      <c r="E173" s="183"/>
      <c r="F173" s="183"/>
      <c r="G173" s="183"/>
      <c r="H173" s="183"/>
      <c r="I173" s="183"/>
      <c r="J173" s="183"/>
      <c r="K173" s="183"/>
    </row>
    <row r="174" spans="1:11" ht="16.5" thickBot="1">
      <c r="A174" s="114"/>
      <c r="B174" s="343" t="s">
        <v>1248</v>
      </c>
      <c r="C174" s="343"/>
      <c r="D174" s="343"/>
      <c r="E174" s="343"/>
      <c r="F174" s="343"/>
      <c r="G174" s="343"/>
      <c r="H174" s="343"/>
      <c r="I174" s="343"/>
      <c r="J174" s="343"/>
      <c r="K174" s="343"/>
    </row>
    <row r="175" spans="1:11" ht="12.75">
      <c r="A175" s="114"/>
      <c r="B175" s="345"/>
      <c r="C175" s="346"/>
      <c r="D175" s="346"/>
      <c r="E175" s="346"/>
      <c r="F175" s="346"/>
      <c r="G175" s="346"/>
      <c r="H175" s="346"/>
      <c r="I175" s="346"/>
      <c r="J175" s="346"/>
      <c r="K175" s="410"/>
    </row>
    <row r="176" spans="1:11" ht="12.75">
      <c r="A176" s="114"/>
      <c r="B176" s="416"/>
      <c r="C176" s="411"/>
      <c r="D176" s="411"/>
      <c r="E176" s="411"/>
      <c r="F176" s="411"/>
      <c r="G176" s="411"/>
      <c r="H176" s="411"/>
      <c r="I176" s="411"/>
      <c r="J176" s="411"/>
      <c r="K176" s="412"/>
    </row>
    <row r="177" spans="1:11" ht="13.5" thickBot="1">
      <c r="A177" s="114"/>
      <c r="B177" s="413"/>
      <c r="C177" s="414"/>
      <c r="D177" s="414"/>
      <c r="E177" s="414"/>
      <c r="F177" s="414"/>
      <c r="G177" s="414"/>
      <c r="H177" s="414"/>
      <c r="I177" s="414"/>
      <c r="J177" s="414"/>
      <c r="K177" s="415"/>
    </row>
    <row r="178" spans="1:11" ht="12.75">
      <c r="A178" s="110"/>
      <c r="B178" s="110"/>
      <c r="C178" s="110"/>
      <c r="D178" s="110"/>
      <c r="E178" s="110"/>
      <c r="F178" s="110"/>
      <c r="G178" s="110"/>
      <c r="H178" s="110"/>
      <c r="I178" s="110"/>
      <c r="J178" s="110"/>
      <c r="K178" s="110"/>
    </row>
    <row r="179" spans="1:11" ht="12.75">
      <c r="A179" s="111" t="s">
        <v>1519</v>
      </c>
      <c r="B179" s="110"/>
      <c r="C179" s="110"/>
      <c r="D179" s="110"/>
      <c r="E179" s="110"/>
      <c r="F179" s="110"/>
      <c r="G179" s="110"/>
      <c r="H179" s="110"/>
      <c r="I179" s="110"/>
      <c r="J179" s="110"/>
      <c r="K179" s="110"/>
    </row>
    <row r="180" spans="1:11" ht="12.75" customHeight="1">
      <c r="A180" s="344" t="s">
        <v>520</v>
      </c>
      <c r="B180" s="344"/>
      <c r="C180" s="344"/>
      <c r="D180" s="344"/>
      <c r="E180" s="344"/>
      <c r="F180" s="344"/>
      <c r="G180" s="344"/>
      <c r="H180" s="344"/>
      <c r="I180" s="344"/>
      <c r="J180" s="344"/>
      <c r="K180" s="344"/>
    </row>
    <row r="181" spans="1:11" ht="12.75">
      <c r="A181" s="344"/>
      <c r="B181" s="344"/>
      <c r="C181" s="344"/>
      <c r="D181" s="344"/>
      <c r="E181" s="344"/>
      <c r="F181" s="344"/>
      <c r="G181" s="344"/>
      <c r="H181" s="344"/>
      <c r="I181" s="344"/>
      <c r="J181" s="344"/>
      <c r="K181" s="344"/>
    </row>
    <row r="182" spans="1:11" ht="18" customHeight="1">
      <c r="A182" s="344"/>
      <c r="B182" s="344"/>
      <c r="C182" s="344"/>
      <c r="D182" s="344"/>
      <c r="E182" s="344"/>
      <c r="F182" s="344"/>
      <c r="G182" s="344"/>
      <c r="H182" s="344"/>
      <c r="I182" s="344"/>
      <c r="J182" s="344"/>
      <c r="K182" s="344"/>
    </row>
    <row r="183" spans="1:11" ht="32.25" customHeight="1">
      <c r="A183" s="419" t="s">
        <v>184</v>
      </c>
      <c r="B183" s="419"/>
      <c r="C183" s="419"/>
      <c r="D183" s="419"/>
      <c r="E183" s="419"/>
      <c r="F183" s="419"/>
      <c r="G183" s="419"/>
      <c r="H183" s="419"/>
      <c r="I183" s="419"/>
      <c r="J183" s="419"/>
      <c r="K183" s="419"/>
    </row>
    <row r="184" spans="1:11" ht="12.75">
      <c r="A184" s="417" t="s">
        <v>1976</v>
      </c>
      <c r="B184" s="417"/>
      <c r="C184" s="417"/>
      <c r="D184" s="417"/>
      <c r="E184" s="417"/>
      <c r="F184" s="417"/>
      <c r="G184" s="417"/>
      <c r="H184" s="417"/>
      <c r="I184" s="417"/>
      <c r="J184" s="417"/>
      <c r="K184" s="417"/>
    </row>
    <row r="185" spans="1:11" ht="12.75">
      <c r="A185" s="112"/>
      <c r="B185" s="112"/>
      <c r="C185" s="112"/>
      <c r="D185" s="112"/>
      <c r="E185" s="112"/>
      <c r="F185" s="112"/>
      <c r="G185" s="112"/>
      <c r="H185" s="112"/>
      <c r="I185" s="112"/>
      <c r="J185" s="112"/>
      <c r="K185" s="112"/>
    </row>
    <row r="186" spans="1:11" ht="13.5" thickBot="1">
      <c r="A186" s="110"/>
      <c r="B186" s="113"/>
      <c r="C186" s="418" t="s">
        <v>1249</v>
      </c>
      <c r="D186" s="418"/>
      <c r="E186" s="418"/>
      <c r="F186" s="418"/>
      <c r="G186" s="418"/>
      <c r="H186" s="418"/>
      <c r="I186" s="418"/>
      <c r="J186" s="418"/>
      <c r="K186" s="116"/>
    </row>
    <row r="187" spans="1:11" ht="13.5" thickBot="1">
      <c r="A187" s="110"/>
      <c r="B187" s="113"/>
      <c r="C187" s="420"/>
      <c r="D187" s="421"/>
      <c r="E187" s="420"/>
      <c r="F187" s="421"/>
      <c r="G187" s="420"/>
      <c r="H187" s="421"/>
      <c r="I187" s="420"/>
      <c r="J187" s="421"/>
      <c r="K187" s="116"/>
    </row>
    <row r="188" spans="1:11" ht="12.75">
      <c r="A188" s="422" t="s">
        <v>1727</v>
      </c>
      <c r="B188" s="104"/>
      <c r="C188" s="324"/>
      <c r="D188" s="325"/>
      <c r="E188" s="325"/>
      <c r="F188" s="325"/>
      <c r="G188" s="325"/>
      <c r="H188" s="325"/>
      <c r="I188" s="325"/>
      <c r="J188" s="395"/>
      <c r="K188" s="116"/>
    </row>
    <row r="189" spans="1:11" ht="12.75">
      <c r="A189" s="422"/>
      <c r="B189" s="105"/>
      <c r="C189" s="326"/>
      <c r="D189" s="327"/>
      <c r="E189" s="327"/>
      <c r="F189" s="327"/>
      <c r="G189" s="327"/>
      <c r="H189" s="327"/>
      <c r="I189" s="327"/>
      <c r="J189" s="396"/>
      <c r="K189" s="116"/>
    </row>
    <row r="190" spans="1:11" ht="12.75">
      <c r="A190" s="422"/>
      <c r="B190" s="105"/>
      <c r="C190" s="326"/>
      <c r="D190" s="327"/>
      <c r="E190" s="327"/>
      <c r="F190" s="327"/>
      <c r="G190" s="327"/>
      <c r="H190" s="327"/>
      <c r="I190" s="327"/>
      <c r="J190" s="396"/>
      <c r="K190" s="116"/>
    </row>
    <row r="191" spans="1:11" ht="12.75">
      <c r="A191" s="422"/>
      <c r="B191" s="105"/>
      <c r="C191" s="326"/>
      <c r="D191" s="327"/>
      <c r="E191" s="327"/>
      <c r="F191" s="327"/>
      <c r="G191" s="327"/>
      <c r="H191" s="327"/>
      <c r="I191" s="327"/>
      <c r="J191" s="396"/>
      <c r="K191" s="118"/>
    </row>
    <row r="192" spans="1:11" ht="13.5" thickBot="1">
      <c r="A192" s="422"/>
      <c r="B192" s="106"/>
      <c r="C192" s="397"/>
      <c r="D192" s="398"/>
      <c r="E192" s="398"/>
      <c r="F192" s="398"/>
      <c r="G192" s="398"/>
      <c r="H192" s="398"/>
      <c r="I192" s="398"/>
      <c r="J192" s="399"/>
      <c r="K192" s="118"/>
    </row>
    <row r="193" spans="1:11" ht="12.75">
      <c r="A193" s="110"/>
      <c r="B193" s="117"/>
      <c r="C193" s="117"/>
      <c r="D193" s="117"/>
      <c r="E193" s="117"/>
      <c r="F193" s="117"/>
      <c r="G193" s="117"/>
      <c r="H193" s="117"/>
      <c r="I193" s="117"/>
      <c r="J193" s="117"/>
      <c r="K193" s="118"/>
    </row>
    <row r="194" spans="1:11" ht="13.5" thickBot="1">
      <c r="A194" s="110"/>
      <c r="B194" s="117"/>
      <c r="C194" s="418" t="s">
        <v>1249</v>
      </c>
      <c r="D194" s="418"/>
      <c r="E194" s="418"/>
      <c r="F194" s="418"/>
      <c r="G194" s="418"/>
      <c r="H194" s="418"/>
      <c r="I194" s="418"/>
      <c r="J194" s="418"/>
      <c r="K194" s="118"/>
    </row>
    <row r="195" spans="1:11" ht="13.5" thickBot="1">
      <c r="A195" s="110"/>
      <c r="B195" s="113"/>
      <c r="C195" s="420"/>
      <c r="D195" s="421"/>
      <c r="E195" s="420"/>
      <c r="F195" s="421"/>
      <c r="G195" s="420"/>
      <c r="H195" s="421"/>
      <c r="I195" s="420"/>
      <c r="J195" s="421"/>
      <c r="K195" s="116"/>
    </row>
    <row r="196" spans="1:11" ht="12.75">
      <c r="A196" s="422" t="s">
        <v>1727</v>
      </c>
      <c r="B196" s="104"/>
      <c r="C196" s="324"/>
      <c r="D196" s="325"/>
      <c r="E196" s="325"/>
      <c r="F196" s="325"/>
      <c r="G196" s="325"/>
      <c r="H196" s="325"/>
      <c r="I196" s="325"/>
      <c r="J196" s="395"/>
      <c r="K196" s="116"/>
    </row>
    <row r="197" spans="1:11" ht="12.75">
      <c r="A197" s="422"/>
      <c r="B197" s="105"/>
      <c r="C197" s="326"/>
      <c r="D197" s="327"/>
      <c r="E197" s="327"/>
      <c r="F197" s="327"/>
      <c r="G197" s="327"/>
      <c r="H197" s="327"/>
      <c r="I197" s="327"/>
      <c r="J197" s="396"/>
      <c r="K197" s="116"/>
    </row>
    <row r="198" spans="1:11" ht="12.75">
      <c r="A198" s="422"/>
      <c r="B198" s="105"/>
      <c r="C198" s="326"/>
      <c r="D198" s="327"/>
      <c r="E198" s="327"/>
      <c r="F198" s="327"/>
      <c r="G198" s="327"/>
      <c r="H198" s="327"/>
      <c r="I198" s="327"/>
      <c r="J198" s="396"/>
      <c r="K198" s="116"/>
    </row>
    <row r="199" spans="1:11" ht="12.75">
      <c r="A199" s="422"/>
      <c r="B199" s="105"/>
      <c r="C199" s="326"/>
      <c r="D199" s="327"/>
      <c r="E199" s="327"/>
      <c r="F199" s="327"/>
      <c r="G199" s="327"/>
      <c r="H199" s="327"/>
      <c r="I199" s="327"/>
      <c r="J199" s="396"/>
      <c r="K199" s="118"/>
    </row>
    <row r="200" spans="1:11" ht="13.5" thickBot="1">
      <c r="A200" s="422"/>
      <c r="B200" s="106"/>
      <c r="C200" s="397"/>
      <c r="D200" s="398"/>
      <c r="E200" s="398"/>
      <c r="F200" s="398"/>
      <c r="G200" s="398"/>
      <c r="H200" s="398"/>
      <c r="I200" s="398"/>
      <c r="J200" s="399"/>
      <c r="K200" s="118"/>
    </row>
    <row r="201" spans="1:11" ht="12.75">
      <c r="A201" s="110"/>
      <c r="B201" s="117"/>
      <c r="C201" s="117"/>
      <c r="D201" s="117"/>
      <c r="E201" s="117"/>
      <c r="F201" s="117"/>
      <c r="G201" s="117"/>
      <c r="H201" s="117"/>
      <c r="I201" s="117"/>
      <c r="J201" s="117"/>
      <c r="K201" s="118"/>
    </row>
    <row r="202" spans="1:11" ht="12.75">
      <c r="A202" s="110"/>
      <c r="B202" s="117"/>
      <c r="C202" s="117"/>
      <c r="D202" s="117"/>
      <c r="E202" s="117"/>
      <c r="F202" s="117"/>
      <c r="G202" s="117"/>
      <c r="H202" s="117"/>
      <c r="I202" s="117"/>
      <c r="J202" s="117"/>
      <c r="K202" s="118"/>
    </row>
    <row r="203" spans="1:11" ht="12.75">
      <c r="A203" s="122" t="s">
        <v>1069</v>
      </c>
      <c r="B203" s="114"/>
      <c r="C203" s="114"/>
      <c r="D203" s="114"/>
      <c r="E203" s="114"/>
      <c r="F203" s="114"/>
      <c r="G203" s="114"/>
      <c r="H203" s="114"/>
      <c r="I203" s="114"/>
      <c r="J203" s="114"/>
      <c r="K203" s="114"/>
    </row>
    <row r="204" spans="1:11" ht="12.75">
      <c r="A204" s="332"/>
      <c r="B204" s="333"/>
      <c r="C204" s="333"/>
      <c r="D204" s="333"/>
      <c r="E204" s="333"/>
      <c r="F204" s="333"/>
      <c r="G204" s="333"/>
      <c r="H204" s="333"/>
      <c r="I204" s="333"/>
      <c r="J204" s="333"/>
      <c r="K204" s="334"/>
    </row>
    <row r="205" spans="1:11" ht="12.75">
      <c r="A205" s="335"/>
      <c r="B205" s="336"/>
      <c r="C205" s="336"/>
      <c r="D205" s="336"/>
      <c r="E205" s="336"/>
      <c r="F205" s="336"/>
      <c r="G205" s="336"/>
      <c r="H205" s="336"/>
      <c r="I205" s="336"/>
      <c r="J205" s="336"/>
      <c r="K205" s="337"/>
    </row>
    <row r="206" spans="1:11" ht="12.75">
      <c r="A206" s="335"/>
      <c r="B206" s="336"/>
      <c r="C206" s="336"/>
      <c r="D206" s="336"/>
      <c r="E206" s="336"/>
      <c r="F206" s="336"/>
      <c r="G206" s="336"/>
      <c r="H206" s="336"/>
      <c r="I206" s="336"/>
      <c r="J206" s="336"/>
      <c r="K206" s="337"/>
    </row>
    <row r="207" spans="1:11" ht="12.75">
      <c r="A207" s="335"/>
      <c r="B207" s="336"/>
      <c r="C207" s="336"/>
      <c r="D207" s="336"/>
      <c r="E207" s="336"/>
      <c r="F207" s="336"/>
      <c r="G207" s="336"/>
      <c r="H207" s="336"/>
      <c r="I207" s="336"/>
      <c r="J207" s="336"/>
      <c r="K207" s="337"/>
    </row>
    <row r="208" spans="1:11" ht="12.75">
      <c r="A208" s="335"/>
      <c r="B208" s="336"/>
      <c r="C208" s="336"/>
      <c r="D208" s="336"/>
      <c r="E208" s="336"/>
      <c r="F208" s="336"/>
      <c r="G208" s="336"/>
      <c r="H208" s="336"/>
      <c r="I208" s="336"/>
      <c r="J208" s="336"/>
      <c r="K208" s="337"/>
    </row>
    <row r="209" spans="1:11" ht="12.75">
      <c r="A209" s="335"/>
      <c r="B209" s="336"/>
      <c r="C209" s="336"/>
      <c r="D209" s="336"/>
      <c r="E209" s="336"/>
      <c r="F209" s="336"/>
      <c r="G209" s="336"/>
      <c r="H209" s="336"/>
      <c r="I209" s="336"/>
      <c r="J209" s="336"/>
      <c r="K209" s="337"/>
    </row>
    <row r="210" spans="1:11" ht="12.75">
      <c r="A210" s="335"/>
      <c r="B210" s="336"/>
      <c r="C210" s="336"/>
      <c r="D210" s="336"/>
      <c r="E210" s="336"/>
      <c r="F210" s="336"/>
      <c r="G210" s="336"/>
      <c r="H210" s="336"/>
      <c r="I210" s="336"/>
      <c r="J210" s="336"/>
      <c r="K210" s="337"/>
    </row>
    <row r="211" spans="1:11" ht="12.75">
      <c r="A211" s="335"/>
      <c r="B211" s="336"/>
      <c r="C211" s="336"/>
      <c r="D211" s="336"/>
      <c r="E211" s="336"/>
      <c r="F211" s="336"/>
      <c r="G211" s="336"/>
      <c r="H211" s="336"/>
      <c r="I211" s="336"/>
      <c r="J211" s="336"/>
      <c r="K211" s="337"/>
    </row>
    <row r="212" spans="1:11" ht="12.75">
      <c r="A212" s="338"/>
      <c r="B212" s="339"/>
      <c r="C212" s="339"/>
      <c r="D212" s="339"/>
      <c r="E212" s="339"/>
      <c r="F212" s="339"/>
      <c r="G212" s="339"/>
      <c r="H212" s="339"/>
      <c r="I212" s="339"/>
      <c r="J212" s="339"/>
      <c r="K212" s="340"/>
    </row>
    <row r="213" spans="1:11" ht="12.75">
      <c r="A213" s="423" t="s">
        <v>1250</v>
      </c>
      <c r="B213" s="423"/>
      <c r="C213" s="423"/>
      <c r="D213" s="423"/>
      <c r="E213" s="423"/>
      <c r="F213" s="423"/>
      <c r="G213" s="423"/>
      <c r="H213" s="423"/>
      <c r="I213" s="423"/>
      <c r="J213" s="423"/>
      <c r="K213" s="423"/>
    </row>
    <row r="214" spans="1:11" ht="12.75">
      <c r="A214" s="111"/>
      <c r="B214" s="111"/>
      <c r="C214" s="111"/>
      <c r="D214" s="111"/>
      <c r="E214" s="111"/>
      <c r="F214" s="111"/>
      <c r="G214" s="111"/>
      <c r="H214" s="111"/>
      <c r="I214" s="111"/>
      <c r="J214" s="111"/>
      <c r="K214" s="111"/>
    </row>
    <row r="215" spans="1:11" ht="12.75">
      <c r="A215" s="423" t="s">
        <v>1911</v>
      </c>
      <c r="B215" s="423"/>
      <c r="C215" s="423"/>
      <c r="D215" s="423"/>
      <c r="E215" s="423"/>
      <c r="F215" s="423"/>
      <c r="G215" s="423"/>
      <c r="H215" s="423"/>
      <c r="I215" s="110"/>
      <c r="J215" s="110"/>
      <c r="K215" s="110"/>
    </row>
    <row r="216" spans="1:11" ht="12.75">
      <c r="A216" s="417" t="s">
        <v>1616</v>
      </c>
      <c r="B216" s="417"/>
      <c r="C216" s="417"/>
      <c r="D216" s="417"/>
      <c r="E216" s="417"/>
      <c r="F216" s="417"/>
      <c r="G216" s="417"/>
      <c r="H216" s="417"/>
      <c r="I216" s="417"/>
      <c r="J216" s="417"/>
      <c r="K216" s="417"/>
    </row>
    <row r="217" spans="1:12" ht="29.25" customHeight="1">
      <c r="A217" s="330" t="s">
        <v>521</v>
      </c>
      <c r="B217" s="330"/>
      <c r="C217" s="330"/>
      <c r="D217" s="330"/>
      <c r="E217" s="330"/>
      <c r="F217" s="330"/>
      <c r="G217" s="330"/>
      <c r="H217" s="330"/>
      <c r="I217" s="330"/>
      <c r="J217" s="330"/>
      <c r="K217" s="330"/>
      <c r="L217" s="110"/>
    </row>
    <row r="218" spans="1:11" ht="12.75">
      <c r="A218" s="110"/>
      <c r="B218" s="110"/>
      <c r="C218" s="110"/>
      <c r="D218" s="110"/>
      <c r="E218" s="110"/>
      <c r="F218" s="110"/>
      <c r="G218" s="110"/>
      <c r="H218" s="110"/>
      <c r="I218" s="110"/>
      <c r="J218" s="110"/>
      <c r="K218" s="110"/>
    </row>
    <row r="219" spans="1:11" ht="12.75">
      <c r="A219" s="110"/>
      <c r="B219" s="417"/>
      <c r="C219" s="110"/>
      <c r="D219" s="342" t="s">
        <v>1314</v>
      </c>
      <c r="E219" s="342"/>
      <c r="F219" s="342"/>
      <c r="G219" s="342"/>
      <c r="H219" s="342"/>
      <c r="I219" s="342"/>
      <c r="J219" s="342"/>
      <c r="K219" s="342"/>
    </row>
    <row r="220" spans="1:11" ht="12.75">
      <c r="A220" s="110"/>
      <c r="B220" s="417"/>
      <c r="C220" s="110"/>
      <c r="D220" s="342"/>
      <c r="E220" s="342"/>
      <c r="F220" s="342"/>
      <c r="G220" s="342"/>
      <c r="H220" s="342"/>
      <c r="I220" s="342"/>
      <c r="J220" s="342"/>
      <c r="K220" s="342"/>
    </row>
    <row r="221" spans="1:11" ht="12.75">
      <c r="A221" s="110"/>
      <c r="B221" s="417"/>
      <c r="C221" s="110"/>
      <c r="D221" s="342"/>
      <c r="E221" s="342"/>
      <c r="F221" s="342"/>
      <c r="G221" s="342"/>
      <c r="H221" s="342"/>
      <c r="I221" s="342"/>
      <c r="J221" s="342"/>
      <c r="K221" s="342"/>
    </row>
    <row r="222" spans="1:11" ht="12.75">
      <c r="A222" s="110"/>
      <c r="B222" s="417"/>
      <c r="C222" s="110"/>
      <c r="D222" s="113"/>
      <c r="E222" s="112"/>
      <c r="F222" s="112"/>
      <c r="G222" s="112"/>
      <c r="H222" s="112"/>
      <c r="I222" s="112"/>
      <c r="J222" s="112"/>
      <c r="K222" s="112"/>
    </row>
    <row r="223" spans="1:11" ht="12.75">
      <c r="A223" s="110"/>
      <c r="B223" s="417"/>
      <c r="C223" s="110"/>
      <c r="D223" s="419" t="s">
        <v>1964</v>
      </c>
      <c r="E223" s="419"/>
      <c r="F223" s="419"/>
      <c r="G223" s="419"/>
      <c r="H223" s="419"/>
      <c r="I223" s="419"/>
      <c r="J223" s="419"/>
      <c r="K223" s="419"/>
    </row>
    <row r="224" spans="1:11" ht="12.75">
      <c r="A224" s="110"/>
      <c r="B224" s="110"/>
      <c r="C224" s="110"/>
      <c r="D224" s="419"/>
      <c r="E224" s="419"/>
      <c r="F224" s="419"/>
      <c r="G224" s="419"/>
      <c r="H224" s="419"/>
      <c r="I224" s="419"/>
      <c r="J224" s="419"/>
      <c r="K224" s="419"/>
    </row>
    <row r="225" spans="1:11" ht="26.25" customHeight="1">
      <c r="A225" s="114"/>
      <c r="B225" s="114"/>
      <c r="C225" s="114"/>
      <c r="D225" s="419"/>
      <c r="E225" s="419"/>
      <c r="F225" s="419"/>
      <c r="G225" s="419"/>
      <c r="H225" s="419"/>
      <c r="I225" s="419"/>
      <c r="J225" s="419"/>
      <c r="K225" s="419"/>
    </row>
    <row r="226" spans="1:11" ht="12.75">
      <c r="A226" s="114"/>
      <c r="B226" s="114"/>
      <c r="C226" s="114"/>
      <c r="D226" s="112"/>
      <c r="E226" s="112"/>
      <c r="F226" s="112"/>
      <c r="G226" s="112"/>
      <c r="H226" s="112"/>
      <c r="I226" s="112"/>
      <c r="J226" s="112"/>
      <c r="K226" s="112"/>
    </row>
    <row r="227" spans="1:11" ht="12.75">
      <c r="A227" s="114"/>
      <c r="B227" s="114"/>
      <c r="C227" s="418" t="s">
        <v>1251</v>
      </c>
      <c r="D227" s="418"/>
      <c r="E227" s="418"/>
      <c r="F227" s="418"/>
      <c r="G227" s="418"/>
      <c r="H227" s="418"/>
      <c r="I227" s="418"/>
      <c r="J227" s="418"/>
      <c r="K227" s="112"/>
    </row>
    <row r="228" spans="1:11" ht="13.5" thickBot="1">
      <c r="A228" s="114"/>
      <c r="B228" s="114"/>
      <c r="C228" s="115"/>
      <c r="D228" s="115"/>
      <c r="E228" s="115"/>
      <c r="F228" s="115"/>
      <c r="G228" s="115"/>
      <c r="H228" s="115"/>
      <c r="I228" s="115"/>
      <c r="J228" s="115"/>
      <c r="K228" s="112"/>
    </row>
    <row r="229" spans="1:11" ht="13.5" thickBot="1">
      <c r="A229" s="110"/>
      <c r="B229" s="113"/>
      <c r="C229" s="424" t="s">
        <v>210</v>
      </c>
      <c r="D229" s="425"/>
      <c r="E229" s="425"/>
      <c r="F229" s="425"/>
      <c r="G229" s="425"/>
      <c r="H229" s="425"/>
      <c r="I229" s="425"/>
      <c r="J229" s="426"/>
      <c r="K229" s="116"/>
    </row>
    <row r="230" spans="1:11" ht="13.5" thickBot="1">
      <c r="A230" s="110"/>
      <c r="B230" s="113"/>
      <c r="C230" s="427"/>
      <c r="D230" s="428"/>
      <c r="E230" s="427"/>
      <c r="F230" s="428"/>
      <c r="G230" s="427"/>
      <c r="H230" s="428"/>
      <c r="I230" s="427"/>
      <c r="J230" s="428"/>
      <c r="K230" s="116"/>
    </row>
    <row r="231" spans="1:11" ht="12.75">
      <c r="A231" s="422" t="s">
        <v>1727</v>
      </c>
      <c r="B231" s="104"/>
      <c r="C231" s="324"/>
      <c r="D231" s="325"/>
      <c r="E231" s="325"/>
      <c r="F231" s="325"/>
      <c r="G231" s="325"/>
      <c r="H231" s="325"/>
      <c r="I231" s="325"/>
      <c r="J231" s="395"/>
      <c r="K231" s="116"/>
    </row>
    <row r="232" spans="1:11" ht="12.75">
      <c r="A232" s="422"/>
      <c r="B232" s="105"/>
      <c r="C232" s="326"/>
      <c r="D232" s="327"/>
      <c r="E232" s="327"/>
      <c r="F232" s="327"/>
      <c r="G232" s="327"/>
      <c r="H232" s="327"/>
      <c r="I232" s="327"/>
      <c r="J232" s="396"/>
      <c r="K232" s="116"/>
    </row>
    <row r="233" spans="1:11" ht="12.75">
      <c r="A233" s="422"/>
      <c r="B233" s="105"/>
      <c r="C233" s="326"/>
      <c r="D233" s="327"/>
      <c r="E233" s="327"/>
      <c r="F233" s="327"/>
      <c r="G233" s="327"/>
      <c r="H233" s="327"/>
      <c r="I233" s="327"/>
      <c r="J233" s="396"/>
      <c r="K233" s="116"/>
    </row>
    <row r="234" spans="1:11" ht="12.75">
      <c r="A234" s="422"/>
      <c r="B234" s="105"/>
      <c r="C234" s="326"/>
      <c r="D234" s="327"/>
      <c r="E234" s="327"/>
      <c r="F234" s="327"/>
      <c r="G234" s="327"/>
      <c r="H234" s="327"/>
      <c r="I234" s="327"/>
      <c r="J234" s="396"/>
      <c r="K234" s="118"/>
    </row>
    <row r="235" spans="1:11" ht="13.5" thickBot="1">
      <c r="A235" s="422"/>
      <c r="B235" s="106"/>
      <c r="C235" s="397"/>
      <c r="D235" s="398"/>
      <c r="E235" s="398"/>
      <c r="F235" s="398"/>
      <c r="G235" s="398"/>
      <c r="H235" s="398"/>
      <c r="I235" s="398"/>
      <c r="J235" s="399"/>
      <c r="K235" s="118"/>
    </row>
    <row r="236" spans="1:11" ht="13.5" thickBot="1">
      <c r="A236" s="110"/>
      <c r="B236" s="117"/>
      <c r="C236" s="117"/>
      <c r="D236" s="117"/>
      <c r="E236" s="117"/>
      <c r="F236" s="117"/>
      <c r="G236" s="117"/>
      <c r="H236" s="117"/>
      <c r="I236" s="117"/>
      <c r="J236" s="117"/>
      <c r="K236" s="118"/>
    </row>
    <row r="237" spans="1:11" ht="13.5" thickBot="1">
      <c r="A237" s="110"/>
      <c r="B237" s="113"/>
      <c r="C237" s="424" t="s">
        <v>211</v>
      </c>
      <c r="D237" s="425"/>
      <c r="E237" s="425"/>
      <c r="F237" s="425"/>
      <c r="G237" s="425"/>
      <c r="H237" s="425"/>
      <c r="I237" s="425"/>
      <c r="J237" s="426"/>
      <c r="K237" s="116"/>
    </row>
    <row r="238" spans="1:11" ht="13.5" thickBot="1">
      <c r="A238" s="110"/>
      <c r="B238" s="113"/>
      <c r="C238" s="427"/>
      <c r="D238" s="428"/>
      <c r="E238" s="427"/>
      <c r="F238" s="428"/>
      <c r="G238" s="427"/>
      <c r="H238" s="428"/>
      <c r="I238" s="427"/>
      <c r="J238" s="428"/>
      <c r="K238" s="116"/>
    </row>
    <row r="239" spans="1:11" ht="12.75">
      <c r="A239" s="422" t="s">
        <v>1727</v>
      </c>
      <c r="B239" s="104"/>
      <c r="C239" s="324"/>
      <c r="D239" s="325"/>
      <c r="E239" s="325"/>
      <c r="F239" s="325"/>
      <c r="G239" s="325"/>
      <c r="H239" s="325"/>
      <c r="I239" s="325"/>
      <c r="J239" s="395"/>
      <c r="K239" s="116"/>
    </row>
    <row r="240" spans="1:11" ht="12.75">
      <c r="A240" s="422"/>
      <c r="B240" s="105"/>
      <c r="C240" s="326"/>
      <c r="D240" s="327"/>
      <c r="E240" s="327"/>
      <c r="F240" s="327"/>
      <c r="G240" s="327"/>
      <c r="H240" s="327"/>
      <c r="I240" s="327"/>
      <c r="J240" s="396"/>
      <c r="K240" s="116"/>
    </row>
    <row r="241" spans="1:11" ht="12.75">
      <c r="A241" s="422"/>
      <c r="B241" s="105"/>
      <c r="C241" s="326"/>
      <c r="D241" s="327"/>
      <c r="E241" s="327"/>
      <c r="F241" s="327"/>
      <c r="G241" s="327"/>
      <c r="H241" s="327"/>
      <c r="I241" s="327"/>
      <c r="J241" s="396"/>
      <c r="K241" s="116"/>
    </row>
    <row r="242" spans="1:11" ht="12.75">
      <c r="A242" s="422"/>
      <c r="B242" s="105"/>
      <c r="C242" s="326"/>
      <c r="D242" s="327"/>
      <c r="E242" s="327"/>
      <c r="F242" s="327"/>
      <c r="G242" s="327"/>
      <c r="H242" s="327"/>
      <c r="I242" s="327"/>
      <c r="J242" s="396"/>
      <c r="K242" s="118"/>
    </row>
    <row r="243" spans="1:11" ht="13.5" thickBot="1">
      <c r="A243" s="422"/>
      <c r="B243" s="106"/>
      <c r="C243" s="397"/>
      <c r="D243" s="398"/>
      <c r="E243" s="398"/>
      <c r="F243" s="398"/>
      <c r="G243" s="398"/>
      <c r="H243" s="398"/>
      <c r="I243" s="398"/>
      <c r="J243" s="399"/>
      <c r="K243" s="118"/>
    </row>
    <row r="244" spans="1:11" ht="12.75">
      <c r="A244" s="110"/>
      <c r="B244" s="117"/>
      <c r="C244" s="117"/>
      <c r="D244" s="117"/>
      <c r="E244" s="117"/>
      <c r="F244" s="117"/>
      <c r="G244" s="117"/>
      <c r="H244" s="117"/>
      <c r="I244" s="117"/>
      <c r="J244" s="117"/>
      <c r="K244" s="118"/>
    </row>
    <row r="245" spans="1:11" ht="12.75" customHeight="1">
      <c r="A245" s="402" t="s">
        <v>1965</v>
      </c>
      <c r="B245" s="402"/>
      <c r="C245" s="402"/>
      <c r="D245" s="402"/>
      <c r="E245" s="402"/>
      <c r="F245" s="402"/>
      <c r="G245" s="402"/>
      <c r="H245" s="402"/>
      <c r="I245" s="402"/>
      <c r="J245" s="402"/>
      <c r="K245" s="402"/>
    </row>
    <row r="246" spans="1:11" ht="27" customHeight="1">
      <c r="A246" s="402"/>
      <c r="B246" s="402"/>
      <c r="C246" s="402"/>
      <c r="D246" s="402"/>
      <c r="E246" s="402"/>
      <c r="F246" s="402"/>
      <c r="G246" s="402"/>
      <c r="H246" s="402"/>
      <c r="I246" s="402"/>
      <c r="J246" s="402"/>
      <c r="K246" s="402"/>
    </row>
    <row r="247" spans="1:11" ht="12.75">
      <c r="A247" s="110"/>
      <c r="B247" s="117"/>
      <c r="C247" s="117"/>
      <c r="D247" s="117"/>
      <c r="E247" s="117"/>
      <c r="F247" s="117"/>
      <c r="G247" s="117"/>
      <c r="H247" s="117"/>
      <c r="I247" s="117"/>
      <c r="J247" s="117"/>
      <c r="K247" s="118"/>
    </row>
    <row r="248" spans="1:11" ht="12.75">
      <c r="A248" s="110"/>
      <c r="B248" s="117"/>
      <c r="C248" s="117"/>
      <c r="D248" s="117"/>
      <c r="E248" s="117"/>
      <c r="F248" s="117"/>
      <c r="G248" s="117"/>
      <c r="H248" s="117"/>
      <c r="I248" s="117"/>
      <c r="J248" s="117"/>
      <c r="K248" s="118"/>
    </row>
    <row r="249" spans="1:11" ht="12.75">
      <c r="A249" s="111" t="s">
        <v>1252</v>
      </c>
      <c r="B249" s="117"/>
      <c r="C249" s="117"/>
      <c r="D249" s="117"/>
      <c r="E249" s="117"/>
      <c r="F249" s="117"/>
      <c r="G249" s="117"/>
      <c r="H249" s="117"/>
      <c r="I249" s="117"/>
      <c r="J249" s="117"/>
      <c r="K249" s="118"/>
    </row>
    <row r="250" spans="1:11" ht="12.75">
      <c r="A250" s="332"/>
      <c r="B250" s="333"/>
      <c r="C250" s="333"/>
      <c r="D250" s="333"/>
      <c r="E250" s="333"/>
      <c r="F250" s="333"/>
      <c r="G250" s="333"/>
      <c r="H250" s="333"/>
      <c r="I250" s="333"/>
      <c r="J250" s="333"/>
      <c r="K250" s="334"/>
    </row>
    <row r="251" spans="1:11" ht="12.75">
      <c r="A251" s="335"/>
      <c r="B251" s="336"/>
      <c r="C251" s="336"/>
      <c r="D251" s="336"/>
      <c r="E251" s="336"/>
      <c r="F251" s="336"/>
      <c r="G251" s="336"/>
      <c r="H251" s="336"/>
      <c r="I251" s="336"/>
      <c r="J251" s="336"/>
      <c r="K251" s="337"/>
    </row>
    <row r="252" spans="1:11" ht="12.75">
      <c r="A252" s="335"/>
      <c r="B252" s="336"/>
      <c r="C252" s="336"/>
      <c r="D252" s="336"/>
      <c r="E252" s="336"/>
      <c r="F252" s="336"/>
      <c r="G252" s="336"/>
      <c r="H252" s="336"/>
      <c r="I252" s="336"/>
      <c r="J252" s="336"/>
      <c r="K252" s="337"/>
    </row>
    <row r="253" spans="1:11" ht="12.75">
      <c r="A253" s="335"/>
      <c r="B253" s="336"/>
      <c r="C253" s="336"/>
      <c r="D253" s="336"/>
      <c r="E253" s="336"/>
      <c r="F253" s="336"/>
      <c r="G253" s="336"/>
      <c r="H253" s="336"/>
      <c r="I253" s="336"/>
      <c r="J253" s="336"/>
      <c r="K253" s="337"/>
    </row>
    <row r="254" spans="1:11" ht="12.75">
      <c r="A254" s="335"/>
      <c r="B254" s="336"/>
      <c r="C254" s="336"/>
      <c r="D254" s="336"/>
      <c r="E254" s="336"/>
      <c r="F254" s="336"/>
      <c r="G254" s="336"/>
      <c r="H254" s="336"/>
      <c r="I254" s="336"/>
      <c r="J254" s="336"/>
      <c r="K254" s="337"/>
    </row>
    <row r="255" spans="1:11" ht="12.75">
      <c r="A255" s="335"/>
      <c r="B255" s="336"/>
      <c r="C255" s="336"/>
      <c r="D255" s="336"/>
      <c r="E255" s="336"/>
      <c r="F255" s="336"/>
      <c r="G255" s="336"/>
      <c r="H255" s="336"/>
      <c r="I255" s="336"/>
      <c r="J255" s="336"/>
      <c r="K255" s="337"/>
    </row>
    <row r="256" spans="1:11" ht="12.75">
      <c r="A256" s="335"/>
      <c r="B256" s="336"/>
      <c r="C256" s="336"/>
      <c r="D256" s="336"/>
      <c r="E256" s="336"/>
      <c r="F256" s="336"/>
      <c r="G256" s="336"/>
      <c r="H256" s="336"/>
      <c r="I256" s="336"/>
      <c r="J256" s="336"/>
      <c r="K256" s="337"/>
    </row>
    <row r="257" spans="1:11" ht="12.75">
      <c r="A257" s="335"/>
      <c r="B257" s="336"/>
      <c r="C257" s="336"/>
      <c r="D257" s="336"/>
      <c r="E257" s="336"/>
      <c r="F257" s="336"/>
      <c r="G257" s="336"/>
      <c r="H257" s="336"/>
      <c r="I257" s="336"/>
      <c r="J257" s="336"/>
      <c r="K257" s="337"/>
    </row>
    <row r="258" spans="1:11" ht="12.75">
      <c r="A258" s="338"/>
      <c r="B258" s="339"/>
      <c r="C258" s="339"/>
      <c r="D258" s="339"/>
      <c r="E258" s="339"/>
      <c r="F258" s="339"/>
      <c r="G258" s="339"/>
      <c r="H258" s="339"/>
      <c r="I258" s="339"/>
      <c r="J258" s="339"/>
      <c r="K258" s="340"/>
    </row>
  </sheetData>
  <sheetProtection/>
  <mergeCells count="271">
    <mergeCell ref="C243:D243"/>
    <mergeCell ref="A250:K258"/>
    <mergeCell ref="A2:C2"/>
    <mergeCell ref="I241:J241"/>
    <mergeCell ref="C242:D242"/>
    <mergeCell ref="E242:F242"/>
    <mergeCell ref="G242:H242"/>
    <mergeCell ref="I242:J242"/>
    <mergeCell ref="I239:J239"/>
    <mergeCell ref="A239:A243"/>
    <mergeCell ref="C241:D241"/>
    <mergeCell ref="E241:F241"/>
    <mergeCell ref="G241:H241"/>
    <mergeCell ref="C240:D240"/>
    <mergeCell ref="G240:H240"/>
    <mergeCell ref="E240:F240"/>
    <mergeCell ref="I240:J240"/>
    <mergeCell ref="C239:D239"/>
    <mergeCell ref="E239:F239"/>
    <mergeCell ref="G239:H239"/>
    <mergeCell ref="C238:D238"/>
    <mergeCell ref="E238:F238"/>
    <mergeCell ref="G238:H238"/>
    <mergeCell ref="I238:J238"/>
    <mergeCell ref="I243:J243"/>
    <mergeCell ref="I233:J233"/>
    <mergeCell ref="C234:D234"/>
    <mergeCell ref="E234:F234"/>
    <mergeCell ref="G234:H234"/>
    <mergeCell ref="I234:J234"/>
    <mergeCell ref="E243:F243"/>
    <mergeCell ref="G243:H243"/>
    <mergeCell ref="I235:J235"/>
    <mergeCell ref="C237:J237"/>
    <mergeCell ref="I231:J231"/>
    <mergeCell ref="C232:D232"/>
    <mergeCell ref="E232:F232"/>
    <mergeCell ref="G232:H232"/>
    <mergeCell ref="I232:J232"/>
    <mergeCell ref="A231:A235"/>
    <mergeCell ref="C231:D231"/>
    <mergeCell ref="E231:F231"/>
    <mergeCell ref="G231:H231"/>
    <mergeCell ref="C233:D233"/>
    <mergeCell ref="E233:F233"/>
    <mergeCell ref="G233:H233"/>
    <mergeCell ref="C235:D235"/>
    <mergeCell ref="E235:F235"/>
    <mergeCell ref="G235:H235"/>
    <mergeCell ref="C227:J227"/>
    <mergeCell ref="C229:J229"/>
    <mergeCell ref="C230:D230"/>
    <mergeCell ref="E230:F230"/>
    <mergeCell ref="G230:H230"/>
    <mergeCell ref="I230:J230"/>
    <mergeCell ref="A216:K216"/>
    <mergeCell ref="B219:B223"/>
    <mergeCell ref="D219:K221"/>
    <mergeCell ref="D223:K225"/>
    <mergeCell ref="I200:J200"/>
    <mergeCell ref="A204:K212"/>
    <mergeCell ref="A213:K213"/>
    <mergeCell ref="A215:H215"/>
    <mergeCell ref="A196:A200"/>
    <mergeCell ref="C200:D200"/>
    <mergeCell ref="E200:F200"/>
    <mergeCell ref="G200:H200"/>
    <mergeCell ref="I198:J198"/>
    <mergeCell ref="C199:D199"/>
    <mergeCell ref="E199:F199"/>
    <mergeCell ref="G199:H199"/>
    <mergeCell ref="I199:J199"/>
    <mergeCell ref="C198:D198"/>
    <mergeCell ref="E198:F198"/>
    <mergeCell ref="G198:H198"/>
    <mergeCell ref="I196:J196"/>
    <mergeCell ref="C197:D197"/>
    <mergeCell ref="E197:F197"/>
    <mergeCell ref="G197:H197"/>
    <mergeCell ref="I197:J197"/>
    <mergeCell ref="C196:D196"/>
    <mergeCell ref="E196:F196"/>
    <mergeCell ref="G196:H196"/>
    <mergeCell ref="I192:J192"/>
    <mergeCell ref="C194:J194"/>
    <mergeCell ref="C195:D195"/>
    <mergeCell ref="E195:F195"/>
    <mergeCell ref="G195:H195"/>
    <mergeCell ref="I195:J195"/>
    <mergeCell ref="I190:J190"/>
    <mergeCell ref="C191:D191"/>
    <mergeCell ref="E191:F191"/>
    <mergeCell ref="G191:H191"/>
    <mergeCell ref="I191:J191"/>
    <mergeCell ref="I188:J188"/>
    <mergeCell ref="C189:D189"/>
    <mergeCell ref="E189:F189"/>
    <mergeCell ref="G189:H189"/>
    <mergeCell ref="I189:J189"/>
    <mergeCell ref="A188:A192"/>
    <mergeCell ref="C188:D188"/>
    <mergeCell ref="E188:F188"/>
    <mergeCell ref="G188:H188"/>
    <mergeCell ref="C190:D190"/>
    <mergeCell ref="E190:F190"/>
    <mergeCell ref="G190:H190"/>
    <mergeCell ref="C192:D192"/>
    <mergeCell ref="E192:F192"/>
    <mergeCell ref="G192:H192"/>
    <mergeCell ref="C187:D187"/>
    <mergeCell ref="E187:F187"/>
    <mergeCell ref="G187:H187"/>
    <mergeCell ref="I187:J187"/>
    <mergeCell ref="A184:K184"/>
    <mergeCell ref="C186:J186"/>
    <mergeCell ref="A180:K182"/>
    <mergeCell ref="A183:K183"/>
    <mergeCell ref="J176:K176"/>
    <mergeCell ref="B177:C177"/>
    <mergeCell ref="D177:E177"/>
    <mergeCell ref="F177:G177"/>
    <mergeCell ref="H177:I177"/>
    <mergeCell ref="J177:K177"/>
    <mergeCell ref="B176:C176"/>
    <mergeCell ref="D176:E176"/>
    <mergeCell ref="F176:G176"/>
    <mergeCell ref="H176:I176"/>
    <mergeCell ref="D175:E175"/>
    <mergeCell ref="F175:G175"/>
    <mergeCell ref="H175:I175"/>
    <mergeCell ref="J175:K175"/>
    <mergeCell ref="C92:D92"/>
    <mergeCell ref="E92:F92"/>
    <mergeCell ref="G92:H92"/>
    <mergeCell ref="I92:J92"/>
    <mergeCell ref="A107:K108"/>
    <mergeCell ref="A111:K112"/>
    <mergeCell ref="C114:K115"/>
    <mergeCell ref="A245:K246"/>
    <mergeCell ref="A122:K125"/>
    <mergeCell ref="A126:K130"/>
    <mergeCell ref="A131:K133"/>
    <mergeCell ref="A121:K121"/>
    <mergeCell ref="A134:K139"/>
    <mergeCell ref="A140:K144"/>
    <mergeCell ref="G91:H91"/>
    <mergeCell ref="I91:J91"/>
    <mergeCell ref="I89:J89"/>
    <mergeCell ref="C90:D90"/>
    <mergeCell ref="E90:F90"/>
    <mergeCell ref="G90:H90"/>
    <mergeCell ref="I90:J90"/>
    <mergeCell ref="C91:D91"/>
    <mergeCell ref="E91:F91"/>
    <mergeCell ref="I87:J87"/>
    <mergeCell ref="C88:D88"/>
    <mergeCell ref="E88:F88"/>
    <mergeCell ref="G88:H88"/>
    <mergeCell ref="I88:J88"/>
    <mergeCell ref="I85:J85"/>
    <mergeCell ref="C86:D86"/>
    <mergeCell ref="E86:F86"/>
    <mergeCell ref="G86:H86"/>
    <mergeCell ref="I86:J86"/>
    <mergeCell ref="A85:A92"/>
    <mergeCell ref="C85:D85"/>
    <mergeCell ref="E85:F85"/>
    <mergeCell ref="G85:H85"/>
    <mergeCell ref="C87:D87"/>
    <mergeCell ref="E87:F87"/>
    <mergeCell ref="G87:H87"/>
    <mergeCell ref="C89:D89"/>
    <mergeCell ref="E89:F89"/>
    <mergeCell ref="G89:H89"/>
    <mergeCell ref="C83:J83"/>
    <mergeCell ref="C84:D84"/>
    <mergeCell ref="E84:F84"/>
    <mergeCell ref="G84:H84"/>
    <mergeCell ref="I84:J84"/>
    <mergeCell ref="C81:D81"/>
    <mergeCell ref="E81:F81"/>
    <mergeCell ref="G81:H81"/>
    <mergeCell ref="I81:J81"/>
    <mergeCell ref="C80:D80"/>
    <mergeCell ref="E80:F80"/>
    <mergeCell ref="G80:H80"/>
    <mergeCell ref="I80:J80"/>
    <mergeCell ref="C79:D79"/>
    <mergeCell ref="E79:F79"/>
    <mergeCell ref="G79:H79"/>
    <mergeCell ref="I79:J79"/>
    <mergeCell ref="E77:F77"/>
    <mergeCell ref="G77:H77"/>
    <mergeCell ref="I77:J77"/>
    <mergeCell ref="I78:J78"/>
    <mergeCell ref="C78:D78"/>
    <mergeCell ref="E78:F78"/>
    <mergeCell ref="G78:H78"/>
    <mergeCell ref="I74:J74"/>
    <mergeCell ref="C75:D75"/>
    <mergeCell ref="E75:F75"/>
    <mergeCell ref="G75:H75"/>
    <mergeCell ref="I75:J75"/>
    <mergeCell ref="I76:J76"/>
    <mergeCell ref="C77:D77"/>
    <mergeCell ref="B62:K63"/>
    <mergeCell ref="B65:K66"/>
    <mergeCell ref="C72:J72"/>
    <mergeCell ref="C73:D73"/>
    <mergeCell ref="E73:F73"/>
    <mergeCell ref="G73:H73"/>
    <mergeCell ref="I73:J73"/>
    <mergeCell ref="B68:K68"/>
    <mergeCell ref="J43:K43"/>
    <mergeCell ref="A45:K48"/>
    <mergeCell ref="A51:K58"/>
    <mergeCell ref="A60:K61"/>
    <mergeCell ref="B43:C43"/>
    <mergeCell ref="D43:E43"/>
    <mergeCell ref="F43:G43"/>
    <mergeCell ref="H43:I43"/>
    <mergeCell ref="B28:K29"/>
    <mergeCell ref="B39:K39"/>
    <mergeCell ref="B40:G40"/>
    <mergeCell ref="H40:K40"/>
    <mergeCell ref="B30:H30"/>
    <mergeCell ref="B34:K36"/>
    <mergeCell ref="B37:K37"/>
    <mergeCell ref="B32:K32"/>
    <mergeCell ref="A9:K14"/>
    <mergeCell ref="A16:K17"/>
    <mergeCell ref="B25:K26"/>
    <mergeCell ref="B21:K23"/>
    <mergeCell ref="A1:K1"/>
    <mergeCell ref="G2:K2"/>
    <mergeCell ref="G3:K3"/>
    <mergeCell ref="A4:B5"/>
    <mergeCell ref="C4:F6"/>
    <mergeCell ref="G4:K4"/>
    <mergeCell ref="G5:K5"/>
    <mergeCell ref="G6:K6"/>
    <mergeCell ref="J41:K41"/>
    <mergeCell ref="B42:C42"/>
    <mergeCell ref="D42:E42"/>
    <mergeCell ref="F42:G42"/>
    <mergeCell ref="H42:I42"/>
    <mergeCell ref="J42:K42"/>
    <mergeCell ref="B41:C41"/>
    <mergeCell ref="D41:E41"/>
    <mergeCell ref="F41:G41"/>
    <mergeCell ref="H41:I41"/>
    <mergeCell ref="A120:K120"/>
    <mergeCell ref="D169:K169"/>
    <mergeCell ref="A217:K217"/>
    <mergeCell ref="A171:K172"/>
    <mergeCell ref="A146:K156"/>
    <mergeCell ref="A157:K157"/>
    <mergeCell ref="D165:K167"/>
    <mergeCell ref="B174:K174"/>
    <mergeCell ref="A161:K163"/>
    <mergeCell ref="B175:C175"/>
    <mergeCell ref="C99:K105"/>
    <mergeCell ref="H94:I94"/>
    <mergeCell ref="A95:K95"/>
    <mergeCell ref="A74:A81"/>
    <mergeCell ref="C74:D74"/>
    <mergeCell ref="E74:F74"/>
    <mergeCell ref="G74:H74"/>
    <mergeCell ref="C76:D76"/>
    <mergeCell ref="E76:F76"/>
    <mergeCell ref="G76:H76"/>
  </mergeCells>
  <dataValidations count="9">
    <dataValidation type="list" allowBlank="1" showInputMessage="1" showErrorMessage="1" sqref="B249 B231:B236 B239:B243 B188:B194 B196:B202 B74:B81 B85:B92">
      <formula1>codes</formula1>
    </dataValidation>
    <dataValidation type="list" allowBlank="1" showInputMessage="1" showErrorMessage="1" sqref="I248:I249 I236 C236 E236 G236 G248:G249 E248:E249 C248:C249 C201:C202 I193 C193 E193 G193 E201:E202 G201:G202 I201:I202">
      <formula1>step2</formula1>
    </dataValidation>
    <dataValidation type="list" allowBlank="1" showInputMessage="1" showErrorMessage="1" sqref="I239:I243 C231:C235 G231:G235 E231:E235 I231:I235 C239:C243 G239:G243 E239:E243 I188:I192 E188:E192 G188:G192 C188:C192 I196:I200 E196:E200 G196:G200 C196:C200">
      <formula1>state</formula1>
    </dataValidation>
    <dataValidation type="list" allowBlank="1" showInputMessage="1" showErrorMessage="1" sqref="C230:J230">
      <formula1>staterare</formula1>
    </dataValidation>
    <dataValidation type="list" allowBlank="1" showInputMessage="1" showErrorMessage="1" sqref="C238:J238">
      <formula1>staterareplants</formula1>
    </dataValidation>
    <dataValidation type="list" allowBlank="1" showInputMessage="1" showErrorMessage="1" sqref="C187 E187 G187 I187 C195 E195 G195 I195 B175:B177 D175:K177">
      <formula1>Statespecies</formula1>
    </dataValidation>
    <dataValidation type="list" allowBlank="1" showInputMessage="1" showErrorMessage="1" sqref="E84 B41:G43 G84 C84 I84 E73 G73 C73 I73">
      <formula1>species</formula1>
    </dataValidation>
    <dataValidation type="list" allowBlank="1" showInputMessage="1" showErrorMessage="1" sqref="C74:J81 C85:J92">
      <formula1>ETfinding</formula1>
    </dataValidation>
    <dataValidation type="list" allowBlank="1" showInputMessage="1" showErrorMessage="1" sqref="H41:K43">
      <formula1>Candidate</formula1>
    </dataValidation>
  </dataValidations>
  <hyperlinks>
    <hyperlink ref="B30" r:id="rId1" display="http://southdakotafieldoffice.fws.gov/endangered_species.htm "/>
  </hyperlinks>
  <printOptions/>
  <pageMargins left="0.75" right="0.75" top="0.91" bottom="0.5" header="0.5" footer="0.3"/>
  <pageSetup horizontalDpi="600" verticalDpi="600" orientation="portrait" scale="86" r:id="rId3"/>
  <headerFooter alignWithMargins="0">
    <oddHeader>&amp;L&amp;"Arial,Bold"&amp;8UNITED STATES DEPARTMENT OF AGRICULTURE
NATURAL RESOURCES CONSERVATION SERVICE&amp;R&amp;"Arial,Bold"&amp;8SD-CPA-52
REV. 10/2008</oddHeader>
    <oddFooter>&amp;C&amp;P</oddFooter>
  </headerFooter>
  <rowBreaks count="4" manualBreakCount="4">
    <brk id="48" max="10" man="1"/>
    <brk id="109" max="255" man="1"/>
    <brk id="156" max="255" man="1"/>
    <brk id="212" max="10" man="1"/>
  </rowBreaks>
  <legacyDrawing r:id="rId2"/>
</worksheet>
</file>

<file path=xl/worksheets/sheet4.xml><?xml version="1.0" encoding="utf-8"?>
<worksheet xmlns="http://schemas.openxmlformats.org/spreadsheetml/2006/main" xmlns:r="http://schemas.openxmlformats.org/officeDocument/2006/relationships">
  <sheetPr codeName="Sheet35"/>
  <dimension ref="A1:M52"/>
  <sheetViews>
    <sheetView showGridLines="0" showZeros="0" zoomScaleSheetLayoutView="100" workbookViewId="0" topLeftCell="A1">
      <selection activeCell="C38" sqref="C38:J40"/>
    </sheetView>
  </sheetViews>
  <sheetFormatPr defaultColWidth="9.140625" defaultRowHeight="12.75"/>
  <cols>
    <col min="1" max="1" width="8.57421875" style="0" customWidth="1"/>
    <col min="2" max="2" width="4.8515625" style="0" customWidth="1"/>
    <col min="5" max="5" width="14.57421875" style="0" customWidth="1"/>
    <col min="6" max="6" width="9.57421875" style="0" customWidth="1"/>
    <col min="7" max="7" width="7.7109375" style="0" customWidth="1"/>
    <col min="8" max="8" width="8.28125" style="0" customWidth="1"/>
    <col min="9" max="9" width="7.140625" style="0" customWidth="1"/>
    <col min="10" max="10" width="12.00390625" style="0" customWidth="1"/>
  </cols>
  <sheetData>
    <row r="1" spans="1:10" ht="18">
      <c r="A1" s="449" t="s">
        <v>1021</v>
      </c>
      <c r="B1" s="449"/>
      <c r="C1" s="449"/>
      <c r="D1" s="449"/>
      <c r="E1" s="449"/>
      <c r="F1" s="450"/>
      <c r="G1" s="443" t="s">
        <v>1178</v>
      </c>
      <c r="H1" s="444"/>
      <c r="I1" s="444"/>
      <c r="J1" s="445"/>
    </row>
    <row r="2" spans="1:10" ht="13.5" customHeight="1">
      <c r="A2" s="17" t="s">
        <v>1176</v>
      </c>
      <c r="B2" s="15"/>
      <c r="C2" s="15"/>
      <c r="D2" s="15"/>
      <c r="E2" s="20"/>
      <c r="F2" s="15"/>
      <c r="G2" s="446">
        <f>'SD-CPA-52'!D2</f>
        <v>0</v>
      </c>
      <c r="H2" s="447"/>
      <c r="I2" s="447"/>
      <c r="J2" s="448"/>
    </row>
    <row r="3" spans="1:10" ht="12.75" customHeight="1">
      <c r="A3" s="456" t="s">
        <v>1431</v>
      </c>
      <c r="B3" s="457"/>
      <c r="C3" s="360"/>
      <c r="D3" s="361"/>
      <c r="E3" s="361"/>
      <c r="F3" s="451"/>
      <c r="G3" s="446">
        <f>'SD-CPA-52'!D3</f>
        <v>0</v>
      </c>
      <c r="H3" s="447"/>
      <c r="I3" s="447"/>
      <c r="J3" s="448"/>
    </row>
    <row r="4" spans="1:10" ht="12.75">
      <c r="A4" s="19"/>
      <c r="B4" s="51"/>
      <c r="C4" s="363"/>
      <c r="D4" s="364"/>
      <c r="E4" s="364"/>
      <c r="F4" s="452"/>
      <c r="G4" s="446">
        <f>'SD-CPA-52'!D4</f>
        <v>0</v>
      </c>
      <c r="H4" s="447"/>
      <c r="I4" s="447"/>
      <c r="J4" s="448"/>
    </row>
    <row r="5" spans="3:10" ht="12.75" customHeight="1">
      <c r="C5" s="453"/>
      <c r="D5" s="454"/>
      <c r="E5" s="454"/>
      <c r="F5" s="455"/>
      <c r="G5" s="458">
        <f>'SD-CPA-52'!D5</f>
        <v>0</v>
      </c>
      <c r="H5" s="459"/>
      <c r="I5" s="459"/>
      <c r="J5" s="460"/>
    </row>
    <row r="6" ht="9.75" customHeight="1">
      <c r="A6" s="14"/>
    </row>
    <row r="7" ht="12.75">
      <c r="A7" s="14" t="s">
        <v>805</v>
      </c>
    </row>
    <row r="8" spans="1:10" ht="24.75" customHeight="1">
      <c r="A8" s="440" t="s">
        <v>1966</v>
      </c>
      <c r="B8" s="440"/>
      <c r="C8" s="440"/>
      <c r="D8" s="440"/>
      <c r="E8" s="440"/>
      <c r="F8" s="440"/>
      <c r="G8" s="440"/>
      <c r="H8" s="440"/>
      <c r="I8" s="440"/>
      <c r="J8" s="440"/>
    </row>
    <row r="9" spans="1:10" ht="6" customHeight="1">
      <c r="A9" s="19"/>
      <c r="B9" s="19"/>
      <c r="C9" s="19"/>
      <c r="D9" s="19"/>
      <c r="E9" s="19"/>
      <c r="F9" s="19"/>
      <c r="G9" s="19"/>
      <c r="H9" s="19"/>
      <c r="I9" s="19"/>
      <c r="J9" s="19"/>
    </row>
    <row r="10" spans="1:10" ht="12.75" customHeight="1">
      <c r="A10" s="19"/>
      <c r="B10" s="440" t="s">
        <v>1967</v>
      </c>
      <c r="C10" s="440"/>
      <c r="D10" s="440"/>
      <c r="E10" s="440"/>
      <c r="F10" s="440"/>
      <c r="G10" s="440"/>
      <c r="H10" s="19"/>
      <c r="I10" s="19"/>
      <c r="J10" s="19"/>
    </row>
    <row r="11" spans="1:10" ht="6" customHeight="1">
      <c r="A11" s="19"/>
      <c r="B11" s="19"/>
      <c r="C11" s="19"/>
      <c r="D11" s="19"/>
      <c r="E11" s="19"/>
      <c r="F11" s="19"/>
      <c r="G11" s="19"/>
      <c r="H11" s="19"/>
      <c r="I11" s="19"/>
      <c r="J11" s="19"/>
    </row>
    <row r="12" spans="1:10" ht="12.75" customHeight="1">
      <c r="A12" s="19"/>
      <c r="B12" s="440" t="s">
        <v>1968</v>
      </c>
      <c r="C12" s="440"/>
      <c r="D12" s="440"/>
      <c r="E12" s="440"/>
      <c r="F12" s="440"/>
      <c r="G12" s="19"/>
      <c r="H12" s="19"/>
      <c r="I12" s="19"/>
      <c r="J12" s="19"/>
    </row>
    <row r="13" spans="1:10" ht="6" customHeight="1">
      <c r="A13" s="19"/>
      <c r="B13" s="19"/>
      <c r="C13" s="19"/>
      <c r="D13" s="19"/>
      <c r="E13" s="19"/>
      <c r="F13" s="19"/>
      <c r="G13" s="19"/>
      <c r="H13" s="19"/>
      <c r="I13" s="19"/>
      <c r="J13" s="19"/>
    </row>
    <row r="14" spans="1:10" ht="12.75" customHeight="1">
      <c r="A14" s="19"/>
      <c r="B14" s="440" t="s">
        <v>1969</v>
      </c>
      <c r="C14" s="440"/>
      <c r="D14" s="440"/>
      <c r="E14" s="440"/>
      <c r="F14" s="440"/>
      <c r="G14" s="19"/>
      <c r="H14" s="19"/>
      <c r="I14" s="19"/>
      <c r="J14" s="19"/>
    </row>
    <row r="15" spans="1:10" ht="12.75" customHeight="1">
      <c r="A15" s="19"/>
      <c r="B15" s="440"/>
      <c r="C15" s="440"/>
      <c r="D15" s="440"/>
      <c r="E15" s="440"/>
      <c r="F15" s="440"/>
      <c r="G15" s="19"/>
      <c r="H15" s="19"/>
      <c r="I15" s="19"/>
      <c r="J15" s="19"/>
    </row>
    <row r="16" spans="1:10" ht="6" customHeight="1">
      <c r="A16" s="19"/>
      <c r="B16" s="19"/>
      <c r="D16" s="19"/>
      <c r="E16" s="19"/>
      <c r="F16" s="19"/>
      <c r="G16" s="19"/>
      <c r="H16" s="19"/>
      <c r="I16" s="19"/>
      <c r="J16" s="19"/>
    </row>
    <row r="17" spans="1:10" ht="12.75" customHeight="1">
      <c r="A17" s="19"/>
      <c r="B17" s="440" t="s">
        <v>1970</v>
      </c>
      <c r="C17" s="440"/>
      <c r="D17" s="440"/>
      <c r="E17" s="440"/>
      <c r="F17" s="440"/>
      <c r="G17" s="19"/>
      <c r="H17" s="19"/>
      <c r="I17" s="19"/>
      <c r="J17" s="19"/>
    </row>
    <row r="18" spans="1:10" ht="12.75" customHeight="1">
      <c r="A18" s="19"/>
      <c r="B18" s="440"/>
      <c r="C18" s="440"/>
      <c r="D18" s="440"/>
      <c r="E18" s="440"/>
      <c r="F18" s="440"/>
      <c r="G18" s="19"/>
      <c r="H18" s="19"/>
      <c r="I18" s="19"/>
      <c r="J18" s="19"/>
    </row>
    <row r="19" spans="1:10" ht="6" customHeight="1">
      <c r="A19" s="19"/>
      <c r="B19" s="19"/>
      <c r="C19" s="19"/>
      <c r="D19" s="19"/>
      <c r="E19" s="19"/>
      <c r="F19" s="19"/>
      <c r="G19" s="19"/>
      <c r="H19" s="19"/>
      <c r="I19" s="19"/>
      <c r="J19" s="19"/>
    </row>
    <row r="20" spans="1:10" ht="12.75" customHeight="1">
      <c r="A20" s="23" t="s">
        <v>1315</v>
      </c>
      <c r="B20" s="440" t="s">
        <v>1187</v>
      </c>
      <c r="C20" s="440"/>
      <c r="D20" s="440"/>
      <c r="E20" s="440"/>
      <c r="F20" s="440"/>
      <c r="G20" s="440"/>
      <c r="H20" s="440"/>
      <c r="I20" s="440"/>
      <c r="J20" s="440"/>
    </row>
    <row r="21" spans="1:10" ht="12.75" customHeight="1">
      <c r="A21" s="23" t="s">
        <v>1316</v>
      </c>
      <c r="B21" s="316" t="s">
        <v>1188</v>
      </c>
      <c r="C21" s="316"/>
      <c r="D21" s="316"/>
      <c r="E21" s="316"/>
      <c r="F21" s="316"/>
      <c r="G21" s="316"/>
      <c r="H21" s="316"/>
      <c r="I21" s="316"/>
      <c r="J21" s="316"/>
    </row>
    <row r="22" spans="1:10" ht="5.25" customHeight="1">
      <c r="A22" s="19"/>
      <c r="B22" s="4"/>
      <c r="C22" s="4"/>
      <c r="D22" s="4"/>
      <c r="E22" s="4"/>
      <c r="F22" s="4"/>
      <c r="G22" s="4"/>
      <c r="H22" s="4"/>
      <c r="I22" s="4"/>
      <c r="J22" s="4"/>
    </row>
    <row r="23" spans="1:10" ht="12.75" customHeight="1">
      <c r="A23" s="14" t="s">
        <v>807</v>
      </c>
      <c r="B23" s="24"/>
      <c r="C23" s="19"/>
      <c r="D23" s="19"/>
      <c r="E23" s="19"/>
      <c r="F23" s="19"/>
      <c r="G23" s="19"/>
      <c r="H23" s="19"/>
      <c r="I23" s="19"/>
      <c r="J23" s="19"/>
    </row>
    <row r="24" spans="1:10" ht="26.25" customHeight="1">
      <c r="A24" s="441" t="s">
        <v>269</v>
      </c>
      <c r="B24" s="441"/>
      <c r="C24" s="441"/>
      <c r="D24" s="441"/>
      <c r="E24" s="441"/>
      <c r="F24" s="441"/>
      <c r="G24" s="441"/>
      <c r="H24" s="441"/>
      <c r="I24" s="441"/>
      <c r="J24" s="441"/>
    </row>
    <row r="25" spans="1:10" ht="4.5" customHeight="1">
      <c r="A25" s="14"/>
      <c r="B25" s="24"/>
      <c r="C25" s="19"/>
      <c r="D25" s="19"/>
      <c r="E25" s="19"/>
      <c r="F25" s="19"/>
      <c r="G25" s="19"/>
      <c r="H25" s="19"/>
      <c r="I25" s="19"/>
      <c r="J25" s="19"/>
    </row>
    <row r="26" spans="1:2" ht="12.75" customHeight="1">
      <c r="A26" s="19"/>
      <c r="B26" s="24"/>
    </row>
    <row r="27" spans="1:3" ht="12.75" customHeight="1">
      <c r="A27" s="19"/>
      <c r="B27" s="24"/>
      <c r="C27" t="s">
        <v>345</v>
      </c>
    </row>
    <row r="28" spans="1:10" ht="12.75" customHeight="1">
      <c r="A28" s="19"/>
      <c r="B28" s="24"/>
      <c r="D28" s="19"/>
      <c r="E28" s="19"/>
      <c r="F28" s="19"/>
      <c r="G28" s="19"/>
      <c r="H28" s="19"/>
      <c r="I28" s="19"/>
      <c r="J28" s="19"/>
    </row>
    <row r="29" spans="1:10" ht="12.75" customHeight="1">
      <c r="A29" s="19"/>
      <c r="B29" s="24"/>
      <c r="C29" s="440" t="s">
        <v>1189</v>
      </c>
      <c r="D29" s="440"/>
      <c r="E29" s="440"/>
      <c r="F29" s="440"/>
      <c r="G29" s="440"/>
      <c r="H29" s="440"/>
      <c r="I29" s="440"/>
      <c r="J29" s="440"/>
    </row>
    <row r="30" spans="1:10" ht="12.75" customHeight="1">
      <c r="A30" s="19"/>
      <c r="B30" s="24"/>
      <c r="C30" s="440"/>
      <c r="D30" s="440"/>
      <c r="E30" s="440"/>
      <c r="F30" s="440"/>
      <c r="G30" s="440"/>
      <c r="H30" s="440"/>
      <c r="I30" s="440"/>
      <c r="J30" s="440"/>
    </row>
    <row r="31" spans="1:10" ht="12" customHeight="1">
      <c r="A31" s="19"/>
      <c r="B31" s="24"/>
      <c r="C31" s="19"/>
      <c r="D31" s="19"/>
      <c r="E31" s="19"/>
      <c r="F31" s="19"/>
      <c r="G31" s="19"/>
      <c r="H31" s="19"/>
      <c r="I31" s="19"/>
      <c r="J31" s="19"/>
    </row>
    <row r="32" spans="1:10" ht="12.75" customHeight="1">
      <c r="A32" s="14" t="s">
        <v>33</v>
      </c>
      <c r="B32" s="24"/>
      <c r="C32" s="19"/>
      <c r="D32" s="19"/>
      <c r="E32" s="19"/>
      <c r="F32" s="19"/>
      <c r="G32" s="19"/>
      <c r="H32" s="19"/>
      <c r="I32" s="19"/>
      <c r="J32" s="19"/>
    </row>
    <row r="33" spans="1:10" ht="38.25" customHeight="1">
      <c r="A33" s="441" t="s">
        <v>1439</v>
      </c>
      <c r="B33" s="441"/>
      <c r="C33" s="441"/>
      <c r="D33" s="441"/>
      <c r="E33" s="441"/>
      <c r="F33" s="441"/>
      <c r="G33" s="441"/>
      <c r="H33" s="441"/>
      <c r="I33" s="441"/>
      <c r="J33" s="441"/>
    </row>
    <row r="34" spans="1:13" ht="9" customHeight="1">
      <c r="A34" s="441"/>
      <c r="B34" s="441"/>
      <c r="C34" s="441"/>
      <c r="D34" s="441"/>
      <c r="E34" s="441"/>
      <c r="F34" s="441"/>
      <c r="G34" s="441"/>
      <c r="H34" s="441"/>
      <c r="I34" s="441"/>
      <c r="J34" s="441"/>
      <c r="M34" s="145"/>
    </row>
    <row r="35" spans="1:13" ht="15" customHeight="1">
      <c r="A35" s="32"/>
      <c r="B35" s="32"/>
      <c r="C35" s="32"/>
      <c r="D35" s="32"/>
      <c r="E35" s="190"/>
      <c r="F35" s="32"/>
      <c r="G35" s="32"/>
      <c r="H35" s="189" t="s">
        <v>1171</v>
      </c>
      <c r="I35" s="32"/>
      <c r="J35" s="32"/>
      <c r="M35" s="145"/>
    </row>
    <row r="36" spans="1:10" s="19" customFormat="1" ht="31.5" customHeight="1">
      <c r="A36" s="442" t="s">
        <v>825</v>
      </c>
      <c r="B36" s="440"/>
      <c r="C36" s="440"/>
      <c r="D36" s="440"/>
      <c r="E36" s="440"/>
      <c r="F36" s="440"/>
      <c r="G36" s="440"/>
      <c r="H36" s="440"/>
      <c r="I36" s="440"/>
      <c r="J36" s="440"/>
    </row>
    <row r="37" spans="1:10" ht="12.75" customHeight="1">
      <c r="A37" s="14"/>
      <c r="B37" s="24"/>
      <c r="C37" s="19"/>
      <c r="D37" s="19"/>
      <c r="E37" s="19"/>
      <c r="F37" s="19"/>
      <c r="G37" s="19"/>
      <c r="H37" s="19"/>
      <c r="I37" s="19"/>
      <c r="J37" s="19"/>
    </row>
    <row r="38" spans="3:12" ht="12.75" customHeight="1">
      <c r="C38" s="316" t="s">
        <v>1190</v>
      </c>
      <c r="D38" s="316"/>
      <c r="E38" s="316"/>
      <c r="F38" s="316"/>
      <c r="G38" s="316"/>
      <c r="H38" s="316"/>
      <c r="I38" s="316"/>
      <c r="J38" s="316"/>
      <c r="K38" s="4"/>
      <c r="L38" s="4"/>
    </row>
    <row r="39" spans="3:10" ht="12.75" customHeight="1">
      <c r="C39" s="316"/>
      <c r="D39" s="316"/>
      <c r="E39" s="316"/>
      <c r="F39" s="316"/>
      <c r="G39" s="316"/>
      <c r="H39" s="316"/>
      <c r="I39" s="316"/>
      <c r="J39" s="316"/>
    </row>
    <row r="40" spans="3:10" ht="12.75" customHeight="1">
      <c r="C40" s="316"/>
      <c r="D40" s="316"/>
      <c r="E40" s="316"/>
      <c r="F40" s="316"/>
      <c r="G40" s="316"/>
      <c r="H40" s="316"/>
      <c r="I40" s="316"/>
      <c r="J40" s="316"/>
    </row>
    <row r="41" ht="12.75">
      <c r="C41" t="s">
        <v>1325</v>
      </c>
    </row>
    <row r="43" ht="12.75">
      <c r="A43" s="14" t="s">
        <v>34</v>
      </c>
    </row>
    <row r="44" spans="1:10" ht="50.25" customHeight="1">
      <c r="A44" s="439" t="s">
        <v>522</v>
      </c>
      <c r="B44" s="439"/>
      <c r="C44" s="439"/>
      <c r="D44" s="439"/>
      <c r="E44" s="439"/>
      <c r="F44" s="439"/>
      <c r="G44" s="439"/>
      <c r="H44" s="439"/>
      <c r="I44" s="439"/>
      <c r="J44" s="439"/>
    </row>
    <row r="46" ht="12.75">
      <c r="A46" s="14" t="s">
        <v>1509</v>
      </c>
    </row>
    <row r="47" spans="1:10" ht="12.75">
      <c r="A47" s="430"/>
      <c r="B47" s="431"/>
      <c r="C47" s="431"/>
      <c r="D47" s="431"/>
      <c r="E47" s="431"/>
      <c r="F47" s="431"/>
      <c r="G47" s="431"/>
      <c r="H47" s="431"/>
      <c r="I47" s="431"/>
      <c r="J47" s="432"/>
    </row>
    <row r="48" spans="1:10" ht="12.75">
      <c r="A48" s="433"/>
      <c r="B48" s="434"/>
      <c r="C48" s="434"/>
      <c r="D48" s="434"/>
      <c r="E48" s="434"/>
      <c r="F48" s="434"/>
      <c r="G48" s="434"/>
      <c r="H48" s="434"/>
      <c r="I48" s="434"/>
      <c r="J48" s="435"/>
    </row>
    <row r="49" spans="1:10" ht="12.75">
      <c r="A49" s="433"/>
      <c r="B49" s="434"/>
      <c r="C49" s="434"/>
      <c r="D49" s="434"/>
      <c r="E49" s="434"/>
      <c r="F49" s="434"/>
      <c r="G49" s="434"/>
      <c r="H49" s="434"/>
      <c r="I49" s="434"/>
      <c r="J49" s="435"/>
    </row>
    <row r="50" spans="1:10" ht="12.75">
      <c r="A50" s="433"/>
      <c r="B50" s="434"/>
      <c r="C50" s="434"/>
      <c r="D50" s="434"/>
      <c r="E50" s="434"/>
      <c r="F50" s="434"/>
      <c r="G50" s="434"/>
      <c r="H50" s="434"/>
      <c r="I50" s="434"/>
      <c r="J50" s="435"/>
    </row>
    <row r="51" spans="1:10" ht="12.75">
      <c r="A51" s="433"/>
      <c r="B51" s="434"/>
      <c r="C51" s="434"/>
      <c r="D51" s="434"/>
      <c r="E51" s="434"/>
      <c r="F51" s="434"/>
      <c r="G51" s="434"/>
      <c r="H51" s="434"/>
      <c r="I51" s="434"/>
      <c r="J51" s="435"/>
    </row>
    <row r="52" spans="1:10" ht="12.75">
      <c r="A52" s="436"/>
      <c r="B52" s="437"/>
      <c r="C52" s="437"/>
      <c r="D52" s="437"/>
      <c r="E52" s="437"/>
      <c r="F52" s="437"/>
      <c r="G52" s="437"/>
      <c r="H52" s="437"/>
      <c r="I52" s="437"/>
      <c r="J52" s="438"/>
    </row>
  </sheetData>
  <sheetProtection/>
  <mergeCells count="22">
    <mergeCell ref="G4:J4"/>
    <mergeCell ref="C3:F5"/>
    <mergeCell ref="A3:B3"/>
    <mergeCell ref="G5:J5"/>
    <mergeCell ref="G1:J1"/>
    <mergeCell ref="G2:J2"/>
    <mergeCell ref="G3:J3"/>
    <mergeCell ref="A1:F1"/>
    <mergeCell ref="A8:J8"/>
    <mergeCell ref="B12:F12"/>
    <mergeCell ref="B14:F15"/>
    <mergeCell ref="B10:G10"/>
    <mergeCell ref="B17:F18"/>
    <mergeCell ref="B20:J20"/>
    <mergeCell ref="B21:J21"/>
    <mergeCell ref="A24:J24"/>
    <mergeCell ref="A47:J52"/>
    <mergeCell ref="A44:J44"/>
    <mergeCell ref="C29:J30"/>
    <mergeCell ref="C38:J40"/>
    <mergeCell ref="A33:J34"/>
    <mergeCell ref="A36:J36"/>
  </mergeCells>
  <hyperlinks>
    <hyperlink ref="H35" r:id="rId1" display="Exhibit 1"/>
  </hyperlinks>
  <printOptions/>
  <pageMargins left="0.75" right="0.75" top="0.67" bottom="0.24" header="0.35" footer="0.24"/>
  <pageSetup horizontalDpi="600" verticalDpi="600" orientation="portrait" r:id="rId3"/>
  <headerFooter alignWithMargins="0">
    <oddHeader>&amp;L&amp;"Arial,Bold"&amp;8UNITED STATES DEPARTMENT OF AGRICULTURE
NATURAL RESOURCES CONSERVATION SERVICE&amp;R&amp;"Arial,Bold"&amp;8SD-CPA-52
REV. 10/08</oddHeader>
  </headerFooter>
  <legacyDrawing r:id="rId2"/>
</worksheet>
</file>

<file path=xl/worksheets/sheet5.xml><?xml version="1.0" encoding="utf-8"?>
<worksheet xmlns="http://schemas.openxmlformats.org/spreadsheetml/2006/main" xmlns:r="http://schemas.openxmlformats.org/officeDocument/2006/relationships">
  <sheetPr codeName="Sheet7"/>
  <dimension ref="A1:M45"/>
  <sheetViews>
    <sheetView showGridLines="0" showZeros="0" zoomScaleSheetLayoutView="100" workbookViewId="0" topLeftCell="A1">
      <selection activeCell="B6" sqref="B6"/>
    </sheetView>
  </sheetViews>
  <sheetFormatPr defaultColWidth="9.140625" defaultRowHeight="12.75"/>
  <cols>
    <col min="2" max="2" width="4.8515625" style="0" customWidth="1"/>
    <col min="8" max="8" width="7.57421875" style="0" customWidth="1"/>
    <col min="9" max="9" width="7.140625" style="0" customWidth="1"/>
    <col min="10" max="10" width="9.28125" style="0" customWidth="1"/>
  </cols>
  <sheetData>
    <row r="1" spans="1:10" ht="18">
      <c r="A1" s="449" t="s">
        <v>1177</v>
      </c>
      <c r="B1" s="449"/>
      <c r="C1" s="449"/>
      <c r="D1" s="449"/>
      <c r="E1" s="449"/>
      <c r="F1" s="450"/>
      <c r="G1" s="443" t="s">
        <v>1178</v>
      </c>
      <c r="H1" s="444"/>
      <c r="I1" s="444"/>
      <c r="J1" s="445"/>
    </row>
    <row r="2" spans="1:10" ht="13.5" customHeight="1">
      <c r="A2" s="17" t="s">
        <v>1176</v>
      </c>
      <c r="B2" s="15"/>
      <c r="C2" s="15"/>
      <c r="D2" s="15"/>
      <c r="E2" s="20"/>
      <c r="F2" s="15"/>
      <c r="G2" s="446">
        <f>'SD-CPA-52'!D2</f>
        <v>0</v>
      </c>
      <c r="H2" s="447"/>
      <c r="I2" s="447"/>
      <c r="J2" s="448"/>
    </row>
    <row r="3" spans="1:10" ht="12.75" customHeight="1">
      <c r="A3" s="467" t="s">
        <v>1431</v>
      </c>
      <c r="B3" s="468"/>
      <c r="C3" s="360"/>
      <c r="D3" s="361"/>
      <c r="E3" s="361"/>
      <c r="F3" s="451"/>
      <c r="G3" s="446">
        <f>'SD-CPA-52'!D3</f>
        <v>0</v>
      </c>
      <c r="H3" s="447"/>
      <c r="I3" s="447"/>
      <c r="J3" s="448"/>
    </row>
    <row r="4" spans="1:10" ht="12.75">
      <c r="A4" s="316"/>
      <c r="B4" s="468"/>
      <c r="C4" s="363"/>
      <c r="D4" s="364"/>
      <c r="E4" s="364"/>
      <c r="F4" s="452"/>
      <c r="G4" s="446">
        <f>'SD-CPA-52'!D4</f>
        <v>0</v>
      </c>
      <c r="H4" s="447"/>
      <c r="I4" s="447"/>
      <c r="J4" s="448"/>
    </row>
    <row r="5" spans="3:10" ht="12.75">
      <c r="C5" s="453"/>
      <c r="D5" s="454"/>
      <c r="E5" s="454"/>
      <c r="F5" s="455"/>
      <c r="G5" s="458">
        <f>'SD-CPA-52'!D5</f>
        <v>0</v>
      </c>
      <c r="H5" s="459"/>
      <c r="I5" s="459"/>
      <c r="J5" s="460"/>
    </row>
    <row r="6" spans="5:10" ht="7.5" customHeight="1">
      <c r="E6" s="21"/>
      <c r="G6" s="461"/>
      <c r="H6" s="461"/>
      <c r="I6" s="461"/>
      <c r="J6" s="461"/>
    </row>
    <row r="7" ht="12.75">
      <c r="A7" s="14" t="s">
        <v>805</v>
      </c>
    </row>
    <row r="8" spans="1:10" ht="36.75" customHeight="1">
      <c r="A8" s="316" t="s">
        <v>273</v>
      </c>
      <c r="B8" s="316"/>
      <c r="C8" s="316"/>
      <c r="D8" s="316"/>
      <c r="E8" s="316"/>
      <c r="F8" s="316"/>
      <c r="G8" s="316"/>
      <c r="H8" s="316"/>
      <c r="I8" s="316"/>
      <c r="J8" s="316"/>
    </row>
    <row r="10" spans="3:10" ht="12.75" customHeight="1">
      <c r="C10" s="316" t="s">
        <v>1074</v>
      </c>
      <c r="D10" s="316"/>
      <c r="E10" s="316"/>
      <c r="F10" s="316"/>
      <c r="G10" s="316"/>
      <c r="H10" s="316"/>
      <c r="I10" s="316"/>
      <c r="J10" s="316"/>
    </row>
    <row r="11" spans="3:10" ht="12.75" customHeight="1">
      <c r="C11" s="316"/>
      <c r="D11" s="316"/>
      <c r="E11" s="316"/>
      <c r="F11" s="316"/>
      <c r="G11" s="316"/>
      <c r="H11" s="316"/>
      <c r="I11" s="316"/>
      <c r="J11" s="316"/>
    </row>
    <row r="12" spans="2:10" ht="12.75" customHeight="1">
      <c r="B12" s="4"/>
      <c r="C12" s="316"/>
      <c r="D12" s="316"/>
      <c r="E12" s="316"/>
      <c r="F12" s="316"/>
      <c r="G12" s="316"/>
      <c r="H12" s="316"/>
      <c r="I12" s="316"/>
      <c r="J12" s="316"/>
    </row>
    <row r="13" ht="12.75" customHeight="1"/>
    <row r="14" ht="12.75">
      <c r="C14" t="s">
        <v>806</v>
      </c>
    </row>
    <row r="16" ht="12.75">
      <c r="A16" s="14" t="s">
        <v>807</v>
      </c>
    </row>
    <row r="17" spans="1:10" ht="24.75" customHeight="1">
      <c r="A17" s="440" t="s">
        <v>1179</v>
      </c>
      <c r="B17" s="440"/>
      <c r="C17" s="440"/>
      <c r="D17" s="440"/>
      <c r="E17" s="440"/>
      <c r="F17" s="440"/>
      <c r="G17" s="440"/>
      <c r="H17" s="440"/>
      <c r="I17" s="440"/>
      <c r="J17" s="440"/>
    </row>
    <row r="19" spans="3:13" ht="12.75" customHeight="1">
      <c r="C19" s="316" t="s">
        <v>1074</v>
      </c>
      <c r="D19" s="316"/>
      <c r="E19" s="316"/>
      <c r="F19" s="316"/>
      <c r="G19" s="316"/>
      <c r="H19" s="316"/>
      <c r="I19" s="316"/>
      <c r="J19" s="316"/>
      <c r="K19" s="4"/>
      <c r="L19" s="4"/>
      <c r="M19" s="4"/>
    </row>
    <row r="20" spans="3:10" ht="12.75" customHeight="1">
      <c r="C20" s="316"/>
      <c r="D20" s="316"/>
      <c r="E20" s="316"/>
      <c r="F20" s="316"/>
      <c r="G20" s="316"/>
      <c r="H20" s="316"/>
      <c r="I20" s="316"/>
      <c r="J20" s="316"/>
    </row>
    <row r="21" spans="3:10" ht="12.75" customHeight="1">
      <c r="C21" s="316"/>
      <c r="D21" s="316"/>
      <c r="E21" s="316"/>
      <c r="F21" s="316"/>
      <c r="G21" s="316"/>
      <c r="H21" s="316"/>
      <c r="I21" s="316"/>
      <c r="J21" s="316"/>
    </row>
    <row r="23" ht="12.75">
      <c r="C23" t="s">
        <v>1517</v>
      </c>
    </row>
    <row r="25" ht="12.75">
      <c r="A25" s="14" t="s">
        <v>33</v>
      </c>
    </row>
    <row r="26" spans="1:10" ht="63" customHeight="1">
      <c r="A26" s="316" t="s">
        <v>274</v>
      </c>
      <c r="B26" s="316"/>
      <c r="C26" s="316"/>
      <c r="D26" s="316"/>
      <c r="E26" s="316"/>
      <c r="F26" s="316"/>
      <c r="G26" s="316"/>
      <c r="H26" s="316"/>
      <c r="I26" s="316"/>
      <c r="J26" s="316"/>
    </row>
    <row r="27" ht="9" customHeight="1"/>
    <row r="28" ht="12.75">
      <c r="A28" s="14" t="s">
        <v>34</v>
      </c>
    </row>
    <row r="29" spans="1:10" ht="37.5" customHeight="1">
      <c r="A29" s="316" t="s">
        <v>826</v>
      </c>
      <c r="B29" s="316"/>
      <c r="C29" s="316"/>
      <c r="D29" s="316"/>
      <c r="E29" s="316"/>
      <c r="F29" s="316"/>
      <c r="G29" s="316"/>
      <c r="H29" s="316"/>
      <c r="I29" s="316"/>
      <c r="J29" s="316"/>
    </row>
    <row r="31" ht="12.75">
      <c r="C31" t="s">
        <v>1363</v>
      </c>
    </row>
    <row r="34" ht="12.75">
      <c r="C34" t="s">
        <v>1182</v>
      </c>
    </row>
    <row r="36" ht="7.5" customHeight="1"/>
    <row r="37" ht="12.75">
      <c r="A37" s="14" t="s">
        <v>1183</v>
      </c>
    </row>
    <row r="38" spans="1:9" ht="28.5" customHeight="1">
      <c r="A38" s="316" t="s">
        <v>1185</v>
      </c>
      <c r="B38" s="316"/>
      <c r="C38" s="316"/>
      <c r="D38" s="316"/>
      <c r="E38" s="316"/>
      <c r="F38" s="316"/>
      <c r="G38" s="316"/>
      <c r="H38" s="316"/>
      <c r="I38" s="316"/>
    </row>
    <row r="39" ht="7.5" customHeight="1"/>
    <row r="40" ht="12.75">
      <c r="A40" s="14" t="s">
        <v>1184</v>
      </c>
    </row>
    <row r="41" spans="1:9" ht="12.75">
      <c r="A41" s="272" t="s">
        <v>1237</v>
      </c>
      <c r="B41" s="272"/>
      <c r="C41" s="272"/>
      <c r="D41" s="272"/>
      <c r="E41" s="272"/>
      <c r="F41" s="272"/>
      <c r="G41" s="272"/>
      <c r="H41" s="272"/>
      <c r="I41" s="272"/>
    </row>
    <row r="42" ht="12.75">
      <c r="A42" s="14" t="s">
        <v>1509</v>
      </c>
    </row>
    <row r="43" spans="1:10" ht="12.75">
      <c r="A43" s="332"/>
      <c r="B43" s="333"/>
      <c r="C43" s="333"/>
      <c r="D43" s="333"/>
      <c r="E43" s="333"/>
      <c r="F43" s="333"/>
      <c r="G43" s="333"/>
      <c r="H43" s="333"/>
      <c r="I43" s="333"/>
      <c r="J43" s="462"/>
    </row>
    <row r="44" spans="1:10" ht="12.75">
      <c r="A44" s="335"/>
      <c r="B44" s="336"/>
      <c r="C44" s="336"/>
      <c r="D44" s="336"/>
      <c r="E44" s="336"/>
      <c r="F44" s="336"/>
      <c r="G44" s="336"/>
      <c r="H44" s="336"/>
      <c r="I44" s="336"/>
      <c r="J44" s="463"/>
    </row>
    <row r="45" spans="1:10" ht="12.75">
      <c r="A45" s="464"/>
      <c r="B45" s="465"/>
      <c r="C45" s="465"/>
      <c r="D45" s="465"/>
      <c r="E45" s="465"/>
      <c r="F45" s="465"/>
      <c r="G45" s="465"/>
      <c r="H45" s="465"/>
      <c r="I45" s="465"/>
      <c r="J45" s="466"/>
    </row>
  </sheetData>
  <sheetProtection/>
  <mergeCells count="18">
    <mergeCell ref="A43:J45"/>
    <mergeCell ref="G1:J1"/>
    <mergeCell ref="G2:J2"/>
    <mergeCell ref="A3:B4"/>
    <mergeCell ref="C3:F5"/>
    <mergeCell ref="G3:J3"/>
    <mergeCell ref="G4:J4"/>
    <mergeCell ref="G5:J5"/>
    <mergeCell ref="A1:F1"/>
    <mergeCell ref="A38:I38"/>
    <mergeCell ref="G6:J6"/>
    <mergeCell ref="A8:J8"/>
    <mergeCell ref="A41:I41"/>
    <mergeCell ref="C10:J12"/>
    <mergeCell ref="A17:J17"/>
    <mergeCell ref="C19:J21"/>
    <mergeCell ref="A26:J26"/>
    <mergeCell ref="A29:J29"/>
  </mergeCells>
  <printOptions/>
  <pageMargins left="0.75" right="0.75" top="1" bottom="0.69" header="0.5" footer="0.5"/>
  <pageSetup horizontalDpi="600" verticalDpi="600" orientation="portrait" r:id="rId2"/>
  <headerFooter alignWithMargins="0">
    <oddHeader>&amp;L&amp;"Arial,Bold"&amp;8UNITED STATES DEPARTMENT OF AGRICULTURE
NATURAL RESOURCES CONSERVATION SERVICE&amp;R&amp;"Arial,Bold"&amp;8SD-CPA-52
REV. 10/08</oddHeader>
  </headerFooter>
  <legacyDrawing r:id="rId1"/>
</worksheet>
</file>

<file path=xl/worksheets/sheet6.xml><?xml version="1.0" encoding="utf-8"?>
<worksheet xmlns="http://schemas.openxmlformats.org/spreadsheetml/2006/main" xmlns:r="http://schemas.openxmlformats.org/officeDocument/2006/relationships">
  <sheetPr codeName="Sheet37"/>
  <dimension ref="A1:K47"/>
  <sheetViews>
    <sheetView showGridLines="0" showZeros="0" zoomScaleSheetLayoutView="100" workbookViewId="0" topLeftCell="A1">
      <selection activeCell="C3" sqref="C3:F5"/>
    </sheetView>
  </sheetViews>
  <sheetFormatPr defaultColWidth="9.140625" defaultRowHeight="12.75"/>
  <cols>
    <col min="2" max="2" width="4.8515625" style="0" customWidth="1"/>
    <col min="6" max="6" width="14.00390625" style="0" customWidth="1"/>
    <col min="8" max="8" width="7.57421875" style="0" customWidth="1"/>
    <col min="9" max="9" width="7.140625" style="0" customWidth="1"/>
    <col min="10" max="10" width="9.28125" style="0" customWidth="1"/>
  </cols>
  <sheetData>
    <row r="1" spans="1:10" ht="18">
      <c r="A1" s="449" t="s">
        <v>1432</v>
      </c>
      <c r="B1" s="449"/>
      <c r="C1" s="449"/>
      <c r="D1" s="449"/>
      <c r="E1" s="449"/>
      <c r="F1" s="450"/>
      <c r="G1" s="443" t="s">
        <v>1178</v>
      </c>
      <c r="H1" s="444"/>
      <c r="I1" s="444"/>
      <c r="J1" s="445"/>
    </row>
    <row r="2" spans="1:10" ht="15.75">
      <c r="A2" s="17" t="s">
        <v>1176</v>
      </c>
      <c r="B2" s="15"/>
      <c r="C2" s="15"/>
      <c r="D2" s="15"/>
      <c r="E2" s="20"/>
      <c r="F2" s="15"/>
      <c r="G2" s="446">
        <f>'SD-CPA-52'!D2</f>
        <v>0</v>
      </c>
      <c r="H2" s="447"/>
      <c r="I2" s="447"/>
      <c r="J2" s="448"/>
    </row>
    <row r="3" spans="1:10" ht="12.75" customHeight="1">
      <c r="A3" s="467" t="s">
        <v>1431</v>
      </c>
      <c r="B3" s="468"/>
      <c r="C3" s="360"/>
      <c r="D3" s="361"/>
      <c r="E3" s="361"/>
      <c r="F3" s="451"/>
      <c r="G3" s="446">
        <f>'SD-CPA-52'!D3</f>
        <v>0</v>
      </c>
      <c r="H3" s="447"/>
      <c r="I3" s="447"/>
      <c r="J3" s="448"/>
    </row>
    <row r="4" spans="1:10" ht="12.75">
      <c r="A4" s="316"/>
      <c r="B4" s="468"/>
      <c r="C4" s="363"/>
      <c r="D4" s="364"/>
      <c r="E4" s="364"/>
      <c r="F4" s="452"/>
      <c r="G4" s="446">
        <f>'SD-CPA-52'!D4</f>
        <v>0</v>
      </c>
      <c r="H4" s="447"/>
      <c r="I4" s="447"/>
      <c r="J4" s="448"/>
    </row>
    <row r="5" spans="3:10" ht="12.75">
      <c r="C5" s="453"/>
      <c r="D5" s="454"/>
      <c r="E5" s="454"/>
      <c r="F5" s="455"/>
      <c r="G5" s="458">
        <f>'SD-CPA-52'!D5</f>
        <v>0</v>
      </c>
      <c r="H5" s="459"/>
      <c r="I5" s="459"/>
      <c r="J5" s="460"/>
    </row>
    <row r="6" spans="5:10" ht="12.75" customHeight="1">
      <c r="E6" s="21"/>
      <c r="G6" s="461"/>
      <c r="H6" s="461"/>
      <c r="I6" s="461"/>
      <c r="J6" s="461"/>
    </row>
    <row r="7" spans="7:10" ht="12.75" customHeight="1">
      <c r="G7" s="18"/>
      <c r="H7" s="18"/>
      <c r="I7" s="18"/>
      <c r="J7" s="18"/>
    </row>
    <row r="8" spans="1:10" ht="12.75" customHeight="1">
      <c r="A8" s="14" t="s">
        <v>805</v>
      </c>
      <c r="G8" s="18"/>
      <c r="H8" s="18"/>
      <c r="I8" s="18"/>
      <c r="J8" s="18"/>
    </row>
    <row r="9" spans="1:10" ht="27" customHeight="1">
      <c r="A9" s="316" t="s">
        <v>1594</v>
      </c>
      <c r="B9" s="316"/>
      <c r="C9" s="316"/>
      <c r="D9" s="316"/>
      <c r="E9" s="316"/>
      <c r="F9" s="316"/>
      <c r="G9" s="316"/>
      <c r="H9" s="316"/>
      <c r="I9" s="316"/>
      <c r="J9" s="316"/>
    </row>
    <row r="10" spans="1:10" ht="12.75" customHeight="1">
      <c r="A10" s="4"/>
      <c r="B10" s="4"/>
      <c r="C10" s="4"/>
      <c r="D10" s="4"/>
      <c r="E10" s="4"/>
      <c r="F10" s="4"/>
      <c r="G10" s="4"/>
      <c r="H10" s="4"/>
      <c r="I10" s="4"/>
      <c r="J10" s="4"/>
    </row>
    <row r="11" spans="3:10" ht="12.75" customHeight="1">
      <c r="C11" s="316" t="s">
        <v>1364</v>
      </c>
      <c r="D11" s="316"/>
      <c r="E11" s="316"/>
      <c r="F11" s="316"/>
      <c r="G11" s="316"/>
      <c r="H11" s="316"/>
      <c r="I11" s="316"/>
      <c r="J11" s="316"/>
    </row>
    <row r="12" spans="3:10" ht="12.75" customHeight="1">
      <c r="C12" s="316"/>
      <c r="D12" s="316"/>
      <c r="E12" s="316"/>
      <c r="F12" s="316"/>
      <c r="G12" s="316"/>
      <c r="H12" s="316"/>
      <c r="I12" s="316"/>
      <c r="J12" s="316"/>
    </row>
    <row r="13" spans="3:10" ht="12.75" customHeight="1">
      <c r="C13" s="316"/>
      <c r="D13" s="316"/>
      <c r="E13" s="316"/>
      <c r="F13" s="316"/>
      <c r="G13" s="316"/>
      <c r="H13" s="316"/>
      <c r="I13" s="316"/>
      <c r="J13" s="316"/>
    </row>
    <row r="14" spans="3:10" ht="12.75" customHeight="1">
      <c r="C14" t="s">
        <v>103</v>
      </c>
      <c r="G14" s="18"/>
      <c r="H14" s="18"/>
      <c r="I14" s="18"/>
      <c r="J14" s="18"/>
    </row>
    <row r="15" ht="41.25" customHeight="1">
      <c r="A15" s="14" t="s">
        <v>807</v>
      </c>
    </row>
    <row r="16" spans="1:10" ht="28.5" customHeight="1">
      <c r="A16" s="316" t="s">
        <v>1141</v>
      </c>
      <c r="B16" s="316"/>
      <c r="C16" s="316"/>
      <c r="D16" s="316"/>
      <c r="E16" s="316"/>
      <c r="F16" s="316"/>
      <c r="G16" s="316"/>
      <c r="H16" s="316"/>
      <c r="I16" s="316"/>
      <c r="J16" s="316"/>
    </row>
    <row r="18" spans="3:10" ht="12.75" customHeight="1">
      <c r="C18" s="316" t="s">
        <v>1074</v>
      </c>
      <c r="D18" s="316"/>
      <c r="E18" s="316"/>
      <c r="F18" s="316"/>
      <c r="G18" s="316"/>
      <c r="H18" s="316"/>
      <c r="I18" s="316"/>
      <c r="J18" s="316"/>
    </row>
    <row r="19" spans="3:10" ht="12.75" customHeight="1">
      <c r="C19" s="316"/>
      <c r="D19" s="316"/>
      <c r="E19" s="316"/>
      <c r="F19" s="316"/>
      <c r="G19" s="316"/>
      <c r="H19" s="316"/>
      <c r="I19" s="316"/>
      <c r="J19" s="316"/>
    </row>
    <row r="20" spans="2:10" ht="12.75" customHeight="1">
      <c r="B20" s="4"/>
      <c r="C20" s="316"/>
      <c r="D20" s="316"/>
      <c r="E20" s="316"/>
      <c r="F20" s="316"/>
      <c r="G20" s="316"/>
      <c r="H20" s="316"/>
      <c r="I20" s="316"/>
      <c r="J20" s="316"/>
    </row>
    <row r="21" ht="12.75" customHeight="1"/>
    <row r="22" ht="12.75">
      <c r="C22" t="s">
        <v>1517</v>
      </c>
    </row>
    <row r="24" ht="12.75">
      <c r="A24" s="14" t="s">
        <v>33</v>
      </c>
    </row>
    <row r="25" spans="1:10" ht="24.75" customHeight="1">
      <c r="A25" s="440" t="s">
        <v>1983</v>
      </c>
      <c r="B25" s="440"/>
      <c r="C25" s="440"/>
      <c r="D25" s="440"/>
      <c r="E25" s="440"/>
      <c r="F25" s="440"/>
      <c r="G25" s="440"/>
      <c r="H25" s="440"/>
      <c r="I25" s="440"/>
      <c r="J25" s="440"/>
    </row>
    <row r="27" spans="3:11" ht="12.75" customHeight="1">
      <c r="C27" s="316" t="s">
        <v>1074</v>
      </c>
      <c r="D27" s="316"/>
      <c r="E27" s="316"/>
      <c r="F27" s="316"/>
      <c r="G27" s="316"/>
      <c r="H27" s="316"/>
      <c r="I27" s="316"/>
      <c r="J27" s="316"/>
      <c r="K27" s="4"/>
    </row>
    <row r="28" spans="3:10" ht="12.75" customHeight="1">
      <c r="C28" s="316"/>
      <c r="D28" s="316"/>
      <c r="E28" s="316"/>
      <c r="F28" s="316"/>
      <c r="G28" s="316"/>
      <c r="H28" s="316"/>
      <c r="I28" s="316"/>
      <c r="J28" s="316"/>
    </row>
    <row r="29" ht="12.75" customHeight="1"/>
    <row r="30" spans="3:10" ht="12.75">
      <c r="C30" s="316" t="s">
        <v>827</v>
      </c>
      <c r="D30" s="316"/>
      <c r="E30" s="316"/>
      <c r="F30" s="316"/>
      <c r="G30" s="316"/>
      <c r="H30" s="316"/>
      <c r="I30" s="316"/>
      <c r="J30" s="316"/>
    </row>
    <row r="31" spans="3:10" ht="12.75" customHeight="1">
      <c r="C31" s="316"/>
      <c r="D31" s="316"/>
      <c r="E31" s="316"/>
      <c r="F31" s="316"/>
      <c r="G31" s="316"/>
      <c r="H31" s="316"/>
      <c r="I31" s="316"/>
      <c r="J31" s="316"/>
    </row>
    <row r="32" spans="3:10" ht="12.75">
      <c r="C32" s="316"/>
      <c r="D32" s="316"/>
      <c r="E32" s="316"/>
      <c r="F32" s="316"/>
      <c r="G32" s="316"/>
      <c r="H32" s="316"/>
      <c r="I32" s="316"/>
      <c r="J32" s="316"/>
    </row>
    <row r="33" spans="1:10" ht="12.75">
      <c r="A33" s="14"/>
      <c r="C33" s="316"/>
      <c r="D33" s="316"/>
      <c r="E33" s="316"/>
      <c r="F33" s="316"/>
      <c r="G33" s="316"/>
      <c r="H33" s="316"/>
      <c r="I33" s="316"/>
      <c r="J33" s="316"/>
    </row>
    <row r="34" spans="1:10" ht="12.75">
      <c r="A34" s="14"/>
      <c r="C34" s="316"/>
      <c r="D34" s="316"/>
      <c r="E34" s="316"/>
      <c r="F34" s="316"/>
      <c r="G34" s="316"/>
      <c r="H34" s="316"/>
      <c r="I34" s="316"/>
      <c r="J34" s="316"/>
    </row>
    <row r="35" spans="1:10" ht="12.75">
      <c r="A35" s="14"/>
      <c r="C35" s="316"/>
      <c r="D35" s="316"/>
      <c r="E35" s="316"/>
      <c r="F35" s="316"/>
      <c r="G35" s="316"/>
      <c r="H35" s="316"/>
      <c r="I35" s="316"/>
      <c r="J35" s="316"/>
    </row>
    <row r="36" spans="1:10" ht="12.75">
      <c r="A36" s="14"/>
      <c r="C36" s="316"/>
      <c r="D36" s="316"/>
      <c r="E36" s="316"/>
      <c r="F36" s="316"/>
      <c r="G36" s="316"/>
      <c r="H36" s="316"/>
      <c r="I36" s="316"/>
      <c r="J36" s="316"/>
    </row>
    <row r="37" spans="1:10" ht="12.75">
      <c r="A37" s="14"/>
      <c r="C37" s="316"/>
      <c r="D37" s="316"/>
      <c r="E37" s="316"/>
      <c r="F37" s="316"/>
      <c r="G37" s="316"/>
      <c r="H37" s="316"/>
      <c r="I37" s="316"/>
      <c r="J37" s="316"/>
    </row>
    <row r="38" spans="3:10" ht="12.75">
      <c r="C38" s="316"/>
      <c r="D38" s="316"/>
      <c r="E38" s="316"/>
      <c r="F38" s="316"/>
      <c r="G38" s="316"/>
      <c r="H38" s="316"/>
      <c r="I38" s="316"/>
      <c r="J38" s="316"/>
    </row>
    <row r="39" ht="12.75">
      <c r="A39" s="14" t="s">
        <v>1509</v>
      </c>
    </row>
    <row r="40" spans="1:10" ht="12.75">
      <c r="A40" s="332"/>
      <c r="B40" s="333"/>
      <c r="C40" s="333"/>
      <c r="D40" s="333"/>
      <c r="E40" s="333"/>
      <c r="F40" s="333"/>
      <c r="G40" s="333"/>
      <c r="H40" s="333"/>
      <c r="I40" s="333"/>
      <c r="J40" s="462"/>
    </row>
    <row r="41" spans="1:10" ht="12.75">
      <c r="A41" s="335"/>
      <c r="B41" s="336"/>
      <c r="C41" s="336"/>
      <c r="D41" s="336"/>
      <c r="E41" s="336"/>
      <c r="F41" s="336"/>
      <c r="G41" s="336"/>
      <c r="H41" s="336"/>
      <c r="I41" s="336"/>
      <c r="J41" s="463"/>
    </row>
    <row r="42" spans="1:10" ht="12.75">
      <c r="A42" s="335"/>
      <c r="B42" s="336"/>
      <c r="C42" s="336"/>
      <c r="D42" s="336"/>
      <c r="E42" s="336"/>
      <c r="F42" s="336"/>
      <c r="G42" s="336"/>
      <c r="H42" s="336"/>
      <c r="I42" s="336"/>
      <c r="J42" s="463"/>
    </row>
    <row r="43" spans="1:10" ht="12.75">
      <c r="A43" s="335"/>
      <c r="B43" s="336"/>
      <c r="C43" s="336"/>
      <c r="D43" s="336"/>
      <c r="E43" s="336"/>
      <c r="F43" s="336"/>
      <c r="G43" s="336"/>
      <c r="H43" s="336"/>
      <c r="I43" s="336"/>
      <c r="J43" s="463"/>
    </row>
    <row r="44" spans="1:10" ht="12.75">
      <c r="A44" s="335"/>
      <c r="B44" s="336"/>
      <c r="C44" s="336"/>
      <c r="D44" s="336"/>
      <c r="E44" s="336"/>
      <c r="F44" s="336"/>
      <c r="G44" s="336"/>
      <c r="H44" s="336"/>
      <c r="I44" s="336"/>
      <c r="J44" s="463"/>
    </row>
    <row r="45" spans="1:10" ht="12.75">
      <c r="A45" s="335"/>
      <c r="B45" s="336"/>
      <c r="C45" s="336"/>
      <c r="D45" s="336"/>
      <c r="E45" s="336"/>
      <c r="F45" s="336"/>
      <c r="G45" s="336"/>
      <c r="H45" s="336"/>
      <c r="I45" s="336"/>
      <c r="J45" s="463"/>
    </row>
    <row r="46" spans="1:10" ht="12.75">
      <c r="A46" s="335"/>
      <c r="B46" s="336"/>
      <c r="C46" s="336"/>
      <c r="D46" s="336"/>
      <c r="E46" s="336"/>
      <c r="F46" s="336"/>
      <c r="G46" s="336"/>
      <c r="H46" s="336"/>
      <c r="I46" s="336"/>
      <c r="J46" s="463"/>
    </row>
    <row r="47" spans="1:10" ht="12.75">
      <c r="A47" s="464"/>
      <c r="B47" s="465"/>
      <c r="C47" s="465"/>
      <c r="D47" s="465"/>
      <c r="E47" s="465"/>
      <c r="F47" s="465"/>
      <c r="G47" s="465"/>
      <c r="H47" s="465"/>
      <c r="I47" s="465"/>
      <c r="J47" s="466"/>
    </row>
  </sheetData>
  <sheetProtection/>
  <mergeCells count="17">
    <mergeCell ref="A3:B4"/>
    <mergeCell ref="C3:F5"/>
    <mergeCell ref="G5:J5"/>
    <mergeCell ref="A40:J47"/>
    <mergeCell ref="A25:J25"/>
    <mergeCell ref="C27:J28"/>
    <mergeCell ref="C30:J38"/>
    <mergeCell ref="G1:J1"/>
    <mergeCell ref="G6:J6"/>
    <mergeCell ref="A16:J16"/>
    <mergeCell ref="C18:J20"/>
    <mergeCell ref="A1:F1"/>
    <mergeCell ref="A9:J9"/>
    <mergeCell ref="C11:J13"/>
    <mergeCell ref="G2:J2"/>
    <mergeCell ref="G3:J3"/>
    <mergeCell ref="G4:J4"/>
  </mergeCells>
  <printOptions/>
  <pageMargins left="0.75" right="0.75" top="0.82" bottom="0.46" header="0.5" footer="0.27"/>
  <pageSetup horizontalDpi="600" verticalDpi="600" orientation="portrait" r:id="rId2"/>
  <headerFooter alignWithMargins="0">
    <oddHeader>&amp;L&amp;"Arial,Bold"&amp;8UNITED STATES DEPARTMENT OF AGRICLTURE
NATURAL RESOURCES CONSERVATION SERVICE&amp;R&amp;"Arial,Bold"&amp;8SD-CPA-52
REV. 10/08</oddHeader>
  </headerFooter>
  <legacyDrawing r:id="rId1"/>
</worksheet>
</file>

<file path=xl/worksheets/sheet7.xml><?xml version="1.0" encoding="utf-8"?>
<worksheet xmlns="http://schemas.openxmlformats.org/spreadsheetml/2006/main" xmlns:r="http://schemas.openxmlformats.org/officeDocument/2006/relationships">
  <sheetPr codeName="Sheet39"/>
  <dimension ref="A1:M81"/>
  <sheetViews>
    <sheetView showGridLines="0" showZeros="0" zoomScaleSheetLayoutView="100" workbookViewId="0" topLeftCell="A1">
      <selection activeCell="B5" sqref="B5"/>
    </sheetView>
  </sheetViews>
  <sheetFormatPr defaultColWidth="9.140625" defaultRowHeight="12.75"/>
  <cols>
    <col min="2" max="2" width="4.8515625" style="0" customWidth="1"/>
    <col min="8" max="8" width="7.57421875" style="0" customWidth="1"/>
    <col min="9" max="9" width="7.140625" style="0" customWidth="1"/>
    <col min="10" max="10" width="15.421875" style="0" customWidth="1"/>
  </cols>
  <sheetData>
    <row r="1" spans="1:10" ht="18">
      <c r="A1" s="449" t="s">
        <v>1433</v>
      </c>
      <c r="B1" s="449"/>
      <c r="C1" s="449"/>
      <c r="D1" s="449"/>
      <c r="E1" s="449"/>
      <c r="F1" s="450"/>
      <c r="G1" s="443" t="s">
        <v>1178</v>
      </c>
      <c r="H1" s="444"/>
      <c r="I1" s="444"/>
      <c r="J1" s="445"/>
    </row>
    <row r="2" spans="1:10" ht="15.75">
      <c r="A2" s="17" t="s">
        <v>1176</v>
      </c>
      <c r="B2" s="15"/>
      <c r="C2" s="15"/>
      <c r="D2" s="15"/>
      <c r="E2" s="20"/>
      <c r="F2" s="15"/>
      <c r="G2" s="446">
        <f>'SD-CPA-52'!D2</f>
        <v>0</v>
      </c>
      <c r="H2" s="447"/>
      <c r="I2" s="447"/>
      <c r="J2" s="448"/>
    </row>
    <row r="3" spans="1:10" ht="12.75" customHeight="1">
      <c r="A3" s="467" t="s">
        <v>1431</v>
      </c>
      <c r="B3" s="468"/>
      <c r="C3" s="360"/>
      <c r="D3" s="361"/>
      <c r="E3" s="361"/>
      <c r="F3" s="451"/>
      <c r="G3" s="446">
        <f>'SD-CPA-52'!D3</f>
        <v>0</v>
      </c>
      <c r="H3" s="447"/>
      <c r="I3" s="447"/>
      <c r="J3" s="448"/>
    </row>
    <row r="4" spans="1:10" ht="12.75">
      <c r="A4" s="316"/>
      <c r="B4" s="468"/>
      <c r="C4" s="363"/>
      <c r="D4" s="364"/>
      <c r="E4" s="364"/>
      <c r="F4" s="452"/>
      <c r="G4" s="446">
        <f>'SD-CPA-52'!D4</f>
        <v>0</v>
      </c>
      <c r="H4" s="447"/>
      <c r="I4" s="447"/>
      <c r="J4" s="448"/>
    </row>
    <row r="5" spans="3:10" ht="12.75">
      <c r="C5" s="453"/>
      <c r="D5" s="454"/>
      <c r="E5" s="454"/>
      <c r="F5" s="455"/>
      <c r="G5" s="458">
        <f>'SD-CPA-52'!D5</f>
        <v>0</v>
      </c>
      <c r="H5" s="459"/>
      <c r="I5" s="459"/>
      <c r="J5" s="460"/>
    </row>
    <row r="6" spans="5:10" ht="12.75" customHeight="1">
      <c r="E6" s="21"/>
      <c r="G6" s="461"/>
      <c r="H6" s="461"/>
      <c r="I6" s="461"/>
      <c r="J6" s="461"/>
    </row>
    <row r="7" spans="7:10" ht="12.75" customHeight="1">
      <c r="G7" s="18"/>
      <c r="H7" s="18"/>
      <c r="I7" s="18"/>
      <c r="J7" s="18"/>
    </row>
    <row r="8" spans="1:10" ht="78" customHeight="1">
      <c r="A8" s="320" t="s">
        <v>1971</v>
      </c>
      <c r="B8" s="320"/>
      <c r="C8" s="320"/>
      <c r="D8" s="320"/>
      <c r="E8" s="320"/>
      <c r="F8" s="320"/>
      <c r="G8" s="320"/>
      <c r="H8" s="320"/>
      <c r="I8" s="320"/>
      <c r="J8" s="320"/>
    </row>
    <row r="9" spans="1:10" ht="12.75">
      <c r="A9" s="22"/>
      <c r="B9" s="22"/>
      <c r="C9" s="22"/>
      <c r="D9" s="22"/>
      <c r="E9" s="22"/>
      <c r="F9" s="22"/>
      <c r="G9" s="22"/>
      <c r="H9" s="22"/>
      <c r="I9" s="22"/>
      <c r="J9" s="22"/>
    </row>
    <row r="10" ht="12" customHeight="1">
      <c r="A10" s="14" t="s">
        <v>805</v>
      </c>
    </row>
    <row r="11" spans="1:10" ht="25.5" customHeight="1">
      <c r="A11" s="316" t="s">
        <v>828</v>
      </c>
      <c r="B11" s="316"/>
      <c r="C11" s="316"/>
      <c r="D11" s="316"/>
      <c r="E11" s="316"/>
      <c r="F11" s="316"/>
      <c r="G11" s="316"/>
      <c r="H11" s="316"/>
      <c r="I11" s="316"/>
      <c r="J11" s="316"/>
    </row>
    <row r="12" spans="1:10" ht="12.75">
      <c r="A12" s="316"/>
      <c r="B12" s="316"/>
      <c r="C12" s="316"/>
      <c r="D12" s="316"/>
      <c r="E12" s="316"/>
      <c r="F12" s="316"/>
      <c r="G12" s="316"/>
      <c r="H12" s="316"/>
      <c r="I12" s="316"/>
      <c r="J12" s="316"/>
    </row>
    <row r="13" spans="1:10" s="4" customFormat="1" ht="12.75" customHeight="1">
      <c r="A13" s="316" t="s">
        <v>829</v>
      </c>
      <c r="B13" s="316"/>
      <c r="C13" s="316"/>
      <c r="D13" s="316"/>
      <c r="E13" s="316"/>
      <c r="F13" s="316"/>
      <c r="G13" s="316"/>
      <c r="H13" s="316"/>
      <c r="I13" s="316"/>
      <c r="J13" s="316"/>
    </row>
    <row r="14" spans="1:10" s="4" customFormat="1" ht="26.25" customHeight="1">
      <c r="A14" s="316"/>
      <c r="B14" s="316"/>
      <c r="C14" s="316"/>
      <c r="D14" s="316"/>
      <c r="E14" s="316"/>
      <c r="F14" s="316"/>
      <c r="G14" s="316"/>
      <c r="H14" s="316"/>
      <c r="I14" s="316"/>
      <c r="J14" s="316"/>
    </row>
    <row r="16" spans="3:10" ht="12.75">
      <c r="C16" s="316" t="s">
        <v>1972</v>
      </c>
      <c r="D16" s="316"/>
      <c r="E16" s="316"/>
      <c r="F16" s="316"/>
      <c r="G16" s="316"/>
      <c r="H16" s="316"/>
      <c r="I16" s="316"/>
      <c r="J16" s="316"/>
    </row>
    <row r="17" spans="3:10" ht="12.75">
      <c r="C17" s="316"/>
      <c r="D17" s="316"/>
      <c r="E17" s="316"/>
      <c r="F17" s="316"/>
      <c r="G17" s="316"/>
      <c r="H17" s="316"/>
      <c r="I17" s="316"/>
      <c r="J17" s="316"/>
    </row>
    <row r="19" spans="3:10" ht="12.75">
      <c r="C19" s="316" t="s">
        <v>272</v>
      </c>
      <c r="D19" s="316"/>
      <c r="E19" s="316"/>
      <c r="F19" s="316"/>
      <c r="G19" s="316"/>
      <c r="H19" s="316"/>
      <c r="I19" s="316"/>
      <c r="J19" s="316"/>
    </row>
    <row r="20" spans="3:10" ht="12.75">
      <c r="C20" s="316"/>
      <c r="D20" s="316"/>
      <c r="E20" s="316"/>
      <c r="F20" s="316"/>
      <c r="G20" s="316"/>
      <c r="H20" s="316"/>
      <c r="I20" s="316"/>
      <c r="J20" s="316"/>
    </row>
    <row r="21" spans="3:10" ht="12.75">
      <c r="C21" s="316"/>
      <c r="D21" s="316"/>
      <c r="E21" s="316"/>
      <c r="F21" s="316"/>
      <c r="G21" s="316"/>
      <c r="H21" s="316"/>
      <c r="I21" s="316"/>
      <c r="J21" s="316"/>
    </row>
    <row r="22" spans="3:10" ht="12.75">
      <c r="C22" s="316"/>
      <c r="D22" s="316"/>
      <c r="E22" s="316"/>
      <c r="F22" s="316"/>
      <c r="G22" s="316"/>
      <c r="H22" s="316"/>
      <c r="I22" s="316"/>
      <c r="J22" s="316"/>
    </row>
    <row r="23" spans="3:10" ht="12.75">
      <c r="C23" s="316"/>
      <c r="D23" s="316"/>
      <c r="E23" s="316"/>
      <c r="F23" s="316"/>
      <c r="G23" s="316"/>
      <c r="H23" s="316"/>
      <c r="I23" s="316"/>
      <c r="J23" s="316"/>
    </row>
    <row r="25" spans="1:13" ht="12.75" customHeight="1">
      <c r="A25" s="14" t="s">
        <v>807</v>
      </c>
      <c r="K25" s="4"/>
      <c r="L25" s="4"/>
      <c r="M25" s="4"/>
    </row>
    <row r="26" spans="1:10" ht="23.25" customHeight="1">
      <c r="A26" s="440" t="s">
        <v>1845</v>
      </c>
      <c r="B26" s="440"/>
      <c r="C26" s="440"/>
      <c r="D26" s="440"/>
      <c r="E26" s="440"/>
      <c r="F26" s="440"/>
      <c r="G26" s="440"/>
      <c r="H26" s="440"/>
      <c r="I26" s="440"/>
      <c r="J26" s="440"/>
    </row>
    <row r="27" ht="12.75" customHeight="1"/>
    <row r="28" spans="3:10" ht="12.75">
      <c r="C28" s="316" t="s">
        <v>1846</v>
      </c>
      <c r="D28" s="316"/>
      <c r="E28" s="316"/>
      <c r="F28" s="316"/>
      <c r="G28" s="316"/>
      <c r="H28" s="316"/>
      <c r="I28" s="316"/>
      <c r="J28" s="316"/>
    </row>
    <row r="29" spans="3:10" ht="12.75">
      <c r="C29" s="316"/>
      <c r="D29" s="316"/>
      <c r="E29" s="316"/>
      <c r="F29" s="316"/>
      <c r="G29" s="316"/>
      <c r="H29" s="316"/>
      <c r="I29" s="316"/>
      <c r="J29" s="316"/>
    </row>
    <row r="30" spans="3:10" ht="12.75">
      <c r="C30" s="316"/>
      <c r="D30" s="316"/>
      <c r="E30" s="316"/>
      <c r="F30" s="316"/>
      <c r="G30" s="316"/>
      <c r="H30" s="316"/>
      <c r="I30" s="316"/>
      <c r="J30" s="316"/>
    </row>
    <row r="31" ht="12.75">
      <c r="C31" t="s">
        <v>1847</v>
      </c>
    </row>
    <row r="35" ht="12.75" customHeight="1">
      <c r="A35" s="14"/>
    </row>
    <row r="37" ht="12.75">
      <c r="A37" s="14" t="s">
        <v>33</v>
      </c>
    </row>
    <row r="38" spans="1:10" ht="12.75">
      <c r="A38" s="316" t="s">
        <v>1434</v>
      </c>
      <c r="B38" s="316"/>
      <c r="C38" s="316"/>
      <c r="D38" s="316"/>
      <c r="E38" s="316"/>
      <c r="F38" s="316"/>
      <c r="G38" s="316"/>
      <c r="H38" s="316"/>
      <c r="I38" s="316"/>
      <c r="J38" s="316"/>
    </row>
    <row r="39" spans="1:10" ht="12.75">
      <c r="A39" s="316"/>
      <c r="B39" s="316"/>
      <c r="C39" s="316"/>
      <c r="D39" s="316"/>
      <c r="E39" s="316"/>
      <c r="F39" s="316"/>
      <c r="G39" s="316"/>
      <c r="H39" s="316"/>
      <c r="I39" s="316"/>
      <c r="J39" s="316"/>
    </row>
    <row r="41" spans="3:10" ht="12.75">
      <c r="C41" s="316" t="s">
        <v>1846</v>
      </c>
      <c r="D41" s="316"/>
      <c r="E41" s="316"/>
      <c r="F41" s="316"/>
      <c r="G41" s="316"/>
      <c r="H41" s="316"/>
      <c r="I41" s="316"/>
      <c r="J41" s="316"/>
    </row>
    <row r="42" spans="3:10" ht="12.75">
      <c r="C42" s="316"/>
      <c r="D42" s="316"/>
      <c r="E42" s="316"/>
      <c r="F42" s="316"/>
      <c r="G42" s="316"/>
      <c r="H42" s="316"/>
      <c r="I42" s="316"/>
      <c r="J42" s="316"/>
    </row>
    <row r="45" spans="3:10" ht="12.75">
      <c r="C45" s="316" t="s">
        <v>1848</v>
      </c>
      <c r="D45" s="316"/>
      <c r="E45" s="316"/>
      <c r="F45" s="316"/>
      <c r="G45" s="316"/>
      <c r="H45" s="316"/>
      <c r="I45" s="316"/>
      <c r="J45" s="316"/>
    </row>
    <row r="46" spans="3:10" ht="12.75">
      <c r="C46" s="316"/>
      <c r="D46" s="316"/>
      <c r="E46" s="316"/>
      <c r="F46" s="316"/>
      <c r="G46" s="316"/>
      <c r="H46" s="316"/>
      <c r="I46" s="316"/>
      <c r="J46" s="316"/>
    </row>
    <row r="47" ht="12.75" customHeight="1">
      <c r="A47" s="14"/>
    </row>
    <row r="48" ht="12.75" customHeight="1">
      <c r="A48" s="17"/>
    </row>
    <row r="49" ht="12.75" customHeight="1">
      <c r="A49" s="14" t="s">
        <v>34</v>
      </c>
    </row>
    <row r="50" spans="1:9" ht="12.75" customHeight="1">
      <c r="A50" s="316" t="s">
        <v>131</v>
      </c>
      <c r="B50" s="316"/>
      <c r="C50" s="316"/>
      <c r="D50" s="316"/>
      <c r="E50" s="316"/>
      <c r="F50" s="316"/>
      <c r="G50" s="316"/>
      <c r="H50" s="316"/>
      <c r="I50" s="316"/>
    </row>
    <row r="51" spans="1:9" ht="12.75" customHeight="1">
      <c r="A51" s="4"/>
      <c r="B51" s="4"/>
      <c r="C51" s="4"/>
      <c r="D51" s="4"/>
      <c r="E51" s="4"/>
      <c r="F51" s="4"/>
      <c r="G51" s="4"/>
      <c r="H51" s="4"/>
      <c r="I51" s="4"/>
    </row>
    <row r="52" spans="1:10" ht="12.75" customHeight="1">
      <c r="A52" s="4"/>
      <c r="B52" s="4"/>
      <c r="C52" s="316" t="s">
        <v>271</v>
      </c>
      <c r="D52" s="316"/>
      <c r="E52" s="316"/>
      <c r="F52" s="316"/>
      <c r="G52" s="316"/>
      <c r="H52" s="316"/>
      <c r="I52" s="316"/>
      <c r="J52" s="316"/>
    </row>
    <row r="53" spans="1:10" ht="12.75" customHeight="1">
      <c r="A53" s="4"/>
      <c r="B53" s="4"/>
      <c r="C53" s="316"/>
      <c r="D53" s="316"/>
      <c r="E53" s="316"/>
      <c r="F53" s="316"/>
      <c r="G53" s="316"/>
      <c r="H53" s="316"/>
      <c r="I53" s="316"/>
      <c r="J53" s="316"/>
    </row>
    <row r="54" spans="1:9" ht="12.75">
      <c r="A54" s="4"/>
      <c r="B54" s="4"/>
      <c r="C54" s="4"/>
      <c r="D54" s="4"/>
      <c r="E54" s="4"/>
      <c r="F54" s="4"/>
      <c r="G54" s="4"/>
      <c r="H54" s="4"/>
      <c r="I54" s="4"/>
    </row>
    <row r="55" spans="1:10" ht="12.75">
      <c r="A55" s="4"/>
      <c r="B55" s="4"/>
      <c r="C55" s="316" t="s">
        <v>593</v>
      </c>
      <c r="D55" s="316"/>
      <c r="E55" s="316"/>
      <c r="F55" s="316"/>
      <c r="G55" s="316"/>
      <c r="H55" s="316"/>
      <c r="I55" s="316"/>
      <c r="J55" s="316"/>
    </row>
    <row r="56" spans="1:10" ht="12.75">
      <c r="A56" s="4"/>
      <c r="B56" s="4"/>
      <c r="C56" s="316"/>
      <c r="D56" s="316"/>
      <c r="E56" s="316"/>
      <c r="F56" s="316"/>
      <c r="G56" s="316"/>
      <c r="H56" s="316"/>
      <c r="I56" s="316"/>
      <c r="J56" s="316"/>
    </row>
    <row r="57" spans="3:10" ht="12.75">
      <c r="C57" s="316"/>
      <c r="D57" s="316"/>
      <c r="E57" s="316"/>
      <c r="F57" s="316"/>
      <c r="G57" s="316"/>
      <c r="H57" s="316"/>
      <c r="I57" s="316"/>
      <c r="J57" s="316"/>
    </row>
    <row r="58" spans="3:10" ht="12.75">
      <c r="C58" s="316"/>
      <c r="D58" s="316"/>
      <c r="E58" s="316"/>
      <c r="F58" s="316"/>
      <c r="G58" s="316"/>
      <c r="H58" s="316"/>
      <c r="I58" s="316"/>
      <c r="J58" s="316"/>
    </row>
    <row r="59" ht="12.75">
      <c r="A59" s="14" t="s">
        <v>1183</v>
      </c>
    </row>
    <row r="60" spans="1:9" ht="12.75">
      <c r="A60" s="272" t="s">
        <v>132</v>
      </c>
      <c r="B60" s="272"/>
      <c r="C60" s="272"/>
      <c r="D60" s="272"/>
      <c r="E60" s="272"/>
      <c r="F60" s="272"/>
      <c r="G60" s="272"/>
      <c r="H60" s="272"/>
      <c r="I60" s="272"/>
    </row>
    <row r="62" spans="3:10" ht="12.75" customHeight="1">
      <c r="C62" s="316" t="s">
        <v>594</v>
      </c>
      <c r="D62" s="316"/>
      <c r="E62" s="316"/>
      <c r="F62" s="316"/>
      <c r="G62" s="316"/>
      <c r="H62" s="316"/>
      <c r="I62" s="316"/>
      <c r="J62" s="316"/>
    </row>
    <row r="63" spans="3:10" ht="12.75">
      <c r="C63" s="316"/>
      <c r="D63" s="316"/>
      <c r="E63" s="316"/>
      <c r="F63" s="316"/>
      <c r="G63" s="316"/>
      <c r="H63" s="316"/>
      <c r="I63" s="316"/>
      <c r="J63" s="316"/>
    </row>
    <row r="64" spans="3:10" ht="12.75">
      <c r="C64" s="316"/>
      <c r="D64" s="316"/>
      <c r="E64" s="316"/>
      <c r="F64" s="316"/>
      <c r="G64" s="316"/>
      <c r="H64" s="316"/>
      <c r="I64" s="316"/>
      <c r="J64" s="316"/>
    </row>
    <row r="65" spans="3:10" ht="12.75">
      <c r="C65" s="4"/>
      <c r="D65" s="4"/>
      <c r="E65" s="4"/>
      <c r="F65" s="4"/>
      <c r="G65" s="4"/>
      <c r="H65" s="4"/>
      <c r="I65" s="4"/>
      <c r="J65" s="4"/>
    </row>
    <row r="66" spans="3:10" ht="12.75">
      <c r="C66" s="316" t="s">
        <v>595</v>
      </c>
      <c r="D66" s="316"/>
      <c r="E66" s="316"/>
      <c r="F66" s="316"/>
      <c r="G66" s="316"/>
      <c r="H66" s="316"/>
      <c r="I66" s="316"/>
      <c r="J66" s="316"/>
    </row>
    <row r="67" spans="3:10" ht="12.75">
      <c r="C67" s="316"/>
      <c r="D67" s="316"/>
      <c r="E67" s="316"/>
      <c r="F67" s="316"/>
      <c r="G67" s="316"/>
      <c r="H67" s="316"/>
      <c r="I67" s="316"/>
      <c r="J67" s="316"/>
    </row>
    <row r="68" spans="3:10" ht="12.75">
      <c r="C68" s="316"/>
      <c r="D68" s="316"/>
      <c r="E68" s="316"/>
      <c r="F68" s="316"/>
      <c r="G68" s="316"/>
      <c r="H68" s="316"/>
      <c r="I68" s="316"/>
      <c r="J68" s="316"/>
    </row>
    <row r="69" spans="3:10" ht="12.75">
      <c r="C69" s="316"/>
      <c r="D69" s="316"/>
      <c r="E69" s="316"/>
      <c r="F69" s="316"/>
      <c r="G69" s="316"/>
      <c r="H69" s="316"/>
      <c r="I69" s="316"/>
      <c r="J69" s="316"/>
    </row>
    <row r="70" spans="3:10" ht="12.75">
      <c r="C70" s="316"/>
      <c r="D70" s="316"/>
      <c r="E70" s="316"/>
      <c r="F70" s="316"/>
      <c r="G70" s="316"/>
      <c r="H70" s="316"/>
      <c r="I70" s="316"/>
      <c r="J70" s="316"/>
    </row>
    <row r="72" ht="12.75">
      <c r="A72" s="14" t="s">
        <v>1509</v>
      </c>
    </row>
    <row r="73" spans="1:10" ht="12.75">
      <c r="A73" s="332"/>
      <c r="B73" s="333"/>
      <c r="C73" s="333"/>
      <c r="D73" s="333"/>
      <c r="E73" s="333"/>
      <c r="F73" s="333"/>
      <c r="G73" s="333"/>
      <c r="H73" s="333"/>
      <c r="I73" s="333"/>
      <c r="J73" s="462"/>
    </row>
    <row r="74" spans="1:10" ht="12.75">
      <c r="A74" s="335"/>
      <c r="B74" s="336"/>
      <c r="C74" s="336"/>
      <c r="D74" s="336"/>
      <c r="E74" s="336"/>
      <c r="F74" s="336"/>
      <c r="G74" s="336"/>
      <c r="H74" s="336"/>
      <c r="I74" s="336"/>
      <c r="J74" s="463"/>
    </row>
    <row r="75" spans="1:10" ht="12.75">
      <c r="A75" s="335"/>
      <c r="B75" s="336"/>
      <c r="C75" s="336"/>
      <c r="D75" s="336"/>
      <c r="E75" s="336"/>
      <c r="F75" s="336"/>
      <c r="G75" s="336"/>
      <c r="H75" s="336"/>
      <c r="I75" s="336"/>
      <c r="J75" s="463"/>
    </row>
    <row r="76" spans="1:10" ht="12.75">
      <c r="A76" s="335"/>
      <c r="B76" s="336"/>
      <c r="C76" s="336"/>
      <c r="D76" s="336"/>
      <c r="E76" s="336"/>
      <c r="F76" s="336"/>
      <c r="G76" s="336"/>
      <c r="H76" s="336"/>
      <c r="I76" s="336"/>
      <c r="J76" s="463"/>
    </row>
    <row r="77" spans="1:10" ht="12.75">
      <c r="A77" s="335"/>
      <c r="B77" s="336"/>
      <c r="C77" s="336"/>
      <c r="D77" s="336"/>
      <c r="E77" s="336"/>
      <c r="F77" s="336"/>
      <c r="G77" s="336"/>
      <c r="H77" s="336"/>
      <c r="I77" s="336"/>
      <c r="J77" s="463"/>
    </row>
    <row r="78" spans="1:10" ht="12.75">
      <c r="A78" s="335"/>
      <c r="B78" s="336"/>
      <c r="C78" s="336"/>
      <c r="D78" s="336"/>
      <c r="E78" s="336"/>
      <c r="F78" s="336"/>
      <c r="G78" s="336"/>
      <c r="H78" s="336"/>
      <c r="I78" s="336"/>
      <c r="J78" s="463"/>
    </row>
    <row r="79" spans="1:10" ht="12.75">
      <c r="A79" s="335"/>
      <c r="B79" s="336"/>
      <c r="C79" s="336"/>
      <c r="D79" s="336"/>
      <c r="E79" s="336"/>
      <c r="F79" s="336"/>
      <c r="G79" s="336"/>
      <c r="H79" s="336"/>
      <c r="I79" s="336"/>
      <c r="J79" s="463"/>
    </row>
    <row r="80" spans="1:10" ht="12.75">
      <c r="A80" s="335"/>
      <c r="B80" s="336"/>
      <c r="C80" s="336"/>
      <c r="D80" s="336"/>
      <c r="E80" s="336"/>
      <c r="F80" s="336"/>
      <c r="G80" s="336"/>
      <c r="H80" s="336"/>
      <c r="I80" s="336"/>
      <c r="J80" s="463"/>
    </row>
    <row r="81" spans="1:10" ht="12.75">
      <c r="A81" s="464"/>
      <c r="B81" s="465"/>
      <c r="C81" s="465"/>
      <c r="D81" s="465"/>
      <c r="E81" s="465"/>
      <c r="F81" s="465"/>
      <c r="G81" s="465"/>
      <c r="H81" s="465"/>
      <c r="I81" s="465"/>
      <c r="J81" s="466"/>
    </row>
  </sheetData>
  <sheetProtection/>
  <mergeCells count="27">
    <mergeCell ref="C66:J70"/>
    <mergeCell ref="A73:J81"/>
    <mergeCell ref="A60:I60"/>
    <mergeCell ref="C16:J17"/>
    <mergeCell ref="C55:J58"/>
    <mergeCell ref="C62:J64"/>
    <mergeCell ref="A38:J39"/>
    <mergeCell ref="A12:J12"/>
    <mergeCell ref="C19:J23"/>
    <mergeCell ref="C52:J53"/>
    <mergeCell ref="G1:J1"/>
    <mergeCell ref="G6:J6"/>
    <mergeCell ref="A50:I50"/>
    <mergeCell ref="A8:J8"/>
    <mergeCell ref="G2:J2"/>
    <mergeCell ref="C41:J42"/>
    <mergeCell ref="C45:J46"/>
    <mergeCell ref="A13:J14"/>
    <mergeCell ref="A1:F1"/>
    <mergeCell ref="A26:J26"/>
    <mergeCell ref="C28:J30"/>
    <mergeCell ref="A3:B4"/>
    <mergeCell ref="C3:F5"/>
    <mergeCell ref="G3:J3"/>
    <mergeCell ref="G4:J4"/>
    <mergeCell ref="G5:J5"/>
    <mergeCell ref="A11:J11"/>
  </mergeCells>
  <printOptions/>
  <pageMargins left="0.75" right="0.75" top="1" bottom="1" header="0.5" footer="0.5"/>
  <pageSetup horizontalDpi="600" verticalDpi="600" orientation="portrait" r:id="rId2"/>
  <headerFooter alignWithMargins="0">
    <oddHeader>&amp;L&amp;"Arial,Bold"&amp;8uNITED STATES DEPARTMENT OF AGRICULTURE
NATURAL RESOURCES CONSERVATION SERVICE&amp;R&amp;"Arial,Bold"&amp;8SD-CPA-52
REV. 10/08</oddHeader>
    <oddFooter>&amp;C&amp;P</oddFooter>
  </headerFooter>
  <rowBreaks count="1" manualBreakCount="1">
    <brk id="34" max="255" man="1"/>
  </rowBreaks>
  <legacyDrawing r:id="rId1"/>
</worksheet>
</file>

<file path=xl/worksheets/sheet8.xml><?xml version="1.0" encoding="utf-8"?>
<worksheet xmlns="http://schemas.openxmlformats.org/spreadsheetml/2006/main" xmlns:r="http://schemas.openxmlformats.org/officeDocument/2006/relationships">
  <sheetPr codeName="Sheet12"/>
  <dimension ref="A1:M43"/>
  <sheetViews>
    <sheetView showGridLines="0" showZeros="0" zoomScaleSheetLayoutView="100" workbookViewId="0" topLeftCell="A1">
      <selection activeCell="E8" sqref="E8"/>
    </sheetView>
  </sheetViews>
  <sheetFormatPr defaultColWidth="9.140625" defaultRowHeight="12.75"/>
  <cols>
    <col min="2" max="2" width="4.8515625" style="0" customWidth="1"/>
    <col min="5" max="5" width="13.140625" style="0" customWidth="1"/>
    <col min="8" max="8" width="7.57421875" style="0" customWidth="1"/>
    <col min="9" max="9" width="7.140625" style="0" customWidth="1"/>
    <col min="10" max="10" width="11.421875" style="0" customWidth="1"/>
  </cols>
  <sheetData>
    <row r="1" spans="1:10" ht="18">
      <c r="A1" s="449" t="s">
        <v>133</v>
      </c>
      <c r="B1" s="449"/>
      <c r="C1" s="449"/>
      <c r="D1" s="449"/>
      <c r="E1" s="449"/>
      <c r="F1" s="450"/>
      <c r="G1" s="443" t="s">
        <v>1178</v>
      </c>
      <c r="H1" s="444"/>
      <c r="I1" s="444"/>
      <c r="J1" s="445"/>
    </row>
    <row r="2" spans="1:10" ht="15.75">
      <c r="A2" s="17" t="s">
        <v>1176</v>
      </c>
      <c r="B2" s="15"/>
      <c r="C2" s="15"/>
      <c r="D2" s="15"/>
      <c r="E2" s="20"/>
      <c r="F2" s="15"/>
      <c r="G2" s="446">
        <f>'SD-CPA-52'!D2</f>
        <v>0</v>
      </c>
      <c r="H2" s="447"/>
      <c r="I2" s="447"/>
      <c r="J2" s="448"/>
    </row>
    <row r="3" spans="1:10" ht="12.75" customHeight="1">
      <c r="A3" s="467" t="s">
        <v>1431</v>
      </c>
      <c r="B3" s="468"/>
      <c r="C3" s="360"/>
      <c r="D3" s="361"/>
      <c r="E3" s="361"/>
      <c r="F3" s="451"/>
      <c r="G3" s="446">
        <f>'SD-CPA-52'!D3</f>
        <v>0</v>
      </c>
      <c r="H3" s="447"/>
      <c r="I3" s="447"/>
      <c r="J3" s="448"/>
    </row>
    <row r="4" spans="1:10" ht="12.75">
      <c r="A4" s="316"/>
      <c r="B4" s="468"/>
      <c r="C4" s="363"/>
      <c r="D4" s="364"/>
      <c r="E4" s="364"/>
      <c r="F4" s="452"/>
      <c r="G4" s="446">
        <f>'SD-CPA-52'!D4</f>
        <v>0</v>
      </c>
      <c r="H4" s="447"/>
      <c r="I4" s="447"/>
      <c r="J4" s="448"/>
    </row>
    <row r="5" spans="3:10" ht="12.75">
      <c r="C5" s="453"/>
      <c r="D5" s="454"/>
      <c r="E5" s="454"/>
      <c r="F5" s="455"/>
      <c r="G5" s="458">
        <f>'SD-CPA-52'!D5</f>
        <v>0</v>
      </c>
      <c r="H5" s="459"/>
      <c r="I5" s="459"/>
      <c r="J5" s="460"/>
    </row>
    <row r="6" spans="5:10" ht="12.75" customHeight="1">
      <c r="E6" s="21"/>
      <c r="G6" s="461"/>
      <c r="H6" s="461"/>
      <c r="I6" s="461"/>
      <c r="J6" s="461"/>
    </row>
    <row r="7" spans="7:10" ht="12.75" customHeight="1">
      <c r="G7" s="18"/>
      <c r="H7" s="18"/>
      <c r="I7" s="18"/>
      <c r="J7" s="18"/>
    </row>
    <row r="8" ht="12.75">
      <c r="A8" s="14" t="s">
        <v>805</v>
      </c>
    </row>
    <row r="9" spans="1:10" ht="25.5" customHeight="1">
      <c r="A9" s="316" t="s">
        <v>134</v>
      </c>
      <c r="B9" s="316"/>
      <c r="C9" s="316"/>
      <c r="D9" s="316"/>
      <c r="E9" s="316"/>
      <c r="F9" s="316"/>
      <c r="G9" s="316"/>
      <c r="H9" s="316"/>
      <c r="I9" s="316"/>
      <c r="J9" s="316"/>
    </row>
    <row r="10" spans="1:10" ht="12.75" customHeight="1">
      <c r="A10" s="4"/>
      <c r="B10" s="4"/>
      <c r="C10" s="4"/>
      <c r="D10" s="4"/>
      <c r="E10" s="4"/>
      <c r="F10" s="4"/>
      <c r="G10" s="4"/>
      <c r="H10" s="4"/>
      <c r="I10" s="4"/>
      <c r="J10" s="4"/>
    </row>
    <row r="11" spans="1:10" ht="12.75">
      <c r="A11" s="316" t="s">
        <v>275</v>
      </c>
      <c r="B11" s="316"/>
      <c r="C11" s="316"/>
      <c r="D11" s="316"/>
      <c r="E11" s="316"/>
      <c r="F11" s="316"/>
      <c r="G11" s="316"/>
      <c r="H11" s="316"/>
      <c r="I11" s="316"/>
      <c r="J11" s="316"/>
    </row>
    <row r="12" spans="1:10" ht="12.75">
      <c r="A12" s="145" t="s">
        <v>596</v>
      </c>
      <c r="B12" s="4"/>
      <c r="C12" s="4"/>
      <c r="D12" s="4"/>
      <c r="E12" s="4"/>
      <c r="F12" s="4"/>
      <c r="G12" s="4"/>
      <c r="H12" s="4"/>
      <c r="I12" s="4"/>
      <c r="J12" s="4"/>
    </row>
    <row r="14" spans="3:10" ht="12.75" customHeight="1">
      <c r="C14" s="316" t="s">
        <v>1074</v>
      </c>
      <c r="D14" s="316"/>
      <c r="E14" s="316"/>
      <c r="F14" s="316"/>
      <c r="G14" s="316"/>
      <c r="H14" s="316"/>
      <c r="I14" s="316"/>
      <c r="J14" s="316"/>
    </row>
    <row r="15" spans="3:10" ht="12.75" customHeight="1">
      <c r="C15" s="316"/>
      <c r="D15" s="316"/>
      <c r="E15" s="316"/>
      <c r="F15" s="316"/>
      <c r="G15" s="316"/>
      <c r="H15" s="316"/>
      <c r="I15" s="316"/>
      <c r="J15" s="316"/>
    </row>
    <row r="16" spans="2:10" ht="12.75" customHeight="1">
      <c r="B16" s="4"/>
      <c r="C16" s="316"/>
      <c r="D16" s="316"/>
      <c r="E16" s="316"/>
      <c r="F16" s="316"/>
      <c r="G16" s="316"/>
      <c r="H16" s="316"/>
      <c r="I16" s="316"/>
      <c r="J16" s="316"/>
    </row>
    <row r="17" ht="12.75" customHeight="1"/>
    <row r="18" ht="12.75">
      <c r="C18" t="s">
        <v>806</v>
      </c>
    </row>
    <row r="21" ht="12.75">
      <c r="A21" s="14" t="s">
        <v>807</v>
      </c>
    </row>
    <row r="22" spans="1:10" ht="63" customHeight="1">
      <c r="A22" s="440" t="s">
        <v>597</v>
      </c>
      <c r="B22" s="440"/>
      <c r="C22" s="440"/>
      <c r="D22" s="440"/>
      <c r="E22" s="440"/>
      <c r="F22" s="440"/>
      <c r="G22" s="440"/>
      <c r="H22" s="440"/>
      <c r="I22" s="440"/>
      <c r="J22" s="440"/>
    </row>
    <row r="24" spans="3:13" ht="12.75" customHeight="1">
      <c r="C24" s="316" t="s">
        <v>830</v>
      </c>
      <c r="D24" s="316"/>
      <c r="E24" s="316"/>
      <c r="F24" s="316"/>
      <c r="G24" s="316"/>
      <c r="H24" s="316"/>
      <c r="I24" s="316"/>
      <c r="J24" s="316"/>
      <c r="K24" s="4"/>
      <c r="L24" s="4"/>
      <c r="M24" s="4"/>
    </row>
    <row r="25" spans="3:10" ht="12.75" customHeight="1">
      <c r="C25" s="316"/>
      <c r="D25" s="316"/>
      <c r="E25" s="316"/>
      <c r="F25" s="316"/>
      <c r="G25" s="316"/>
      <c r="H25" s="316"/>
      <c r="I25" s="316"/>
      <c r="J25" s="316"/>
    </row>
    <row r="26" spans="3:10" ht="12.75" customHeight="1">
      <c r="C26" s="4"/>
      <c r="D26" s="4"/>
      <c r="E26" s="4"/>
      <c r="F26" s="4"/>
      <c r="G26" s="4"/>
      <c r="H26" s="4"/>
      <c r="I26" s="4"/>
      <c r="J26" s="4"/>
    </row>
    <row r="27" spans="3:10" ht="12" customHeight="1">
      <c r="C27" s="316" t="s">
        <v>831</v>
      </c>
      <c r="D27" s="316"/>
      <c r="E27" s="316"/>
      <c r="F27" s="316"/>
      <c r="G27" s="316"/>
      <c r="H27" s="316"/>
      <c r="I27" s="316"/>
      <c r="J27" s="316"/>
    </row>
    <row r="28" spans="3:10" ht="12.75" customHeight="1">
      <c r="C28" s="316"/>
      <c r="D28" s="316"/>
      <c r="E28" s="316"/>
      <c r="F28" s="316"/>
      <c r="G28" s="316"/>
      <c r="H28" s="316"/>
      <c r="I28" s="316"/>
      <c r="J28" s="316"/>
    </row>
    <row r="29" spans="3:10" ht="12.75">
      <c r="C29" s="4"/>
      <c r="D29" s="4"/>
      <c r="E29" s="4"/>
      <c r="F29" s="4"/>
      <c r="G29" s="4"/>
      <c r="H29" s="4"/>
      <c r="I29" s="4"/>
      <c r="J29" s="4"/>
    </row>
    <row r="30" spans="3:10" ht="12.75">
      <c r="C30" s="4"/>
      <c r="D30" s="4"/>
      <c r="E30" s="4"/>
      <c r="F30" s="4"/>
      <c r="G30" s="4"/>
      <c r="H30" s="4"/>
      <c r="I30" s="4"/>
      <c r="J30" s="4"/>
    </row>
    <row r="32" ht="12.75">
      <c r="A32" s="14" t="s">
        <v>1509</v>
      </c>
    </row>
    <row r="33" spans="1:10" ht="12.75">
      <c r="A33" s="332"/>
      <c r="B33" s="333"/>
      <c r="C33" s="333"/>
      <c r="D33" s="333"/>
      <c r="E33" s="333"/>
      <c r="F33" s="333"/>
      <c r="G33" s="333"/>
      <c r="H33" s="333"/>
      <c r="I33" s="333"/>
      <c r="J33" s="462"/>
    </row>
    <row r="34" spans="1:10" ht="12.75">
      <c r="A34" s="335"/>
      <c r="B34" s="336"/>
      <c r="C34" s="336"/>
      <c r="D34" s="336"/>
      <c r="E34" s="336"/>
      <c r="F34" s="336"/>
      <c r="G34" s="336"/>
      <c r="H34" s="336"/>
      <c r="I34" s="336"/>
      <c r="J34" s="463"/>
    </row>
    <row r="35" spans="1:10" ht="12.75">
      <c r="A35" s="335"/>
      <c r="B35" s="336"/>
      <c r="C35" s="336"/>
      <c r="D35" s="336"/>
      <c r="E35" s="336"/>
      <c r="F35" s="336"/>
      <c r="G35" s="336"/>
      <c r="H35" s="336"/>
      <c r="I35" s="336"/>
      <c r="J35" s="463"/>
    </row>
    <row r="36" spans="1:10" ht="12.75">
      <c r="A36" s="335"/>
      <c r="B36" s="336"/>
      <c r="C36" s="336"/>
      <c r="D36" s="336"/>
      <c r="E36" s="336"/>
      <c r="F36" s="336"/>
      <c r="G36" s="336"/>
      <c r="H36" s="336"/>
      <c r="I36" s="336"/>
      <c r="J36" s="463"/>
    </row>
    <row r="37" spans="1:10" ht="12.75">
      <c r="A37" s="335"/>
      <c r="B37" s="336"/>
      <c r="C37" s="336"/>
      <c r="D37" s="336"/>
      <c r="E37" s="336"/>
      <c r="F37" s="336"/>
      <c r="G37" s="336"/>
      <c r="H37" s="336"/>
      <c r="I37" s="336"/>
      <c r="J37" s="463"/>
    </row>
    <row r="38" spans="1:10" ht="12.75">
      <c r="A38" s="335"/>
      <c r="B38" s="336"/>
      <c r="C38" s="336"/>
      <c r="D38" s="336"/>
      <c r="E38" s="336"/>
      <c r="F38" s="336"/>
      <c r="G38" s="336"/>
      <c r="H38" s="336"/>
      <c r="I38" s="336"/>
      <c r="J38" s="463"/>
    </row>
    <row r="39" spans="1:10" ht="12.75">
      <c r="A39" s="335"/>
      <c r="B39" s="336"/>
      <c r="C39" s="336"/>
      <c r="D39" s="336"/>
      <c r="E39" s="336"/>
      <c r="F39" s="336"/>
      <c r="G39" s="336"/>
      <c r="H39" s="336"/>
      <c r="I39" s="336"/>
      <c r="J39" s="463"/>
    </row>
    <row r="40" spans="1:10" ht="12.75">
      <c r="A40" s="335"/>
      <c r="B40" s="336"/>
      <c r="C40" s="336"/>
      <c r="D40" s="336"/>
      <c r="E40" s="336"/>
      <c r="F40" s="336"/>
      <c r="G40" s="336"/>
      <c r="H40" s="336"/>
      <c r="I40" s="336"/>
      <c r="J40" s="463"/>
    </row>
    <row r="41" spans="1:10" ht="12.75">
      <c r="A41" s="335"/>
      <c r="B41" s="336"/>
      <c r="C41" s="336"/>
      <c r="D41" s="336"/>
      <c r="E41" s="336"/>
      <c r="F41" s="336"/>
      <c r="G41" s="336"/>
      <c r="H41" s="336"/>
      <c r="I41" s="336"/>
      <c r="J41" s="463"/>
    </row>
    <row r="42" spans="1:10" ht="12.75">
      <c r="A42" s="335"/>
      <c r="B42" s="336"/>
      <c r="C42" s="336"/>
      <c r="D42" s="336"/>
      <c r="E42" s="336"/>
      <c r="F42" s="336"/>
      <c r="G42" s="336"/>
      <c r="H42" s="336"/>
      <c r="I42" s="336"/>
      <c r="J42" s="463"/>
    </row>
    <row r="43" spans="1:10" ht="12.75">
      <c r="A43" s="464"/>
      <c r="B43" s="465"/>
      <c r="C43" s="465"/>
      <c r="D43" s="465"/>
      <c r="E43" s="465"/>
      <c r="F43" s="465"/>
      <c r="G43" s="465"/>
      <c r="H43" s="465"/>
      <c r="I43" s="465"/>
      <c r="J43" s="466"/>
    </row>
  </sheetData>
  <sheetProtection/>
  <mergeCells count="16">
    <mergeCell ref="C24:J25"/>
    <mergeCell ref="C27:J28"/>
    <mergeCell ref="A33:J43"/>
    <mergeCell ref="A22:J22"/>
    <mergeCell ref="C14:J16"/>
    <mergeCell ref="A11:J11"/>
    <mergeCell ref="G2:J2"/>
    <mergeCell ref="A3:B4"/>
    <mergeCell ref="G3:J3"/>
    <mergeCell ref="G4:J4"/>
    <mergeCell ref="G5:J5"/>
    <mergeCell ref="C3:F5"/>
    <mergeCell ref="A1:F1"/>
    <mergeCell ref="G1:J1"/>
    <mergeCell ref="G6:J6"/>
    <mergeCell ref="A9:J9"/>
  </mergeCells>
  <hyperlinks>
    <hyperlink ref="A12" r:id="rId1" display="http://agbiopubs.sdstate.edu/articles/FS525N.pdf"/>
  </hyperlinks>
  <printOptions/>
  <pageMargins left="0.75" right="0.75" top="1" bottom="1" header="0.5" footer="0.5"/>
  <pageSetup horizontalDpi="600" verticalDpi="600" orientation="portrait" r:id="rId3"/>
  <headerFooter alignWithMargins="0">
    <oddHeader>&amp;L&amp;"Arial,Bold"&amp;8UNITED STATES DEPARTMENT OF AGRICULTURE
NATURAL RESOURCES CONSERVATION SERVICE&amp;R&amp;"Arial,Bold"&amp;8SD-CPA-52
REV. 10/08</oddHeader>
  </headerFooter>
  <legacyDrawing r:id="rId2"/>
</worksheet>
</file>

<file path=xl/worksheets/sheet9.xml><?xml version="1.0" encoding="utf-8"?>
<worksheet xmlns="http://schemas.openxmlformats.org/spreadsheetml/2006/main" xmlns:r="http://schemas.openxmlformats.org/officeDocument/2006/relationships">
  <sheetPr codeName="Sheet3"/>
  <dimension ref="A1:M92"/>
  <sheetViews>
    <sheetView showGridLines="0" showZeros="0" zoomScaleSheetLayoutView="100" workbookViewId="0" topLeftCell="A1">
      <selection activeCell="L77" sqref="L77"/>
    </sheetView>
  </sheetViews>
  <sheetFormatPr defaultColWidth="9.140625" defaultRowHeight="12.75"/>
  <cols>
    <col min="2" max="2" width="4.8515625" style="0" customWidth="1"/>
    <col min="8" max="8" width="7.57421875" style="0" customWidth="1"/>
    <col min="9" max="9" width="7.140625" style="0" customWidth="1"/>
    <col min="10" max="10" width="15.421875" style="0" customWidth="1"/>
    <col min="13" max="13" width="28.7109375" style="0" customWidth="1"/>
    <col min="14" max="14" width="14.00390625" style="0" customWidth="1"/>
    <col min="15" max="15" width="46.7109375" style="0" customWidth="1"/>
  </cols>
  <sheetData>
    <row r="1" spans="1:10" ht="18">
      <c r="A1" s="449" t="s">
        <v>35</v>
      </c>
      <c r="B1" s="449"/>
      <c r="C1" s="449"/>
      <c r="D1" s="449"/>
      <c r="E1" s="449"/>
      <c r="F1" s="450"/>
      <c r="G1" s="443" t="s">
        <v>1178</v>
      </c>
      <c r="H1" s="444"/>
      <c r="I1" s="444"/>
      <c r="J1" s="445"/>
    </row>
    <row r="2" spans="1:10" ht="15.75">
      <c r="A2" s="17" t="s">
        <v>1176</v>
      </c>
      <c r="B2" s="15"/>
      <c r="C2" s="15"/>
      <c r="D2" s="15"/>
      <c r="E2" s="20"/>
      <c r="F2" s="15"/>
      <c r="G2" s="446">
        <f>'SD-CPA-52'!D2</f>
        <v>0</v>
      </c>
      <c r="H2" s="447"/>
      <c r="I2" s="447"/>
      <c r="J2" s="448"/>
    </row>
    <row r="3" spans="1:10" ht="12.75" customHeight="1">
      <c r="A3" s="467" t="s">
        <v>1431</v>
      </c>
      <c r="B3" s="468"/>
      <c r="C3" s="473"/>
      <c r="D3" s="474"/>
      <c r="E3" s="474"/>
      <c r="F3" s="475"/>
      <c r="G3" s="446">
        <f>'SD-CPA-52'!D3</f>
        <v>0</v>
      </c>
      <c r="H3" s="447"/>
      <c r="I3" s="447"/>
      <c r="J3" s="448"/>
    </row>
    <row r="4" spans="1:12" ht="12.75">
      <c r="A4" s="316"/>
      <c r="B4" s="468"/>
      <c r="C4" s="476"/>
      <c r="D4" s="477"/>
      <c r="E4" s="477"/>
      <c r="F4" s="478"/>
      <c r="G4" s="446">
        <f>'SD-CPA-52'!D4</f>
        <v>0</v>
      </c>
      <c r="H4" s="447"/>
      <c r="I4" s="447"/>
      <c r="J4" s="448"/>
      <c r="L4" s="64"/>
    </row>
    <row r="5" spans="3:10" ht="12.75">
      <c r="C5" s="479"/>
      <c r="D5" s="480"/>
      <c r="E5" s="480"/>
      <c r="F5" s="481"/>
      <c r="G5" s="458">
        <f>'SD-CPA-52'!D5</f>
        <v>0</v>
      </c>
      <c r="H5" s="459"/>
      <c r="I5" s="459"/>
      <c r="J5" s="460"/>
    </row>
    <row r="6" spans="5:10" ht="12.75" customHeight="1">
      <c r="E6" s="21"/>
      <c r="G6" s="461"/>
      <c r="H6" s="461"/>
      <c r="I6" s="461"/>
      <c r="J6" s="461"/>
    </row>
    <row r="7" spans="1:10" ht="12.75" customHeight="1">
      <c r="A7" s="14"/>
      <c r="B7" s="14"/>
      <c r="C7" s="14"/>
      <c r="D7" s="14"/>
      <c r="E7" s="14"/>
      <c r="F7" s="14"/>
      <c r="G7" s="18"/>
      <c r="H7" s="18"/>
      <c r="I7" s="18"/>
      <c r="J7" s="18"/>
    </row>
    <row r="8" spans="1:10" ht="42.75" customHeight="1">
      <c r="A8" s="482" t="s">
        <v>277</v>
      </c>
      <c r="B8" s="482"/>
      <c r="C8" s="482"/>
      <c r="D8" s="482"/>
      <c r="E8" s="482"/>
      <c r="F8" s="482"/>
      <c r="G8" s="482"/>
      <c r="H8" s="482"/>
      <c r="I8" s="482"/>
      <c r="J8" s="482"/>
    </row>
    <row r="9" spans="1:10" ht="12.75">
      <c r="A9" s="184"/>
      <c r="B9" s="184"/>
      <c r="C9" s="184"/>
      <c r="D9" s="184"/>
      <c r="E9" s="184"/>
      <c r="F9" s="184"/>
      <c r="G9" s="184"/>
      <c r="H9" s="184"/>
      <c r="I9" s="184"/>
      <c r="J9" s="184"/>
    </row>
    <row r="10" spans="1:10" s="40" customFormat="1" ht="27.75" customHeight="1">
      <c r="A10" s="483" t="s">
        <v>259</v>
      </c>
      <c r="B10" s="483"/>
      <c r="C10" s="483"/>
      <c r="D10" s="483"/>
      <c r="E10" s="483"/>
      <c r="F10" s="483"/>
      <c r="G10" s="483"/>
      <c r="H10" s="483"/>
      <c r="I10" s="483"/>
      <c r="J10" s="483"/>
    </row>
    <row r="11" spans="1:10" ht="14.25" customHeight="1">
      <c r="A11" s="186"/>
      <c r="B11" s="186"/>
      <c r="C11" s="186"/>
      <c r="D11" s="186"/>
      <c r="E11" s="186"/>
      <c r="F11" s="186"/>
      <c r="G11" s="186"/>
      <c r="H11" s="186"/>
      <c r="I11" s="186"/>
      <c r="J11" s="186"/>
    </row>
    <row r="12" ht="12.75">
      <c r="A12" s="14" t="s">
        <v>805</v>
      </c>
    </row>
    <row r="13" spans="1:10" ht="12.75" customHeight="1">
      <c r="A13" s="316" t="s">
        <v>260</v>
      </c>
      <c r="B13" s="316"/>
      <c r="C13" s="316"/>
      <c r="D13" s="316"/>
      <c r="E13" s="316"/>
      <c r="F13" s="316"/>
      <c r="G13" s="316"/>
      <c r="H13" s="316"/>
      <c r="I13" s="316"/>
      <c r="J13" s="316"/>
    </row>
    <row r="14" spans="1:10" ht="12.75" customHeight="1">
      <c r="A14" s="316"/>
      <c r="B14" s="316"/>
      <c r="C14" s="316"/>
      <c r="D14" s="316"/>
      <c r="E14" s="316"/>
      <c r="F14" s="316"/>
      <c r="G14" s="316"/>
      <c r="H14" s="316"/>
      <c r="I14" s="316"/>
      <c r="J14" s="316"/>
    </row>
    <row r="15" spans="1:10" ht="12.75" customHeight="1">
      <c r="A15" s="316"/>
      <c r="B15" s="316"/>
      <c r="C15" s="316"/>
      <c r="D15" s="316"/>
      <c r="E15" s="316"/>
      <c r="F15" s="316"/>
      <c r="G15" s="316"/>
      <c r="H15" s="316"/>
      <c r="I15" s="316"/>
      <c r="J15" s="316"/>
    </row>
    <row r="17" spans="3:10" ht="12.75" customHeight="1">
      <c r="C17" s="316" t="s">
        <v>1074</v>
      </c>
      <c r="D17" s="316"/>
      <c r="E17" s="316"/>
      <c r="F17" s="316"/>
      <c r="G17" s="316"/>
      <c r="H17" s="316"/>
      <c r="I17" s="316"/>
      <c r="J17" s="316"/>
    </row>
    <row r="18" spans="3:10" ht="12.75" customHeight="1">
      <c r="C18" s="316"/>
      <c r="D18" s="316"/>
      <c r="E18" s="316"/>
      <c r="F18" s="316"/>
      <c r="G18" s="316"/>
      <c r="H18" s="316"/>
      <c r="I18" s="316"/>
      <c r="J18" s="316"/>
    </row>
    <row r="19" spans="2:10" ht="12.75" customHeight="1">
      <c r="B19" s="4"/>
      <c r="C19" s="316"/>
      <c r="D19" s="316"/>
      <c r="E19" s="316"/>
      <c r="F19" s="316"/>
      <c r="G19" s="316"/>
      <c r="H19" s="316"/>
      <c r="I19" s="316"/>
      <c r="J19" s="316"/>
    </row>
    <row r="20" ht="12.75" customHeight="1">
      <c r="C20" t="s">
        <v>806</v>
      </c>
    </row>
    <row r="24" ht="12.75">
      <c r="A24" s="14" t="s">
        <v>807</v>
      </c>
    </row>
    <row r="25" spans="1:10" ht="12.75" customHeight="1">
      <c r="A25" s="440" t="s">
        <v>1995</v>
      </c>
      <c r="B25" s="440"/>
      <c r="C25" s="440"/>
      <c r="D25" s="440"/>
      <c r="E25" s="440"/>
      <c r="F25" s="440"/>
      <c r="G25" s="440"/>
      <c r="H25" s="440"/>
      <c r="I25" s="440"/>
      <c r="J25" s="440"/>
    </row>
    <row r="27" spans="3:13" ht="12.75" customHeight="1">
      <c r="C27" s="316" t="s">
        <v>276</v>
      </c>
      <c r="D27" s="316"/>
      <c r="E27" s="316"/>
      <c r="F27" s="316"/>
      <c r="G27" s="316"/>
      <c r="H27" s="316"/>
      <c r="I27" s="316"/>
      <c r="J27" s="316"/>
      <c r="K27" s="4"/>
      <c r="L27" s="4"/>
      <c r="M27" s="4"/>
    </row>
    <row r="28" spans="3:10" ht="12.75" customHeight="1">
      <c r="C28" s="316"/>
      <c r="D28" s="316"/>
      <c r="E28" s="316"/>
      <c r="F28" s="316"/>
      <c r="G28" s="316"/>
      <c r="H28" s="316"/>
      <c r="I28" s="316"/>
      <c r="J28" s="316"/>
    </row>
    <row r="29" spans="3:10" ht="12.75" customHeight="1">
      <c r="C29" s="316"/>
      <c r="D29" s="316"/>
      <c r="E29" s="316"/>
      <c r="F29" s="316"/>
      <c r="G29" s="316"/>
      <c r="H29" s="316"/>
      <c r="I29" s="316"/>
      <c r="J29" s="316"/>
    </row>
    <row r="30" spans="3:4" ht="12.75">
      <c r="C30" s="102" t="s">
        <v>1421</v>
      </c>
      <c r="D30" s="101" t="s">
        <v>262</v>
      </c>
    </row>
    <row r="31" spans="3:4" ht="12.75">
      <c r="C31" s="102" t="s">
        <v>1421</v>
      </c>
      <c r="D31" s="101" t="s">
        <v>263</v>
      </c>
    </row>
    <row r="32" spans="3:10" ht="12.75">
      <c r="C32" s="102" t="s">
        <v>1421</v>
      </c>
      <c r="D32" s="441" t="s">
        <v>261</v>
      </c>
      <c r="E32" s="441"/>
      <c r="F32" s="441"/>
      <c r="G32" s="441"/>
      <c r="H32" s="441"/>
      <c r="I32" s="441"/>
      <c r="J32" s="441"/>
    </row>
    <row r="33" spans="4:10" ht="12.75">
      <c r="D33" s="441"/>
      <c r="E33" s="441"/>
      <c r="F33" s="441"/>
      <c r="G33" s="441"/>
      <c r="H33" s="441"/>
      <c r="I33" s="441"/>
      <c r="J33" s="441"/>
    </row>
    <row r="34" spans="4:10" ht="12.75">
      <c r="D34" s="441"/>
      <c r="E34" s="441"/>
      <c r="F34" s="441"/>
      <c r="G34" s="441"/>
      <c r="H34" s="441"/>
      <c r="I34" s="441"/>
      <c r="J34" s="441"/>
    </row>
    <row r="36" spans="3:10" ht="12.75">
      <c r="C36" s="316" t="s">
        <v>172</v>
      </c>
      <c r="D36" s="316"/>
      <c r="E36" s="316"/>
      <c r="F36" s="316"/>
      <c r="G36" s="316"/>
      <c r="H36" s="316"/>
      <c r="I36" s="316"/>
      <c r="J36" s="316"/>
    </row>
    <row r="37" spans="2:8" ht="12.75" customHeight="1">
      <c r="B37" s="4"/>
      <c r="C37" s="4"/>
      <c r="D37" s="4"/>
      <c r="E37" s="4"/>
      <c r="F37" s="4"/>
      <c r="G37" s="4"/>
      <c r="H37" s="4"/>
    </row>
    <row r="38" spans="1:8" ht="12.75">
      <c r="A38" s="4"/>
      <c r="B38" s="4"/>
      <c r="C38" s="4"/>
      <c r="D38" s="4"/>
      <c r="E38" s="4"/>
      <c r="F38" s="4"/>
      <c r="G38" s="4"/>
      <c r="H38" s="4"/>
    </row>
    <row r="41" ht="6.75" customHeight="1"/>
    <row r="42" ht="12.75" customHeight="1">
      <c r="A42" s="14" t="s">
        <v>1509</v>
      </c>
    </row>
    <row r="43" spans="1:10" ht="12.75">
      <c r="A43" s="332"/>
      <c r="B43" s="333"/>
      <c r="C43" s="333"/>
      <c r="D43" s="333"/>
      <c r="E43" s="333"/>
      <c r="F43" s="333"/>
      <c r="G43" s="333"/>
      <c r="H43" s="333"/>
      <c r="I43" s="333"/>
      <c r="J43" s="462"/>
    </row>
    <row r="44" spans="1:10" ht="12.75">
      <c r="A44" s="335"/>
      <c r="B44" s="336"/>
      <c r="C44" s="336"/>
      <c r="D44" s="336"/>
      <c r="E44" s="336"/>
      <c r="F44" s="336"/>
      <c r="G44" s="336"/>
      <c r="H44" s="336"/>
      <c r="I44" s="336"/>
      <c r="J44" s="463"/>
    </row>
    <row r="45" spans="1:10" ht="12.75">
      <c r="A45" s="335"/>
      <c r="B45" s="336"/>
      <c r="C45" s="336"/>
      <c r="D45" s="336"/>
      <c r="E45" s="336"/>
      <c r="F45" s="336"/>
      <c r="G45" s="336"/>
      <c r="H45" s="336"/>
      <c r="I45" s="336"/>
      <c r="J45" s="463"/>
    </row>
    <row r="46" spans="1:10" ht="12.75">
      <c r="A46" s="335"/>
      <c r="B46" s="336"/>
      <c r="C46" s="336"/>
      <c r="D46" s="336"/>
      <c r="E46" s="336"/>
      <c r="F46" s="336"/>
      <c r="G46" s="336"/>
      <c r="H46" s="336"/>
      <c r="I46" s="336"/>
      <c r="J46" s="463"/>
    </row>
    <row r="47" spans="1:10" ht="12.75">
      <c r="A47" s="335"/>
      <c r="B47" s="336"/>
      <c r="C47" s="336"/>
      <c r="D47" s="336"/>
      <c r="E47" s="336"/>
      <c r="F47" s="336"/>
      <c r="G47" s="336"/>
      <c r="H47" s="336"/>
      <c r="I47" s="336"/>
      <c r="J47" s="463"/>
    </row>
    <row r="48" spans="1:10" ht="12.75">
      <c r="A48" s="335"/>
      <c r="B48" s="336"/>
      <c r="C48" s="336"/>
      <c r="D48" s="336"/>
      <c r="E48" s="336"/>
      <c r="F48" s="336"/>
      <c r="G48" s="336"/>
      <c r="H48" s="336"/>
      <c r="I48" s="336"/>
      <c r="J48" s="463"/>
    </row>
    <row r="49" spans="1:10" ht="12.75">
      <c r="A49" s="464"/>
      <c r="B49" s="465"/>
      <c r="C49" s="465"/>
      <c r="D49" s="465"/>
      <c r="E49" s="465"/>
      <c r="F49" s="465"/>
      <c r="G49" s="465"/>
      <c r="H49" s="465"/>
      <c r="I49" s="465"/>
      <c r="J49" s="466"/>
    </row>
    <row r="51" ht="12.75">
      <c r="A51" s="14" t="s">
        <v>1907</v>
      </c>
    </row>
    <row r="52" spans="1:10" ht="25.5" customHeight="1">
      <c r="A52" s="19"/>
      <c r="B52" s="19"/>
      <c r="C52" s="482" t="s">
        <v>523</v>
      </c>
      <c r="D52" s="482"/>
      <c r="E52" s="482"/>
      <c r="F52" s="482"/>
      <c r="G52" s="482"/>
      <c r="H52" s="482"/>
      <c r="I52" s="482"/>
      <c r="J52" s="482"/>
    </row>
    <row r="53" spans="3:10" ht="19.5" customHeight="1">
      <c r="C53" s="469" t="s">
        <v>247</v>
      </c>
      <c r="D53" s="469"/>
      <c r="E53" s="469"/>
      <c r="F53" s="469"/>
      <c r="G53" s="469"/>
      <c r="H53" s="469"/>
      <c r="I53" s="469"/>
      <c r="J53" s="469"/>
    </row>
    <row r="54" spans="3:10" ht="24" customHeight="1">
      <c r="C54" s="469"/>
      <c r="D54" s="469"/>
      <c r="E54" s="469"/>
      <c r="F54" s="469"/>
      <c r="G54" s="469"/>
      <c r="H54" s="469"/>
      <c r="I54" s="469"/>
      <c r="J54" s="469"/>
    </row>
    <row r="55" spans="3:10" ht="12.75">
      <c r="C55" s="185"/>
      <c r="D55" s="185"/>
      <c r="E55" s="185"/>
      <c r="F55" s="185"/>
      <c r="G55" s="185"/>
      <c r="H55" s="185"/>
      <c r="I55" s="185"/>
      <c r="J55" s="185"/>
    </row>
    <row r="56" spans="3:10" ht="25.5" customHeight="1">
      <c r="C56" s="469" t="s">
        <v>1074</v>
      </c>
      <c r="D56" s="469"/>
      <c r="E56" s="469"/>
      <c r="F56" s="469"/>
      <c r="G56" s="469"/>
      <c r="H56" s="469"/>
      <c r="I56" s="469"/>
      <c r="J56" s="469"/>
    </row>
    <row r="57" spans="3:10" ht="13.5" customHeight="1">
      <c r="C57" s="469"/>
      <c r="D57" s="469"/>
      <c r="E57" s="469"/>
      <c r="F57" s="469"/>
      <c r="G57" s="469"/>
      <c r="H57" s="469"/>
      <c r="I57" s="469"/>
      <c r="J57" s="469"/>
    </row>
    <row r="58" spans="3:10" ht="28.5" customHeight="1">
      <c r="C58" s="471" t="s">
        <v>524</v>
      </c>
      <c r="D58" s="471"/>
      <c r="E58" s="471"/>
      <c r="F58" s="471"/>
      <c r="G58" s="471"/>
      <c r="H58" s="471"/>
      <c r="I58" s="471"/>
      <c r="J58" s="471"/>
    </row>
    <row r="59" spans="3:10" ht="409.5">
      <c r="C59" s="469" t="s">
        <v>525</v>
      </c>
      <c r="D59" s="469"/>
      <c r="E59" s="469"/>
      <c r="F59" s="469"/>
      <c r="G59" s="469"/>
      <c r="H59" s="469"/>
      <c r="I59" s="469"/>
      <c r="J59" s="469"/>
    </row>
    <row r="60" spans="3:10" ht="27" customHeight="1">
      <c r="C60" s="469"/>
      <c r="D60" s="469"/>
      <c r="E60" s="469"/>
      <c r="F60" s="469"/>
      <c r="G60" s="469"/>
      <c r="H60" s="469"/>
      <c r="I60" s="469"/>
      <c r="J60" s="469"/>
    </row>
    <row r="61" spans="3:10" ht="12.75">
      <c r="C61" s="185"/>
      <c r="D61" s="185"/>
      <c r="E61" s="185"/>
      <c r="F61" s="185"/>
      <c r="G61" s="185"/>
      <c r="H61" s="185"/>
      <c r="I61" s="185"/>
      <c r="J61" s="185"/>
    </row>
    <row r="62" spans="3:10" ht="102">
      <c r="C62" s="469" t="s">
        <v>1908</v>
      </c>
      <c r="D62" s="469"/>
      <c r="E62" s="469"/>
      <c r="F62" s="469"/>
      <c r="G62" s="469"/>
      <c r="H62" s="469"/>
      <c r="I62" s="469"/>
      <c r="J62" s="469"/>
    </row>
    <row r="63" spans="4:10" ht="12.75">
      <c r="D63" s="32"/>
      <c r="E63" s="32"/>
      <c r="F63" s="32"/>
      <c r="G63" s="32"/>
      <c r="H63" s="32"/>
      <c r="I63" s="32"/>
      <c r="J63" s="32"/>
    </row>
    <row r="64" spans="3:10" ht="29.25" customHeight="1">
      <c r="C64" s="471" t="s">
        <v>526</v>
      </c>
      <c r="D64" s="471"/>
      <c r="E64" s="471"/>
      <c r="F64" s="471"/>
      <c r="G64" s="471"/>
      <c r="H64" s="471"/>
      <c r="I64" s="471"/>
      <c r="J64" s="471"/>
    </row>
    <row r="65" spans="3:10" ht="51" customHeight="1">
      <c r="C65" s="470" t="s">
        <v>527</v>
      </c>
      <c r="D65" s="470"/>
      <c r="E65" s="470"/>
      <c r="F65" s="470"/>
      <c r="G65" s="470"/>
      <c r="H65" s="470"/>
      <c r="I65" s="470"/>
      <c r="J65" s="470"/>
    </row>
    <row r="67" spans="3:10" ht="102">
      <c r="C67" s="469" t="s">
        <v>1908</v>
      </c>
      <c r="D67" s="469"/>
      <c r="E67" s="469"/>
      <c r="F67" s="469"/>
      <c r="G67" s="469"/>
      <c r="H67" s="469"/>
      <c r="I67" s="469"/>
      <c r="J67" s="469"/>
    </row>
    <row r="69" spans="3:10" ht="24" customHeight="1">
      <c r="C69" s="471" t="s">
        <v>528</v>
      </c>
      <c r="D69" s="471"/>
      <c r="E69" s="471"/>
      <c r="F69" s="471"/>
      <c r="G69" s="471"/>
      <c r="H69" s="471"/>
      <c r="I69" s="471"/>
      <c r="J69" s="471"/>
    </row>
    <row r="70" spans="3:10" ht="29.25" customHeight="1">
      <c r="C70" s="469" t="s">
        <v>530</v>
      </c>
      <c r="D70" s="469"/>
      <c r="E70" s="469"/>
      <c r="F70" s="469"/>
      <c r="G70" s="469"/>
      <c r="H70" s="469"/>
      <c r="I70" s="469"/>
      <c r="J70" s="469"/>
    </row>
    <row r="72" spans="3:10" ht="102">
      <c r="C72" s="469" t="s">
        <v>1908</v>
      </c>
      <c r="D72" s="469"/>
      <c r="E72" s="469"/>
      <c r="F72" s="469"/>
      <c r="G72" s="469"/>
      <c r="H72" s="469"/>
      <c r="I72" s="469"/>
      <c r="J72" s="469"/>
    </row>
    <row r="74" spans="3:10" ht="32.25" customHeight="1">
      <c r="C74" s="471" t="s">
        <v>531</v>
      </c>
      <c r="D74" s="471"/>
      <c r="E74" s="471"/>
      <c r="F74" s="471"/>
      <c r="G74" s="471"/>
      <c r="H74" s="471"/>
      <c r="I74" s="471"/>
      <c r="J74" s="471"/>
    </row>
    <row r="75" spans="3:10" ht="60" customHeight="1">
      <c r="C75" s="469" t="s">
        <v>529</v>
      </c>
      <c r="D75" s="469"/>
      <c r="E75" s="469"/>
      <c r="F75" s="469"/>
      <c r="G75" s="469"/>
      <c r="H75" s="469"/>
      <c r="I75" s="469"/>
      <c r="J75" s="469"/>
    </row>
    <row r="77" spans="3:10" ht="38.25">
      <c r="C77" s="469" t="s">
        <v>248</v>
      </c>
      <c r="D77" s="469"/>
      <c r="E77" s="469"/>
      <c r="F77" s="469"/>
      <c r="G77" s="469"/>
      <c r="H77" s="469"/>
      <c r="I77" s="469"/>
      <c r="J77" s="469"/>
    </row>
    <row r="78" spans="1:10" ht="12.75">
      <c r="A78" s="48"/>
      <c r="B78" s="48"/>
      <c r="C78" s="34"/>
      <c r="D78" s="34"/>
      <c r="E78" s="34"/>
      <c r="F78" s="34"/>
      <c r="G78" s="34"/>
      <c r="H78" s="34"/>
      <c r="I78" s="34"/>
      <c r="J78" s="34"/>
    </row>
    <row r="79" spans="1:10" ht="27.75" customHeight="1">
      <c r="A79" s="472" t="s">
        <v>270</v>
      </c>
      <c r="B79" s="472"/>
      <c r="C79" s="472"/>
      <c r="D79" s="472"/>
      <c r="E79" s="472"/>
      <c r="F79" s="472"/>
      <c r="G79" s="472"/>
      <c r="H79" s="472"/>
      <c r="I79" s="472"/>
      <c r="J79" s="472"/>
    </row>
    <row r="80" spans="2:8" ht="12.75" customHeight="1">
      <c r="B80" s="4"/>
      <c r="C80" s="4"/>
      <c r="D80" s="4"/>
      <c r="E80" s="4"/>
      <c r="F80" s="4"/>
      <c r="G80" s="4"/>
      <c r="H80" s="4"/>
    </row>
    <row r="81" spans="1:8" ht="12.75">
      <c r="A81" s="4"/>
      <c r="B81" s="4"/>
      <c r="C81" s="4"/>
      <c r="D81" s="4"/>
      <c r="E81" s="4"/>
      <c r="F81" s="4"/>
      <c r="G81" s="4"/>
      <c r="H81" s="4"/>
    </row>
    <row r="84" ht="6.75" customHeight="1"/>
    <row r="85" ht="12.75" customHeight="1">
      <c r="A85" s="14" t="s">
        <v>1509</v>
      </c>
    </row>
    <row r="86" spans="1:10" ht="12.75">
      <c r="A86" s="332"/>
      <c r="B86" s="333"/>
      <c r="C86" s="333"/>
      <c r="D86" s="333"/>
      <c r="E86" s="333"/>
      <c r="F86" s="333"/>
      <c r="G86" s="333"/>
      <c r="H86" s="333"/>
      <c r="I86" s="333"/>
      <c r="J86" s="462"/>
    </row>
    <row r="87" spans="1:10" ht="12.75">
      <c r="A87" s="335"/>
      <c r="B87" s="336"/>
      <c r="C87" s="336"/>
      <c r="D87" s="336"/>
      <c r="E87" s="336"/>
      <c r="F87" s="336"/>
      <c r="G87" s="336"/>
      <c r="H87" s="336"/>
      <c r="I87" s="336"/>
      <c r="J87" s="463"/>
    </row>
    <row r="88" spans="1:10" ht="12.75">
      <c r="A88" s="335"/>
      <c r="B88" s="336"/>
      <c r="C88" s="336"/>
      <c r="D88" s="336"/>
      <c r="E88" s="336"/>
      <c r="F88" s="336"/>
      <c r="G88" s="336"/>
      <c r="H88" s="336"/>
      <c r="I88" s="336"/>
      <c r="J88" s="463"/>
    </row>
    <row r="89" spans="1:10" ht="12.75">
      <c r="A89" s="335"/>
      <c r="B89" s="336"/>
      <c r="C89" s="336"/>
      <c r="D89" s="336"/>
      <c r="E89" s="336"/>
      <c r="F89" s="336"/>
      <c r="G89" s="336"/>
      <c r="H89" s="336"/>
      <c r="I89" s="336"/>
      <c r="J89" s="463"/>
    </row>
    <row r="90" spans="1:10" ht="12.75">
      <c r="A90" s="335"/>
      <c r="B90" s="336"/>
      <c r="C90" s="336"/>
      <c r="D90" s="336"/>
      <c r="E90" s="336"/>
      <c r="F90" s="336"/>
      <c r="G90" s="336"/>
      <c r="H90" s="336"/>
      <c r="I90" s="336"/>
      <c r="J90" s="463"/>
    </row>
    <row r="91" spans="1:10" ht="12.75">
      <c r="A91" s="335"/>
      <c r="B91" s="336"/>
      <c r="C91" s="336"/>
      <c r="D91" s="336"/>
      <c r="E91" s="336"/>
      <c r="F91" s="336"/>
      <c r="G91" s="336"/>
      <c r="H91" s="336"/>
      <c r="I91" s="336"/>
      <c r="J91" s="463"/>
    </row>
    <row r="92" spans="1:10" ht="12.75">
      <c r="A92" s="464"/>
      <c r="B92" s="465"/>
      <c r="C92" s="465"/>
      <c r="D92" s="465"/>
      <c r="E92" s="465"/>
      <c r="F92" s="465"/>
      <c r="G92" s="465"/>
      <c r="H92" s="465"/>
      <c r="I92" s="465"/>
      <c r="J92" s="466"/>
    </row>
  </sheetData>
  <sheetProtection/>
  <mergeCells count="36">
    <mergeCell ref="A43:J49"/>
    <mergeCell ref="A25:J25"/>
    <mergeCell ref="C27:J29"/>
    <mergeCell ref="D32:J34"/>
    <mergeCell ref="C36:J36"/>
    <mergeCell ref="G5:J5"/>
    <mergeCell ref="G6:J6"/>
    <mergeCell ref="C17:J19"/>
    <mergeCell ref="A13:J15"/>
    <mergeCell ref="A8:J8"/>
    <mergeCell ref="A10:J10"/>
    <mergeCell ref="A86:J92"/>
    <mergeCell ref="A1:F1"/>
    <mergeCell ref="G1:J1"/>
    <mergeCell ref="G2:J2"/>
    <mergeCell ref="A3:B4"/>
    <mergeCell ref="C3:F5"/>
    <mergeCell ref="G3:J3"/>
    <mergeCell ref="G4:J4"/>
    <mergeCell ref="C52:J52"/>
    <mergeCell ref="C53:J54"/>
    <mergeCell ref="A79:J79"/>
    <mergeCell ref="C69:J69"/>
    <mergeCell ref="C70:J70"/>
    <mergeCell ref="C74:J74"/>
    <mergeCell ref="C75:J75"/>
    <mergeCell ref="C72:J72"/>
    <mergeCell ref="C77:J77"/>
    <mergeCell ref="C56:J56"/>
    <mergeCell ref="C57:J57"/>
    <mergeCell ref="C62:J62"/>
    <mergeCell ref="C67:J67"/>
    <mergeCell ref="C65:J65"/>
    <mergeCell ref="C64:J64"/>
    <mergeCell ref="C58:J58"/>
    <mergeCell ref="C59:J60"/>
  </mergeCells>
  <printOptions/>
  <pageMargins left="0.75" right="0.75" top="1" bottom="1" header="0.5" footer="0.5"/>
  <pageSetup horizontalDpi="600" verticalDpi="600" orientation="portrait" scale="86" r:id="rId3"/>
  <headerFooter alignWithMargins="0">
    <oddHeader>&amp;L&amp;"Arial,Bold"&amp;8UNITED STATES DEPARTMENT OF AGRICULTURE
NATURAL RESOURCES CONSERVATION SERVICE&amp;R&amp;"Arial,Bold"&amp;8SD-CPA-52
REV. 10/08</oddHeader>
  </headerFooter>
  <rowBreaks count="1" manualBreakCount="1">
    <brk id="49" max="9" man="1"/>
  </rowBreaks>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Dell Computer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richard.vaughn</dc:creator>
  <cp:keywords/>
  <dc:description/>
  <cp:lastModifiedBy>linda.weinzetl</cp:lastModifiedBy>
  <cp:lastPrinted>2008-09-23T14:55:39Z</cp:lastPrinted>
  <dcterms:created xsi:type="dcterms:W3CDTF">2002-09-05T16:17:53Z</dcterms:created>
  <dcterms:modified xsi:type="dcterms:W3CDTF">2008-10-24T17:26:33Z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