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Arkansas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<sst xmlns="http://schemas.openxmlformats.org/spreadsheetml/2006/main" count="260" uniqueCount="125">
  <si>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</si>
  <si>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</si>
  <si>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</si>
  <si>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</si>
  <si>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</si>
  <si>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</si>
  <si>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</si>
  <si>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</si>
  <si>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</si>
  <si>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</si>
  <si>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</si>
  <si>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</si>
  <si>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</si>
  <si>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</si>
  <si>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</si>
  <si>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</si>
  <si>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</si>
  <si>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</si>
  <si>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</si>
  <si>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</si>
  <si>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</si>
  <si>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</si>
  <si>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</si>
  <si>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</si>
  <si>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</si>
  <si>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</si>
  <si>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</si>
  <si>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</si>
  <si>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</si>
  <si>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</si>
  <si>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</si>
  <si>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</si>
  <si>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</si>
  <si>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</si>
  <si>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</si>
  <si>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</si>
  <si>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</si>
  <si>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</si>
  <si>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</si>
  <si>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</si>
  <si>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</si>
  <si>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</si>
  <si>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</si>
  <si>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</si>
  <si>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</si>
  <si>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</si>
  <si>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</si>
  <si>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</si>
  <si>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</si>
  <si>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</si>
  <si>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</si>
  <si>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</si>
  <si>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</si>
  <si>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</si>
  <si>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</si>
  <si>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</si>
  <si>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</si>
  <si>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</si>
  <si>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</si>
  <si>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</si>
  <si>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</si>
  <si>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</si>
  <si>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</si>
  <si>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</si>
  <si>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</si>
  <si>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</si>
  <si>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</si>
  <si>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</si>
  <si>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</si>
  <si>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</si>
  <si>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</si>
  <si>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</si>
  <si>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</si>
  <si>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</si>
  <si>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</si>
  <si>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</si>
  <si>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</si>
  <si>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</si>
  <si>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</si>
  <si>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</si>
  <si>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</si>
  <si>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</si>
  <si>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</si>
  <si>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</si>
  <si>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</si>
  <si>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</si>
  <si>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</si>
  <si>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</si>
  <si>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</si>
  <si>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</si>
  <si>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</si>
  <si>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</si>
  <si>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</si>
  <si>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</si>
  <si>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</si>
  <si>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</si>
  <si>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</si>
  <si>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</si>
  <si>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</si>
  <si>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</si>
  <si>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</si>
  <si>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</si>
  <si>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</si>
  <si>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</si>
  <si>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</si>
  <si>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</si>
  <si>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</si>
  <si>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</si>
  <si>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</si>
  <si>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</si>
  <si>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</si>
  <si>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</si>
  <si>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</si>
  <si>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</si>
  <si>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</si>
  <si>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</si>
  <si>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</si>
  <si>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</si>
  <si>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</si>
  <si>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</si>
  <si>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Arkansas Values</t>
  </si>
  <si>
    <t>Arkansas Shares</t>
  </si>
  <si>
    <t>Arkansas</t>
  </si>
  <si>
    <t>Arkansas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</si>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</sst>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P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v>1991</v>
      </c>
      <c r="N3" s="1">
        <v>1992</v>
      </c>
      <c r="O3" s="1">
        <v>1993</v>
      </c>
      <c r="P3" s="1">
        <v>1994</v>
      </c>
      <c r="Q3" s="1">
        <v>1995</v>
      </c>
      <c r="R3" s="1">
        <v>1996</v>
      </c>
      <c r="S3" s="1">
        <v>1997</v>
      </c>
      <c r="T3" s="1">
        <v>1998</v>
      </c>
      <c r="U3" s="1">
        <v>1999</v>
      </c>
      <c r="V3" s="1">
        <v>2000</v>
      </c>
      <c r="W3" s="1">
        <v>2001</v>
      </c>
      <c r="X3" s="1">
        <v>2002</v>
      </c>
      <c r="Y3" s="1">
        <v>2003</v>
      </c>
      <c r="Z3" s="1">
        <v>2004</v>
      </c>
      <c r="AA3" s="1">
        <f>Z3+1</f>
        <v>2005</v>
      </c>
    </row>
    <row r="4" spans="1:27" ht="12.75">
      <c r="A4" s="67" t="s">
        <v>6</v>
      </c>
      <c r="B4" s="69">
        <f>(Arkansas!F82/10^6)</f>
        <v>3.3946357274941645</v>
      </c>
      <c r="C4" s="69">
        <f>(Arkansas!G82/10^6)</f>
        <v>9.524635896523947</v>
      </c>
      <c r="D4" s="69">
        <f>(Arkansas!H82/10^6)</f>
        <v>11.733913694263782</v>
      </c>
      <c r="E4" s="69">
        <f>(Arkansas!I82/10^6)</f>
        <v>16.652356573438347</v>
      </c>
      <c r="F4" s="69">
        <f>(Arkansas!J82/10^6)</f>
        <v>15.37346611726915</v>
      </c>
      <c r="G4" s="69">
        <f>(Arkansas!K82/10^6)</f>
        <v>20.646224513635648</v>
      </c>
      <c r="H4" s="69">
        <f>(Arkansas!L82/10^6)</f>
        <v>21.0892570372667</v>
      </c>
      <c r="I4" s="69">
        <f>(Arkansas!M82/10^6)</f>
        <v>19.824943396240975</v>
      </c>
      <c r="J4" s="69">
        <f>(Arkansas!N82/10^6)</f>
        <v>20.580980479331206</v>
      </c>
      <c r="K4" s="69">
        <f>(Arkansas!O82/10^6)</f>
        <v>19.12578868488006</v>
      </c>
      <c r="L4" s="69">
        <f>(Arkansas!P82/10^6)</f>
        <v>20.016951592084705</v>
      </c>
      <c r="M4" s="69">
        <f>(Arkansas!Q82/10^6)</f>
        <v>20.332376908626554</v>
      </c>
      <c r="N4" s="69">
        <f>(Arkansas!R82/10^6)</f>
        <v>20.770338984997675</v>
      </c>
      <c r="O4" s="69">
        <f>(Arkansas!S82/10^6)</f>
        <v>18.87590227647097</v>
      </c>
      <c r="P4" s="69">
        <f>(Arkansas!T82/10^6)</f>
        <v>20.933512863486207</v>
      </c>
      <c r="Q4" s="69">
        <f>(Arkansas!U82/10^6)</f>
        <v>22.384019365037336</v>
      </c>
      <c r="R4" s="69">
        <f>(Arkansas!V82/10^6)</f>
        <v>24.52866143543676</v>
      </c>
      <c r="S4" s="69">
        <f>(Arkansas!W82/10^6)</f>
        <v>23.288517864582413</v>
      </c>
      <c r="T4" s="69">
        <f>(Arkansas!X82/10^6)</f>
        <v>24.033262276815684</v>
      </c>
      <c r="U4" s="69">
        <f>(Arkansas!Y82/10^6)</f>
        <v>25.2005024620308</v>
      </c>
      <c r="V4" s="69">
        <f>(Arkansas!Z82/10^6)</f>
        <v>25.26724068045642</v>
      </c>
      <c r="W4" s="69">
        <f>(Arkansas!AA82/10^6)</f>
        <v>25.911499358370985</v>
      </c>
      <c r="X4" s="69">
        <f>(Arkansas!AB82/10^6)</f>
        <v>24.140135302063566</v>
      </c>
      <c r="Y4" s="69">
        <f>(Arkansas!AC82/10^6)</f>
        <v>23.992586623267474</v>
      </c>
      <c r="Z4" s="69">
        <f>(Arkansas!AD82/10^6)</f>
        <v>25.5714529763345</v>
      </c>
      <c r="AA4" s="69">
        <f>(Arkansas!AE82/10^6)</f>
        <v>23.39033134345536</v>
      </c>
    </row>
    <row r="5" spans="1:27" ht="12.75">
      <c r="A5" s="68" t="s">
        <v>118</v>
      </c>
      <c r="B5" s="69">
        <f>((Arkansas!F83+Arkansas!F84)/10^6)</f>
        <v>20.012031371769382</v>
      </c>
      <c r="C5" s="69">
        <f>((Arkansas!G83+Arkansas!G84)/10^6)</f>
        <v>19.375925988981848</v>
      </c>
      <c r="D5" s="69">
        <f>((Arkansas!H83+Arkansas!H84)/10^6)</f>
        <v>18.886937765329506</v>
      </c>
      <c r="E5" s="69">
        <f>((Arkansas!I83+Arkansas!I84)/10^6)</f>
        <v>19.17421887156317</v>
      </c>
      <c r="F5" s="69">
        <f>((Arkansas!J83+Arkansas!J84)/10^6)</f>
        <v>19.460974596758312</v>
      </c>
      <c r="G5" s="69">
        <f>((Arkansas!K83+Arkansas!K84)/10^6)</f>
        <v>18.177348940219808</v>
      </c>
      <c r="H5" s="69">
        <f>((Arkansas!L83+Arkansas!L84)/10^6)</f>
        <v>17.88935464692343</v>
      </c>
      <c r="I5" s="69">
        <f>((Arkansas!M83+Arkansas!M84)/10^6)</f>
        <v>17.79550263681123</v>
      </c>
      <c r="J5" s="69">
        <f>((Arkansas!N83+Arkansas!N84)/10^6)</f>
        <v>18.573093137382564</v>
      </c>
      <c r="K5" s="69">
        <f>((Arkansas!O83+Arkansas!O84)/10^6)</f>
        <v>18.79085053071209</v>
      </c>
      <c r="L5" s="69">
        <f>((Arkansas!P83+Arkansas!P84)/10^6)</f>
        <v>18.216033293670503</v>
      </c>
      <c r="M5" s="69">
        <f>((Arkansas!Q83+Arkansas!Q84)/10^6)</f>
        <v>17.968084692687007</v>
      </c>
      <c r="N5" s="69">
        <f>((Arkansas!R83+Arkansas!R84)/10^6)</f>
        <v>18.37186713285812</v>
      </c>
      <c r="O5" s="69">
        <f>((Arkansas!S83+Arkansas!S84)/10^6)</f>
        <v>19.276709263488844</v>
      </c>
      <c r="P5" s="69">
        <f>((Arkansas!T83+Arkansas!T84)/10^6)</f>
        <v>20.34802136577494</v>
      </c>
      <c r="Q5" s="69">
        <f>((Arkansas!U83+Arkansas!U84)/10^6)</f>
        <v>20.91322340553092</v>
      </c>
      <c r="R5" s="69">
        <f>((Arkansas!V83+Arkansas!V84)/10^6)</f>
        <v>22.961366031622767</v>
      </c>
      <c r="S5" s="69">
        <f>((Arkansas!W83+Arkansas!W84)/10^6)</f>
        <v>23.91986014851465</v>
      </c>
      <c r="T5" s="69">
        <f>((Arkansas!X83+Arkansas!X84)/10^6)</f>
        <v>24.001294724425275</v>
      </c>
      <c r="U5" s="69">
        <f>((Arkansas!Y83+Arkansas!Y84)/10^6)</f>
        <v>25.811025518892947</v>
      </c>
      <c r="V5" s="69">
        <f>((Arkansas!Z83+Arkansas!Z84)/10^6)</f>
        <v>26.393103534136273</v>
      </c>
      <c r="W5" s="69">
        <f>((Arkansas!AA83+Arkansas!AA84)/10^6)</f>
        <v>25.681639577070946</v>
      </c>
      <c r="X5" s="69">
        <f>((Arkansas!AB83+Arkansas!AB84)/10^6)</f>
        <v>25.092128012289283</v>
      </c>
      <c r="Y5" s="69">
        <f>((Arkansas!AC83+Arkansas!AC84)/10^6)</f>
        <v>25.40582995042384</v>
      </c>
      <c r="Z5" s="69">
        <f>((Arkansas!AD83+Arkansas!AD84)/10^6)</f>
        <v>26.56701405919779</v>
      </c>
      <c r="AA5" s="69">
        <f>((Arkansas!AE83+Arkansas!AE84)/10^6)</f>
        <v>26.469258471000135</v>
      </c>
    </row>
    <row r="6" spans="1:27" ht="12.75">
      <c r="A6" s="67" t="s">
        <v>69</v>
      </c>
      <c r="B6" s="69">
        <f>(Arkansas!F85/10^6)</f>
        <v>14.464152110599784</v>
      </c>
      <c r="C6" s="69">
        <f>(Arkansas!G85/10^6)</f>
        <v>13.983665719445828</v>
      </c>
      <c r="D6" s="69">
        <f>(Arkansas!H85/10^6)</f>
        <v>11.993795350662008</v>
      </c>
      <c r="E6" s="69">
        <f>(Arkansas!I85/10^6)</f>
        <v>11.14982570700606</v>
      </c>
      <c r="F6" s="69">
        <f>(Arkansas!J85/10^6)</f>
        <v>11.288595006261875</v>
      </c>
      <c r="G6" s="69">
        <f>(Arkansas!K85/10^6)</f>
        <v>10.489734832269406</v>
      </c>
      <c r="H6" s="69">
        <f>(Arkansas!L85/10^6)</f>
        <v>10.675779130671833</v>
      </c>
      <c r="I6" s="69">
        <f>(Arkansas!M85/10^6)</f>
        <v>9.038590395416769</v>
      </c>
      <c r="J6" s="69">
        <f>(Arkansas!N85/10^6)</f>
        <v>11.495819469478734</v>
      </c>
      <c r="K6" s="69">
        <f>(Arkansas!O85/10^6)</f>
        <v>13.205688827372404</v>
      </c>
      <c r="L6" s="69">
        <f>(Arkansas!P85/10^6)</f>
        <v>12.334837827531155</v>
      </c>
      <c r="M6" s="69">
        <f>(Arkansas!Q85/10^6)</f>
        <v>11.178952315189846</v>
      </c>
      <c r="N6" s="69">
        <f>(Arkansas!R85/10^6)</f>
        <v>11.929140573031265</v>
      </c>
      <c r="O6" s="69">
        <f>(Arkansas!S85/10^6)</f>
        <v>12.2361207923111</v>
      </c>
      <c r="P6" s="69">
        <f>(Arkansas!T85/10^6)</f>
        <v>12.979859220139074</v>
      </c>
      <c r="Q6" s="69">
        <f>(Arkansas!U85/10^6)</f>
        <v>14.29324426476312</v>
      </c>
      <c r="R6" s="69">
        <f>(Arkansas!V85/10^6)</f>
        <v>14.453543857105615</v>
      </c>
      <c r="S6" s="69">
        <f>(Arkansas!W85/10^6)</f>
        <v>13.861597902154058</v>
      </c>
      <c r="T6" s="69">
        <f>(Arkansas!X85/10^6)</f>
        <v>14.317087481216337</v>
      </c>
      <c r="U6" s="69">
        <f>(Arkansas!Y85/10^6)</f>
        <v>13.505227099629579</v>
      </c>
      <c r="V6" s="69">
        <f>(Arkansas!Z85/10^6)</f>
        <v>13.421964014573819</v>
      </c>
      <c r="W6" s="69">
        <f>(Arkansas!AA85/10^6)</f>
        <v>12.131545078969156</v>
      </c>
      <c r="X6" s="69">
        <f>(Arkansas!AB85/10^6)</f>
        <v>13.330978059628746</v>
      </c>
      <c r="Y6" s="69">
        <f>(Arkansas!AC85/10^6)</f>
        <v>13.584692661162656</v>
      </c>
      <c r="Z6" s="69">
        <f>(Arkansas!AD85/10^6)</f>
        <v>11.754319705608799</v>
      </c>
      <c r="AA6" s="69">
        <f>(Arkansas!AE85/10^6)</f>
        <v>11.317919589119152</v>
      </c>
    </row>
    <row r="7" spans="1:27" ht="12.75">
      <c r="A7" s="66" t="s">
        <v>79</v>
      </c>
      <c r="B7" s="70">
        <f>(Arkansas!F86/10^6)</f>
        <v>37.870819209863335</v>
      </c>
      <c r="C7" s="70">
        <f>(Arkansas!G86/10^6)</f>
        <v>42.88422760495162</v>
      </c>
      <c r="D7" s="70">
        <f>(Arkansas!H86/10^6)</f>
        <v>42.614646810255294</v>
      </c>
      <c r="E7" s="70">
        <f>(Arkansas!I86/10^6)</f>
        <v>46.976401152007575</v>
      </c>
      <c r="F7" s="70">
        <f>(Arkansas!J86/10^6)</f>
        <v>46.123035720289344</v>
      </c>
      <c r="G7" s="70">
        <f>(Arkansas!K86/10^6)</f>
        <v>49.313308286124865</v>
      </c>
      <c r="H7" s="70">
        <f>(Arkansas!L86/10^6)</f>
        <v>49.65439081486197</v>
      </c>
      <c r="I7" s="70">
        <f>(Arkansas!M86/10^6)</f>
        <v>46.65903642846897</v>
      </c>
      <c r="J7" s="70">
        <f>(Arkansas!N86/10^6)</f>
        <v>50.649893086192506</v>
      </c>
      <c r="K7" s="70">
        <f>(Arkansas!O86/10^6)</f>
        <v>51.12232804296455</v>
      </c>
      <c r="L7" s="70">
        <f>(Arkansas!P86/10^6)</f>
        <v>50.567822713286354</v>
      </c>
      <c r="M7" s="70">
        <f>(Arkansas!Q86/10^6)</f>
        <v>49.479413916503404</v>
      </c>
      <c r="N7" s="70">
        <f>(Arkansas!R86/10^6)</f>
        <v>51.07134669088706</v>
      </c>
      <c r="O7" s="70">
        <f>(Arkansas!S86/10^6)</f>
        <v>50.38873233227091</v>
      </c>
      <c r="P7" s="70">
        <f>(Arkansas!T86/10^6)</f>
        <v>54.26139344940023</v>
      </c>
      <c r="Q7" s="70">
        <f>(Arkansas!U86/10^6)</f>
        <v>57.590487035331385</v>
      </c>
      <c r="R7" s="70">
        <f>(Arkansas!V86/10^6)</f>
        <v>61.94357132416514</v>
      </c>
      <c r="S7" s="70">
        <f>(Arkansas!W86/10^6)</f>
        <v>61.06997591525112</v>
      </c>
      <c r="T7" s="70">
        <f>(Arkansas!X86/10^6)</f>
        <v>62.351644482457296</v>
      </c>
      <c r="U7" s="70">
        <f>(Arkansas!Y86/10^6)</f>
        <v>64.51675508055332</v>
      </c>
      <c r="V7" s="70">
        <f>(Arkansas!Z86/10^6)</f>
        <v>65.08230822916651</v>
      </c>
      <c r="W7" s="70">
        <f>(Arkansas!AA86/10^6)</f>
        <v>63.72468401441109</v>
      </c>
      <c r="X7" s="70">
        <f>(Arkansas!AB86/10^6)</f>
        <v>62.56324137398159</v>
      </c>
      <c r="Y7" s="70">
        <f>(Arkansas!AC86/10^6)</f>
        <v>62.983109234853984</v>
      </c>
      <c r="Z7" s="70">
        <f>(Arkansas!AD86/10^6)</f>
        <v>63.89278674114109</v>
      </c>
      <c r="AA7" s="70">
        <f>(Arkansas!AE86/10^6)</f>
        <v>61.177509403574646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v>1991</v>
      </c>
      <c r="N10" s="1">
        <v>1992</v>
      </c>
      <c r="O10" s="1">
        <v>1993</v>
      </c>
      <c r="P10" s="1">
        <v>1994</v>
      </c>
      <c r="Q10" s="1">
        <v>1995</v>
      </c>
      <c r="R10" s="1">
        <v>1996</v>
      </c>
      <c r="S10" s="1">
        <v>1997</v>
      </c>
      <c r="T10" s="1">
        <v>1998</v>
      </c>
      <c r="U10" s="1">
        <v>1999</v>
      </c>
      <c r="V10" s="1">
        <v>2000</v>
      </c>
      <c r="W10" s="1">
        <v>2001</v>
      </c>
      <c r="X10" s="1">
        <v>2002</v>
      </c>
      <c r="Y10" s="1">
        <v>2003</v>
      </c>
      <c r="Z10" s="1">
        <v>2004</v>
      </c>
      <c r="AA10" s="1">
        <f>Z10+1</f>
        <v>2005</v>
      </c>
    </row>
    <row r="11" spans="1:27" ht="12.75">
      <c r="A11" s="68" t="s">
        <v>81</v>
      </c>
      <c r="B11" s="69">
        <f>(Arkansas!F90/10^6)</f>
        <v>3.0290422473371543</v>
      </c>
      <c r="C11" s="69">
        <f>(Arkansas!G90/10^6)</f>
        <v>2.680960102631699</v>
      </c>
      <c r="D11" s="69">
        <f>(Arkansas!H90/10^6)</f>
        <v>2.771115660680214</v>
      </c>
      <c r="E11" s="69">
        <f>(Arkansas!I90/10^6)</f>
        <v>3.1220882727472947</v>
      </c>
      <c r="F11" s="69">
        <f>(Arkansas!J90/10^6)</f>
        <v>3.206955259105031</v>
      </c>
      <c r="G11" s="69">
        <f>(Arkansas!K90/10^6)</f>
        <v>2.6482417853855114</v>
      </c>
      <c r="H11" s="69">
        <f>(Arkansas!L90/10^6)</f>
        <v>2.6043392605345215</v>
      </c>
      <c r="I11" s="69">
        <f>(Arkansas!M90/10^6)</f>
        <v>2.5995750175291317</v>
      </c>
      <c r="J11" s="69">
        <f>(Arkansas!N90/10^6)</f>
        <v>2.7286576596395586</v>
      </c>
      <c r="K11" s="69">
        <f>(Arkansas!O90/10^6)</f>
        <v>2.7382162023298986</v>
      </c>
      <c r="L11" s="69">
        <f>(Arkansas!P90/10^6)</f>
        <v>2.521237698588761</v>
      </c>
      <c r="M11" s="69">
        <f>(Arkansas!Q90/10^6)</f>
        <v>2.5746542591096966</v>
      </c>
      <c r="N11" s="69">
        <f>(Arkansas!R90/10^6)</f>
        <v>2.454872194144654</v>
      </c>
      <c r="O11" s="69">
        <f>(Arkansas!S90/10^6)</f>
        <v>2.8346804315698684</v>
      </c>
      <c r="P11" s="69">
        <f>(Arkansas!T90/10^6)</f>
        <v>2.6327795246049157</v>
      </c>
      <c r="Q11" s="69">
        <f>(Arkansas!U90/10^6)</f>
        <v>2.7098152761413545</v>
      </c>
      <c r="R11" s="69">
        <f>(Arkansas!V90/10^6)</f>
        <v>2.8612572876624855</v>
      </c>
      <c r="S11" s="69">
        <f>(Arkansas!W90/10^6)</f>
        <v>2.6457594924568517</v>
      </c>
      <c r="T11" s="69">
        <f>(Arkansas!X90/10^6)</f>
        <v>2.3461140092230335</v>
      </c>
      <c r="U11" s="69">
        <f>(Arkansas!Y90/10^6)</f>
        <v>2.654592777888391</v>
      </c>
      <c r="V11" s="69">
        <f>(Arkansas!Z90/10^6)</f>
        <v>2.903662104308478</v>
      </c>
      <c r="W11" s="69">
        <f>(Arkansas!AA90/10^6)</f>
        <v>2.6459506473392764</v>
      </c>
      <c r="X11" s="69">
        <f>(Arkansas!AB90/10^6)</f>
        <v>2.674144485384887</v>
      </c>
      <c r="Y11" s="69">
        <f>(Arkansas!AC90/10^6)</f>
        <v>2.5216790335523998</v>
      </c>
      <c r="Z11" s="69">
        <f>(Arkansas!AD90/10^6)</f>
        <v>2.3703173274768603</v>
      </c>
      <c r="AA11" s="69">
        <f>(Arkansas!AE90/10^6)</f>
        <v>2.1341079871907818</v>
      </c>
    </row>
    <row r="12" spans="1:27" ht="12.75">
      <c r="A12" s="68" t="s">
        <v>82</v>
      </c>
      <c r="B12" s="69">
        <f>(Arkansas!F91/10^6)</f>
        <v>2.0949413211350674</v>
      </c>
      <c r="C12" s="69">
        <f>(Arkansas!G91/10^6)</f>
        <v>1.799578243867033</v>
      </c>
      <c r="D12" s="69">
        <f>(Arkansas!H91/10^6)</f>
        <v>1.848485753639394</v>
      </c>
      <c r="E12" s="69">
        <f>(Arkansas!I91/10^6)</f>
        <v>3.0368903941098258</v>
      </c>
      <c r="F12" s="69">
        <f>(Arkansas!J91/10^6)</f>
        <v>3.001453143990772</v>
      </c>
      <c r="G12" s="69">
        <f>(Arkansas!K91/10^6)</f>
        <v>1.9582608106534307</v>
      </c>
      <c r="H12" s="69">
        <f>(Arkansas!L91/10^6)</f>
        <v>1.540342218596185</v>
      </c>
      <c r="I12" s="69">
        <f>(Arkansas!M91/10^6)</f>
        <v>1.5461850089957714</v>
      </c>
      <c r="J12" s="69">
        <f>(Arkansas!N91/10^6)</f>
        <v>1.661272390862738</v>
      </c>
      <c r="K12" s="69">
        <f>(Arkansas!O91/10^6)</f>
        <v>1.7153119090945776</v>
      </c>
      <c r="L12" s="69">
        <f>(Arkansas!P91/10^6)</f>
        <v>1.598477293720279</v>
      </c>
      <c r="M12" s="69">
        <f>(Arkansas!Q91/10^6)</f>
        <v>1.6095935720858434</v>
      </c>
      <c r="N12" s="69">
        <f>(Arkansas!R91/10^6)</f>
        <v>1.567862899238802</v>
      </c>
      <c r="O12" s="69">
        <f>(Arkansas!S91/10^6)</f>
        <v>1.7917083463494603</v>
      </c>
      <c r="P12" s="69">
        <f>(Arkansas!T91/10^6)</f>
        <v>1.7283540409307012</v>
      </c>
      <c r="Q12" s="69">
        <f>(Arkansas!U91/10^6)</f>
        <v>1.7775845496053384</v>
      </c>
      <c r="R12" s="69">
        <f>(Arkansas!V91/10^6)</f>
        <v>1.8844277893590213</v>
      </c>
      <c r="S12" s="69">
        <f>(Arkansas!W91/10^6)</f>
        <v>1.7744350662358679</v>
      </c>
      <c r="T12" s="69">
        <f>(Arkansas!X91/10^6)</f>
        <v>1.738286228614842</v>
      </c>
      <c r="U12" s="69">
        <f>(Arkansas!Y91/10^6)</f>
        <v>1.7501375811242335</v>
      </c>
      <c r="V12" s="69">
        <f>(Arkansas!Z91/10^6)</f>
        <v>2.0725433501038637</v>
      </c>
      <c r="W12" s="69">
        <f>(Arkansas!AA91/10^6)</f>
        <v>2.1019669379454333</v>
      </c>
      <c r="X12" s="69">
        <f>(Arkansas!AB91/10^6)</f>
        <v>2.156833080444587</v>
      </c>
      <c r="Y12" s="69">
        <f>(Arkansas!AC91/10^6)</f>
        <v>2.1859486339054497</v>
      </c>
      <c r="Z12" s="69">
        <f>(Arkansas!AD91/10^6)</f>
        <v>1.995628579661516</v>
      </c>
      <c r="AA12" s="69">
        <f>(Arkansas!AE91/10^6)</f>
        <v>2.105570887786108</v>
      </c>
    </row>
    <row r="13" spans="1:27" ht="12.75">
      <c r="A13" s="68" t="s">
        <v>83</v>
      </c>
      <c r="B13" s="69">
        <f>(Arkansas!F92/10^6)</f>
        <v>10.789091844623796</v>
      </c>
      <c r="C13" s="69">
        <f>(Arkansas!G92/10^6)</f>
        <v>11.520370900109528</v>
      </c>
      <c r="D13" s="69">
        <f>(Arkansas!H92/10^6)</f>
        <v>10.374268412610354</v>
      </c>
      <c r="E13" s="69">
        <f>(Arkansas!I92/10^6)</f>
        <v>9.408745802595437</v>
      </c>
      <c r="F13" s="69">
        <f>(Arkansas!J92/10^6)</f>
        <v>9.41742863965598</v>
      </c>
      <c r="G13" s="69">
        <f>(Arkansas!K92/10^6)</f>
        <v>9.850279355891553</v>
      </c>
      <c r="H13" s="69">
        <f>(Arkansas!L92/10^6)</f>
        <v>8.852509347376225</v>
      </c>
      <c r="I13" s="69">
        <f>(Arkansas!M92/10^6)</f>
        <v>6.2292275386218074</v>
      </c>
      <c r="J13" s="69">
        <f>(Arkansas!N92/10^6)</f>
        <v>8.883864987167822</v>
      </c>
      <c r="K13" s="69">
        <f>(Arkansas!O92/10^6)</f>
        <v>9.898147036489986</v>
      </c>
      <c r="L13" s="69">
        <f>(Arkansas!P92/10^6)</f>
        <v>9.112943405139708</v>
      </c>
      <c r="M13" s="69">
        <f>(Arkansas!Q92/10^6)</f>
        <v>7.8516119591256315</v>
      </c>
      <c r="N13" s="69">
        <f>(Arkansas!R92/10^6)</f>
        <v>9.345777086351216</v>
      </c>
      <c r="O13" s="69">
        <f>(Arkansas!S92/10^6)</f>
        <v>9.491626690469126</v>
      </c>
      <c r="P13" s="69">
        <f>(Arkansas!T92/10^6)</f>
        <v>10.279106981729322</v>
      </c>
      <c r="Q13" s="69">
        <f>(Arkansas!U92/10^6)</f>
        <v>11.244705780242603</v>
      </c>
      <c r="R13" s="69">
        <f>(Arkansas!V92/10^6)</f>
        <v>12.79896222320351</v>
      </c>
      <c r="S13" s="69">
        <f>(Arkansas!W92/10^6)</f>
        <v>13.323178728897338</v>
      </c>
      <c r="T13" s="69">
        <f>(Arkansas!X92/10^6)</f>
        <v>13.085620871795827</v>
      </c>
      <c r="U13" s="69">
        <f>(Arkansas!Y92/10^6)</f>
        <v>12.647653536419792</v>
      </c>
      <c r="V13" s="69">
        <f>(Arkansas!Z92/10^6)</f>
        <v>12.891812127465515</v>
      </c>
      <c r="W13" s="69">
        <f>(Arkansas!AA92/10^6)</f>
        <v>12.289003120408113</v>
      </c>
      <c r="X13" s="69">
        <f>(Arkansas!AB92/10^6)</f>
        <v>11.892064256550805</v>
      </c>
      <c r="Y13" s="69">
        <f>(Arkansas!AC92/10^6)</f>
        <v>11.887742430179694</v>
      </c>
      <c r="Z13" s="69">
        <f>(Arkansas!AD92/10^6)</f>
        <v>11.818298705652406</v>
      </c>
      <c r="AA13" s="69">
        <f>(Arkansas!AE92/10^6)</f>
        <v>11.092191195912541</v>
      </c>
    </row>
    <row r="14" spans="1:27" ht="12.75">
      <c r="A14" s="68" t="s">
        <v>84</v>
      </c>
      <c r="B14" s="69">
        <f>(Arkansas!F93/10^6)</f>
        <v>14.30990913434817</v>
      </c>
      <c r="C14" s="69">
        <f>(Arkansas!G93/10^6)</f>
        <v>14.691940818281326</v>
      </c>
      <c r="D14" s="69">
        <f>(Arkansas!H93/10^6)</f>
        <v>14.668035979279635</v>
      </c>
      <c r="E14" s="69">
        <f>(Arkansas!I93/10^6)</f>
        <v>13.736174292107647</v>
      </c>
      <c r="F14" s="69">
        <f>(Arkansas!J93/10^6)</f>
        <v>14.523617826643845</v>
      </c>
      <c r="G14" s="69">
        <f>(Arkansas!K93/10^6)</f>
        <v>14.303979717343337</v>
      </c>
      <c r="H14" s="69">
        <f>(Arkansas!L93/10^6)</f>
        <v>14.66189686355826</v>
      </c>
      <c r="I14" s="69">
        <f>(Arkansas!M93/10^6)</f>
        <v>15.319195162825531</v>
      </c>
      <c r="J14" s="69">
        <f>(Arkansas!N93/10^6)</f>
        <v>15.996199759953758</v>
      </c>
      <c r="K14" s="69">
        <f>(Arkansas!O93/10^6)</f>
        <v>16.47905340797766</v>
      </c>
      <c r="L14" s="69">
        <f>(Arkansas!P93/10^6)</f>
        <v>16.055966045863453</v>
      </c>
      <c r="M14" s="69">
        <f>(Arkansas!Q93/10^6)</f>
        <v>16.179822511146767</v>
      </c>
      <c r="N14" s="69">
        <f>(Arkansas!R93/10^6)</f>
        <v>16.071695758946632</v>
      </c>
      <c r="O14" s="69">
        <f>(Arkansas!S93/10^6)</f>
        <v>16.896947896569422</v>
      </c>
      <c r="P14" s="69">
        <f>(Arkansas!T93/10^6)</f>
        <v>18.046388299757933</v>
      </c>
      <c r="Q14" s="69">
        <f>(Arkansas!U93/10^6)</f>
        <v>18.37202735287715</v>
      </c>
      <c r="R14" s="69">
        <f>(Arkansas!V93/10^6)</f>
        <v>18.711940108227612</v>
      </c>
      <c r="S14" s="69">
        <f>(Arkansas!W93/10^6)</f>
        <v>19.27475157198237</v>
      </c>
      <c r="T14" s="69">
        <f>(Arkansas!X93/10^6)</f>
        <v>19.473796678799186</v>
      </c>
      <c r="U14" s="69">
        <f>(Arkansas!Y93/10^6)</f>
        <v>20.699285168638333</v>
      </c>
      <c r="V14" s="69">
        <f>(Arkansas!Z93/10^6)</f>
        <v>20.791125666945483</v>
      </c>
      <c r="W14" s="69">
        <f>(Arkansas!AA93/10^6)</f>
        <v>19.65368602020347</v>
      </c>
      <c r="X14" s="69">
        <f>(Arkansas!AB93/10^6)</f>
        <v>20.265438207050224</v>
      </c>
      <c r="Y14" s="69">
        <f>(Arkansas!AC93/10^6)</f>
        <v>20.02945942963764</v>
      </c>
      <c r="Z14" s="69">
        <f>(Arkansas!AD93/10^6)</f>
        <v>20.494527800173852</v>
      </c>
      <c r="AA14" s="69">
        <f>(Arkansas!AE93/10^6)</f>
        <v>20.497254557455147</v>
      </c>
    </row>
    <row r="15" spans="1:27" ht="12.75">
      <c r="A15" s="68" t="s">
        <v>85</v>
      </c>
      <c r="B15" s="69">
        <f>(Arkansas!F94/10^6)</f>
        <v>7.647824840569015</v>
      </c>
      <c r="C15" s="69">
        <f>(Arkansas!G94/10^6)</f>
        <v>12.191338189524075</v>
      </c>
      <c r="D15" s="69">
        <f>(Arkansas!H94/10^6)</f>
        <v>12.95269061719051</v>
      </c>
      <c r="E15" s="69">
        <f>(Arkansas!I94/10^6)</f>
        <v>17.672492096923477</v>
      </c>
      <c r="F15" s="69">
        <f>(Arkansas!J94/10^6)</f>
        <v>15.97356264184571</v>
      </c>
      <c r="G15" s="69">
        <f>(Arkansas!K94/10^6)</f>
        <v>20.552544795946226</v>
      </c>
      <c r="H15" s="69">
        <f>(Arkansas!L94/10^6)</f>
        <v>21.995297030708034</v>
      </c>
      <c r="I15" s="69">
        <f>(Arkansas!M94/10^6)</f>
        <v>20.964819625383136</v>
      </c>
      <c r="J15" s="69">
        <f>(Arkansas!N94/10^6)</f>
        <v>21.379866371800222</v>
      </c>
      <c r="K15" s="69">
        <f>(Arkansas!O94/10^6)</f>
        <v>20.291585050353437</v>
      </c>
      <c r="L15" s="69">
        <f>(Arkansas!P94/10^6)</f>
        <v>21.27915524313976</v>
      </c>
      <c r="M15" s="69">
        <f>(Arkansas!Q94/10^6)</f>
        <v>21.26374245345134</v>
      </c>
      <c r="N15" s="69">
        <f>(Arkansas!R94/10^6)</f>
        <v>21.63113120860888</v>
      </c>
      <c r="O15" s="69">
        <f>(Arkansas!S94/10^6)</f>
        <v>19.373767579350627</v>
      </c>
      <c r="P15" s="69">
        <f>(Arkansas!T94/10^6)</f>
        <v>21.57473763155142</v>
      </c>
      <c r="Q15" s="69">
        <f>(Arkansas!U94/10^6)</f>
        <v>23.48639938208316</v>
      </c>
      <c r="R15" s="69">
        <f>(Arkansas!V94/10^6)</f>
        <v>25.686960255092018</v>
      </c>
      <c r="S15" s="69">
        <f>(Arkansas!W94/10^6)</f>
        <v>24.05187646080239</v>
      </c>
      <c r="T15" s="69">
        <f>(Arkansas!X94/10^6)</f>
        <v>25.707875759238036</v>
      </c>
      <c r="U15" s="69">
        <f>(Arkansas!Y94/10^6)</f>
        <v>26.76505370072805</v>
      </c>
      <c r="V15" s="69">
        <f>(Arkansas!Z94/10^6)</f>
        <v>26.4231474504205</v>
      </c>
      <c r="W15" s="69">
        <f>(Arkansas!AA94/10^6)</f>
        <v>27.034065722692027</v>
      </c>
      <c r="X15" s="69">
        <f>(Arkansas!AB94/10^6)</f>
        <v>25.574805399623685</v>
      </c>
      <c r="Y15" s="69">
        <f>(Arkansas!AC94/10^6)</f>
        <v>26.358234448119852</v>
      </c>
      <c r="Z15" s="69">
        <f>(Arkansas!AD94/10^6)</f>
        <v>27.21406061003735</v>
      </c>
      <c r="AA15" s="69">
        <f>(Arkansas!AE94/10^6)</f>
        <v>25.34839715281984</v>
      </c>
    </row>
    <row r="16" spans="1:27" ht="12.75">
      <c r="A16" s="66" t="s">
        <v>79</v>
      </c>
      <c r="B16" s="70">
        <f>(Arkansas!F95/10^6)</f>
        <v>37.8708093880132</v>
      </c>
      <c r="C16" s="70">
        <f>(Arkansas!G95/10^6)</f>
        <v>42.884188254413665</v>
      </c>
      <c r="D16" s="70">
        <f>(Arkansas!H95/10^6)</f>
        <v>42.6145964234001</v>
      </c>
      <c r="E16" s="70">
        <f>(Arkansas!I95/10^6)</f>
        <v>46.97639085848368</v>
      </c>
      <c r="F16" s="70">
        <f>(Arkansas!J95/10^6)</f>
        <v>46.123017511241336</v>
      </c>
      <c r="G16" s="70">
        <f>(Arkansas!K95/10^6)</f>
        <v>49.31330646522006</v>
      </c>
      <c r="H16" s="70">
        <f>(Arkansas!L95/10^6)</f>
        <v>49.65438472077322</v>
      </c>
      <c r="I16" s="70">
        <f>(Arkansas!M95/10^6)</f>
        <v>46.659002353355376</v>
      </c>
      <c r="J16" s="70">
        <f>(Arkansas!N95/10^6)</f>
        <v>50.6498611694241</v>
      </c>
      <c r="K16" s="70">
        <f>(Arkansas!O95/10^6)</f>
        <v>51.12231360624556</v>
      </c>
      <c r="L16" s="70">
        <f>(Arkansas!P95/10^6)</f>
        <v>50.567779686451956</v>
      </c>
      <c r="M16" s="70">
        <f>(Arkansas!Q95/10^6)</f>
        <v>49.47942475491928</v>
      </c>
      <c r="N16" s="70">
        <f>(Arkansas!R95/10^6)</f>
        <v>51.07133914729018</v>
      </c>
      <c r="O16" s="70">
        <f>(Arkansas!S95/10^6)</f>
        <v>50.388730944308506</v>
      </c>
      <c r="P16" s="70">
        <f>(Arkansas!T95/10^6)</f>
        <v>54.26136647857429</v>
      </c>
      <c r="Q16" s="70">
        <f>(Arkansas!U95/10^6)</f>
        <v>57.59053234094961</v>
      </c>
      <c r="R16" s="70">
        <f>(Arkansas!V95/10^6)</f>
        <v>61.94354766354465</v>
      </c>
      <c r="S16" s="70">
        <f>(Arkansas!W95/10^6)</f>
        <v>61.070001320374814</v>
      </c>
      <c r="T16" s="70">
        <f>(Arkansas!X95/10^6)</f>
        <v>62.351693547670926</v>
      </c>
      <c r="U16" s="70">
        <f>(Arkansas!Y95/10^6)</f>
        <v>64.5167227647988</v>
      </c>
      <c r="V16" s="70">
        <f>(Arkansas!Z95/10^6)</f>
        <v>65.08229069924384</v>
      </c>
      <c r="W16" s="70">
        <f>(Arkansas!AA95/10^6)</f>
        <v>63.72467244858832</v>
      </c>
      <c r="X16" s="70">
        <f>(Arkansas!AB95/10^6)</f>
        <v>62.56328542905418</v>
      </c>
      <c r="Y16" s="70">
        <f>(Arkansas!AC95/10^6)</f>
        <v>62.98306397539504</v>
      </c>
      <c r="Z16" s="70">
        <f>(Arkansas!AD95/10^6)</f>
        <v>63.892833023001984</v>
      </c>
      <c r="AA16" s="70">
        <f>(Arkansas!AE95/10^6)</f>
        <v>61.17752178116442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E173"/>
  <sheetViews>
    <sheetView tabSelected="1" zoomScale="75" zoomScaleNormal="75" workbookViewId="0" topLeftCell="A103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122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10573.827761700431</v>
      </c>
      <c r="G8" s="27">
        <v>359.21271995476167</v>
      </c>
      <c r="H8" s="27">
        <v>3683.6135565312848</v>
      </c>
      <c r="I8" s="27">
        <v>258.7406650579239</v>
      </c>
      <c r="J8" s="27">
        <v>6640.920474276747</v>
      </c>
      <c r="K8" s="27">
        <v>1762.6967187088933</v>
      </c>
      <c r="L8" s="27">
        <v>0</v>
      </c>
      <c r="M8" s="27">
        <v>703.8614473242554</v>
      </c>
      <c r="N8" s="27">
        <v>211.758985221943</v>
      </c>
      <c r="O8" s="27">
        <v>5705.20693316762</v>
      </c>
      <c r="P8" s="27">
        <v>375.35523310139615</v>
      </c>
      <c r="Q8" s="27">
        <v>798.6412896553602</v>
      </c>
      <c r="R8" s="27">
        <v>3955.538765864412</v>
      </c>
      <c r="S8" s="27">
        <v>1502.5741678838078</v>
      </c>
      <c r="T8" s="27">
        <v>666.4367183460189</v>
      </c>
      <c r="U8" s="27">
        <v>0</v>
      </c>
      <c r="V8" s="27">
        <v>0</v>
      </c>
      <c r="W8" s="27">
        <v>49.05838647930256</v>
      </c>
      <c r="X8" s="27">
        <v>50.22135606136206</v>
      </c>
      <c r="Y8" s="27">
        <v>92.39657446634794</v>
      </c>
      <c r="Z8" s="27">
        <v>0</v>
      </c>
      <c r="AA8" s="27">
        <v>0</v>
      </c>
      <c r="AB8" s="27">
        <v>60.248571635928194</v>
      </c>
      <c r="AC8" s="27">
        <v>0</v>
      </c>
      <c r="AD8" s="27">
        <v>48.36866398744456</v>
      </c>
      <c r="AE8" s="27">
        <v>0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2828527.4820853486</v>
      </c>
      <c r="G9" s="27">
        <v>8839666.701646542</v>
      </c>
      <c r="H9" s="27">
        <v>11051071.781850843</v>
      </c>
      <c r="I9" s="27">
        <v>15800617.321083909</v>
      </c>
      <c r="J9" s="27">
        <v>14592332.259796245</v>
      </c>
      <c r="K9" s="27">
        <v>19904493.997762427</v>
      </c>
      <c r="L9" s="27">
        <v>20377791.874906335</v>
      </c>
      <c r="M9" s="27">
        <v>19206863.665611766</v>
      </c>
      <c r="N9" s="27">
        <v>20052248.349227987</v>
      </c>
      <c r="O9" s="27">
        <v>18569223.391128633</v>
      </c>
      <c r="P9" s="27">
        <v>19479435.586174488</v>
      </c>
      <c r="Q9" s="27">
        <v>19699104.98402627</v>
      </c>
      <c r="R9" s="27">
        <v>20121453.526091117</v>
      </c>
      <c r="S9" s="27">
        <v>18161547.18899493</v>
      </c>
      <c r="T9" s="27">
        <v>20139218.974403754</v>
      </c>
      <c r="U9" s="27">
        <v>21667835.71727736</v>
      </c>
      <c r="V9" s="27">
        <v>23759015.564294983</v>
      </c>
      <c r="W9" s="27">
        <v>22646806.928702455</v>
      </c>
      <c r="X9" s="27">
        <v>23387962.530391634</v>
      </c>
      <c r="Y9" s="27">
        <v>24468331.169836983</v>
      </c>
      <c r="Z9" s="27">
        <v>24377078.196175</v>
      </c>
      <c r="AA9" s="27">
        <v>24899281.480659094</v>
      </c>
      <c r="AB9" s="27">
        <v>23168198.053367753</v>
      </c>
      <c r="AC9" s="27">
        <v>23052102.03473642</v>
      </c>
      <c r="AD9" s="27">
        <v>24630702.463958383</v>
      </c>
      <c r="AE9" s="27">
        <v>22529518.64912437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591779.3341573605</v>
      </c>
      <c r="G10" s="27">
        <v>718543.7244962853</v>
      </c>
      <c r="H10" s="27">
        <v>701192.3527592057</v>
      </c>
      <c r="I10" s="27">
        <v>871878.9839292034</v>
      </c>
      <c r="J10" s="27">
        <v>797611.0697027151</v>
      </c>
      <c r="K10" s="27">
        <v>756838.2419174281</v>
      </c>
      <c r="L10" s="27">
        <v>723644.9388647478</v>
      </c>
      <c r="M10" s="27">
        <v>630773.754874763</v>
      </c>
      <c r="N10" s="27">
        <v>540170.3151744972</v>
      </c>
      <c r="O10" s="27">
        <v>559804.7945478134</v>
      </c>
      <c r="P10" s="27">
        <v>547675.603173336</v>
      </c>
      <c r="Q10" s="27">
        <v>641845.0604371729</v>
      </c>
      <c r="R10" s="27">
        <v>664746.4907190355</v>
      </c>
      <c r="S10" s="27">
        <v>727530.6615153633</v>
      </c>
      <c r="T10" s="27">
        <v>808215.615803177</v>
      </c>
      <c r="U10" s="27">
        <v>731580.5761718573</v>
      </c>
      <c r="V10" s="27">
        <v>784591.3924168338</v>
      </c>
      <c r="W10" s="27">
        <v>655993.9349692919</v>
      </c>
      <c r="X10" s="27">
        <v>658236.1708847784</v>
      </c>
      <c r="Y10" s="27">
        <v>745042.8299625333</v>
      </c>
      <c r="Z10" s="27">
        <v>903709.4822944546</v>
      </c>
      <c r="AA10" s="27">
        <v>1024554.5782765285</v>
      </c>
      <c r="AB10" s="27">
        <v>982791.9146192997</v>
      </c>
      <c r="AC10" s="27">
        <v>951665.0285963115</v>
      </c>
      <c r="AD10" s="27">
        <v>951704.6280048263</v>
      </c>
      <c r="AE10" s="27">
        <v>871697.5587956202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2876.63272582123</v>
      </c>
      <c r="G11" s="27">
        <v>81.24701762662048</v>
      </c>
      <c r="H11" s="27">
        <v>771.7227531275232</v>
      </c>
      <c r="I11" s="27">
        <v>50.17110613166894</v>
      </c>
      <c r="J11" s="27">
        <v>1587.306832923588</v>
      </c>
      <c r="K11" s="27">
        <v>506.1119734920304</v>
      </c>
      <c r="L11" s="27">
        <v>0</v>
      </c>
      <c r="M11" s="27">
        <v>214.54709383022927</v>
      </c>
      <c r="N11" s="27">
        <v>60.832505375075975</v>
      </c>
      <c r="O11" s="27">
        <v>1549.0769243679185</v>
      </c>
      <c r="P11" s="27">
        <v>95.3403557075596</v>
      </c>
      <c r="Q11" s="27">
        <v>178.7122379366966</v>
      </c>
      <c r="R11" s="27">
        <v>889.3435784851813</v>
      </c>
      <c r="S11" s="27">
        <v>335.7522171621414</v>
      </c>
      <c r="T11" s="27">
        <v>119.60185428781378</v>
      </c>
      <c r="U11" s="27">
        <v>0</v>
      </c>
      <c r="V11" s="27">
        <v>0</v>
      </c>
      <c r="W11" s="27">
        <v>6.165975995863234</v>
      </c>
      <c r="X11" s="27">
        <v>6.3156680062777255</v>
      </c>
      <c r="Y11" s="27">
        <v>12.819166114795292</v>
      </c>
      <c r="Z11" s="27">
        <v>0</v>
      </c>
      <c r="AA11" s="27">
        <v>0</v>
      </c>
      <c r="AB11" s="27">
        <v>8.361776632707679</v>
      </c>
      <c r="AC11" s="27">
        <v>0</v>
      </c>
      <c r="AD11" s="27">
        <v>6.079211836960565</v>
      </c>
      <c r="AE11" s="27">
        <v>0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3433757.2767302305</v>
      </c>
      <c r="G12" s="27">
        <v>9558650.885880409</v>
      </c>
      <c r="H12" s="27">
        <v>11756719.470919704</v>
      </c>
      <c r="I12" s="27">
        <v>16672805.2167843</v>
      </c>
      <c r="J12" s="27">
        <v>15398171.55680616</v>
      </c>
      <c r="K12" s="27">
        <v>20663601.048372056</v>
      </c>
      <c r="L12" s="27">
        <v>21101436.81377108</v>
      </c>
      <c r="M12" s="27">
        <v>19838555.829027683</v>
      </c>
      <c r="N12" s="27">
        <v>20592691.255893085</v>
      </c>
      <c r="O12" s="27">
        <v>19136282.46953398</v>
      </c>
      <c r="P12" s="27">
        <v>20027581.884936634</v>
      </c>
      <c r="Q12" s="27">
        <v>20341927.397991035</v>
      </c>
      <c r="R12" s="27">
        <v>20791044.899154503</v>
      </c>
      <c r="S12" s="27">
        <v>18890916.17689534</v>
      </c>
      <c r="T12" s="27">
        <v>20948220.628779564</v>
      </c>
      <c r="U12" s="27">
        <v>22399416.293449216</v>
      </c>
      <c r="V12" s="27">
        <v>24543606.956711818</v>
      </c>
      <c r="W12" s="27">
        <v>23302856.088034224</v>
      </c>
      <c r="X12" s="27">
        <v>24046255.23830048</v>
      </c>
      <c r="Y12" s="27">
        <v>25213479.215540092</v>
      </c>
      <c r="Z12" s="27">
        <v>25280787.678469457</v>
      </c>
      <c r="AA12" s="27">
        <v>25923836.058935624</v>
      </c>
      <c r="AB12" s="27">
        <v>24151058.578335322</v>
      </c>
      <c r="AC12" s="27">
        <v>24003767.063332733</v>
      </c>
      <c r="AD12" s="27">
        <v>25582461.539839033</v>
      </c>
      <c r="AE12" s="27">
        <v>23401216.20791999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1389990.3633740665</v>
      </c>
      <c r="G13" s="27">
        <v>1058772.9645900002</v>
      </c>
      <c r="H13" s="27">
        <v>960581.0888219333</v>
      </c>
      <c r="I13" s="27">
        <v>919195.0935170667</v>
      </c>
      <c r="J13" s="27">
        <v>379960.99258993333</v>
      </c>
      <c r="K13" s="27">
        <v>633599.7561637333</v>
      </c>
      <c r="L13" s="27">
        <v>492533.4446186001</v>
      </c>
      <c r="M13" s="27">
        <v>510532.6035780666</v>
      </c>
      <c r="N13" s="27">
        <v>689069.1148982667</v>
      </c>
      <c r="O13" s="27">
        <v>390584.60024540004</v>
      </c>
      <c r="P13" s="27">
        <v>248572.5513692667</v>
      </c>
      <c r="Q13" s="27">
        <v>267653.0247783333</v>
      </c>
      <c r="R13" s="27">
        <v>589183.1311351333</v>
      </c>
      <c r="S13" s="27">
        <v>728973.1469540667</v>
      </c>
      <c r="T13" s="27">
        <v>534692.7948105333</v>
      </c>
      <c r="U13" s="27">
        <v>624993.5619509999</v>
      </c>
      <c r="V13" s="27">
        <v>489193.8573243334</v>
      </c>
      <c r="W13" s="27">
        <v>507808.8794599334</v>
      </c>
      <c r="X13" s="27">
        <v>431082.1491709333</v>
      </c>
      <c r="Y13" s="27">
        <v>513137.0823736667</v>
      </c>
      <c r="Z13" s="27">
        <v>510142.9479879333</v>
      </c>
      <c r="AA13" s="27">
        <v>445525.97796886665</v>
      </c>
      <c r="AB13" s="27">
        <v>1308296.0202906</v>
      </c>
      <c r="AC13" s="27">
        <v>907993.3269740666</v>
      </c>
      <c r="AD13" s="27">
        <v>443672.28169</v>
      </c>
      <c r="AE13" s="27">
        <v>239281.36151260004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1389990.3633740665</v>
      </c>
      <c r="G14" s="27">
        <v>1058772.9645900002</v>
      </c>
      <c r="H14" s="27">
        <v>960581.0888219333</v>
      </c>
      <c r="I14" s="27">
        <v>919195.0935170667</v>
      </c>
      <c r="J14" s="27">
        <v>379960.99258993333</v>
      </c>
      <c r="K14" s="27">
        <v>633599.7561637333</v>
      </c>
      <c r="L14" s="27">
        <v>492533.4446186001</v>
      </c>
      <c r="M14" s="27">
        <v>510532.6035780666</v>
      </c>
      <c r="N14" s="27">
        <v>689069.1148982667</v>
      </c>
      <c r="O14" s="27">
        <v>390584.60024540004</v>
      </c>
      <c r="P14" s="27">
        <v>248572.5513692667</v>
      </c>
      <c r="Q14" s="27">
        <v>267653.0247783333</v>
      </c>
      <c r="R14" s="27">
        <v>589183.1311351333</v>
      </c>
      <c r="S14" s="27">
        <v>728973.1469540667</v>
      </c>
      <c r="T14" s="27">
        <v>534692.7948105333</v>
      </c>
      <c r="U14" s="27">
        <v>624993.5619509999</v>
      </c>
      <c r="V14" s="27">
        <v>489193.8573243334</v>
      </c>
      <c r="W14" s="27">
        <v>507808.8794599334</v>
      </c>
      <c r="X14" s="27">
        <v>431082.1491709333</v>
      </c>
      <c r="Y14" s="27">
        <v>513137.0823736667</v>
      </c>
      <c r="Z14" s="27">
        <v>510142.9479879333</v>
      </c>
      <c r="AA14" s="27">
        <v>445525.97796886665</v>
      </c>
      <c r="AB14" s="27">
        <v>1308296.0202906</v>
      </c>
      <c r="AC14" s="27">
        <v>907993.3269740666</v>
      </c>
      <c r="AD14" s="27">
        <v>443672.28169</v>
      </c>
      <c r="AE14" s="27">
        <v>239281.36151260004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96083.67143760002</v>
      </c>
      <c r="G15" s="27">
        <v>86867.7371045</v>
      </c>
      <c r="H15" s="27">
        <v>67245.262832</v>
      </c>
      <c r="I15" s="27">
        <v>69926.1179452</v>
      </c>
      <c r="J15" s="27">
        <v>39295.7879732</v>
      </c>
      <c r="K15" s="27">
        <v>30175.9211875</v>
      </c>
      <c r="L15" s="27">
        <v>38855.123090299996</v>
      </c>
      <c r="M15" s="27">
        <v>32156.0123698</v>
      </c>
      <c r="N15" s="27">
        <v>34913.5251597</v>
      </c>
      <c r="O15" s="27">
        <v>36063.0395169</v>
      </c>
      <c r="P15" s="27">
        <v>43638.510085500006</v>
      </c>
      <c r="Q15" s="27">
        <v>50246.9922845</v>
      </c>
      <c r="R15" s="27">
        <v>53158.5406957</v>
      </c>
      <c r="S15" s="27">
        <v>46962.9878762</v>
      </c>
      <c r="T15" s="27">
        <v>54724.644583400004</v>
      </c>
      <c r="U15" s="27">
        <v>49992.8975447</v>
      </c>
      <c r="V15" s="27">
        <v>42403.5889761</v>
      </c>
      <c r="W15" s="27">
        <v>47201.348118099995</v>
      </c>
      <c r="X15" s="27">
        <v>42712.295382899996</v>
      </c>
      <c r="Y15" s="27">
        <v>41214.9110032</v>
      </c>
      <c r="Z15" s="27">
        <v>32574.4845602</v>
      </c>
      <c r="AA15" s="27">
        <v>63768.132528099995</v>
      </c>
      <c r="AB15" s="27">
        <v>41376.403230799995</v>
      </c>
      <c r="AC15" s="27">
        <v>36133.1594305</v>
      </c>
      <c r="AD15" s="27">
        <v>44516.860529900005</v>
      </c>
      <c r="AE15" s="27">
        <v>23437.2586954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96083.67143760002</v>
      </c>
      <c r="G16" s="27">
        <v>86867.7371045</v>
      </c>
      <c r="H16" s="27">
        <v>67245.262832</v>
      </c>
      <c r="I16" s="27">
        <v>69926.1179452</v>
      </c>
      <c r="J16" s="27">
        <v>39295.7879732</v>
      </c>
      <c r="K16" s="27">
        <v>30175.9211875</v>
      </c>
      <c r="L16" s="27">
        <v>38855.123090299996</v>
      </c>
      <c r="M16" s="27">
        <v>32156.0123698</v>
      </c>
      <c r="N16" s="27">
        <v>34913.5251597</v>
      </c>
      <c r="O16" s="27">
        <v>36063.0395169</v>
      </c>
      <c r="P16" s="27">
        <v>43638.510085500006</v>
      </c>
      <c r="Q16" s="27">
        <v>50246.9922845</v>
      </c>
      <c r="R16" s="27">
        <v>53158.5406957</v>
      </c>
      <c r="S16" s="27">
        <v>46962.9878762</v>
      </c>
      <c r="T16" s="27">
        <v>54724.644583400004</v>
      </c>
      <c r="U16" s="27">
        <v>49992.8975447</v>
      </c>
      <c r="V16" s="27">
        <v>42403.5889761</v>
      </c>
      <c r="W16" s="27">
        <v>47201.348118099995</v>
      </c>
      <c r="X16" s="27">
        <v>42712.295382899996</v>
      </c>
      <c r="Y16" s="27">
        <v>41214.9110032</v>
      </c>
      <c r="Z16" s="27">
        <v>32574.4845602</v>
      </c>
      <c r="AA16" s="27">
        <v>63768.132528099995</v>
      </c>
      <c r="AB16" s="27">
        <v>41376.403230799995</v>
      </c>
      <c r="AC16" s="27">
        <v>36133.1594305</v>
      </c>
      <c r="AD16" s="27">
        <v>44516.860529900005</v>
      </c>
      <c r="AE16" s="27">
        <v>23437.2586954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2854373.0685855</v>
      </c>
      <c r="G17" s="27">
        <v>3520561.4590299996</v>
      </c>
      <c r="H17" s="27">
        <v>3575123.4507835</v>
      </c>
      <c r="I17" s="27">
        <v>2802764.1840275</v>
      </c>
      <c r="J17" s="27">
        <v>3021231.7883054996</v>
      </c>
      <c r="K17" s="27">
        <v>3276493.74822</v>
      </c>
      <c r="L17" s="27">
        <v>3259101.76515</v>
      </c>
      <c r="M17" s="27">
        <v>3616599.4173924997</v>
      </c>
      <c r="N17" s="27">
        <v>3765396.564545</v>
      </c>
      <c r="O17" s="27">
        <v>4240546.439129</v>
      </c>
      <c r="P17" s="27">
        <v>4142375.0727204997</v>
      </c>
      <c r="Q17" s="27">
        <v>4239912.595842</v>
      </c>
      <c r="R17" s="27">
        <v>4234336.054602499</v>
      </c>
      <c r="S17" s="27">
        <v>4575445.386396499</v>
      </c>
      <c r="T17" s="27">
        <v>5233509.641283</v>
      </c>
      <c r="U17" s="27">
        <v>5355470.5229795</v>
      </c>
      <c r="V17" s="27">
        <v>5567529.980974499</v>
      </c>
      <c r="W17" s="27">
        <v>5787166.4169165</v>
      </c>
      <c r="X17" s="27">
        <v>6112557.447149999</v>
      </c>
      <c r="Y17" s="27">
        <v>5890532.425239</v>
      </c>
      <c r="Z17" s="27">
        <v>6112752.591599499</v>
      </c>
      <c r="AA17" s="27">
        <v>6661182.673915</v>
      </c>
      <c r="AB17" s="27">
        <v>7163104.2349405</v>
      </c>
      <c r="AC17" s="27">
        <v>6849422.585621</v>
      </c>
      <c r="AD17" s="27">
        <v>7324296.2158135</v>
      </c>
      <c r="AE17" s="27">
        <v>7132594.072911999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47515.809957</v>
      </c>
      <c r="G18" s="27">
        <v>74815.11710749999</v>
      </c>
      <c r="H18" s="27">
        <v>59054.325637999995</v>
      </c>
      <c r="I18" s="27">
        <v>645951.490492</v>
      </c>
      <c r="J18" s="27">
        <v>511258.40727499995</v>
      </c>
      <c r="K18" s="27">
        <v>353185.4860765</v>
      </c>
      <c r="L18" s="27">
        <v>58759.69499399999</v>
      </c>
      <c r="M18" s="27">
        <v>95851.93644949999</v>
      </c>
      <c r="N18" s="27">
        <v>68819.0218485</v>
      </c>
      <c r="O18" s="27">
        <v>132608.6381235</v>
      </c>
      <c r="P18" s="27">
        <v>127145.65128649997</v>
      </c>
      <c r="Q18" s="27">
        <v>109795.5407395</v>
      </c>
      <c r="R18" s="27">
        <v>121307.33179949998</v>
      </c>
      <c r="S18" s="27">
        <v>151686.864021</v>
      </c>
      <c r="T18" s="27">
        <v>162754.84744749998</v>
      </c>
      <c r="U18" s="27">
        <v>128282.46153799999</v>
      </c>
      <c r="V18" s="27">
        <v>123877.60627549999</v>
      </c>
      <c r="W18" s="27">
        <v>115195.0553215</v>
      </c>
      <c r="X18" s="27">
        <v>152593.0440265</v>
      </c>
      <c r="Y18" s="27">
        <v>110953.02537549999</v>
      </c>
      <c r="Z18" s="27">
        <v>160045.53237749997</v>
      </c>
      <c r="AA18" s="27">
        <v>252837.9269185</v>
      </c>
      <c r="AB18" s="27">
        <v>190211.0957285</v>
      </c>
      <c r="AC18" s="27">
        <v>307643.404299</v>
      </c>
      <c r="AD18" s="27">
        <v>219627.08664049997</v>
      </c>
      <c r="AE18" s="27">
        <v>304437.236873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1510232.17961</v>
      </c>
      <c r="G19" s="27">
        <v>1965172.1348875</v>
      </c>
      <c r="H19" s="27">
        <v>1933498.1351454998</v>
      </c>
      <c r="I19" s="27">
        <v>2127384.7206535</v>
      </c>
      <c r="J19" s="27">
        <v>1683785.025538</v>
      </c>
      <c r="K19" s="27">
        <v>1820845.4746404998</v>
      </c>
      <c r="L19" s="27">
        <v>1659926.7551019997</v>
      </c>
      <c r="M19" s="27">
        <v>1243330.9150185</v>
      </c>
      <c r="N19" s="27">
        <v>1344382.2825125</v>
      </c>
      <c r="O19" s="27">
        <v>1091947.236534</v>
      </c>
      <c r="P19" s="27">
        <v>1032901.2287824998</v>
      </c>
      <c r="Q19" s="27">
        <v>858994.3119835</v>
      </c>
      <c r="R19" s="27">
        <v>1409883.687058</v>
      </c>
      <c r="S19" s="27">
        <v>1352322.7691434997</v>
      </c>
      <c r="T19" s="27">
        <v>1344498.7870544998</v>
      </c>
      <c r="U19" s="27">
        <v>1721992.196617</v>
      </c>
      <c r="V19" s="27">
        <v>1445745.423353</v>
      </c>
      <c r="W19" s="27">
        <v>1703267.4578534998</v>
      </c>
      <c r="X19" s="27">
        <v>1625948.4857384998</v>
      </c>
      <c r="Y19" s="27">
        <v>1503473.856962</v>
      </c>
      <c r="Z19" s="27">
        <v>1715283.8639475</v>
      </c>
      <c r="AA19" s="27">
        <v>1955251.1968605</v>
      </c>
      <c r="AB19" s="27">
        <v>1852119.9554164996</v>
      </c>
      <c r="AC19" s="27">
        <v>2204279.3232845</v>
      </c>
      <c r="AD19" s="27">
        <v>2379069.4707394997</v>
      </c>
      <c r="AE19" s="27">
        <v>2935948.7708705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76523.0745125</v>
      </c>
      <c r="G20" s="27">
        <v>13997.770401999998</v>
      </c>
      <c r="H20" s="27">
        <v>13111.910735</v>
      </c>
      <c r="I20" s="27">
        <v>20091.408259999997</v>
      </c>
      <c r="J20" s="27">
        <v>6246.181941999998</v>
      </c>
      <c r="K20" s="27">
        <v>5159.203665</v>
      </c>
      <c r="L20" s="27">
        <v>5503.491454999999</v>
      </c>
      <c r="M20" s="27">
        <v>4411.4007245</v>
      </c>
      <c r="N20" s="27">
        <v>55290.148066999995</v>
      </c>
      <c r="O20" s="27">
        <v>60907.83398699999</v>
      </c>
      <c r="P20" s="27">
        <v>59802.107364999996</v>
      </c>
      <c r="Q20" s="27">
        <v>54288.81600449999</v>
      </c>
      <c r="R20" s="27">
        <v>40475.12026249999</v>
      </c>
      <c r="S20" s="27">
        <v>53540.58659949999</v>
      </c>
      <c r="T20" s="27">
        <v>52009.187692</v>
      </c>
      <c r="U20" s="27">
        <v>40034.108422</v>
      </c>
      <c r="V20" s="27">
        <v>41539.51494</v>
      </c>
      <c r="W20" s="27">
        <v>42755.6007725</v>
      </c>
      <c r="X20" s="27">
        <v>76261.02414699999</v>
      </c>
      <c r="Y20" s="27">
        <v>71264.59020449998</v>
      </c>
      <c r="Z20" s="27">
        <v>28466.379556999997</v>
      </c>
      <c r="AA20" s="27">
        <v>34747.927329499995</v>
      </c>
      <c r="AB20" s="27">
        <v>29562.305542</v>
      </c>
      <c r="AC20" s="27">
        <v>30251.733319499996</v>
      </c>
      <c r="AD20" s="27">
        <v>26478.2027895</v>
      </c>
      <c r="AE20" s="27">
        <v>30708.084714999997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64638.62224049999</v>
      </c>
      <c r="G21" s="27">
        <v>8501.718301999997</v>
      </c>
      <c r="H21" s="27">
        <v>5947.9164745</v>
      </c>
      <c r="I21" s="27">
        <v>373.5265764999999</v>
      </c>
      <c r="J21" s="27">
        <v>293.77405749999997</v>
      </c>
      <c r="K21" s="27">
        <v>213.5563045</v>
      </c>
      <c r="L21" s="27">
        <v>340.86656450000004</v>
      </c>
      <c r="M21" s="27">
        <v>414.54324449999996</v>
      </c>
      <c r="N21" s="27">
        <v>356.759865</v>
      </c>
      <c r="O21" s="27">
        <v>229.90167199999996</v>
      </c>
      <c r="P21" s="27">
        <v>139.8796245</v>
      </c>
      <c r="Q21" s="27">
        <v>253.18824299999997</v>
      </c>
      <c r="R21" s="27">
        <v>4031.584711</v>
      </c>
      <c r="S21" s="27">
        <v>234.84441749999996</v>
      </c>
      <c r="T21" s="27">
        <v>363.05734849999993</v>
      </c>
      <c r="U21" s="27">
        <v>871.043866</v>
      </c>
      <c r="V21" s="27">
        <v>380.020102</v>
      </c>
      <c r="W21" s="27">
        <v>300.6764915</v>
      </c>
      <c r="X21" s="27">
        <v>214.8349665</v>
      </c>
      <c r="Y21" s="27">
        <v>388.66570049999996</v>
      </c>
      <c r="Z21" s="27">
        <v>293.50120799999996</v>
      </c>
      <c r="AA21" s="27">
        <v>351.66789349999993</v>
      </c>
      <c r="AB21" s="27">
        <v>3656.025296</v>
      </c>
      <c r="AC21" s="27">
        <v>1522.61725</v>
      </c>
      <c r="AD21" s="27">
        <v>2356.4709245</v>
      </c>
      <c r="AE21" s="27">
        <v>631.2779165000001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4553282.7549054995</v>
      </c>
      <c r="G22" s="27">
        <v>5583048.199728999</v>
      </c>
      <c r="H22" s="27">
        <v>5586735.738776499</v>
      </c>
      <c r="I22" s="27">
        <v>5596565.330009499</v>
      </c>
      <c r="J22" s="27">
        <v>5222815.177118</v>
      </c>
      <c r="K22" s="27">
        <v>5455897.468906499</v>
      </c>
      <c r="L22" s="27">
        <v>4983632.573265499</v>
      </c>
      <c r="M22" s="27">
        <v>4960608.2128294995</v>
      </c>
      <c r="N22" s="27">
        <v>5234244.776838</v>
      </c>
      <c r="O22" s="27">
        <v>5526240.0494455</v>
      </c>
      <c r="P22" s="27">
        <v>5362363.9397789985</v>
      </c>
      <c r="Q22" s="27">
        <v>5263244.4528125</v>
      </c>
      <c r="R22" s="27">
        <v>5810033.7784335</v>
      </c>
      <c r="S22" s="27">
        <v>6133230.450577999</v>
      </c>
      <c r="T22" s="27">
        <v>6793135.5208255</v>
      </c>
      <c r="U22" s="27">
        <v>7246650.3334225</v>
      </c>
      <c r="V22" s="27">
        <v>7179072.5456449995</v>
      </c>
      <c r="W22" s="27">
        <v>7648685.207355499</v>
      </c>
      <c r="X22" s="27">
        <v>7967574.8360284995</v>
      </c>
      <c r="Y22" s="27">
        <v>7576612.5634814985</v>
      </c>
      <c r="Z22" s="27">
        <v>8016841.8686895</v>
      </c>
      <c r="AA22" s="27">
        <v>8904371.392917</v>
      </c>
      <c r="AB22" s="27">
        <v>9238653.6169235</v>
      </c>
      <c r="AC22" s="27">
        <v>9393119.663773999</v>
      </c>
      <c r="AD22" s="27">
        <v>9951827.4469075</v>
      </c>
      <c r="AE22" s="27">
        <v>10404319.443286998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787816.0291989659</v>
      </c>
      <c r="G23" s="27">
        <v>674530.0466132371</v>
      </c>
      <c r="H23" s="27">
        <v>780938.924909101</v>
      </c>
      <c r="I23" s="27">
        <v>618373.9093561744</v>
      </c>
      <c r="J23" s="27">
        <v>780568.4717361517</v>
      </c>
      <c r="K23" s="27">
        <v>786368.5189184111</v>
      </c>
      <c r="L23" s="27">
        <v>743597.9662447135</v>
      </c>
      <c r="M23" s="27">
        <v>802430.1103034994</v>
      </c>
      <c r="N23" s="27">
        <v>865816.0977909401</v>
      </c>
      <c r="O23" s="27">
        <v>753197.5128317982</v>
      </c>
      <c r="P23" s="27">
        <v>657743.5730348821</v>
      </c>
      <c r="Q23" s="27">
        <v>692665.563652921</v>
      </c>
      <c r="R23" s="27">
        <v>441018.1925863398</v>
      </c>
      <c r="S23" s="27">
        <v>401464.18119277176</v>
      </c>
      <c r="T23" s="27">
        <v>643407.1588037525</v>
      </c>
      <c r="U23" s="27">
        <v>472773.54809174367</v>
      </c>
      <c r="V23" s="27">
        <v>616300.6224075076</v>
      </c>
      <c r="W23" s="27">
        <v>618281.1286867174</v>
      </c>
      <c r="X23" s="27">
        <v>613588.6276734951</v>
      </c>
      <c r="Y23" s="27">
        <v>1838753.1046484478</v>
      </c>
      <c r="Z23" s="27">
        <v>1956300.9958063555</v>
      </c>
      <c r="AA23" s="27">
        <v>416498.87153573794</v>
      </c>
      <c r="AB23" s="27">
        <v>318942.25875126314</v>
      </c>
      <c r="AC23" s="27">
        <v>330292.1853016163</v>
      </c>
      <c r="AD23" s="27">
        <v>290319.3789366746</v>
      </c>
      <c r="AE23" s="27">
        <v>502845.4405935288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787816.0291989659</v>
      </c>
      <c r="G24" s="27">
        <v>674530.0466132371</v>
      </c>
      <c r="H24" s="27">
        <v>780938.924909101</v>
      </c>
      <c r="I24" s="27">
        <v>618373.9093561744</v>
      </c>
      <c r="J24" s="27">
        <v>780568.4717361517</v>
      </c>
      <c r="K24" s="27">
        <v>786368.5189184111</v>
      </c>
      <c r="L24" s="27">
        <v>743597.9662447135</v>
      </c>
      <c r="M24" s="27">
        <v>802430.1103034994</v>
      </c>
      <c r="N24" s="27">
        <v>865816.0977909401</v>
      </c>
      <c r="O24" s="27">
        <v>753197.5128317982</v>
      </c>
      <c r="P24" s="27">
        <v>657743.5730348821</v>
      </c>
      <c r="Q24" s="27">
        <v>692665.563652921</v>
      </c>
      <c r="R24" s="27">
        <v>441018.1925863398</v>
      </c>
      <c r="S24" s="27">
        <v>401464.18119277176</v>
      </c>
      <c r="T24" s="27">
        <v>643407.1588037525</v>
      </c>
      <c r="U24" s="27">
        <v>472773.54809174367</v>
      </c>
      <c r="V24" s="27">
        <v>616300.6224075076</v>
      </c>
      <c r="W24" s="27">
        <v>618281.1286867174</v>
      </c>
      <c r="X24" s="27">
        <v>613588.6276734951</v>
      </c>
      <c r="Y24" s="27">
        <v>1838753.1046484478</v>
      </c>
      <c r="Z24" s="27">
        <v>1956300.9958063555</v>
      </c>
      <c r="AA24" s="27">
        <v>416498.87153573794</v>
      </c>
      <c r="AB24" s="27">
        <v>318942.25875126314</v>
      </c>
      <c r="AC24" s="27">
        <v>330292.1853016163</v>
      </c>
      <c r="AD24" s="27">
        <v>290319.3789366746</v>
      </c>
      <c r="AE24" s="27">
        <v>502845.4405935288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54117.2016</v>
      </c>
      <c r="G25" s="27">
        <v>23368.791599999997</v>
      </c>
      <c r="H25" s="27">
        <v>31161.705506799997</v>
      </c>
      <c r="I25" s="27">
        <v>704935.7642154667</v>
      </c>
      <c r="J25" s="27">
        <v>773066.0166152</v>
      </c>
      <c r="K25" s="27">
        <v>34427.68701093333</v>
      </c>
      <c r="L25" s="27">
        <v>2684.4551374666667</v>
      </c>
      <c r="M25" s="27">
        <v>1962.1050298666667</v>
      </c>
      <c r="N25" s="27">
        <v>3943.7169522666663</v>
      </c>
      <c r="O25" s="27">
        <v>780.8910310666665</v>
      </c>
      <c r="P25" s="27">
        <v>585.6919537333333</v>
      </c>
      <c r="Q25" s="27">
        <v>760.0348961333332</v>
      </c>
      <c r="R25" s="27">
        <v>2087.9359834666666</v>
      </c>
      <c r="S25" s="27">
        <v>2113.5065130666667</v>
      </c>
      <c r="T25" s="27">
        <v>1748.5060750666664</v>
      </c>
      <c r="U25" s="27">
        <v>1851.5134293333333</v>
      </c>
      <c r="V25" s="27">
        <v>2162.871720533333</v>
      </c>
      <c r="W25" s="27">
        <v>2145.7104562666664</v>
      </c>
      <c r="X25" s="27">
        <v>2792.2506391999996</v>
      </c>
      <c r="Y25" s="27">
        <v>1558.6822753333333</v>
      </c>
      <c r="Z25" s="27">
        <v>1840.8619342666666</v>
      </c>
      <c r="AA25" s="27">
        <v>3828.7797210666663</v>
      </c>
      <c r="AB25" s="27">
        <v>1677.6086653333332</v>
      </c>
      <c r="AC25" s="27">
        <v>1329.6516317333333</v>
      </c>
      <c r="AD25" s="27">
        <v>6819.234502666665</v>
      </c>
      <c r="AE25" s="27">
        <v>8301.046114533334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179980.69319999998</v>
      </c>
      <c r="G26" s="27">
        <v>104954.5728</v>
      </c>
      <c r="H26" s="27">
        <v>156628.57985573332</v>
      </c>
      <c r="I26" s="27">
        <v>110976.84177653333</v>
      </c>
      <c r="J26" s="27">
        <v>96374.57334999999</v>
      </c>
      <c r="K26" s="27">
        <v>16916.127313066663</v>
      </c>
      <c r="L26" s="27">
        <v>8111.943212266666</v>
      </c>
      <c r="M26" s="27">
        <v>7204.164104133333</v>
      </c>
      <c r="N26" s="27">
        <v>6520.794520533333</v>
      </c>
      <c r="O26" s="27">
        <v>6442.3374488</v>
      </c>
      <c r="P26" s="27">
        <v>6823.293798933332</v>
      </c>
      <c r="Q26" s="27">
        <v>8207.5456408</v>
      </c>
      <c r="R26" s="27">
        <v>3759.5222265333323</v>
      </c>
      <c r="S26" s="27">
        <v>5494.371741466666</v>
      </c>
      <c r="T26" s="27">
        <v>7039.6230534666665</v>
      </c>
      <c r="U26" s="27">
        <v>8349.218262</v>
      </c>
      <c r="V26" s="27">
        <v>3753.306745466666</v>
      </c>
      <c r="W26" s="27">
        <v>4065.9774026666664</v>
      </c>
      <c r="X26" s="27">
        <v>7058.0431768</v>
      </c>
      <c r="Y26" s="27">
        <v>5488.447656266666</v>
      </c>
      <c r="Z26" s="27">
        <v>1659.7460264</v>
      </c>
      <c r="AA26" s="27">
        <v>7611.190622933333</v>
      </c>
      <c r="AB26" s="27">
        <v>2088.9323693333336</v>
      </c>
      <c r="AC26" s="27">
        <v>803.8006753333333</v>
      </c>
      <c r="AD26" s="27">
        <v>401.9925286666666</v>
      </c>
      <c r="AE26" s="27">
        <v>1114.5602673333333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0</v>
      </c>
      <c r="G27" s="27">
        <v>17219.1096</v>
      </c>
      <c r="H27" s="27">
        <v>20911.145122266666</v>
      </c>
      <c r="I27" s="27">
        <v>361931.5145776</v>
      </c>
      <c r="J27" s="27">
        <v>318456.81381799997</v>
      </c>
      <c r="K27" s="27">
        <v>12660.251634799999</v>
      </c>
      <c r="L27" s="27">
        <v>10318.076011466666</v>
      </c>
      <c r="M27" s="27">
        <v>8678.185395733333</v>
      </c>
      <c r="N27" s="27">
        <v>10435.222934399999</v>
      </c>
      <c r="O27" s="27">
        <v>11849.998312533333</v>
      </c>
      <c r="P27" s="27">
        <v>8111.807998799999</v>
      </c>
      <c r="Q27" s="27">
        <v>5748.079204266666</v>
      </c>
      <c r="R27" s="27">
        <v>3002.2790907999997</v>
      </c>
      <c r="S27" s="27">
        <v>4075.5992507999995</v>
      </c>
      <c r="T27" s="27">
        <v>2642.883142533333</v>
      </c>
      <c r="U27" s="27">
        <v>5697.745810533333</v>
      </c>
      <c r="V27" s="27">
        <v>4808.751974399999</v>
      </c>
      <c r="W27" s="27">
        <v>7702.107579466666</v>
      </c>
      <c r="X27" s="27">
        <v>6119.154848399999</v>
      </c>
      <c r="Y27" s="27">
        <v>14682.603302399999</v>
      </c>
      <c r="Z27" s="27">
        <v>10226.929119733333</v>
      </c>
      <c r="AA27" s="27">
        <v>9896.207826266664</v>
      </c>
      <c r="AB27" s="27">
        <v>8000.9372945333325</v>
      </c>
      <c r="AC27" s="27">
        <v>6654.0340152</v>
      </c>
      <c r="AD27" s="27">
        <v>4395.8989844</v>
      </c>
      <c r="AE27" s="27">
        <v>5578.614069599999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234097.8948</v>
      </c>
      <c r="G28" s="27">
        <v>145542.474</v>
      </c>
      <c r="H28" s="27">
        <v>208701.4304848</v>
      </c>
      <c r="I28" s="27">
        <v>1177844.1205696</v>
      </c>
      <c r="J28" s="27">
        <v>1187897.4037831998</v>
      </c>
      <c r="K28" s="27">
        <v>64004.06595879998</v>
      </c>
      <c r="L28" s="27">
        <v>21114.4743612</v>
      </c>
      <c r="M28" s="27">
        <v>17844.45452973333</v>
      </c>
      <c r="N28" s="27">
        <v>20899.734407199998</v>
      </c>
      <c r="O28" s="27">
        <v>19073.2267924</v>
      </c>
      <c r="P28" s="27">
        <v>15520.793751466665</v>
      </c>
      <c r="Q28" s="27">
        <v>14715.659741199997</v>
      </c>
      <c r="R28" s="27">
        <v>8849.7373008</v>
      </c>
      <c r="S28" s="27">
        <v>11683.477505333332</v>
      </c>
      <c r="T28" s="27">
        <v>11431.012271066666</v>
      </c>
      <c r="U28" s="27">
        <v>15898.477501866664</v>
      </c>
      <c r="V28" s="27">
        <v>10724.9304404</v>
      </c>
      <c r="W28" s="27">
        <v>13913.795438399999</v>
      </c>
      <c r="X28" s="27">
        <v>15969.448664399999</v>
      </c>
      <c r="Y28" s="27">
        <v>21729.733233999996</v>
      </c>
      <c r="Z28" s="27">
        <v>13727.537080399998</v>
      </c>
      <c r="AA28" s="27">
        <v>21336.178170266663</v>
      </c>
      <c r="AB28" s="27">
        <v>11767.4783292</v>
      </c>
      <c r="AC28" s="27">
        <v>8787.486322266666</v>
      </c>
      <c r="AD28" s="27">
        <v>11617.126015733333</v>
      </c>
      <c r="AE28" s="27">
        <v>14994.220451466665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46955.335787799995</v>
      </c>
      <c r="G29" s="27">
        <v>49351.78030138701</v>
      </c>
      <c r="H29" s="27">
        <v>73488.14682556821</v>
      </c>
      <c r="I29" s="27">
        <v>87225.52866787283</v>
      </c>
      <c r="J29" s="27">
        <v>42532.7203736591</v>
      </c>
      <c r="K29" s="27">
        <v>32942.785168594404</v>
      </c>
      <c r="L29" s="27">
        <v>20815.246894315274</v>
      </c>
      <c r="M29" s="27">
        <v>17241.78118893379</v>
      </c>
      <c r="N29" s="27">
        <v>16912.57202048706</v>
      </c>
      <c r="O29" s="27">
        <v>16331.444651630412</v>
      </c>
      <c r="P29" s="27">
        <v>18748.528117139096</v>
      </c>
      <c r="Q29" s="27">
        <v>17653.671029613943</v>
      </c>
      <c r="R29" s="27">
        <v>13931.89784985724</v>
      </c>
      <c r="S29" s="27">
        <v>15369.604116590986</v>
      </c>
      <c r="T29" s="27">
        <v>28230.041342046912</v>
      </c>
      <c r="U29" s="27">
        <v>11597.940733440277</v>
      </c>
      <c r="V29" s="27">
        <v>10143.025291534466</v>
      </c>
      <c r="W29" s="27">
        <v>9495.411483055695</v>
      </c>
      <c r="X29" s="27">
        <v>7372.80784849544</v>
      </c>
      <c r="Y29" s="27">
        <v>102922.96885178924</v>
      </c>
      <c r="Z29" s="27">
        <v>20983.991867763703</v>
      </c>
      <c r="AA29" s="27">
        <v>20066.00242089879</v>
      </c>
      <c r="AB29" s="27">
        <v>12218.423514629412</v>
      </c>
      <c r="AC29" s="27">
        <v>10638.590715091956</v>
      </c>
      <c r="AD29" s="27">
        <v>11481.37041667897</v>
      </c>
      <c r="AE29" s="27">
        <v>18646.23604392242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86674.36333233332</v>
      </c>
      <c r="G30" s="27">
        <v>69768.18409017804</v>
      </c>
      <c r="H30" s="27">
        <v>65724.04382879617</v>
      </c>
      <c r="I30" s="27">
        <v>78145.10648486765</v>
      </c>
      <c r="J30" s="27">
        <v>71518.78691119528</v>
      </c>
      <c r="K30" s="27">
        <v>82378.044045255</v>
      </c>
      <c r="L30" s="27">
        <v>92141.70735335167</v>
      </c>
      <c r="M30" s="27">
        <v>77385.55619888072</v>
      </c>
      <c r="N30" s="27">
        <v>75550.25886391597</v>
      </c>
      <c r="O30" s="27">
        <v>83021.12606974365</v>
      </c>
      <c r="P30" s="27">
        <v>73744.74762041082</v>
      </c>
      <c r="Q30" s="27">
        <v>66454.60996352148</v>
      </c>
      <c r="R30" s="27">
        <v>59701.57067633741</v>
      </c>
      <c r="S30" s="27">
        <v>67631.57052227648</v>
      </c>
      <c r="T30" s="27">
        <v>66775.26339202197</v>
      </c>
      <c r="U30" s="27">
        <v>59649.62878600498</v>
      </c>
      <c r="V30" s="27">
        <v>59185.40532178779</v>
      </c>
      <c r="W30" s="27">
        <v>62697.50512335527</v>
      </c>
      <c r="X30" s="27">
        <v>46444.60840371408</v>
      </c>
      <c r="Y30" s="27">
        <v>120359.80993943373</v>
      </c>
      <c r="Z30" s="27">
        <v>106459.04982046373</v>
      </c>
      <c r="AA30" s="27">
        <v>112187.57686896701</v>
      </c>
      <c r="AB30" s="27">
        <v>83876.24892528511</v>
      </c>
      <c r="AC30" s="27">
        <v>69524.84793665</v>
      </c>
      <c r="AD30" s="27">
        <v>76919.19301539537</v>
      </c>
      <c r="AE30" s="27">
        <v>59085.92482887471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486543.40500406665</v>
      </c>
      <c r="G31" s="27">
        <v>341064.207897112</v>
      </c>
      <c r="H31" s="27">
        <v>407827.3975467577</v>
      </c>
      <c r="I31" s="27">
        <v>316473.58251044387</v>
      </c>
      <c r="J31" s="27">
        <v>190405.6958776916</v>
      </c>
      <c r="K31" s="27">
        <v>241109.14833113426</v>
      </c>
      <c r="L31" s="27">
        <v>228559.5114976852</v>
      </c>
      <c r="M31" s="27">
        <v>267667.16886560956</v>
      </c>
      <c r="N31" s="27">
        <v>289393.17154328525</v>
      </c>
      <c r="O31" s="27">
        <v>302388.8554839402</v>
      </c>
      <c r="P31" s="27">
        <v>271488.6004296148</v>
      </c>
      <c r="Q31" s="27">
        <v>283927.3988738683</v>
      </c>
      <c r="R31" s="27">
        <v>268119.63527385687</v>
      </c>
      <c r="S31" s="27">
        <v>314186.79693731404</v>
      </c>
      <c r="T31" s="27">
        <v>292584.0473409209</v>
      </c>
      <c r="U31" s="27">
        <v>319815.18548031175</v>
      </c>
      <c r="V31" s="27">
        <v>296483.9316650911</v>
      </c>
      <c r="W31" s="27">
        <v>263741.6154234528</v>
      </c>
      <c r="X31" s="27">
        <v>205942.93775703764</v>
      </c>
      <c r="Y31" s="27">
        <v>440426.77358697733</v>
      </c>
      <c r="Z31" s="27">
        <v>734406.2400687484</v>
      </c>
      <c r="AA31" s="27">
        <v>617244.1891783207</v>
      </c>
      <c r="AB31" s="27">
        <v>339216.12872368307</v>
      </c>
      <c r="AC31" s="27">
        <v>251534.9122741883</v>
      </c>
      <c r="AD31" s="27">
        <v>257564.3026411936</v>
      </c>
      <c r="AE31" s="27">
        <v>197350.17707554385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491154.72659</v>
      </c>
      <c r="G32" s="27">
        <v>395353.03943313885</v>
      </c>
      <c r="H32" s="27">
        <v>372436.2467015192</v>
      </c>
      <c r="I32" s="27">
        <v>442822.2767280631</v>
      </c>
      <c r="J32" s="27">
        <v>405273.12479380745</v>
      </c>
      <c r="K32" s="27">
        <v>466808.91210935224</v>
      </c>
      <c r="L32" s="27">
        <v>522136.3445805549</v>
      </c>
      <c r="M32" s="27">
        <v>438518.14867006877</v>
      </c>
      <c r="N32" s="27">
        <v>428118.13605988346</v>
      </c>
      <c r="O32" s="27">
        <v>470453.0466860976</v>
      </c>
      <c r="P32" s="27">
        <v>417886.896745653</v>
      </c>
      <c r="Q32" s="27">
        <v>376576.1283151597</v>
      </c>
      <c r="R32" s="27">
        <v>338308.8998762352</v>
      </c>
      <c r="S32" s="27">
        <v>383245.5733462395</v>
      </c>
      <c r="T32" s="27">
        <v>378393.1525677282</v>
      </c>
      <c r="U32" s="27">
        <v>338014.56956055446</v>
      </c>
      <c r="V32" s="27">
        <v>335383.9572611858</v>
      </c>
      <c r="W32" s="27">
        <v>355285.8609117892</v>
      </c>
      <c r="X32" s="27">
        <v>263186.10951099417</v>
      </c>
      <c r="Y32" s="27">
        <v>682038.9271439429</v>
      </c>
      <c r="Z32" s="27">
        <v>603267.9425475446</v>
      </c>
      <c r="AA32" s="27">
        <v>635729.6089030432</v>
      </c>
      <c r="AB32" s="27">
        <v>475298.740795855</v>
      </c>
      <c r="AC32" s="27">
        <v>393974.13996853353</v>
      </c>
      <c r="AD32" s="27">
        <v>435875.4287480906</v>
      </c>
      <c r="AE32" s="27">
        <v>334820.2382056815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1111327.8307141997</v>
      </c>
      <c r="G33" s="27">
        <v>855537.2117218159</v>
      </c>
      <c r="H33" s="27">
        <v>919475.8349026412</v>
      </c>
      <c r="I33" s="27">
        <v>924666.4943912474</v>
      </c>
      <c r="J33" s="27">
        <v>709730.3279563535</v>
      </c>
      <c r="K33" s="27">
        <v>823238.8896543359</v>
      </c>
      <c r="L33" s="27">
        <v>863652.8103259071</v>
      </c>
      <c r="M33" s="27">
        <v>800812.6549234928</v>
      </c>
      <c r="N33" s="27">
        <v>809974.1384875716</v>
      </c>
      <c r="O33" s="27">
        <v>872194.4728914119</v>
      </c>
      <c r="P33" s="27">
        <v>781868.7729128177</v>
      </c>
      <c r="Q33" s="27">
        <v>744611.8081821634</v>
      </c>
      <c r="R33" s="27">
        <v>680062.0036762867</v>
      </c>
      <c r="S33" s="27">
        <v>780433.544922421</v>
      </c>
      <c r="T33" s="27">
        <v>765982.504642718</v>
      </c>
      <c r="U33" s="27">
        <v>729077.3245603114</v>
      </c>
      <c r="V33" s="27">
        <v>701196.3195395991</v>
      </c>
      <c r="W33" s="27">
        <v>691220.392941653</v>
      </c>
      <c r="X33" s="27">
        <v>522946.46352024126</v>
      </c>
      <c r="Y33" s="27">
        <v>1345748.4795221433</v>
      </c>
      <c r="Z33" s="27">
        <v>1465117.2243045203</v>
      </c>
      <c r="AA33" s="27">
        <v>1385227.3773712297</v>
      </c>
      <c r="AB33" s="27">
        <v>910609.5419594526</v>
      </c>
      <c r="AC33" s="27">
        <v>725672.4908944638</v>
      </c>
      <c r="AD33" s="27">
        <v>781840.2948213585</v>
      </c>
      <c r="AE33" s="27">
        <v>609902.5761540226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194478.45267546666</v>
      </c>
      <c r="G34" s="27">
        <v>186512.3927333333</v>
      </c>
      <c r="H34" s="27">
        <v>170083.6513229333</v>
      </c>
      <c r="I34" s="27">
        <v>178073.0402264</v>
      </c>
      <c r="J34" s="27">
        <v>189892.13695173332</v>
      </c>
      <c r="K34" s="27">
        <v>176973.1214445333</v>
      </c>
      <c r="L34" s="27">
        <v>173040.09085146667</v>
      </c>
      <c r="M34" s="27">
        <v>195631.69522159998</v>
      </c>
      <c r="N34" s="27">
        <v>188655.56247999996</v>
      </c>
      <c r="O34" s="27">
        <v>193501.85790026662</v>
      </c>
      <c r="P34" s="27">
        <v>199128.09315226664</v>
      </c>
      <c r="Q34" s="27">
        <v>178143.03527386664</v>
      </c>
      <c r="R34" s="27">
        <v>181622.76637413332</v>
      </c>
      <c r="S34" s="27">
        <v>184939.1806445333</v>
      </c>
      <c r="T34" s="27">
        <v>193298.541568</v>
      </c>
      <c r="U34" s="27">
        <v>189978.79586106667</v>
      </c>
      <c r="V34" s="27">
        <v>184372.55442319997</v>
      </c>
      <c r="W34" s="27">
        <v>194768.42791706664</v>
      </c>
      <c r="X34" s="27">
        <v>203894.3962469333</v>
      </c>
      <c r="Y34" s="27">
        <v>206027.56871546665</v>
      </c>
      <c r="Z34" s="27">
        <v>202937.8034493333</v>
      </c>
      <c r="AA34" s="27">
        <v>185935.76923386662</v>
      </c>
      <c r="AB34" s="27">
        <v>183735.94057573332</v>
      </c>
      <c r="AC34" s="27">
        <v>169863.6674181333</v>
      </c>
      <c r="AD34" s="27">
        <v>172086.82949039998</v>
      </c>
      <c r="AE34" s="27">
        <v>171190.2314936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120641.19540879999</v>
      </c>
      <c r="G35" s="27">
        <v>115699.59522586665</v>
      </c>
      <c r="H35" s="27">
        <v>105508.32047066666</v>
      </c>
      <c r="I35" s="27">
        <v>110464.39670639999</v>
      </c>
      <c r="J35" s="27">
        <v>117796.15603066665</v>
      </c>
      <c r="K35" s="27">
        <v>109782.08377253333</v>
      </c>
      <c r="L35" s="27">
        <v>107342.29594879999</v>
      </c>
      <c r="M35" s="27">
        <v>121356.59042026666</v>
      </c>
      <c r="N35" s="27">
        <v>117029.07143253332</v>
      </c>
      <c r="O35" s="27">
        <v>120035.38677386666</v>
      </c>
      <c r="P35" s="27">
        <v>123525.51961493334</v>
      </c>
      <c r="Q35" s="27">
        <v>110507.81373279997</v>
      </c>
      <c r="R35" s="27">
        <v>112666.40797866664</v>
      </c>
      <c r="S35" s="27">
        <v>114723.67950266665</v>
      </c>
      <c r="T35" s="27">
        <v>119909.25898746664</v>
      </c>
      <c r="U35" s="27">
        <v>117849.91691146666</v>
      </c>
      <c r="V35" s="27">
        <v>114372.1895712</v>
      </c>
      <c r="W35" s="27">
        <v>120821.07962319998</v>
      </c>
      <c r="X35" s="27">
        <v>126482.20701599999</v>
      </c>
      <c r="Y35" s="27">
        <v>127805.48047226666</v>
      </c>
      <c r="Z35" s="27">
        <v>125888.80313973331</v>
      </c>
      <c r="AA35" s="27">
        <v>115341.90180186665</v>
      </c>
      <c r="AB35" s="27">
        <v>113977.27222346664</v>
      </c>
      <c r="AC35" s="27">
        <v>105371.85847759999</v>
      </c>
      <c r="AD35" s="27">
        <v>106750.95817173333</v>
      </c>
      <c r="AE35" s="27">
        <v>106194.76931359999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315119.64808426664</v>
      </c>
      <c r="G36" s="27">
        <v>302211.9879592</v>
      </c>
      <c r="H36" s="27">
        <v>275591.9717936</v>
      </c>
      <c r="I36" s="27">
        <v>288537.4369328</v>
      </c>
      <c r="J36" s="27">
        <v>307688.2929824</v>
      </c>
      <c r="K36" s="27">
        <v>286755.2052170666</v>
      </c>
      <c r="L36" s="27">
        <v>280382.3868002666</v>
      </c>
      <c r="M36" s="27">
        <v>316988.2856418666</v>
      </c>
      <c r="N36" s="27">
        <v>305684.6339125333</v>
      </c>
      <c r="O36" s="27">
        <v>313537.2446741333</v>
      </c>
      <c r="P36" s="27">
        <v>322653.6127672</v>
      </c>
      <c r="Q36" s="27">
        <v>288650.8490066666</v>
      </c>
      <c r="R36" s="27">
        <v>294289.17435279995</v>
      </c>
      <c r="S36" s="27">
        <v>299662.8601472</v>
      </c>
      <c r="T36" s="27">
        <v>313207.8005554666</v>
      </c>
      <c r="U36" s="27">
        <v>307828.7127725333</v>
      </c>
      <c r="V36" s="27">
        <v>298744.74399439996</v>
      </c>
      <c r="W36" s="27">
        <v>315589.5075402666</v>
      </c>
      <c r="X36" s="27">
        <v>330376.6032629333</v>
      </c>
      <c r="Y36" s="27">
        <v>333833.04918773327</v>
      </c>
      <c r="Z36" s="27">
        <v>328826.6065890666</v>
      </c>
      <c r="AA36" s="27">
        <v>301277.6710357333</v>
      </c>
      <c r="AB36" s="27">
        <v>297713.2127992</v>
      </c>
      <c r="AC36" s="27">
        <v>275235.52589573327</v>
      </c>
      <c r="AD36" s="27">
        <v>278837.7876621333</v>
      </c>
      <c r="AE36" s="27">
        <v>277385.0008072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9823391.3452719</v>
      </c>
      <c r="G37" s="27">
        <v>9755965.7263662</v>
      </c>
      <c r="H37" s="27">
        <v>9628299.1214058</v>
      </c>
      <c r="I37" s="27">
        <v>9662523.519678699</v>
      </c>
      <c r="J37" s="27">
        <v>9982587.664134802</v>
      </c>
      <c r="K37" s="27">
        <v>9646989.642718999</v>
      </c>
      <c r="L37" s="27">
        <v>10191118.998906998</v>
      </c>
      <c r="M37" s="27">
        <v>10442451.11646</v>
      </c>
      <c r="N37" s="27">
        <v>10817535.805353198</v>
      </c>
      <c r="O37" s="27">
        <v>10820629.6191752</v>
      </c>
      <c r="P37" s="27">
        <v>10631837.8369896</v>
      </c>
      <c r="Q37" s="27">
        <v>10640447.4683188</v>
      </c>
      <c r="R37" s="27">
        <v>10806555.300973669</v>
      </c>
      <c r="S37" s="27">
        <v>11246169.082739431</v>
      </c>
      <c r="T37" s="27">
        <v>11346555.833147332</v>
      </c>
      <c r="U37" s="27">
        <v>11726504.9107074</v>
      </c>
      <c r="V37" s="27">
        <v>11699905.406874668</v>
      </c>
      <c r="W37" s="27">
        <v>12088542.371135999</v>
      </c>
      <c r="X37" s="27">
        <v>12037106.767083565</v>
      </c>
      <c r="Y37" s="27">
        <v>12232570.4469221</v>
      </c>
      <c r="Z37" s="27">
        <v>12088204.257719332</v>
      </c>
      <c r="AA37" s="27">
        <v>11926086.891642733</v>
      </c>
      <c r="AB37" s="27">
        <v>12191903.3577825</v>
      </c>
      <c r="AC37" s="27">
        <v>12242578.954488665</v>
      </c>
      <c r="AD37" s="27">
        <v>12296243.250297232</v>
      </c>
      <c r="AE37" s="27">
        <v>12255882.790454963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60728.516212099996</v>
      </c>
      <c r="G38" s="27">
        <v>64285.4155988</v>
      </c>
      <c r="H38" s="27">
        <v>62254.9888763</v>
      </c>
      <c r="I38" s="27">
        <v>49258.4045855</v>
      </c>
      <c r="J38" s="27">
        <v>34091.84702256667</v>
      </c>
      <c r="K38" s="27">
        <v>44464.95755606666</v>
      </c>
      <c r="L38" s="27">
        <v>43671.7854826</v>
      </c>
      <c r="M38" s="27">
        <v>48611.465245199994</v>
      </c>
      <c r="N38" s="27">
        <v>46166.629031599994</v>
      </c>
      <c r="O38" s="27">
        <v>40347.534844099995</v>
      </c>
      <c r="P38" s="27">
        <v>53203.03742049999</v>
      </c>
      <c r="Q38" s="27">
        <v>30182.0497396</v>
      </c>
      <c r="R38" s="27">
        <v>26624.8555386</v>
      </c>
      <c r="S38" s="27">
        <v>10639.689567833333</v>
      </c>
      <c r="T38" s="27">
        <v>10632.317279833333</v>
      </c>
      <c r="U38" s="27">
        <v>10720.726268999999</v>
      </c>
      <c r="V38" s="27">
        <v>10671.475290666667</v>
      </c>
      <c r="W38" s="27">
        <v>10517.7124305</v>
      </c>
      <c r="X38" s="27">
        <v>10545.162297266665</v>
      </c>
      <c r="Y38" s="27">
        <v>10498.515527866664</v>
      </c>
      <c r="Z38" s="27">
        <v>10586.001258066668</v>
      </c>
      <c r="AA38" s="27">
        <v>11150.836595066667</v>
      </c>
      <c r="AB38" s="27">
        <v>40492.154043</v>
      </c>
      <c r="AC38" s="27">
        <v>36493.19430716666</v>
      </c>
      <c r="AD38" s="27">
        <v>38282.62601569999</v>
      </c>
      <c r="AE38" s="27">
        <v>51906.9485495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19171.074287199997</v>
      </c>
      <c r="G39" s="27">
        <v>14402.312779799999</v>
      </c>
      <c r="H39" s="27">
        <v>9384.0249822</v>
      </c>
      <c r="I39" s="27">
        <v>6040.960130699999</v>
      </c>
      <c r="J39" s="27">
        <v>181120.5604637</v>
      </c>
      <c r="K39" s="27">
        <v>235109.2214471</v>
      </c>
      <c r="L39" s="27">
        <v>179823.98263719998</v>
      </c>
      <c r="M39" s="27">
        <v>175377.55591619998</v>
      </c>
      <c r="N39" s="27">
        <v>168533.35081916666</v>
      </c>
      <c r="O39" s="27">
        <v>133818.01239070002</v>
      </c>
      <c r="P39" s="27">
        <v>155581.6176189</v>
      </c>
      <c r="Q39" s="27">
        <v>169485.8314963</v>
      </c>
      <c r="R39" s="27">
        <v>164118.5601476667</v>
      </c>
      <c r="S39" s="27">
        <v>147084.2582924</v>
      </c>
      <c r="T39" s="27">
        <v>158522.9847703333</v>
      </c>
      <c r="U39" s="27">
        <v>166241.53870719997</v>
      </c>
      <c r="V39" s="27">
        <v>167920.60902026665</v>
      </c>
      <c r="W39" s="27">
        <v>174567.82068</v>
      </c>
      <c r="X39" s="27">
        <v>239294.07274886666</v>
      </c>
      <c r="Y39" s="27">
        <v>202734.72499609998</v>
      </c>
      <c r="Z39" s="27">
        <v>203179.81187533334</v>
      </c>
      <c r="AA39" s="27">
        <v>345710.80324219994</v>
      </c>
      <c r="AB39" s="27">
        <v>369013.73124</v>
      </c>
      <c r="AC39" s="27">
        <v>395211.5182216666</v>
      </c>
      <c r="AD39" s="27">
        <v>464629.3680229666</v>
      </c>
      <c r="AE39" s="27">
        <v>450580.2794995333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9903290.935771199</v>
      </c>
      <c r="G40" s="27">
        <v>9834653.454744799</v>
      </c>
      <c r="H40" s="27">
        <v>9699938.135264302</v>
      </c>
      <c r="I40" s="27">
        <v>9717822.8843949</v>
      </c>
      <c r="J40" s="27">
        <v>10197800.071621068</v>
      </c>
      <c r="K40" s="27">
        <v>9926563.821722167</v>
      </c>
      <c r="L40" s="27">
        <v>10414614.767026799</v>
      </c>
      <c r="M40" s="27">
        <v>10666440.137621399</v>
      </c>
      <c r="N40" s="27">
        <v>11032235.78520397</v>
      </c>
      <c r="O40" s="27">
        <v>10994795.16641</v>
      </c>
      <c r="P40" s="27">
        <v>10840622.492028998</v>
      </c>
      <c r="Q40" s="27">
        <v>10840115.349554699</v>
      </c>
      <c r="R40" s="27">
        <v>10997298.716659933</v>
      </c>
      <c r="S40" s="27">
        <v>11403893.030599667</v>
      </c>
      <c r="T40" s="27">
        <v>11515711.135197498</v>
      </c>
      <c r="U40" s="27">
        <v>11903467.175683599</v>
      </c>
      <c r="V40" s="27">
        <v>11878497.491185598</v>
      </c>
      <c r="W40" s="27">
        <v>12273627.904246502</v>
      </c>
      <c r="X40" s="27">
        <v>12286946.002129698</v>
      </c>
      <c r="Y40" s="27">
        <v>12445803.687446065</v>
      </c>
      <c r="Z40" s="27">
        <v>12301970.070852732</v>
      </c>
      <c r="AA40" s="27">
        <v>12282948.531480001</v>
      </c>
      <c r="AB40" s="27">
        <v>12601409.2430655</v>
      </c>
      <c r="AC40" s="27">
        <v>12674283.667017499</v>
      </c>
      <c r="AD40" s="27">
        <v>12799155.244335897</v>
      </c>
      <c r="AE40" s="27">
        <v>12758370.018503997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1358511.268831342</v>
      </c>
      <c r="G42" s="27">
        <v>1340759.307955594</v>
      </c>
      <c r="H42" s="27">
        <v>1078391.7537989323</v>
      </c>
      <c r="I42" s="27">
        <v>955337.6864533798</v>
      </c>
      <c r="J42" s="27">
        <v>1332099.8023592592</v>
      </c>
      <c r="K42" s="27">
        <v>982824.6972777777</v>
      </c>
      <c r="L42" s="27">
        <v>650159.2336703703</v>
      </c>
      <c r="M42" s="27">
        <v>680244.4246444444</v>
      </c>
      <c r="N42" s="27">
        <v>720228.9265851851</v>
      </c>
      <c r="O42" s="27">
        <v>711933.4391851851</v>
      </c>
      <c r="P42" s="27">
        <v>753266.987537037</v>
      </c>
      <c r="Q42" s="27">
        <v>665965.0322888888</v>
      </c>
      <c r="R42" s="27">
        <v>761106.832674074</v>
      </c>
      <c r="S42" s="27">
        <v>743019.9820666667</v>
      </c>
      <c r="T42" s="27">
        <v>776277.9279185184</v>
      </c>
      <c r="U42" s="27">
        <v>742008.892237037</v>
      </c>
      <c r="V42" s="27">
        <v>2806663.701281481</v>
      </c>
      <c r="W42" s="27">
        <v>3014492.2894333326</v>
      </c>
      <c r="X42" s="27">
        <v>2957274.117688889</v>
      </c>
      <c r="Y42" s="27">
        <v>2935831.4802962965</v>
      </c>
      <c r="Z42" s="27">
        <v>2871873.804307407</v>
      </c>
      <c r="AA42" s="27">
        <v>2250733.1592629626</v>
      </c>
      <c r="AB42" s="27">
        <v>2292738.9902333333</v>
      </c>
      <c r="AC42" s="27">
        <v>2414594.097177778</v>
      </c>
      <c r="AD42" s="27">
        <v>2655241.982925926</v>
      </c>
      <c r="AE42" s="27">
        <v>2538780.9614999997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1358511.268831342</v>
      </c>
      <c r="G43" s="27">
        <v>1340759.307955594</v>
      </c>
      <c r="H43" s="27">
        <v>1078391.7537989323</v>
      </c>
      <c r="I43" s="27">
        <v>955337.6864533798</v>
      </c>
      <c r="J43" s="27">
        <v>1332099.8023592592</v>
      </c>
      <c r="K43" s="27">
        <v>982824.6972777777</v>
      </c>
      <c r="L43" s="27">
        <v>650159.2336703703</v>
      </c>
      <c r="M43" s="27">
        <v>680244.4246444444</v>
      </c>
      <c r="N43" s="27">
        <v>720228.9265851851</v>
      </c>
      <c r="O43" s="27">
        <v>711933.4391851851</v>
      </c>
      <c r="P43" s="27">
        <v>753266.987537037</v>
      </c>
      <c r="Q43" s="27">
        <v>665965.0322888888</v>
      </c>
      <c r="R43" s="27">
        <v>761106.832674074</v>
      </c>
      <c r="S43" s="27">
        <v>743019.9820666667</v>
      </c>
      <c r="T43" s="27">
        <v>776277.9279185184</v>
      </c>
      <c r="U43" s="27">
        <v>742008.892237037</v>
      </c>
      <c r="V43" s="27">
        <v>2806663.701281481</v>
      </c>
      <c r="W43" s="27">
        <v>3014492.2894333326</v>
      </c>
      <c r="X43" s="27">
        <v>2957274.117688889</v>
      </c>
      <c r="Y43" s="27">
        <v>2935831.4802962965</v>
      </c>
      <c r="Z43" s="27">
        <v>2871873.804307407</v>
      </c>
      <c r="AA43" s="27">
        <v>2250733.1592629626</v>
      </c>
      <c r="AB43" s="27">
        <v>2292738.9902333333</v>
      </c>
      <c r="AC43" s="27">
        <v>2414594.097177778</v>
      </c>
      <c r="AD43" s="27">
        <v>2655241.982925926</v>
      </c>
      <c r="AE43" s="27">
        <v>2538780.9614999997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528.7051462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216548.11050693333</v>
      </c>
      <c r="G45" s="27">
        <v>73575.48764206666</v>
      </c>
      <c r="H45" s="27">
        <v>69707.32696876666</v>
      </c>
      <c r="I45" s="27">
        <v>56137.01625326666</v>
      </c>
      <c r="J45" s="27">
        <v>37516.07323053333</v>
      </c>
      <c r="K45" s="27">
        <v>0</v>
      </c>
      <c r="L45" s="27">
        <v>1715.4972013666666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1976.3173198999998</v>
      </c>
      <c r="S45" s="27">
        <v>304.7721112333333</v>
      </c>
      <c r="T45" s="27">
        <v>0</v>
      </c>
      <c r="U45" s="27">
        <v>0</v>
      </c>
      <c r="V45" s="27">
        <v>99.13802616666666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174.22021796666664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1538477.2929192332</v>
      </c>
      <c r="G46" s="27">
        <v>357076.0005992666</v>
      </c>
      <c r="H46" s="27">
        <v>57325.58202139999</v>
      </c>
      <c r="I46" s="27">
        <v>24553.24462873333</v>
      </c>
      <c r="J46" s="27">
        <v>1600.1246979666664</v>
      </c>
      <c r="K46" s="27">
        <v>4187.075210266666</v>
      </c>
      <c r="L46" s="27">
        <v>23927.065641966663</v>
      </c>
      <c r="M46" s="27">
        <v>1.9817361666666664</v>
      </c>
      <c r="N46" s="27">
        <v>67126.46980269998</v>
      </c>
      <c r="O46" s="27">
        <v>66729.16282596666</v>
      </c>
      <c r="P46" s="27">
        <v>7252.081947366666</v>
      </c>
      <c r="Q46" s="27">
        <v>575.1534172999999</v>
      </c>
      <c r="R46" s="27">
        <v>6.9356826</v>
      </c>
      <c r="S46" s="27">
        <v>2575.5565143</v>
      </c>
      <c r="T46" s="27">
        <v>26633.90213073333</v>
      </c>
      <c r="U46" s="27">
        <v>7657.315080799999</v>
      </c>
      <c r="V46" s="27">
        <v>40304.31770749999</v>
      </c>
      <c r="W46" s="27">
        <v>13352.371742966665</v>
      </c>
      <c r="X46" s="27">
        <v>49384.9015198</v>
      </c>
      <c r="Y46" s="27">
        <v>45784.37293686666</v>
      </c>
      <c r="Z46" s="27">
        <v>145134.28255223334</v>
      </c>
      <c r="AA46" s="27">
        <v>663793.1539675331</v>
      </c>
      <c r="AB46" s="27">
        <v>89034.80266706667</v>
      </c>
      <c r="AC46" s="27">
        <v>189375.99641216666</v>
      </c>
      <c r="AD46" s="27">
        <v>367811.6973633666</v>
      </c>
      <c r="AE46" s="27">
        <v>113839.21245876666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712433.3978325665</v>
      </c>
      <c r="G47" s="27">
        <v>862795.1883576665</v>
      </c>
      <c r="H47" s="27">
        <v>739566.1025624666</v>
      </c>
      <c r="I47" s="27">
        <v>297463.1562158666</v>
      </c>
      <c r="J47" s="27">
        <v>198835.16590116665</v>
      </c>
      <c r="K47" s="27">
        <v>359887.53343106667</v>
      </c>
      <c r="L47" s="27">
        <v>433288.5179751333</v>
      </c>
      <c r="M47" s="27">
        <v>131354.4199814</v>
      </c>
      <c r="N47" s="27">
        <v>108756.98820396667</v>
      </c>
      <c r="O47" s="27">
        <v>116673.96903213332</v>
      </c>
      <c r="P47" s="27">
        <v>105909.22230093332</v>
      </c>
      <c r="Q47" s="27">
        <v>71415.47244113333</v>
      </c>
      <c r="R47" s="27">
        <v>13157.904721499997</v>
      </c>
      <c r="S47" s="27">
        <v>106882.47460146666</v>
      </c>
      <c r="T47" s="27">
        <v>131288.59639793332</v>
      </c>
      <c r="U47" s="27">
        <v>101049.02420176666</v>
      </c>
      <c r="V47" s="27">
        <v>57267.91783276666</v>
      </c>
      <c r="W47" s="27">
        <v>10395.584347866665</v>
      </c>
      <c r="X47" s="27">
        <v>1663.787676833333</v>
      </c>
      <c r="Y47" s="27">
        <v>8262.003852666665</v>
      </c>
      <c r="Z47" s="27">
        <v>4401.9576601</v>
      </c>
      <c r="AA47" s="27">
        <v>100399.85392359998</v>
      </c>
      <c r="AB47" s="27">
        <v>22977.26086553333</v>
      </c>
      <c r="AC47" s="27">
        <v>93114.53081443332</v>
      </c>
      <c r="AD47" s="27">
        <v>220787.99524319998</v>
      </c>
      <c r="AE47" s="27">
        <v>16518.67711083333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2467458.801258733</v>
      </c>
      <c r="G48" s="27">
        <v>1293446.6765989999</v>
      </c>
      <c r="H48" s="27">
        <v>866599.0115526331</v>
      </c>
      <c r="I48" s="27">
        <v>378153.4170978666</v>
      </c>
      <c r="J48" s="27">
        <v>237951.3638296666</v>
      </c>
      <c r="K48" s="27">
        <v>364074.6086413333</v>
      </c>
      <c r="L48" s="27">
        <v>458931.0808184666</v>
      </c>
      <c r="M48" s="27">
        <v>131356.40171756665</v>
      </c>
      <c r="N48" s="27">
        <v>175883.45800666665</v>
      </c>
      <c r="O48" s="27">
        <v>183403.1318581</v>
      </c>
      <c r="P48" s="27">
        <v>113161.30424829999</v>
      </c>
      <c r="Q48" s="27">
        <v>71990.62585843333</v>
      </c>
      <c r="R48" s="27">
        <v>15141.157723999999</v>
      </c>
      <c r="S48" s="27">
        <v>109762.803227</v>
      </c>
      <c r="T48" s="27">
        <v>157922.49852866665</v>
      </c>
      <c r="U48" s="27">
        <v>108706.33928256665</v>
      </c>
      <c r="V48" s="27">
        <v>97671.37356643332</v>
      </c>
      <c r="W48" s="27">
        <v>23747.95609083333</v>
      </c>
      <c r="X48" s="27">
        <v>51048.689196633335</v>
      </c>
      <c r="Y48" s="27">
        <v>54046.37678953333</v>
      </c>
      <c r="Z48" s="27">
        <v>149536.2402123333</v>
      </c>
      <c r="AA48" s="27">
        <v>764193.0078911332</v>
      </c>
      <c r="AB48" s="27">
        <v>112012.06353259999</v>
      </c>
      <c r="AC48" s="27">
        <v>282490.5272265999</v>
      </c>
      <c r="AD48" s="27">
        <v>588773.9128245333</v>
      </c>
      <c r="AE48" s="27">
        <v>130886.59471579999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22216979.198375873</v>
      </c>
      <c r="G49" s="27">
        <v>21175370.061017144</v>
      </c>
      <c r="H49" s="27">
        <v>20444199.153136436</v>
      </c>
      <c r="I49" s="27">
        <v>20646422.490667734</v>
      </c>
      <c r="J49" s="27">
        <v>20395807.69194923</v>
      </c>
      <c r="K49" s="27">
        <v>19353502.95364762</v>
      </c>
      <c r="L49" s="27">
        <v>18947473.860222127</v>
      </c>
      <c r="M49" s="27">
        <v>18919413.29815937</v>
      </c>
      <c r="N49" s="27">
        <v>19888950.191290032</v>
      </c>
      <c r="O49" s="27">
        <v>19801021.883850824</v>
      </c>
      <c r="P49" s="27">
        <v>19139412.53751447</v>
      </c>
      <c r="Q49" s="27">
        <v>18899859.358160306</v>
      </c>
      <c r="R49" s="27">
        <v>19650141.26523857</v>
      </c>
      <c r="S49" s="27">
        <v>20659086.465069328</v>
      </c>
      <c r="T49" s="27">
        <v>21566492.99813712</v>
      </c>
      <c r="U49" s="27">
        <v>22201397.26304786</v>
      </c>
      <c r="V49" s="27">
        <v>24120469.174360853</v>
      </c>
      <c r="W49" s="27">
        <v>25154568.409311235</v>
      </c>
      <c r="X49" s="27">
        <v>25219519.232718624</v>
      </c>
      <c r="Y49" s="27">
        <v>27106710.467982583</v>
      </c>
      <c r="Z49" s="27">
        <v>27646911.78039045</v>
      </c>
      <c r="AA49" s="27">
        <v>26835880.30016103</v>
      </c>
      <c r="AB49" s="27">
        <v>27133518.82911545</v>
      </c>
      <c r="AC49" s="27">
        <v>27048602.130014524</v>
      </c>
      <c r="AD49" s="27">
        <v>27845802.316649653</v>
      </c>
      <c r="AE49" s="27">
        <v>27500202.876221016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604050.4577286667</v>
      </c>
      <c r="G50" s="27">
        <v>511407.87249933335</v>
      </c>
      <c r="H50" s="27">
        <v>457899.2468622</v>
      </c>
      <c r="I50" s="27">
        <v>406324.51231900003</v>
      </c>
      <c r="J50" s="27">
        <v>562455.3256446666</v>
      </c>
      <c r="K50" s="27">
        <v>442522.54040756664</v>
      </c>
      <c r="L50" s="27">
        <v>321887.7178462</v>
      </c>
      <c r="M50" s="27">
        <v>310500.8775</v>
      </c>
      <c r="N50" s="27">
        <v>401297.4138444333</v>
      </c>
      <c r="O50" s="27">
        <v>515534.423723</v>
      </c>
      <c r="P50" s="27">
        <v>462058.4783397</v>
      </c>
      <c r="Q50" s="27">
        <v>449824.70238199993</v>
      </c>
      <c r="R50" s="27">
        <v>431884.3890515</v>
      </c>
      <c r="S50" s="27">
        <v>519067.0639256667</v>
      </c>
      <c r="T50" s="27">
        <v>643311.7098144</v>
      </c>
      <c r="U50" s="27">
        <v>660698.1348898334</v>
      </c>
      <c r="V50" s="27">
        <v>683471.2064916999</v>
      </c>
      <c r="W50" s="27">
        <v>626680.6816834668</v>
      </c>
      <c r="X50" s="27">
        <v>558511.5355372666</v>
      </c>
      <c r="Y50" s="27">
        <v>490277.5276160666</v>
      </c>
      <c r="Z50" s="27">
        <v>478840.44366766664</v>
      </c>
      <c r="AA50" s="27">
        <v>473115.56354406674</v>
      </c>
      <c r="AB50" s="27">
        <v>446025.55854266667</v>
      </c>
      <c r="AC50" s="27">
        <v>475462.1203717</v>
      </c>
      <c r="AD50" s="27">
        <v>441627.30943466665</v>
      </c>
      <c r="AE50" s="27">
        <v>477724.9378623334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1618783.4917650002</v>
      </c>
      <c r="G51" s="27">
        <v>1493406.0351085335</v>
      </c>
      <c r="H51" s="27">
        <v>1556899.7492642</v>
      </c>
      <c r="I51" s="27">
        <v>1502203.8714136668</v>
      </c>
      <c r="J51" s="27">
        <v>1567361.092462</v>
      </c>
      <c r="K51" s="27">
        <v>1442041.9392459667</v>
      </c>
      <c r="L51" s="27">
        <v>1341369.0784274002</v>
      </c>
      <c r="M51" s="27">
        <v>1321670.084625</v>
      </c>
      <c r="N51" s="27">
        <v>1466581.0051812334</v>
      </c>
      <c r="O51" s="27">
        <v>1452848.5120929999</v>
      </c>
      <c r="P51" s="27">
        <v>1343422.8102060333</v>
      </c>
      <c r="Q51" s="27">
        <v>1401602.6954574334</v>
      </c>
      <c r="R51" s="27">
        <v>1352209.3491551336</v>
      </c>
      <c r="S51" s="27">
        <v>1557829.3694461668</v>
      </c>
      <c r="T51" s="27">
        <v>1485776.6700179332</v>
      </c>
      <c r="U51" s="27">
        <v>1577080.219583</v>
      </c>
      <c r="V51" s="27">
        <v>1688431.2927243668</v>
      </c>
      <c r="W51" s="27">
        <v>1583830.0245177667</v>
      </c>
      <c r="X51" s="27">
        <v>1525860.9418921</v>
      </c>
      <c r="Y51" s="27">
        <v>1506675.1514316334</v>
      </c>
      <c r="Z51" s="27">
        <v>1793611.9047135666</v>
      </c>
      <c r="AA51" s="27">
        <v>1721961.8178418332</v>
      </c>
      <c r="AB51" s="27">
        <v>1840515.7245108332</v>
      </c>
      <c r="AC51" s="27">
        <v>1770957.5357309</v>
      </c>
      <c r="AD51" s="27">
        <v>1653757.8506053</v>
      </c>
      <c r="AE51" s="27">
        <v>1681839.7314202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3204296.9910519337</v>
      </c>
      <c r="G52" s="27">
        <v>2980597.7168762665</v>
      </c>
      <c r="H52" s="27">
        <v>1831181.3425832666</v>
      </c>
      <c r="I52" s="27">
        <v>1827230.1229508333</v>
      </c>
      <c r="J52" s="27">
        <v>1373384.0754095</v>
      </c>
      <c r="K52" s="27">
        <v>638704.5193085334</v>
      </c>
      <c r="L52" s="27">
        <v>1588074.5987047334</v>
      </c>
      <c r="M52" s="27">
        <v>1753542.5773107002</v>
      </c>
      <c r="N52" s="27">
        <v>1205201.4047025333</v>
      </c>
      <c r="O52" s="27">
        <v>1594724.6624118334</v>
      </c>
      <c r="P52" s="27">
        <v>1732665.4676529001</v>
      </c>
      <c r="Q52" s="27">
        <v>1509773.5000032668</v>
      </c>
      <c r="R52" s="27">
        <v>1469195.6265726667</v>
      </c>
      <c r="S52" s="27">
        <v>1156104.2472419</v>
      </c>
      <c r="T52" s="27">
        <v>1356875.5673249331</v>
      </c>
      <c r="U52" s="27">
        <v>1770872.241303</v>
      </c>
      <c r="V52" s="27">
        <v>1846100.8581495336</v>
      </c>
      <c r="W52" s="27">
        <v>1348961.559584467</v>
      </c>
      <c r="X52" s="27">
        <v>2194267.3031796</v>
      </c>
      <c r="Y52" s="27">
        <v>2179673.5677497</v>
      </c>
      <c r="Z52" s="27">
        <v>1872468.5921362666</v>
      </c>
      <c r="AA52" s="27">
        <v>1436243.1607359003</v>
      </c>
      <c r="AB52" s="27">
        <v>2288010.2380468664</v>
      </c>
      <c r="AC52" s="27">
        <v>3086504.6836517667</v>
      </c>
      <c r="AD52" s="27">
        <v>2189068.2459261</v>
      </c>
      <c r="AE52" s="27">
        <v>2674331.2065217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6639702.3767800005</v>
      </c>
      <c r="G53" s="27">
        <v>6817486.733145733</v>
      </c>
      <c r="H53" s="27">
        <v>5847761.576063001</v>
      </c>
      <c r="I53" s="27">
        <v>5180786.458151333</v>
      </c>
      <c r="J53" s="27">
        <v>5392489.756879866</v>
      </c>
      <c r="K53" s="27">
        <v>5885501.235636367</v>
      </c>
      <c r="L53" s="27">
        <v>5446660.6220356</v>
      </c>
      <c r="M53" s="27">
        <v>3606268.9286249997</v>
      </c>
      <c r="N53" s="27">
        <v>6245294.492071433</v>
      </c>
      <c r="O53" s="27">
        <v>7507346.848881</v>
      </c>
      <c r="P53" s="27">
        <v>6806742.0615117</v>
      </c>
      <c r="Q53" s="27">
        <v>5730996.0971472</v>
      </c>
      <c r="R53" s="27">
        <v>6660583.600451733</v>
      </c>
      <c r="S53" s="27">
        <v>6665520.138093667</v>
      </c>
      <c r="T53" s="27">
        <v>7377687.261876067</v>
      </c>
      <c r="U53" s="27">
        <v>8055251.412342932</v>
      </c>
      <c r="V53" s="27">
        <v>7851370.651661533</v>
      </c>
      <c r="W53" s="27">
        <v>8166074.723923599</v>
      </c>
      <c r="X53" s="27">
        <v>8123343.553634833</v>
      </c>
      <c r="Y53" s="27">
        <v>7536788.2388667</v>
      </c>
      <c r="Z53" s="27">
        <v>7153752.9525033</v>
      </c>
      <c r="AA53" s="27">
        <v>6656067.334216666</v>
      </c>
      <c r="AB53" s="27">
        <v>6699541.386973967</v>
      </c>
      <c r="AC53" s="27">
        <v>6263792.049491167</v>
      </c>
      <c r="AD53" s="27">
        <v>5681069.763202533</v>
      </c>
      <c r="AE53" s="27">
        <v>4831109.2903282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2470372.265780833</v>
      </c>
      <c r="G54" s="27">
        <v>2259804.9882789333</v>
      </c>
      <c r="H54" s="27">
        <v>2371048.6296288003</v>
      </c>
      <c r="I54" s="27">
        <v>2316910.783759</v>
      </c>
      <c r="J54" s="27">
        <v>2481344.2396028</v>
      </c>
      <c r="K54" s="27">
        <v>2168052.953363367</v>
      </c>
      <c r="L54" s="27">
        <v>2071543.973378</v>
      </c>
      <c r="M54" s="27">
        <v>2151749.5931249997</v>
      </c>
      <c r="N54" s="27">
        <v>2289686.7082749</v>
      </c>
      <c r="O54" s="27">
        <v>2254134.1787349</v>
      </c>
      <c r="P54" s="27">
        <v>2095003.7738640998</v>
      </c>
      <c r="Q54" s="27">
        <v>2191898.151109333</v>
      </c>
      <c r="R54" s="27">
        <v>2108640.0868881335</v>
      </c>
      <c r="S54" s="27">
        <v>2446788.6623381665</v>
      </c>
      <c r="T54" s="27">
        <v>2251260.8296918664</v>
      </c>
      <c r="U54" s="27">
        <v>2365231.9169042665</v>
      </c>
      <c r="V54" s="27">
        <v>2520684.5583249</v>
      </c>
      <c r="W54" s="27">
        <v>2282464.6814981</v>
      </c>
      <c r="X54" s="27">
        <v>2076587.5942291333</v>
      </c>
      <c r="Y54" s="27">
        <v>1957469.7625754336</v>
      </c>
      <c r="Z54" s="27">
        <v>2289873.7314332</v>
      </c>
      <c r="AA54" s="27">
        <v>1999973.1627164665</v>
      </c>
      <c r="AB54" s="27">
        <v>2187180.420221866</v>
      </c>
      <c r="AC54" s="27">
        <v>2119528.2423186665</v>
      </c>
      <c r="AD54" s="27">
        <v>1927683.449608033</v>
      </c>
      <c r="AE54" s="27">
        <v>1793077.8569990003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14537215.404956568</v>
      </c>
      <c r="G55" s="27">
        <v>14062742.696446767</v>
      </c>
      <c r="H55" s="27">
        <v>12064840.931256667</v>
      </c>
      <c r="I55" s="27">
        <v>11233466.042117734</v>
      </c>
      <c r="J55" s="27">
        <v>11377052.699046833</v>
      </c>
      <c r="K55" s="27">
        <v>10576825.0088666</v>
      </c>
      <c r="L55" s="27">
        <v>10769542.084480667</v>
      </c>
      <c r="M55" s="27">
        <v>9143766.136299301</v>
      </c>
      <c r="N55" s="27">
        <v>11608092.940842932</v>
      </c>
      <c r="O55" s="27">
        <v>13324603.062562734</v>
      </c>
      <c r="P55" s="27">
        <v>12439935.618408835</v>
      </c>
      <c r="Q55" s="27">
        <v>11284084.307683367</v>
      </c>
      <c r="R55" s="27">
        <v>12022520.595716035</v>
      </c>
      <c r="S55" s="27">
        <v>12345310.869007967</v>
      </c>
      <c r="T55" s="27">
        <v>13114939.009551134</v>
      </c>
      <c r="U55" s="27">
        <v>14429088.6194048</v>
      </c>
      <c r="V55" s="27">
        <v>14590082.227972532</v>
      </c>
      <c r="W55" s="27">
        <v>14007986.266083699</v>
      </c>
      <c r="X55" s="27">
        <v>14478521.8632593</v>
      </c>
      <c r="Y55" s="27">
        <v>13670916.563994065</v>
      </c>
      <c r="Z55" s="27">
        <v>13588565.154376669</v>
      </c>
      <c r="AA55" s="27">
        <v>12287372.604877701</v>
      </c>
      <c r="AB55" s="27">
        <v>13461229.2732236</v>
      </c>
      <c r="AC55" s="27">
        <v>13716289.891023135</v>
      </c>
      <c r="AD55" s="27">
        <v>11893160.336915733</v>
      </c>
      <c r="AE55" s="27">
        <v>11458070.645541666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40187951.88006267</v>
      </c>
      <c r="G56" s="27">
        <v>44796763.64334432</v>
      </c>
      <c r="H56" s="27">
        <v>44265759.55531281</v>
      </c>
      <c r="I56" s="27">
        <v>48552693.749569766</v>
      </c>
      <c r="J56" s="27">
        <v>47171031.94780222</v>
      </c>
      <c r="K56" s="27">
        <v>50593929.01088628</v>
      </c>
      <c r="L56" s="27">
        <v>50818452.75847387</v>
      </c>
      <c r="M56" s="27">
        <v>47901735.26348635</v>
      </c>
      <c r="N56" s="27">
        <v>52089734.38802606</v>
      </c>
      <c r="O56" s="27">
        <v>52261907.415947534</v>
      </c>
      <c r="P56" s="27">
        <v>51606930.04085994</v>
      </c>
      <c r="Q56" s="27">
        <v>50525871.063834704</v>
      </c>
      <c r="R56" s="27">
        <v>52463706.76010911</v>
      </c>
      <c r="S56" s="27">
        <v>51895313.510972634</v>
      </c>
      <c r="T56" s="27">
        <v>55629652.63646782</v>
      </c>
      <c r="U56" s="27">
        <v>59029902.175901875</v>
      </c>
      <c r="V56" s="27">
        <v>63254158.3590452</v>
      </c>
      <c r="W56" s="27">
        <v>62465410.763429165</v>
      </c>
      <c r="X56" s="27">
        <v>63744296.334278405</v>
      </c>
      <c r="Y56" s="27">
        <v>65991106.24751674</v>
      </c>
      <c r="Z56" s="27">
        <v>66516264.61323657</v>
      </c>
      <c r="AA56" s="27">
        <v>65047088.96397435</v>
      </c>
      <c r="AB56" s="27">
        <v>64745806.68067438</v>
      </c>
      <c r="AC56" s="27">
        <v>64768659.08437039</v>
      </c>
      <c r="AD56" s="27">
        <v>65321424.19340443</v>
      </c>
      <c r="AE56" s="27">
        <v>62359489.72968268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3433757.2767302305</v>
      </c>
      <c r="G61" s="36">
        <f t="shared" si="2"/>
        <v>9558650.885880409</v>
      </c>
      <c r="H61" s="36">
        <f t="shared" si="2"/>
        <v>11756719.470919704</v>
      </c>
      <c r="I61" s="36">
        <f t="shared" si="2"/>
        <v>16672805.2167843</v>
      </c>
      <c r="J61" s="36">
        <f t="shared" si="2"/>
        <v>15398171.55680616</v>
      </c>
      <c r="K61" s="36">
        <f t="shared" si="2"/>
        <v>20663601.048372056</v>
      </c>
      <c r="L61" s="36">
        <f t="shared" si="2"/>
        <v>21101436.81377108</v>
      </c>
      <c r="M61" s="36">
        <f t="shared" si="2"/>
        <v>19838555.829027683</v>
      </c>
      <c r="N61" s="36">
        <f t="shared" si="2"/>
        <v>20592691.255893085</v>
      </c>
      <c r="O61" s="36">
        <f t="shared" si="2"/>
        <v>19136282.46953398</v>
      </c>
      <c r="P61" s="36">
        <f t="shared" si="2"/>
        <v>20027581.884936634</v>
      </c>
      <c r="Q61" s="36">
        <f t="shared" si="2"/>
        <v>20341927.397991035</v>
      </c>
      <c r="R61" s="36">
        <f t="shared" si="2"/>
        <v>20791044.899154503</v>
      </c>
      <c r="S61" s="36">
        <f t="shared" si="2"/>
        <v>18890916.17689534</v>
      </c>
      <c r="T61" s="36">
        <f t="shared" si="2"/>
        <v>20948220.628779564</v>
      </c>
      <c r="U61" s="36">
        <f t="shared" si="2"/>
        <v>22399416.293449216</v>
      </c>
      <c r="V61" s="36">
        <f t="shared" si="2"/>
        <v>24543606.956711818</v>
      </c>
      <c r="W61" s="36">
        <f t="shared" si="2"/>
        <v>23302856.088034224</v>
      </c>
      <c r="X61" s="36">
        <f t="shared" si="2"/>
        <v>24046255.23830048</v>
      </c>
      <c r="Y61" s="36">
        <f t="shared" si="2"/>
        <v>25213479.215540092</v>
      </c>
      <c r="Z61" s="36">
        <f t="shared" si="2"/>
        <v>25280787.678469457</v>
      </c>
      <c r="AA61" s="36">
        <f t="shared" si="2"/>
        <v>25923836.058935624</v>
      </c>
      <c r="AB61" s="36">
        <f t="shared" si="2"/>
        <v>24151058.578335322</v>
      </c>
      <c r="AC61" s="36">
        <f t="shared" si="2"/>
        <v>24003767.063332733</v>
      </c>
      <c r="AD61" s="36">
        <f t="shared" si="2"/>
        <v>25582461.539839033</v>
      </c>
      <c r="AE61" s="36">
        <f>AE12</f>
        <v>23401216.20791999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21105651.367661674</v>
      </c>
      <c r="G62" s="36">
        <f aca="true" t="shared" si="3" ref="G62:AD62">G49-G63</f>
        <v>20319832.84929533</v>
      </c>
      <c r="H62" s="36">
        <f t="shared" si="3"/>
        <v>19524723.318233795</v>
      </c>
      <c r="I62" s="36">
        <f t="shared" si="3"/>
        <v>19721755.996276487</v>
      </c>
      <c r="J62" s="36">
        <f t="shared" si="3"/>
        <v>19686077.363992877</v>
      </c>
      <c r="K62" s="36">
        <f t="shared" si="3"/>
        <v>18530264.063993286</v>
      </c>
      <c r="L62" s="36">
        <f t="shared" si="3"/>
        <v>18083821.04989622</v>
      </c>
      <c r="M62" s="36">
        <f t="shared" si="3"/>
        <v>18118600.643235877</v>
      </c>
      <c r="N62" s="36">
        <f t="shared" si="3"/>
        <v>19078976.052802462</v>
      </c>
      <c r="O62" s="36">
        <f t="shared" si="3"/>
        <v>18928827.41095941</v>
      </c>
      <c r="P62" s="36">
        <f t="shared" si="3"/>
        <v>18357543.76460165</v>
      </c>
      <c r="Q62" s="36">
        <f t="shared" si="3"/>
        <v>18155247.54997814</v>
      </c>
      <c r="R62" s="36">
        <f t="shared" si="3"/>
        <v>18970079.26156228</v>
      </c>
      <c r="S62" s="36">
        <f t="shared" si="3"/>
        <v>19878652.920146905</v>
      </c>
      <c r="T62" s="36">
        <f t="shared" si="3"/>
        <v>20800510.493494403</v>
      </c>
      <c r="U62" s="36">
        <f t="shared" si="3"/>
        <v>21472319.93848755</v>
      </c>
      <c r="V62" s="36">
        <f t="shared" si="3"/>
        <v>23419272.854821254</v>
      </c>
      <c r="W62" s="36">
        <f t="shared" si="3"/>
        <v>24463348.01636958</v>
      </c>
      <c r="X62" s="36">
        <f t="shared" si="3"/>
        <v>24696572.769198384</v>
      </c>
      <c r="Y62" s="36">
        <f t="shared" si="3"/>
        <v>25760961.98846044</v>
      </c>
      <c r="Z62" s="36">
        <f t="shared" si="3"/>
        <v>26181794.55608593</v>
      </c>
      <c r="AA62" s="36">
        <f t="shared" si="3"/>
        <v>25450652.9227898</v>
      </c>
      <c r="AB62" s="36">
        <f t="shared" si="3"/>
        <v>26222909.287155997</v>
      </c>
      <c r="AC62" s="36">
        <f t="shared" si="3"/>
        <v>26322929.63912006</v>
      </c>
      <c r="AD62" s="36">
        <f t="shared" si="3"/>
        <v>27063962.021828294</v>
      </c>
      <c r="AE62" s="36">
        <f>AE49-AE63</f>
        <v>26890300.300066993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1111327.8307141997</v>
      </c>
      <c r="G63" s="36">
        <f aca="true" t="shared" si="4" ref="G63:AD63">G33</f>
        <v>855537.2117218159</v>
      </c>
      <c r="H63" s="36">
        <f t="shared" si="4"/>
        <v>919475.8349026412</v>
      </c>
      <c r="I63" s="36">
        <f t="shared" si="4"/>
        <v>924666.4943912474</v>
      </c>
      <c r="J63" s="36">
        <f t="shared" si="4"/>
        <v>709730.3279563535</v>
      </c>
      <c r="K63" s="36">
        <f t="shared" si="4"/>
        <v>823238.8896543359</v>
      </c>
      <c r="L63" s="36">
        <f t="shared" si="4"/>
        <v>863652.8103259071</v>
      </c>
      <c r="M63" s="36">
        <f t="shared" si="4"/>
        <v>800812.6549234928</v>
      </c>
      <c r="N63" s="36">
        <f t="shared" si="4"/>
        <v>809974.1384875716</v>
      </c>
      <c r="O63" s="36">
        <f t="shared" si="4"/>
        <v>872194.4728914119</v>
      </c>
      <c r="P63" s="36">
        <f t="shared" si="4"/>
        <v>781868.7729128177</v>
      </c>
      <c r="Q63" s="36">
        <f t="shared" si="4"/>
        <v>744611.8081821634</v>
      </c>
      <c r="R63" s="36">
        <f t="shared" si="4"/>
        <v>680062.0036762867</v>
      </c>
      <c r="S63" s="36">
        <f t="shared" si="4"/>
        <v>780433.544922421</v>
      </c>
      <c r="T63" s="36">
        <f t="shared" si="4"/>
        <v>765982.504642718</v>
      </c>
      <c r="U63" s="36">
        <f t="shared" si="4"/>
        <v>729077.3245603114</v>
      </c>
      <c r="V63" s="36">
        <f t="shared" si="4"/>
        <v>701196.3195395991</v>
      </c>
      <c r="W63" s="36">
        <f t="shared" si="4"/>
        <v>691220.392941653</v>
      </c>
      <c r="X63" s="36">
        <f t="shared" si="4"/>
        <v>522946.46352024126</v>
      </c>
      <c r="Y63" s="36">
        <f t="shared" si="4"/>
        <v>1345748.4795221433</v>
      </c>
      <c r="Z63" s="36">
        <f t="shared" si="4"/>
        <v>1465117.2243045203</v>
      </c>
      <c r="AA63" s="36">
        <f t="shared" si="4"/>
        <v>1385227.3773712297</v>
      </c>
      <c r="AB63" s="36">
        <f t="shared" si="4"/>
        <v>910609.5419594526</v>
      </c>
      <c r="AC63" s="36">
        <f t="shared" si="4"/>
        <v>725672.4908944638</v>
      </c>
      <c r="AD63" s="36">
        <f t="shared" si="4"/>
        <v>781840.2948213585</v>
      </c>
      <c r="AE63" s="36">
        <f>AE33</f>
        <v>609902.5761540226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14537215.404956568</v>
      </c>
      <c r="G64" s="36">
        <f t="shared" si="5"/>
        <v>14062742.696446767</v>
      </c>
      <c r="H64" s="36">
        <f t="shared" si="5"/>
        <v>12064840.931256667</v>
      </c>
      <c r="I64" s="36">
        <f t="shared" si="5"/>
        <v>11233466.042117734</v>
      </c>
      <c r="J64" s="36">
        <f t="shared" si="5"/>
        <v>11377052.699046833</v>
      </c>
      <c r="K64" s="36">
        <f t="shared" si="5"/>
        <v>10576825.0088666</v>
      </c>
      <c r="L64" s="36">
        <f t="shared" si="5"/>
        <v>10769542.084480667</v>
      </c>
      <c r="M64" s="36">
        <f t="shared" si="5"/>
        <v>9143766.136299301</v>
      </c>
      <c r="N64" s="36">
        <f t="shared" si="5"/>
        <v>11608092.940842932</v>
      </c>
      <c r="O64" s="36">
        <f t="shared" si="5"/>
        <v>13324603.062562734</v>
      </c>
      <c r="P64" s="36">
        <f t="shared" si="5"/>
        <v>12439935.618408835</v>
      </c>
      <c r="Q64" s="36">
        <f t="shared" si="5"/>
        <v>11284084.307683367</v>
      </c>
      <c r="R64" s="36">
        <f t="shared" si="5"/>
        <v>12022520.595716035</v>
      </c>
      <c r="S64" s="36">
        <f t="shared" si="5"/>
        <v>12345310.869007967</v>
      </c>
      <c r="T64" s="36">
        <f t="shared" si="5"/>
        <v>13114939.009551134</v>
      </c>
      <c r="U64" s="36">
        <f t="shared" si="5"/>
        <v>14429088.6194048</v>
      </c>
      <c r="V64" s="36">
        <f t="shared" si="5"/>
        <v>14590082.227972532</v>
      </c>
      <c r="W64" s="36">
        <f t="shared" si="5"/>
        <v>14007986.266083699</v>
      </c>
      <c r="X64" s="36">
        <f t="shared" si="5"/>
        <v>14478521.8632593</v>
      </c>
      <c r="Y64" s="36">
        <f t="shared" si="5"/>
        <v>13670916.563994065</v>
      </c>
      <c r="Z64" s="36">
        <f t="shared" si="5"/>
        <v>13588565.154376669</v>
      </c>
      <c r="AA64" s="36">
        <f t="shared" si="5"/>
        <v>12287372.604877701</v>
      </c>
      <c r="AB64" s="36">
        <f t="shared" si="5"/>
        <v>13461229.2732236</v>
      </c>
      <c r="AC64" s="36">
        <f t="shared" si="5"/>
        <v>13716289.891023135</v>
      </c>
      <c r="AD64" s="36">
        <f t="shared" si="5"/>
        <v>11893160.336915733</v>
      </c>
      <c r="AE64" s="36">
        <f>AE55</f>
        <v>11458070.645541666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40187951.88006267</v>
      </c>
      <c r="G65" s="38">
        <f t="shared" si="6"/>
        <v>44796763.64334432</v>
      </c>
      <c r="H65" s="38">
        <f t="shared" si="6"/>
        <v>44265759.55531281</v>
      </c>
      <c r="I65" s="38">
        <f t="shared" si="6"/>
        <v>48552693.74956977</v>
      </c>
      <c r="J65" s="38">
        <f t="shared" si="6"/>
        <v>47171031.94780223</v>
      </c>
      <c r="K65" s="38">
        <f t="shared" si="6"/>
        <v>50593929.01088628</v>
      </c>
      <c r="L65" s="38">
        <f t="shared" si="6"/>
        <v>50818452.75847387</v>
      </c>
      <c r="M65" s="38">
        <f t="shared" si="6"/>
        <v>47901735.263486356</v>
      </c>
      <c r="N65" s="38">
        <f t="shared" si="6"/>
        <v>52089734.38802605</v>
      </c>
      <c r="O65" s="38">
        <f t="shared" si="6"/>
        <v>52261907.415947534</v>
      </c>
      <c r="P65" s="38">
        <f t="shared" si="6"/>
        <v>51606930.04085994</v>
      </c>
      <c r="Q65" s="38">
        <f t="shared" si="6"/>
        <v>50525871.06383471</v>
      </c>
      <c r="R65" s="38">
        <f t="shared" si="6"/>
        <v>52463706.76010911</v>
      </c>
      <c r="S65" s="38">
        <f t="shared" si="6"/>
        <v>51895313.510972634</v>
      </c>
      <c r="T65" s="38">
        <f t="shared" si="6"/>
        <v>55629652.636467814</v>
      </c>
      <c r="U65" s="38">
        <f t="shared" si="6"/>
        <v>59029902.17590188</v>
      </c>
      <c r="V65" s="38">
        <f t="shared" si="6"/>
        <v>63254158.3590452</v>
      </c>
      <c r="W65" s="38">
        <f t="shared" si="6"/>
        <v>62465410.763429165</v>
      </c>
      <c r="X65" s="38">
        <f t="shared" si="6"/>
        <v>63744296.334278405</v>
      </c>
      <c r="Y65" s="38">
        <f t="shared" si="6"/>
        <v>65991106.247516744</v>
      </c>
      <c r="Z65" s="38">
        <f t="shared" si="6"/>
        <v>66516264.61323658</v>
      </c>
      <c r="AA65" s="38">
        <f t="shared" si="6"/>
        <v>65047088.96397436</v>
      </c>
      <c r="AB65" s="38">
        <f t="shared" si="6"/>
        <v>64745806.68067437</v>
      </c>
      <c r="AC65" s="38">
        <f t="shared" si="6"/>
        <v>64768659.0843704</v>
      </c>
      <c r="AD65" s="38">
        <f t="shared" si="6"/>
        <v>65321424.193404414</v>
      </c>
      <c r="AE65" s="38">
        <f t="shared" si="6"/>
        <v>62359489.72968267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3029042.247337154</v>
      </c>
      <c r="G69" s="36">
        <f t="shared" si="8"/>
        <v>2680960.102631699</v>
      </c>
      <c r="H69" s="36">
        <f t="shared" si="8"/>
        <v>2771115.660680214</v>
      </c>
      <c r="I69" s="36">
        <f t="shared" si="8"/>
        <v>3122088.2727472945</v>
      </c>
      <c r="J69" s="36">
        <f t="shared" si="8"/>
        <v>3206955.259105031</v>
      </c>
      <c r="K69" s="36">
        <f t="shared" si="8"/>
        <v>2648241.7853855113</v>
      </c>
      <c r="L69" s="36">
        <f t="shared" si="8"/>
        <v>2604339.2605345217</v>
      </c>
      <c r="M69" s="36">
        <f t="shared" si="8"/>
        <v>2599575.017529132</v>
      </c>
      <c r="N69" s="36">
        <f t="shared" si="8"/>
        <v>2728657.6596395588</v>
      </c>
      <c r="O69" s="36">
        <f t="shared" si="8"/>
        <v>2738216.2023298987</v>
      </c>
      <c r="P69" s="36">
        <f t="shared" si="8"/>
        <v>2521237.6985887606</v>
      </c>
      <c r="Q69" s="36">
        <f t="shared" si="8"/>
        <v>2574654.2591096964</v>
      </c>
      <c r="R69" s="36">
        <f t="shared" si="8"/>
        <v>2454872.194144654</v>
      </c>
      <c r="S69" s="36">
        <f t="shared" si="8"/>
        <v>2834680.4315698682</v>
      </c>
      <c r="T69" s="36">
        <f t="shared" si="8"/>
        <v>2632779.5246049156</v>
      </c>
      <c r="U69" s="36">
        <f t="shared" si="8"/>
        <v>2709815.2761413543</v>
      </c>
      <c r="V69" s="36">
        <f t="shared" si="8"/>
        <v>2861257.2876624856</v>
      </c>
      <c r="W69" s="36">
        <f t="shared" si="8"/>
        <v>2645759.4924568515</v>
      </c>
      <c r="X69" s="36">
        <f t="shared" si="8"/>
        <v>2346114.0092230337</v>
      </c>
      <c r="Y69" s="36">
        <f t="shared" si="8"/>
        <v>2654592.777888391</v>
      </c>
      <c r="Z69" s="36">
        <f t="shared" si="8"/>
        <v>2903662.104308478</v>
      </c>
      <c r="AA69" s="36">
        <f t="shared" si="8"/>
        <v>2645950.6473392765</v>
      </c>
      <c r="AB69" s="36">
        <f t="shared" si="8"/>
        <v>2674144.485384887</v>
      </c>
      <c r="AC69" s="36">
        <f t="shared" si="8"/>
        <v>2521679.0335524</v>
      </c>
      <c r="AD69" s="36">
        <f t="shared" si="8"/>
        <v>2370317.3274768605</v>
      </c>
      <c r="AE69" s="36">
        <f>SUM(AE11,AE21,AE27,AE32,AE54)</f>
        <v>2134107.9871907816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2094941.3211350674</v>
      </c>
      <c r="G70" s="36">
        <f t="shared" si="9"/>
        <v>1799578.243867033</v>
      </c>
      <c r="H70" s="36">
        <f t="shared" si="9"/>
        <v>1848485.753639394</v>
      </c>
      <c r="I70" s="36">
        <f t="shared" si="9"/>
        <v>3036890.3941098256</v>
      </c>
      <c r="J70" s="36">
        <f t="shared" si="9"/>
        <v>3001453.143990772</v>
      </c>
      <c r="K70" s="36">
        <f t="shared" si="9"/>
        <v>1958260.8106534306</v>
      </c>
      <c r="L70" s="36">
        <f t="shared" si="9"/>
        <v>1540342.218596185</v>
      </c>
      <c r="M70" s="36">
        <f t="shared" si="9"/>
        <v>1546185.0089957714</v>
      </c>
      <c r="N70" s="36">
        <f t="shared" si="9"/>
        <v>1661272.390862738</v>
      </c>
      <c r="O70" s="36">
        <f t="shared" si="9"/>
        <v>1715311.9090945777</v>
      </c>
      <c r="P70" s="36">
        <f t="shared" si="9"/>
        <v>1598477.293720279</v>
      </c>
      <c r="Q70" s="36">
        <f t="shared" si="9"/>
        <v>1609593.5720858434</v>
      </c>
      <c r="R70" s="36">
        <f t="shared" si="9"/>
        <v>1567862.899238802</v>
      </c>
      <c r="S70" s="36">
        <f t="shared" si="9"/>
        <v>1791708.3463494603</v>
      </c>
      <c r="T70" s="36">
        <f t="shared" si="9"/>
        <v>1728354.0409307012</v>
      </c>
      <c r="U70" s="36">
        <f t="shared" si="9"/>
        <v>1777584.5496053384</v>
      </c>
      <c r="V70" s="36">
        <f t="shared" si="9"/>
        <v>1884427.7893590212</v>
      </c>
      <c r="W70" s="36">
        <f t="shared" si="9"/>
        <v>1774435.0662358678</v>
      </c>
      <c r="X70" s="36">
        <f t="shared" si="9"/>
        <v>1738286.228614842</v>
      </c>
      <c r="Y70" s="36">
        <f t="shared" si="9"/>
        <v>1750137.5811242335</v>
      </c>
      <c r="Z70" s="36">
        <f t="shared" si="9"/>
        <v>2072543.3501038637</v>
      </c>
      <c r="AA70" s="36">
        <f t="shared" si="9"/>
        <v>2101966.9379454334</v>
      </c>
      <c r="AB70" s="36">
        <f t="shared" si="9"/>
        <v>2156833.0804445874</v>
      </c>
      <c r="AC70" s="36">
        <f t="shared" si="9"/>
        <v>2185948.63390545</v>
      </c>
      <c r="AD70" s="36">
        <f t="shared" si="9"/>
        <v>1995628.579661516</v>
      </c>
      <c r="AE70" s="36">
        <f>SUM(AE8,AE18,AE25,AE30,AE38,AE45,AE51)</f>
        <v>2105570.887786108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13008985.288485404</v>
      </c>
      <c r="G71" s="36">
        <f t="shared" si="10"/>
        <v>13339650.742135558</v>
      </c>
      <c r="H71" s="36">
        <f t="shared" si="10"/>
        <v>11940339.332006395</v>
      </c>
      <c r="I71" s="36">
        <f t="shared" si="10"/>
        <v>10896001.880044427</v>
      </c>
      <c r="J71" s="36">
        <f t="shared" si="10"/>
        <v>10370478.798692998</v>
      </c>
      <c r="K71" s="36">
        <f t="shared" si="10"/>
        <v>11042413.519930705</v>
      </c>
      <c r="L71" s="36">
        <f t="shared" si="10"/>
        <v>9930051.245562404</v>
      </c>
      <c r="M71" s="36">
        <f t="shared" si="10"/>
        <v>7374110.5260283835</v>
      </c>
      <c r="N71" s="36">
        <f t="shared" si="10"/>
        <v>10229378.507761367</v>
      </c>
      <c r="O71" s="36">
        <f t="shared" si="10"/>
        <v>10940975.48052284</v>
      </c>
      <c r="P71" s="36">
        <f t="shared" si="10"/>
        <v>10052486.686137155</v>
      </c>
      <c r="Q71" s="36">
        <f t="shared" si="10"/>
        <v>8808997.588819997</v>
      </c>
      <c r="R71" s="36">
        <f t="shared" si="10"/>
        <v>10647325.772386199</v>
      </c>
      <c r="S71" s="36">
        <f t="shared" si="10"/>
        <v>10905738.278848577</v>
      </c>
      <c r="T71" s="36">
        <f t="shared" si="10"/>
        <v>11550716.898012917</v>
      </c>
      <c r="U71" s="36">
        <f t="shared" si="10"/>
        <v>12589131.52288257</v>
      </c>
      <c r="V71" s="36">
        <f t="shared" si="10"/>
        <v>14017362.980871972</v>
      </c>
      <c r="W71" s="36">
        <f t="shared" si="10"/>
        <v>14621229.363116844</v>
      </c>
      <c r="X71" s="36">
        <f t="shared" si="10"/>
        <v>14376325.525493471</v>
      </c>
      <c r="Y71" s="36">
        <f t="shared" si="10"/>
        <v>14018990.919025473</v>
      </c>
      <c r="Z71" s="36">
        <f t="shared" si="10"/>
        <v>14224299.609810911</v>
      </c>
      <c r="AA71" s="36">
        <f t="shared" si="10"/>
        <v>13518440.185354445</v>
      </c>
      <c r="AB71" s="36">
        <f t="shared" si="10"/>
        <v>13982761.592955716</v>
      </c>
      <c r="AC71" s="36">
        <f t="shared" si="10"/>
        <v>13588360.445987046</v>
      </c>
      <c r="AD71" s="36">
        <f t="shared" si="10"/>
        <v>13160892.743170545</v>
      </c>
      <c r="AE71" s="36">
        <f>SUM(AE10,AE13,AE19,AE26,AE31,AE35,AE39,AE42,AE47,AE53)</f>
        <v>12188576.406273764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14407148.360685902</v>
      </c>
      <c r="G72" s="36">
        <f t="shared" si="11"/>
        <v>14785197.014647992</v>
      </c>
      <c r="H72" s="36">
        <f t="shared" si="11"/>
        <v>14753077.804941103</v>
      </c>
      <c r="I72" s="36">
        <f t="shared" si="11"/>
        <v>13825210.812220847</v>
      </c>
      <c r="J72" s="36">
        <f t="shared" si="11"/>
        <v>14618563.895119712</v>
      </c>
      <c r="K72" s="36">
        <f t="shared" si="11"/>
        <v>14392466.278065603</v>
      </c>
      <c r="L72" s="36">
        <f t="shared" si="11"/>
        <v>14748416.908983994</v>
      </c>
      <c r="M72" s="36">
        <f t="shared" si="11"/>
        <v>15417011.010436332</v>
      </c>
      <c r="N72" s="36">
        <f t="shared" si="11"/>
        <v>16090527.541193757</v>
      </c>
      <c r="O72" s="36">
        <f t="shared" si="11"/>
        <v>16575804.336927792</v>
      </c>
      <c r="P72" s="36">
        <f t="shared" si="11"/>
        <v>16155530.092439586</v>
      </c>
      <c r="Q72" s="36">
        <f t="shared" si="11"/>
        <v>16268894.028783701</v>
      </c>
      <c r="R72" s="36">
        <f t="shared" si="11"/>
        <v>16162507.142133698</v>
      </c>
      <c r="S72" s="36">
        <f t="shared" si="11"/>
        <v>16989417.48689169</v>
      </c>
      <c r="T72" s="36">
        <f t="shared" si="11"/>
        <v>18143037.570541933</v>
      </c>
      <c r="U72" s="36">
        <f t="shared" si="11"/>
        <v>18467016.750807684</v>
      </c>
      <c r="V72" s="36">
        <f t="shared" si="11"/>
        <v>18804126.38543921</v>
      </c>
      <c r="W72" s="36">
        <f t="shared" si="11"/>
        <v>19372135.785940904</v>
      </c>
      <c r="X72" s="36">
        <f t="shared" si="11"/>
        <v>19575743.876922652</v>
      </c>
      <c r="Y72" s="36">
        <f t="shared" si="11"/>
        <v>20802298.952996068</v>
      </c>
      <c r="Z72" s="36">
        <f t="shared" si="11"/>
        <v>20892594.56867015</v>
      </c>
      <c r="AA72" s="36">
        <f t="shared" si="11"/>
        <v>19746653.904820405</v>
      </c>
      <c r="AB72" s="36">
        <f t="shared" si="11"/>
        <v>20357306.17733809</v>
      </c>
      <c r="AC72" s="36">
        <f t="shared" si="11"/>
        <v>20114391.263346706</v>
      </c>
      <c r="AD72" s="36">
        <f t="shared" si="11"/>
        <v>20580571.214919053</v>
      </c>
      <c r="AE72" s="36">
        <f>SUM(AE7,AE15,AE17,AE23,AE29,AE34,AE37,AE44,AE50)</f>
        <v>20582849.67320195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7647824.840569016</v>
      </c>
      <c r="G73" s="36">
        <f t="shared" si="12"/>
        <v>12191338.189524075</v>
      </c>
      <c r="H73" s="36">
        <f t="shared" si="12"/>
        <v>12952690.61719051</v>
      </c>
      <c r="I73" s="36">
        <f t="shared" si="12"/>
        <v>17672492.096923478</v>
      </c>
      <c r="J73" s="36">
        <f t="shared" si="12"/>
        <v>15973562.64184571</v>
      </c>
      <c r="K73" s="36">
        <f t="shared" si="12"/>
        <v>20552544.795946226</v>
      </c>
      <c r="L73" s="36">
        <f t="shared" si="12"/>
        <v>21995297.030708034</v>
      </c>
      <c r="M73" s="36">
        <f t="shared" si="12"/>
        <v>20964819.625383135</v>
      </c>
      <c r="N73" s="36">
        <f t="shared" si="12"/>
        <v>21379866.37180022</v>
      </c>
      <c r="O73" s="36">
        <f t="shared" si="12"/>
        <v>20291585.050353438</v>
      </c>
      <c r="P73" s="36">
        <f t="shared" si="12"/>
        <v>21279155.24313976</v>
      </c>
      <c r="Q73" s="36">
        <f t="shared" si="12"/>
        <v>21263742.45345134</v>
      </c>
      <c r="R73" s="36">
        <f t="shared" si="12"/>
        <v>21631131.20860888</v>
      </c>
      <c r="S73" s="36">
        <f t="shared" si="12"/>
        <v>19373767.579350628</v>
      </c>
      <c r="T73" s="36">
        <f t="shared" si="12"/>
        <v>21574737.631551422</v>
      </c>
      <c r="U73" s="36">
        <f t="shared" si="12"/>
        <v>23486399.38208316</v>
      </c>
      <c r="V73" s="36">
        <f t="shared" si="12"/>
        <v>25686960.255092017</v>
      </c>
      <c r="W73" s="36">
        <f t="shared" si="12"/>
        <v>24051876.46080239</v>
      </c>
      <c r="X73" s="36">
        <f t="shared" si="12"/>
        <v>25707875.759238034</v>
      </c>
      <c r="Y73" s="36">
        <f t="shared" si="12"/>
        <v>26765053.70072805</v>
      </c>
      <c r="Z73" s="36">
        <f t="shared" si="12"/>
        <v>26423147.450420503</v>
      </c>
      <c r="AA73" s="36">
        <f t="shared" si="12"/>
        <v>27034065.722692028</v>
      </c>
      <c r="AB73" s="36">
        <f t="shared" si="12"/>
        <v>25574805.399623685</v>
      </c>
      <c r="AC73" s="36">
        <f t="shared" si="12"/>
        <v>26358234.448119853</v>
      </c>
      <c r="AD73" s="36">
        <f t="shared" si="12"/>
        <v>27214060.61003735</v>
      </c>
      <c r="AE73" s="36">
        <f>SUM(AE9,AE20,AE41,AE46,AE52)</f>
        <v>25348397.15281984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40187942.05821255</v>
      </c>
      <c r="G74" s="38">
        <f t="shared" si="13"/>
        <v>44796724.29280636</v>
      </c>
      <c r="H74" s="38">
        <f t="shared" si="13"/>
        <v>44265709.16845761</v>
      </c>
      <c r="I74" s="38">
        <f t="shared" si="13"/>
        <v>48552683.45604587</v>
      </c>
      <c r="J74" s="38">
        <f t="shared" si="13"/>
        <v>47171013.73875422</v>
      </c>
      <c r="K74" s="38">
        <f t="shared" si="13"/>
        <v>50593927.189981475</v>
      </c>
      <c r="L74" s="38">
        <f t="shared" si="13"/>
        <v>50818446.66438514</v>
      </c>
      <c r="M74" s="38">
        <f t="shared" si="13"/>
        <v>47901701.18837275</v>
      </c>
      <c r="N74" s="38">
        <f t="shared" si="13"/>
        <v>52089702.47125764</v>
      </c>
      <c r="O74" s="38">
        <f t="shared" si="13"/>
        <v>52261892.97922854</v>
      </c>
      <c r="P74" s="38">
        <f t="shared" si="13"/>
        <v>51606887.01402554</v>
      </c>
      <c r="Q74" s="38">
        <f t="shared" si="13"/>
        <v>50525881.90225057</v>
      </c>
      <c r="R74" s="38">
        <f t="shared" si="13"/>
        <v>52463699.21651223</v>
      </c>
      <c r="S74" s="38">
        <f t="shared" si="13"/>
        <v>51895312.123010226</v>
      </c>
      <c r="T74" s="38">
        <f t="shared" si="13"/>
        <v>55629625.66564189</v>
      </c>
      <c r="U74" s="38">
        <f t="shared" si="13"/>
        <v>59029947.4815201</v>
      </c>
      <c r="V74" s="38">
        <f t="shared" si="13"/>
        <v>63254134.698424704</v>
      </c>
      <c r="W74" s="38">
        <f t="shared" si="13"/>
        <v>62465436.16855286</v>
      </c>
      <c r="X74" s="38">
        <f t="shared" si="13"/>
        <v>63744345.39949203</v>
      </c>
      <c r="Y74" s="38">
        <f t="shared" si="13"/>
        <v>65991073.93176222</v>
      </c>
      <c r="Z74" s="38">
        <f t="shared" si="13"/>
        <v>66516247.0833139</v>
      </c>
      <c r="AA74" s="38">
        <f t="shared" si="13"/>
        <v>65047077.39815159</v>
      </c>
      <c r="AB74" s="38">
        <f t="shared" si="13"/>
        <v>64745850.735746965</v>
      </c>
      <c r="AC74" s="38">
        <f t="shared" si="13"/>
        <v>64768613.824911445</v>
      </c>
      <c r="AD74" s="38">
        <f t="shared" si="13"/>
        <v>65321470.475265324</v>
      </c>
      <c r="AE74" s="38">
        <f t="shared" si="13"/>
        <v>62359502.107272446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3394635.7274941644</v>
      </c>
      <c r="G82" s="16">
        <f aca="true" t="shared" si="15" ref="G82:AD82">(G61-G100)</f>
        <v>9524635.896523947</v>
      </c>
      <c r="H82" s="16">
        <f t="shared" si="15"/>
        <v>11733913.694263782</v>
      </c>
      <c r="I82" s="16">
        <f t="shared" si="15"/>
        <v>16652356.573438346</v>
      </c>
      <c r="J82" s="16">
        <f t="shared" si="15"/>
        <v>15373466.117269149</v>
      </c>
      <c r="K82" s="16">
        <f t="shared" si="15"/>
        <v>20646224.513635647</v>
      </c>
      <c r="L82" s="16">
        <f t="shared" si="15"/>
        <v>21089257.0372667</v>
      </c>
      <c r="M82" s="16">
        <f t="shared" si="15"/>
        <v>19824943.396240976</v>
      </c>
      <c r="N82" s="16">
        <f t="shared" si="15"/>
        <v>20580980.479331207</v>
      </c>
      <c r="O82" s="16">
        <f t="shared" si="15"/>
        <v>19125788.68488006</v>
      </c>
      <c r="P82" s="16">
        <f t="shared" si="15"/>
        <v>20016951.592084706</v>
      </c>
      <c r="Q82" s="16">
        <f t="shared" si="15"/>
        <v>20332376.908626553</v>
      </c>
      <c r="R82" s="16">
        <f t="shared" si="15"/>
        <v>20770338.984997675</v>
      </c>
      <c r="S82" s="16">
        <f t="shared" si="15"/>
        <v>18875902.27647097</v>
      </c>
      <c r="T82" s="16">
        <f t="shared" si="15"/>
        <v>20933512.863486208</v>
      </c>
      <c r="U82" s="16">
        <f t="shared" si="15"/>
        <v>22384019.365037337</v>
      </c>
      <c r="V82" s="16">
        <f t="shared" si="15"/>
        <v>24528661.43543676</v>
      </c>
      <c r="W82" s="16">
        <f t="shared" si="15"/>
        <v>23288517.864582412</v>
      </c>
      <c r="X82" s="16">
        <f t="shared" si="15"/>
        <v>24033262.276815683</v>
      </c>
      <c r="Y82" s="16">
        <f t="shared" si="15"/>
        <v>25200502.462030802</v>
      </c>
      <c r="Z82" s="16">
        <f t="shared" si="15"/>
        <v>25267240.680456422</v>
      </c>
      <c r="AA82" s="16">
        <f t="shared" si="15"/>
        <v>25911499.358370986</v>
      </c>
      <c r="AB82" s="16">
        <f t="shared" si="15"/>
        <v>24140135.302063566</v>
      </c>
      <c r="AC82" s="16">
        <f t="shared" si="15"/>
        <v>23992586.623267476</v>
      </c>
      <c r="AD82" s="16">
        <f t="shared" si="15"/>
        <v>25571452.976334497</v>
      </c>
      <c r="AE82" s="16">
        <f>(AE61-AE100)</f>
        <v>23390331.343455363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18900703.541055184</v>
      </c>
      <c r="G83" s="18">
        <f aca="true" t="shared" si="16" ref="G83:AD83">(G62-G101)</f>
        <v>18520388.77726003</v>
      </c>
      <c r="H83" s="18">
        <f t="shared" si="16"/>
        <v>17967461.930426866</v>
      </c>
      <c r="I83" s="18">
        <f t="shared" si="16"/>
        <v>18249552.377171922</v>
      </c>
      <c r="J83" s="18">
        <f t="shared" si="16"/>
        <v>18751244.26880196</v>
      </c>
      <c r="K83" s="18">
        <f t="shared" si="16"/>
        <v>17354110.050565474</v>
      </c>
      <c r="L83" s="18">
        <f t="shared" si="16"/>
        <v>17025701.836597525</v>
      </c>
      <c r="M83" s="18">
        <f t="shared" si="16"/>
        <v>16994689.98188774</v>
      </c>
      <c r="N83" s="18">
        <f t="shared" si="16"/>
        <v>17763118.998894993</v>
      </c>
      <c r="O83" s="18">
        <f t="shared" si="16"/>
        <v>17918656.057820674</v>
      </c>
      <c r="P83" s="18">
        <f t="shared" si="16"/>
        <v>17434164.520757683</v>
      </c>
      <c r="Q83" s="18">
        <f t="shared" si="16"/>
        <v>17223472.884504844</v>
      </c>
      <c r="R83" s="18">
        <f t="shared" si="16"/>
        <v>17691805.129181832</v>
      </c>
      <c r="S83" s="18">
        <f t="shared" si="16"/>
        <v>18496275.71856642</v>
      </c>
      <c r="T83" s="18">
        <f t="shared" si="16"/>
        <v>19582038.861132223</v>
      </c>
      <c r="U83" s="18">
        <f t="shared" si="16"/>
        <v>20184146.08097061</v>
      </c>
      <c r="V83" s="18">
        <f t="shared" si="16"/>
        <v>22260169.71208317</v>
      </c>
      <c r="W83" s="18">
        <f t="shared" si="16"/>
        <v>23228639.755572997</v>
      </c>
      <c r="X83" s="18">
        <f t="shared" si="16"/>
        <v>23478348.260905035</v>
      </c>
      <c r="Y83" s="18">
        <f t="shared" si="16"/>
        <v>24465277.039370805</v>
      </c>
      <c r="Z83" s="18">
        <f t="shared" si="16"/>
        <v>24927986.309831753</v>
      </c>
      <c r="AA83" s="18">
        <f t="shared" si="16"/>
        <v>24296412.19969972</v>
      </c>
      <c r="AB83" s="18">
        <f t="shared" si="16"/>
        <v>24181518.47032983</v>
      </c>
      <c r="AC83" s="18">
        <f t="shared" si="16"/>
        <v>24680157.459529378</v>
      </c>
      <c r="AD83" s="18">
        <f t="shared" si="16"/>
        <v>25785173.764376428</v>
      </c>
      <c r="AE83" s="18">
        <f>(AE62-AE101)</f>
        <v>25859355.89484611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1111327.8307141997</v>
      </c>
      <c r="G84" s="18">
        <f aca="true" t="shared" si="17" ref="G84:AD84">(G63-G102)</f>
        <v>855537.2117218159</v>
      </c>
      <c r="H84" s="18">
        <f t="shared" si="17"/>
        <v>919475.8349026412</v>
      </c>
      <c r="I84" s="18">
        <f t="shared" si="17"/>
        <v>924666.4943912474</v>
      </c>
      <c r="J84" s="18">
        <f t="shared" si="17"/>
        <v>709730.3279563535</v>
      </c>
      <c r="K84" s="18">
        <f t="shared" si="17"/>
        <v>823238.8896543359</v>
      </c>
      <c r="L84" s="18">
        <f t="shared" si="17"/>
        <v>863652.8103259071</v>
      </c>
      <c r="M84" s="18">
        <f t="shared" si="17"/>
        <v>800812.6549234928</v>
      </c>
      <c r="N84" s="18">
        <f t="shared" si="17"/>
        <v>809974.1384875716</v>
      </c>
      <c r="O84" s="18">
        <f t="shared" si="17"/>
        <v>872194.4728914119</v>
      </c>
      <c r="P84" s="18">
        <f t="shared" si="17"/>
        <v>781868.7729128177</v>
      </c>
      <c r="Q84" s="18">
        <f t="shared" si="17"/>
        <v>744611.8081821634</v>
      </c>
      <c r="R84" s="18">
        <f t="shared" si="17"/>
        <v>680062.0036762867</v>
      </c>
      <c r="S84" s="18">
        <f t="shared" si="17"/>
        <v>780433.544922421</v>
      </c>
      <c r="T84" s="18">
        <f t="shared" si="17"/>
        <v>765982.504642718</v>
      </c>
      <c r="U84" s="18">
        <f t="shared" si="17"/>
        <v>729077.3245603114</v>
      </c>
      <c r="V84" s="18">
        <f t="shared" si="17"/>
        <v>701196.3195395991</v>
      </c>
      <c r="W84" s="18">
        <f t="shared" si="17"/>
        <v>691220.392941653</v>
      </c>
      <c r="X84" s="18">
        <f t="shared" si="17"/>
        <v>522946.46352024126</v>
      </c>
      <c r="Y84" s="18">
        <f t="shared" si="17"/>
        <v>1345748.4795221433</v>
      </c>
      <c r="Z84" s="18">
        <f t="shared" si="17"/>
        <v>1465117.2243045203</v>
      </c>
      <c r="AA84" s="18">
        <f t="shared" si="17"/>
        <v>1385227.3773712297</v>
      </c>
      <c r="AB84" s="18">
        <f t="shared" si="17"/>
        <v>910609.5419594526</v>
      </c>
      <c r="AC84" s="18">
        <f t="shared" si="17"/>
        <v>725672.4908944638</v>
      </c>
      <c r="AD84" s="18">
        <f t="shared" si="17"/>
        <v>781840.2948213585</v>
      </c>
      <c r="AE84" s="18">
        <f>(AE63-AE102)</f>
        <v>609902.5761540226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14464152.110599784</v>
      </c>
      <c r="G85" s="18">
        <f aca="true" t="shared" si="18" ref="G85:AD85">(G64-G103)</f>
        <v>13983665.719445828</v>
      </c>
      <c r="H85" s="18">
        <f t="shared" si="18"/>
        <v>11993795.350662008</v>
      </c>
      <c r="I85" s="18">
        <f t="shared" si="18"/>
        <v>11149825.707006061</v>
      </c>
      <c r="J85" s="18">
        <f t="shared" si="18"/>
        <v>11288595.006261876</v>
      </c>
      <c r="K85" s="18">
        <f t="shared" si="18"/>
        <v>10489734.832269406</v>
      </c>
      <c r="L85" s="18">
        <f t="shared" si="18"/>
        <v>10675779.130671833</v>
      </c>
      <c r="M85" s="18">
        <f t="shared" si="18"/>
        <v>9038590.395416768</v>
      </c>
      <c r="N85" s="18">
        <f t="shared" si="18"/>
        <v>11495819.469478734</v>
      </c>
      <c r="O85" s="18">
        <f t="shared" si="18"/>
        <v>13205688.827372404</v>
      </c>
      <c r="P85" s="18">
        <f t="shared" si="18"/>
        <v>12334837.827531155</v>
      </c>
      <c r="Q85" s="18">
        <f t="shared" si="18"/>
        <v>11178952.315189846</v>
      </c>
      <c r="R85" s="18">
        <f t="shared" si="18"/>
        <v>11929140.573031265</v>
      </c>
      <c r="S85" s="18">
        <f t="shared" si="18"/>
        <v>12236120.7923111</v>
      </c>
      <c r="T85" s="18">
        <f t="shared" si="18"/>
        <v>12979859.220139075</v>
      </c>
      <c r="U85" s="18">
        <f t="shared" si="18"/>
        <v>14293244.264763119</v>
      </c>
      <c r="V85" s="18">
        <f t="shared" si="18"/>
        <v>14453543.857105615</v>
      </c>
      <c r="W85" s="18">
        <f t="shared" si="18"/>
        <v>13861597.902154058</v>
      </c>
      <c r="X85" s="18">
        <f t="shared" si="18"/>
        <v>14317087.481216338</v>
      </c>
      <c r="Y85" s="18">
        <f t="shared" si="18"/>
        <v>13505227.09962958</v>
      </c>
      <c r="Z85" s="18">
        <f t="shared" si="18"/>
        <v>13421964.014573818</v>
      </c>
      <c r="AA85" s="18">
        <f t="shared" si="18"/>
        <v>12131545.078969156</v>
      </c>
      <c r="AB85" s="18">
        <f t="shared" si="18"/>
        <v>13330978.059628746</v>
      </c>
      <c r="AC85" s="18">
        <f t="shared" si="18"/>
        <v>13584692.661162656</v>
      </c>
      <c r="AD85" s="18">
        <f t="shared" si="18"/>
        <v>11754319.705608798</v>
      </c>
      <c r="AE85" s="18">
        <f>(AE64-AE103)</f>
        <v>11317919.589119151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37870819.209863335</v>
      </c>
      <c r="G86" s="19">
        <f aca="true" t="shared" si="19" ref="G86:AE86">SUM(G82:G85)</f>
        <v>42884227.60495162</v>
      </c>
      <c r="H86" s="19">
        <f t="shared" si="19"/>
        <v>42614646.8102553</v>
      </c>
      <c r="I86" s="19">
        <f t="shared" si="19"/>
        <v>46976401.15200757</v>
      </c>
      <c r="J86" s="19">
        <f t="shared" si="19"/>
        <v>46123035.72028934</v>
      </c>
      <c r="K86" s="19">
        <f t="shared" si="19"/>
        <v>49313308.28612486</v>
      </c>
      <c r="L86" s="19">
        <f t="shared" si="19"/>
        <v>49654390.81486197</v>
      </c>
      <c r="M86" s="19">
        <f t="shared" si="19"/>
        <v>46659036.42846897</v>
      </c>
      <c r="N86" s="19">
        <f t="shared" si="19"/>
        <v>50649893.0861925</v>
      </c>
      <c r="O86" s="19">
        <f t="shared" si="19"/>
        <v>51122328.04296455</v>
      </c>
      <c r="P86" s="19">
        <f t="shared" si="19"/>
        <v>50567822.713286355</v>
      </c>
      <c r="Q86" s="19">
        <f t="shared" si="19"/>
        <v>49479413.91650341</v>
      </c>
      <c r="R86" s="19">
        <f t="shared" si="19"/>
        <v>51071346.690887064</v>
      </c>
      <c r="S86" s="19">
        <f t="shared" si="19"/>
        <v>50388732.33227091</v>
      </c>
      <c r="T86" s="19">
        <f t="shared" si="19"/>
        <v>54261393.44940023</v>
      </c>
      <c r="U86" s="19">
        <f t="shared" si="19"/>
        <v>57590487.03533138</v>
      </c>
      <c r="V86" s="19">
        <f t="shared" si="19"/>
        <v>61943571.32416514</v>
      </c>
      <c r="W86" s="19">
        <f t="shared" si="19"/>
        <v>61069975.91525112</v>
      </c>
      <c r="X86" s="19">
        <f t="shared" si="19"/>
        <v>62351644.482457295</v>
      </c>
      <c r="Y86" s="19">
        <f t="shared" si="19"/>
        <v>64516755.08055333</v>
      </c>
      <c r="Z86" s="19">
        <f t="shared" si="19"/>
        <v>65082308.229166515</v>
      </c>
      <c r="AA86" s="19">
        <f t="shared" si="19"/>
        <v>63724684.01441109</v>
      </c>
      <c r="AB86" s="19">
        <f t="shared" si="19"/>
        <v>62563241.37398159</v>
      </c>
      <c r="AC86" s="19">
        <f t="shared" si="19"/>
        <v>62983109.23485398</v>
      </c>
      <c r="AD86" s="19">
        <f t="shared" si="19"/>
        <v>63892786.74114109</v>
      </c>
      <c r="AE86" s="19">
        <f t="shared" si="19"/>
        <v>61177509.403574646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3029042.247337154</v>
      </c>
      <c r="G90" s="18">
        <f aca="true" t="shared" si="21" ref="G90:AD90">(G69-G108)</f>
        <v>2680960.102631699</v>
      </c>
      <c r="H90" s="18">
        <f t="shared" si="21"/>
        <v>2771115.660680214</v>
      </c>
      <c r="I90" s="18">
        <f t="shared" si="21"/>
        <v>3122088.2727472945</v>
      </c>
      <c r="J90" s="18">
        <f t="shared" si="21"/>
        <v>3206955.259105031</v>
      </c>
      <c r="K90" s="18">
        <f t="shared" si="21"/>
        <v>2648241.7853855113</v>
      </c>
      <c r="L90" s="18">
        <f t="shared" si="21"/>
        <v>2604339.2605345217</v>
      </c>
      <c r="M90" s="18">
        <f t="shared" si="21"/>
        <v>2599575.017529132</v>
      </c>
      <c r="N90" s="18">
        <f t="shared" si="21"/>
        <v>2728657.6596395588</v>
      </c>
      <c r="O90" s="18">
        <f t="shared" si="21"/>
        <v>2738216.2023298987</v>
      </c>
      <c r="P90" s="18">
        <f t="shared" si="21"/>
        <v>2521237.6985887606</v>
      </c>
      <c r="Q90" s="18">
        <f t="shared" si="21"/>
        <v>2574654.2591096964</v>
      </c>
      <c r="R90" s="18">
        <f t="shared" si="21"/>
        <v>2454872.194144654</v>
      </c>
      <c r="S90" s="18">
        <f t="shared" si="21"/>
        <v>2834680.4315698682</v>
      </c>
      <c r="T90" s="18">
        <f t="shared" si="21"/>
        <v>2632779.5246049156</v>
      </c>
      <c r="U90" s="18">
        <f t="shared" si="21"/>
        <v>2709815.2761413543</v>
      </c>
      <c r="V90" s="18">
        <f t="shared" si="21"/>
        <v>2861257.2876624856</v>
      </c>
      <c r="W90" s="18">
        <f t="shared" si="21"/>
        <v>2645759.4924568515</v>
      </c>
      <c r="X90" s="18">
        <f t="shared" si="21"/>
        <v>2346114.0092230337</v>
      </c>
      <c r="Y90" s="18">
        <f t="shared" si="21"/>
        <v>2654592.777888391</v>
      </c>
      <c r="Z90" s="18">
        <f t="shared" si="21"/>
        <v>2903662.104308478</v>
      </c>
      <c r="AA90" s="18">
        <f t="shared" si="21"/>
        <v>2645950.6473392765</v>
      </c>
      <c r="AB90" s="18">
        <f t="shared" si="21"/>
        <v>2674144.485384887</v>
      </c>
      <c r="AC90" s="18">
        <f t="shared" si="21"/>
        <v>2521679.0335524</v>
      </c>
      <c r="AD90" s="18">
        <f t="shared" si="21"/>
        <v>2370317.3274768605</v>
      </c>
      <c r="AE90" s="18">
        <f>(AE69-AE108)</f>
        <v>2134107.9871907816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2094941.3211350674</v>
      </c>
      <c r="G91" s="18">
        <f aca="true" t="shared" si="22" ref="G91:AD91">(G70-G109)</f>
        <v>1799578.243867033</v>
      </c>
      <c r="H91" s="18">
        <f t="shared" si="22"/>
        <v>1848485.753639394</v>
      </c>
      <c r="I91" s="18">
        <f t="shared" si="22"/>
        <v>3036890.3941098256</v>
      </c>
      <c r="J91" s="18">
        <f t="shared" si="22"/>
        <v>3001453.143990772</v>
      </c>
      <c r="K91" s="18">
        <f t="shared" si="22"/>
        <v>1958260.8106534306</v>
      </c>
      <c r="L91" s="18">
        <f t="shared" si="22"/>
        <v>1540342.218596185</v>
      </c>
      <c r="M91" s="18">
        <f t="shared" si="22"/>
        <v>1546185.0089957714</v>
      </c>
      <c r="N91" s="18">
        <f t="shared" si="22"/>
        <v>1661272.390862738</v>
      </c>
      <c r="O91" s="18">
        <f t="shared" si="22"/>
        <v>1715311.9090945777</v>
      </c>
      <c r="P91" s="18">
        <f t="shared" si="22"/>
        <v>1598477.293720279</v>
      </c>
      <c r="Q91" s="18">
        <f t="shared" si="22"/>
        <v>1609593.5720858434</v>
      </c>
      <c r="R91" s="18">
        <f t="shared" si="22"/>
        <v>1567862.899238802</v>
      </c>
      <c r="S91" s="18">
        <f t="shared" si="22"/>
        <v>1791708.3463494603</v>
      </c>
      <c r="T91" s="18">
        <f t="shared" si="22"/>
        <v>1728354.0409307012</v>
      </c>
      <c r="U91" s="18">
        <f t="shared" si="22"/>
        <v>1777584.5496053384</v>
      </c>
      <c r="V91" s="18">
        <f t="shared" si="22"/>
        <v>1884427.7893590212</v>
      </c>
      <c r="W91" s="18">
        <f t="shared" si="22"/>
        <v>1774435.0662358678</v>
      </c>
      <c r="X91" s="18">
        <f t="shared" si="22"/>
        <v>1738286.228614842</v>
      </c>
      <c r="Y91" s="18">
        <f t="shared" si="22"/>
        <v>1750137.5811242335</v>
      </c>
      <c r="Z91" s="18">
        <f t="shared" si="22"/>
        <v>2072543.3501038637</v>
      </c>
      <c r="AA91" s="18">
        <f t="shared" si="22"/>
        <v>2101966.9379454334</v>
      </c>
      <c r="AB91" s="18">
        <f t="shared" si="22"/>
        <v>2156833.0804445874</v>
      </c>
      <c r="AC91" s="18">
        <f t="shared" si="22"/>
        <v>2185948.63390545</v>
      </c>
      <c r="AD91" s="18">
        <f t="shared" si="22"/>
        <v>1995628.579661516</v>
      </c>
      <c r="AE91" s="18">
        <f>(AE70-AE109)</f>
        <v>2105570.887786108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10789091.844623797</v>
      </c>
      <c r="G92" s="18">
        <f aca="true" t="shared" si="23" ref="G92:AD92">(G71-G110)</f>
        <v>11520370.900109528</v>
      </c>
      <c r="H92" s="18">
        <f t="shared" si="23"/>
        <v>10374268.412610354</v>
      </c>
      <c r="I92" s="18">
        <f t="shared" si="23"/>
        <v>9408745.802595437</v>
      </c>
      <c r="J92" s="18">
        <f t="shared" si="23"/>
        <v>9417428.639655981</v>
      </c>
      <c r="K92" s="18">
        <f t="shared" si="23"/>
        <v>9850279.355891554</v>
      </c>
      <c r="L92" s="18">
        <f t="shared" si="23"/>
        <v>8852509.347376226</v>
      </c>
      <c r="M92" s="18">
        <f t="shared" si="23"/>
        <v>6229227.5386218075</v>
      </c>
      <c r="N92" s="18">
        <f t="shared" si="23"/>
        <v>8883864.987167822</v>
      </c>
      <c r="O92" s="18">
        <f t="shared" si="23"/>
        <v>9898147.036489986</v>
      </c>
      <c r="P92" s="18">
        <f t="shared" si="23"/>
        <v>9112943.405139709</v>
      </c>
      <c r="Q92" s="18">
        <f t="shared" si="23"/>
        <v>7851611.9591256315</v>
      </c>
      <c r="R92" s="18">
        <f t="shared" si="23"/>
        <v>9345777.086351216</v>
      </c>
      <c r="S92" s="18">
        <f t="shared" si="23"/>
        <v>9491626.690469125</v>
      </c>
      <c r="T92" s="18">
        <f t="shared" si="23"/>
        <v>10279106.981729323</v>
      </c>
      <c r="U92" s="18">
        <f t="shared" si="23"/>
        <v>11244705.780242603</v>
      </c>
      <c r="V92" s="18">
        <f t="shared" si="23"/>
        <v>12798962.22320351</v>
      </c>
      <c r="W92" s="18">
        <f t="shared" si="23"/>
        <v>13323178.728897337</v>
      </c>
      <c r="X92" s="18">
        <f t="shared" si="23"/>
        <v>13085620.871795828</v>
      </c>
      <c r="Y92" s="18">
        <f t="shared" si="23"/>
        <v>12647653.536419792</v>
      </c>
      <c r="Z92" s="18">
        <f t="shared" si="23"/>
        <v>12891812.127465514</v>
      </c>
      <c r="AA92" s="18">
        <f t="shared" si="23"/>
        <v>12289003.120408112</v>
      </c>
      <c r="AB92" s="18">
        <f t="shared" si="23"/>
        <v>11892064.256550806</v>
      </c>
      <c r="AC92" s="18">
        <f t="shared" si="23"/>
        <v>11887742.430179695</v>
      </c>
      <c r="AD92" s="18">
        <f t="shared" si="23"/>
        <v>11818298.705652406</v>
      </c>
      <c r="AE92" s="18">
        <f>(AE71-AE110)</f>
        <v>11092191.195912542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14309909.134348169</v>
      </c>
      <c r="G93" s="18">
        <f aca="true" t="shared" si="24" ref="G93:AD93">(G72-G111)</f>
        <v>14691940.818281326</v>
      </c>
      <c r="H93" s="18">
        <f t="shared" si="24"/>
        <v>14668035.979279635</v>
      </c>
      <c r="I93" s="18">
        <f t="shared" si="24"/>
        <v>13736174.292107647</v>
      </c>
      <c r="J93" s="18">
        <f t="shared" si="24"/>
        <v>14523617.826643845</v>
      </c>
      <c r="K93" s="18">
        <f t="shared" si="24"/>
        <v>14303979.717343336</v>
      </c>
      <c r="L93" s="18">
        <f t="shared" si="24"/>
        <v>14661896.86355826</v>
      </c>
      <c r="M93" s="18">
        <f t="shared" si="24"/>
        <v>15319195.162825532</v>
      </c>
      <c r="N93" s="18">
        <f t="shared" si="24"/>
        <v>15996199.759953758</v>
      </c>
      <c r="O93" s="18">
        <f t="shared" si="24"/>
        <v>16479053.40797766</v>
      </c>
      <c r="P93" s="18">
        <f t="shared" si="24"/>
        <v>16055966.045863453</v>
      </c>
      <c r="Q93" s="18">
        <f t="shared" si="24"/>
        <v>16179822.511146769</v>
      </c>
      <c r="R93" s="18">
        <f t="shared" si="24"/>
        <v>16071695.758946631</v>
      </c>
      <c r="S93" s="18">
        <f t="shared" si="24"/>
        <v>16896947.896569423</v>
      </c>
      <c r="T93" s="18">
        <f t="shared" si="24"/>
        <v>18046388.29975793</v>
      </c>
      <c r="U93" s="18">
        <f t="shared" si="24"/>
        <v>18372027.35287715</v>
      </c>
      <c r="V93" s="18">
        <f t="shared" si="24"/>
        <v>18711940.10822761</v>
      </c>
      <c r="W93" s="18">
        <f t="shared" si="24"/>
        <v>19274751.571982373</v>
      </c>
      <c r="X93" s="18">
        <f t="shared" si="24"/>
        <v>19473796.678799186</v>
      </c>
      <c r="Y93" s="18">
        <f t="shared" si="24"/>
        <v>20699285.168638334</v>
      </c>
      <c r="Z93" s="18">
        <f t="shared" si="24"/>
        <v>20791125.666945484</v>
      </c>
      <c r="AA93" s="18">
        <f t="shared" si="24"/>
        <v>19653686.02020347</v>
      </c>
      <c r="AB93" s="18">
        <f t="shared" si="24"/>
        <v>20265438.207050223</v>
      </c>
      <c r="AC93" s="18">
        <f t="shared" si="24"/>
        <v>20029459.42963764</v>
      </c>
      <c r="AD93" s="18">
        <f t="shared" si="24"/>
        <v>20494527.800173853</v>
      </c>
      <c r="AE93" s="18">
        <f>(AE72-AE111)</f>
        <v>20497254.55745515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7647824.840569016</v>
      </c>
      <c r="G94" s="18">
        <f aca="true" t="shared" si="25" ref="G94:AD94">(G73-G112)</f>
        <v>12191338.189524075</v>
      </c>
      <c r="H94" s="18">
        <f t="shared" si="25"/>
        <v>12952690.61719051</v>
      </c>
      <c r="I94" s="18">
        <f t="shared" si="25"/>
        <v>17672492.096923478</v>
      </c>
      <c r="J94" s="18">
        <f t="shared" si="25"/>
        <v>15973562.64184571</v>
      </c>
      <c r="K94" s="18">
        <f t="shared" si="25"/>
        <v>20552544.795946226</v>
      </c>
      <c r="L94" s="18">
        <f t="shared" si="25"/>
        <v>21995297.030708034</v>
      </c>
      <c r="M94" s="18">
        <f t="shared" si="25"/>
        <v>20964819.625383135</v>
      </c>
      <c r="N94" s="18">
        <f t="shared" si="25"/>
        <v>21379866.37180022</v>
      </c>
      <c r="O94" s="18">
        <f t="shared" si="25"/>
        <v>20291585.050353438</v>
      </c>
      <c r="P94" s="18">
        <f t="shared" si="25"/>
        <v>21279155.24313976</v>
      </c>
      <c r="Q94" s="18">
        <f t="shared" si="25"/>
        <v>21263742.45345134</v>
      </c>
      <c r="R94" s="18">
        <f t="shared" si="25"/>
        <v>21631131.20860888</v>
      </c>
      <c r="S94" s="18">
        <f t="shared" si="25"/>
        <v>19373767.579350628</v>
      </c>
      <c r="T94" s="18">
        <f t="shared" si="25"/>
        <v>21574737.631551422</v>
      </c>
      <c r="U94" s="18">
        <f t="shared" si="25"/>
        <v>23486399.38208316</v>
      </c>
      <c r="V94" s="18">
        <f t="shared" si="25"/>
        <v>25686960.255092017</v>
      </c>
      <c r="W94" s="18">
        <f t="shared" si="25"/>
        <v>24051876.46080239</v>
      </c>
      <c r="X94" s="18">
        <f t="shared" si="25"/>
        <v>25707875.759238034</v>
      </c>
      <c r="Y94" s="18">
        <f t="shared" si="25"/>
        <v>26765053.70072805</v>
      </c>
      <c r="Z94" s="18">
        <f t="shared" si="25"/>
        <v>26423147.450420503</v>
      </c>
      <c r="AA94" s="18">
        <f t="shared" si="25"/>
        <v>27034065.722692028</v>
      </c>
      <c r="AB94" s="18">
        <f t="shared" si="25"/>
        <v>25574805.399623685</v>
      </c>
      <c r="AC94" s="18">
        <f t="shared" si="25"/>
        <v>26358234.448119853</v>
      </c>
      <c r="AD94" s="18">
        <f t="shared" si="25"/>
        <v>27214060.61003735</v>
      </c>
      <c r="AE94" s="18">
        <f>(AE73-AE112)</f>
        <v>25348397.15281984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37870809.3880132</v>
      </c>
      <c r="G95" s="19">
        <f aca="true" t="shared" si="26" ref="G95:AE95">SUM(G90:G94)</f>
        <v>42884188.254413664</v>
      </c>
      <c r="H95" s="19">
        <f t="shared" si="26"/>
        <v>42614596.423400104</v>
      </c>
      <c r="I95" s="19">
        <f t="shared" si="26"/>
        <v>46976390.85848368</v>
      </c>
      <c r="J95" s="19">
        <f t="shared" si="26"/>
        <v>46123017.51124134</v>
      </c>
      <c r="K95" s="19">
        <f t="shared" si="26"/>
        <v>49313306.46522006</v>
      </c>
      <c r="L95" s="19">
        <f t="shared" si="26"/>
        <v>49654384.72077322</v>
      </c>
      <c r="M95" s="19">
        <f t="shared" si="26"/>
        <v>46659002.35335538</v>
      </c>
      <c r="N95" s="19">
        <f t="shared" si="26"/>
        <v>50649861.1694241</v>
      </c>
      <c r="O95" s="19">
        <f t="shared" si="26"/>
        <v>51122313.60624556</v>
      </c>
      <c r="P95" s="19">
        <f t="shared" si="26"/>
        <v>50567779.68645196</v>
      </c>
      <c r="Q95" s="19">
        <f t="shared" si="26"/>
        <v>49479424.754919276</v>
      </c>
      <c r="R95" s="19">
        <f t="shared" si="26"/>
        <v>51071339.147290185</v>
      </c>
      <c r="S95" s="19">
        <f t="shared" si="26"/>
        <v>50388730.944308504</v>
      </c>
      <c r="T95" s="19">
        <f t="shared" si="26"/>
        <v>54261366.47857429</v>
      </c>
      <c r="U95" s="19">
        <f t="shared" si="26"/>
        <v>57590532.34094961</v>
      </c>
      <c r="V95" s="19">
        <f t="shared" si="26"/>
        <v>61943547.66354465</v>
      </c>
      <c r="W95" s="19">
        <f t="shared" si="26"/>
        <v>61070001.32037482</v>
      </c>
      <c r="X95" s="19">
        <f t="shared" si="26"/>
        <v>62351693.54767092</v>
      </c>
      <c r="Y95" s="19">
        <f t="shared" si="26"/>
        <v>64516722.7647988</v>
      </c>
      <c r="Z95" s="19">
        <f t="shared" si="26"/>
        <v>65082290.69924384</v>
      </c>
      <c r="AA95" s="19">
        <f t="shared" si="26"/>
        <v>63724672.44858832</v>
      </c>
      <c r="AB95" s="19">
        <f t="shared" si="26"/>
        <v>62563285.429054186</v>
      </c>
      <c r="AC95" s="19">
        <f t="shared" si="26"/>
        <v>62983063.97539504</v>
      </c>
      <c r="AD95" s="19">
        <f t="shared" si="26"/>
        <v>63892833.023001984</v>
      </c>
      <c r="AE95" s="19">
        <f t="shared" si="26"/>
        <v>61177521.78116442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v>1981</v>
      </c>
      <c r="H99" s="41">
        <v>1982</v>
      </c>
      <c r="I99" s="41">
        <v>1983</v>
      </c>
      <c r="J99" s="41">
        <v>1984</v>
      </c>
      <c r="K99" s="41">
        <v>1985</v>
      </c>
      <c r="L99" s="41">
        <v>1986</v>
      </c>
      <c r="M99" s="41">
        <v>1987</v>
      </c>
      <c r="N99" s="41">
        <v>1988</v>
      </c>
      <c r="O99" s="41">
        <v>1989</v>
      </c>
      <c r="P99" s="41">
        <v>1990</v>
      </c>
      <c r="Q99" s="41">
        <v>1991</v>
      </c>
      <c r="R99" s="41">
        <v>1992</v>
      </c>
      <c r="S99" s="41">
        <v>1993</v>
      </c>
      <c r="T99" s="41">
        <v>1994</v>
      </c>
      <c r="U99" s="41">
        <v>1995</v>
      </c>
      <c r="V99" s="41">
        <v>1996</v>
      </c>
      <c r="W99" s="41">
        <v>1997</v>
      </c>
      <c r="X99" s="41">
        <v>1998</v>
      </c>
      <c r="Y99" s="41">
        <v>1999</v>
      </c>
      <c r="Z99" s="41">
        <v>2000</v>
      </c>
      <c r="AA99" s="41">
        <v>2001</v>
      </c>
      <c r="AB99" s="41">
        <v>2002</v>
      </c>
      <c r="AC99" s="41">
        <v>2003</v>
      </c>
      <c r="AD99" s="41">
        <v>2004</v>
      </c>
      <c r="AE99" s="41">
        <v>2004</v>
      </c>
    </row>
    <row r="100" spans="3:31" ht="12.75">
      <c r="C100" s="44" t="s">
        <v>6</v>
      </c>
      <c r="D100" s="42"/>
      <c r="E100" s="42"/>
      <c r="F100" s="45">
        <f>F117</f>
        <v>39121.54923606608</v>
      </c>
      <c r="G100" s="45">
        <f aca="true" t="shared" si="27" ref="G100:AD100">G117</f>
        <v>34014.98935646166</v>
      </c>
      <c r="H100" s="45">
        <f t="shared" si="27"/>
        <v>22805.776655921076</v>
      </c>
      <c r="I100" s="45">
        <f t="shared" si="27"/>
        <v>20448.643345953886</v>
      </c>
      <c r="J100" s="45">
        <f t="shared" si="27"/>
        <v>24705.439537010818</v>
      </c>
      <c r="K100" s="45">
        <f t="shared" si="27"/>
        <v>17376.53473640923</v>
      </c>
      <c r="L100" s="45">
        <f t="shared" si="27"/>
        <v>12179.77650437836</v>
      </c>
      <c r="M100" s="45">
        <f t="shared" si="27"/>
        <v>13612.432786707395</v>
      </c>
      <c r="N100" s="45">
        <f t="shared" si="27"/>
        <v>11710.776561878462</v>
      </c>
      <c r="O100" s="45">
        <f t="shared" si="27"/>
        <v>10493.784653919929</v>
      </c>
      <c r="P100" s="45">
        <f t="shared" si="27"/>
        <v>10630.292851929093</v>
      </c>
      <c r="Q100" s="45">
        <f t="shared" si="27"/>
        <v>9550.489364481477</v>
      </c>
      <c r="R100" s="45">
        <f t="shared" si="27"/>
        <v>20705.914156829545</v>
      </c>
      <c r="S100" s="45">
        <f t="shared" si="27"/>
        <v>15013.900424368449</v>
      </c>
      <c r="T100" s="45">
        <f t="shared" si="27"/>
        <v>14707.765293354805</v>
      </c>
      <c r="U100" s="45">
        <f t="shared" si="27"/>
        <v>15396.928411878838</v>
      </c>
      <c r="V100" s="45">
        <f t="shared" si="27"/>
        <v>14945.521275057457</v>
      </c>
      <c r="W100" s="45">
        <f t="shared" si="27"/>
        <v>14338.223451813225</v>
      </c>
      <c r="X100" s="45">
        <f t="shared" si="27"/>
        <v>12992.961484797836</v>
      </c>
      <c r="Y100" s="45">
        <f t="shared" si="27"/>
        <v>12976.753509291626</v>
      </c>
      <c r="Z100" s="45">
        <f t="shared" si="27"/>
        <v>13546.998013034192</v>
      </c>
      <c r="AA100" s="45">
        <f t="shared" si="27"/>
        <v>12336.700564637871</v>
      </c>
      <c r="AB100" s="45">
        <f t="shared" si="27"/>
        <v>10923.276271755461</v>
      </c>
      <c r="AC100" s="45">
        <f t="shared" si="27"/>
        <v>11180.440065255483</v>
      </c>
      <c r="AD100" s="45">
        <f t="shared" si="27"/>
        <v>11008.563504536482</v>
      </c>
      <c r="AE100" s="45">
        <f>AE117</f>
        <v>10884.864464625078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2204947.8266064906</v>
      </c>
      <c r="G101" s="45">
        <f aca="true" t="shared" si="28" ref="G101:AD101">G119</f>
        <v>1799444.0720352973</v>
      </c>
      <c r="H101" s="45">
        <f t="shared" si="28"/>
        <v>1557261.3878069285</v>
      </c>
      <c r="I101" s="45">
        <f t="shared" si="28"/>
        <v>1472203.6191045644</v>
      </c>
      <c r="J101" s="45">
        <f t="shared" si="28"/>
        <v>934833.0951909145</v>
      </c>
      <c r="K101" s="45">
        <f t="shared" si="28"/>
        <v>1176154.0134278145</v>
      </c>
      <c r="L101" s="45">
        <f t="shared" si="28"/>
        <v>1058119.2132986987</v>
      </c>
      <c r="M101" s="45">
        <f t="shared" si="28"/>
        <v>1123910.661348137</v>
      </c>
      <c r="N101" s="45">
        <f t="shared" si="28"/>
        <v>1315857.0539074682</v>
      </c>
      <c r="O101" s="45">
        <f t="shared" si="28"/>
        <v>1010171.3531387373</v>
      </c>
      <c r="P101" s="45">
        <f t="shared" si="28"/>
        <v>923379.2438439706</v>
      </c>
      <c r="Q101" s="45">
        <f t="shared" si="28"/>
        <v>931774.6654732958</v>
      </c>
      <c r="R101" s="45">
        <f t="shared" si="28"/>
        <v>1278274.1323804501</v>
      </c>
      <c r="S101" s="45">
        <f t="shared" si="28"/>
        <v>1382377.2015804828</v>
      </c>
      <c r="T101" s="45">
        <f t="shared" si="28"/>
        <v>1218471.632362181</v>
      </c>
      <c r="U101" s="45">
        <f t="shared" si="28"/>
        <v>1288173.857516938</v>
      </c>
      <c r="V101" s="45">
        <f t="shared" si="28"/>
        <v>1159103.142738087</v>
      </c>
      <c r="W101" s="45">
        <f t="shared" si="28"/>
        <v>1234708.2607965856</v>
      </c>
      <c r="X101" s="45">
        <f t="shared" si="28"/>
        <v>1218224.5082933484</v>
      </c>
      <c r="Y101" s="45">
        <f t="shared" si="28"/>
        <v>1295684.9490896363</v>
      </c>
      <c r="Z101" s="45">
        <f t="shared" si="28"/>
        <v>1253808.246254177</v>
      </c>
      <c r="AA101" s="45">
        <f t="shared" si="28"/>
        <v>1154240.723090084</v>
      </c>
      <c r="AB101" s="45">
        <f t="shared" si="28"/>
        <v>2041390.8168261682</v>
      </c>
      <c r="AC101" s="45">
        <f t="shared" si="28"/>
        <v>1642772.179590684</v>
      </c>
      <c r="AD101" s="45">
        <f t="shared" si="28"/>
        <v>1278788.2574518654</v>
      </c>
      <c r="AE101" s="45">
        <f>AE119</f>
        <v>1030944.4052208826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29" ref="G102:AD102">G121</f>
        <v>0</v>
      </c>
      <c r="H102" s="45">
        <f t="shared" si="29"/>
        <v>0</v>
      </c>
      <c r="I102" s="45">
        <f t="shared" si="29"/>
        <v>0</v>
      </c>
      <c r="J102" s="45">
        <f t="shared" si="29"/>
        <v>0</v>
      </c>
      <c r="K102" s="45">
        <f t="shared" si="29"/>
        <v>0</v>
      </c>
      <c r="L102" s="45">
        <f t="shared" si="29"/>
        <v>0</v>
      </c>
      <c r="M102" s="45">
        <f t="shared" si="29"/>
        <v>0</v>
      </c>
      <c r="N102" s="45">
        <f t="shared" si="29"/>
        <v>0</v>
      </c>
      <c r="O102" s="45">
        <f t="shared" si="29"/>
        <v>0</v>
      </c>
      <c r="P102" s="45">
        <f t="shared" si="29"/>
        <v>0</v>
      </c>
      <c r="Q102" s="45">
        <f t="shared" si="29"/>
        <v>0</v>
      </c>
      <c r="R102" s="45">
        <f t="shared" si="29"/>
        <v>0</v>
      </c>
      <c r="S102" s="45">
        <f t="shared" si="29"/>
        <v>0</v>
      </c>
      <c r="T102" s="45">
        <f t="shared" si="29"/>
        <v>0</v>
      </c>
      <c r="U102" s="45">
        <f t="shared" si="29"/>
        <v>0</v>
      </c>
      <c r="V102" s="45">
        <f t="shared" si="29"/>
        <v>0</v>
      </c>
      <c r="W102" s="45">
        <f t="shared" si="29"/>
        <v>0</v>
      </c>
      <c r="X102" s="45">
        <f t="shared" si="29"/>
        <v>0</v>
      </c>
      <c r="Y102" s="45">
        <f t="shared" si="29"/>
        <v>0</v>
      </c>
      <c r="Z102" s="45">
        <f t="shared" si="29"/>
        <v>0</v>
      </c>
      <c r="AA102" s="45">
        <f t="shared" si="29"/>
        <v>0</v>
      </c>
      <c r="AB102" s="45">
        <f t="shared" si="29"/>
        <v>0</v>
      </c>
      <c r="AC102" s="45">
        <f t="shared" si="29"/>
        <v>0</v>
      </c>
      <c r="AD102" s="45">
        <f t="shared" si="29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73063.29435678342</v>
      </c>
      <c r="G103" s="45">
        <f aca="true" t="shared" si="30" ref="G103:AD103">G134</f>
        <v>79076.97700093822</v>
      </c>
      <c r="H103" s="45">
        <f t="shared" si="30"/>
        <v>71045.5805946584</v>
      </c>
      <c r="I103" s="45">
        <f t="shared" si="30"/>
        <v>83640.33511167193</v>
      </c>
      <c r="J103" s="45">
        <f t="shared" si="30"/>
        <v>88457.69278495808</v>
      </c>
      <c r="K103" s="45">
        <f t="shared" si="30"/>
        <v>87090.17659719526</v>
      </c>
      <c r="L103" s="45">
        <f t="shared" si="30"/>
        <v>93762.95380883463</v>
      </c>
      <c r="M103" s="45">
        <f t="shared" si="30"/>
        <v>105175.74088253194</v>
      </c>
      <c r="N103" s="45">
        <f t="shared" si="30"/>
        <v>112273.47136419755</v>
      </c>
      <c r="O103" s="45">
        <f t="shared" si="30"/>
        <v>118914.23519033016</v>
      </c>
      <c r="P103" s="45">
        <f t="shared" si="30"/>
        <v>105097.79087767989</v>
      </c>
      <c r="Q103" s="45">
        <f t="shared" si="30"/>
        <v>105131.99249352151</v>
      </c>
      <c r="R103" s="45">
        <f t="shared" si="30"/>
        <v>93380.02268477048</v>
      </c>
      <c r="S103" s="45">
        <f t="shared" si="30"/>
        <v>109190.07669686747</v>
      </c>
      <c r="T103" s="45">
        <f t="shared" si="30"/>
        <v>135079.78941205805</v>
      </c>
      <c r="U103" s="45">
        <f t="shared" si="30"/>
        <v>135844.35464168203</v>
      </c>
      <c r="V103" s="45">
        <f t="shared" si="30"/>
        <v>136538.37086691763</v>
      </c>
      <c r="W103" s="45">
        <f t="shared" si="30"/>
        <v>146388.36392964085</v>
      </c>
      <c r="X103" s="45">
        <f t="shared" si="30"/>
        <v>161434.3820429635</v>
      </c>
      <c r="Y103" s="45">
        <f t="shared" si="30"/>
        <v>165689.46436448625</v>
      </c>
      <c r="Z103" s="45">
        <f t="shared" si="30"/>
        <v>166601.13980285113</v>
      </c>
      <c r="AA103" s="45">
        <f t="shared" si="30"/>
        <v>155827.52590854475</v>
      </c>
      <c r="AB103" s="45">
        <f t="shared" si="30"/>
        <v>130251.21359485331</v>
      </c>
      <c r="AC103" s="45">
        <f t="shared" si="30"/>
        <v>131597.22986047858</v>
      </c>
      <c r="AD103" s="45">
        <f t="shared" si="30"/>
        <v>138840.63130693554</v>
      </c>
      <c r="AE103" s="45">
        <f>AE134</f>
        <v>140151.05642251417</v>
      </c>
    </row>
    <row r="104" spans="3:31" ht="12.75">
      <c r="C104" s="41" t="s">
        <v>79</v>
      </c>
      <c r="D104" s="43"/>
      <c r="E104" s="41"/>
      <c r="F104" s="47">
        <f>SUM(F100:F103)</f>
        <v>2317132.67019934</v>
      </c>
      <c r="G104" s="47">
        <f aca="true" t="shared" si="31" ref="G104:AE104">SUM(G100:G103)</f>
        <v>1912536.0383926972</v>
      </c>
      <c r="H104" s="47">
        <f t="shared" si="31"/>
        <v>1651112.745057508</v>
      </c>
      <c r="I104" s="47">
        <f t="shared" si="31"/>
        <v>1576292.5975621901</v>
      </c>
      <c r="J104" s="47">
        <f t="shared" si="31"/>
        <v>1047996.2275128834</v>
      </c>
      <c r="K104" s="47">
        <f t="shared" si="31"/>
        <v>1280620.724761419</v>
      </c>
      <c r="L104" s="47">
        <f t="shared" si="31"/>
        <v>1164061.9436119115</v>
      </c>
      <c r="M104" s="47">
        <f t="shared" si="31"/>
        <v>1242698.8350173763</v>
      </c>
      <c r="N104" s="47">
        <f t="shared" si="31"/>
        <v>1439841.3018335442</v>
      </c>
      <c r="O104" s="47">
        <f t="shared" si="31"/>
        <v>1139579.3729829874</v>
      </c>
      <c r="P104" s="47">
        <f t="shared" si="31"/>
        <v>1039107.3275735795</v>
      </c>
      <c r="Q104" s="47">
        <f t="shared" si="31"/>
        <v>1046457.1473312989</v>
      </c>
      <c r="R104" s="47">
        <f t="shared" si="31"/>
        <v>1392360.06922205</v>
      </c>
      <c r="S104" s="47">
        <f t="shared" si="31"/>
        <v>1506581.1787017188</v>
      </c>
      <c r="T104" s="47">
        <f t="shared" si="31"/>
        <v>1368259.187067594</v>
      </c>
      <c r="U104" s="47">
        <f t="shared" si="31"/>
        <v>1439415.1405704988</v>
      </c>
      <c r="V104" s="47">
        <f t="shared" si="31"/>
        <v>1310587.034880062</v>
      </c>
      <c r="W104" s="47">
        <f t="shared" si="31"/>
        <v>1395434.8481780398</v>
      </c>
      <c r="X104" s="47">
        <f t="shared" si="31"/>
        <v>1392651.8518211097</v>
      </c>
      <c r="Y104" s="47">
        <f t="shared" si="31"/>
        <v>1474351.1669634143</v>
      </c>
      <c r="Z104" s="47">
        <f t="shared" si="31"/>
        <v>1433956.3840700625</v>
      </c>
      <c r="AA104" s="47">
        <f t="shared" si="31"/>
        <v>1322404.9495632665</v>
      </c>
      <c r="AB104" s="47">
        <f t="shared" si="31"/>
        <v>2182565.306692777</v>
      </c>
      <c r="AC104" s="47">
        <f t="shared" si="31"/>
        <v>1785549.8495164178</v>
      </c>
      <c r="AD104" s="47">
        <f t="shared" si="31"/>
        <v>1428637.4522633373</v>
      </c>
      <c r="AE104" s="47">
        <f t="shared" si="31"/>
        <v>1181980.326108022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2219893.443861607</v>
      </c>
      <c r="G110" s="45">
        <f aca="true" t="shared" si="32" ref="G110:AD110">(G104-G111)</f>
        <v>1819279.8420260306</v>
      </c>
      <c r="H110" s="45">
        <f t="shared" si="32"/>
        <v>1566070.9193960412</v>
      </c>
      <c r="I110" s="45">
        <f t="shared" si="32"/>
        <v>1487256.0774489902</v>
      </c>
      <c r="J110" s="45">
        <f t="shared" si="32"/>
        <v>953050.1590370167</v>
      </c>
      <c r="K110" s="45">
        <f t="shared" si="32"/>
        <v>1192134.1640391524</v>
      </c>
      <c r="L110" s="45">
        <f t="shared" si="32"/>
        <v>1077541.8981861782</v>
      </c>
      <c r="M110" s="45">
        <f t="shared" si="32"/>
        <v>1144882.9874065763</v>
      </c>
      <c r="N110" s="45">
        <f t="shared" si="32"/>
        <v>1345513.5205935442</v>
      </c>
      <c r="O110" s="45">
        <f t="shared" si="32"/>
        <v>1042828.4440328542</v>
      </c>
      <c r="P110" s="45">
        <f t="shared" si="32"/>
        <v>939543.2809974462</v>
      </c>
      <c r="Q110" s="45">
        <f t="shared" si="32"/>
        <v>957385.6296943655</v>
      </c>
      <c r="R110" s="45">
        <f t="shared" si="32"/>
        <v>1301548.6860349833</v>
      </c>
      <c r="S110" s="45">
        <f t="shared" si="32"/>
        <v>1414111.5883794522</v>
      </c>
      <c r="T110" s="45">
        <f t="shared" si="32"/>
        <v>1271609.916283594</v>
      </c>
      <c r="U110" s="45">
        <f t="shared" si="32"/>
        <v>1344425.7426399654</v>
      </c>
      <c r="V110" s="45">
        <f t="shared" si="32"/>
        <v>1218400.757668462</v>
      </c>
      <c r="W110" s="45">
        <f t="shared" si="32"/>
        <v>1298050.6342195065</v>
      </c>
      <c r="X110" s="45">
        <f t="shared" si="32"/>
        <v>1290704.653697643</v>
      </c>
      <c r="Y110" s="45">
        <f t="shared" si="32"/>
        <v>1371337.382605681</v>
      </c>
      <c r="Z110" s="45">
        <f t="shared" si="32"/>
        <v>1332487.482345396</v>
      </c>
      <c r="AA110" s="45">
        <f t="shared" si="32"/>
        <v>1229437.0649463332</v>
      </c>
      <c r="AB110" s="45">
        <f t="shared" si="32"/>
        <v>2090697.3364049105</v>
      </c>
      <c r="AC110" s="45">
        <f t="shared" si="32"/>
        <v>1700618.015807351</v>
      </c>
      <c r="AD110" s="45">
        <f t="shared" si="32"/>
        <v>1342594.0375181374</v>
      </c>
      <c r="AE110" s="45">
        <f>(AE104-AE111)</f>
        <v>1096385.2103612218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97239.22633773333</v>
      </c>
      <c r="G111" s="45">
        <f aca="true" t="shared" si="33" ref="G111:AD111">G133</f>
        <v>93256.19636666666</v>
      </c>
      <c r="H111" s="45">
        <f t="shared" si="33"/>
        <v>85041.82566146665</v>
      </c>
      <c r="I111" s="45">
        <f t="shared" si="33"/>
        <v>89036.5201132</v>
      </c>
      <c r="J111" s="45">
        <f t="shared" si="33"/>
        <v>94946.06847586666</v>
      </c>
      <c r="K111" s="45">
        <f t="shared" si="33"/>
        <v>88486.56072226664</v>
      </c>
      <c r="L111" s="45">
        <f t="shared" si="33"/>
        <v>86520.04542573333</v>
      </c>
      <c r="M111" s="45">
        <f t="shared" si="33"/>
        <v>97815.84761079999</v>
      </c>
      <c r="N111" s="45">
        <f t="shared" si="33"/>
        <v>94327.78123999998</v>
      </c>
      <c r="O111" s="45">
        <f t="shared" si="33"/>
        <v>96750.92895013331</v>
      </c>
      <c r="P111" s="45">
        <f t="shared" si="33"/>
        <v>99564.04657613332</v>
      </c>
      <c r="Q111" s="45">
        <f t="shared" si="33"/>
        <v>89071.51763693332</v>
      </c>
      <c r="R111" s="45">
        <f t="shared" si="33"/>
        <v>90811.38318706666</v>
      </c>
      <c r="S111" s="45">
        <f t="shared" si="33"/>
        <v>92469.59032226665</v>
      </c>
      <c r="T111" s="45">
        <f t="shared" si="33"/>
        <v>96649.270784</v>
      </c>
      <c r="U111" s="45">
        <f t="shared" si="33"/>
        <v>94989.39793053333</v>
      </c>
      <c r="V111" s="45">
        <f t="shared" si="33"/>
        <v>92186.27721159998</v>
      </c>
      <c r="W111" s="45">
        <f t="shared" si="33"/>
        <v>97384.21395853332</v>
      </c>
      <c r="X111" s="45">
        <f t="shared" si="33"/>
        <v>101947.19812346665</v>
      </c>
      <c r="Y111" s="45">
        <f t="shared" si="33"/>
        <v>103013.78435773333</v>
      </c>
      <c r="Z111" s="45">
        <f t="shared" si="33"/>
        <v>101468.90172466665</v>
      </c>
      <c r="AA111" s="45">
        <f t="shared" si="33"/>
        <v>92967.88461693331</v>
      </c>
      <c r="AB111" s="45">
        <f t="shared" si="33"/>
        <v>91867.97028786666</v>
      </c>
      <c r="AC111" s="45">
        <f t="shared" si="33"/>
        <v>84931.83370906665</v>
      </c>
      <c r="AD111" s="45">
        <f t="shared" si="33"/>
        <v>86043.41474519999</v>
      </c>
      <c r="AE111" s="45">
        <f>AE133</f>
        <v>85595.1157468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2317132.67019934</v>
      </c>
      <c r="G113" s="47">
        <f aca="true" t="shared" si="34" ref="G113:AD113">(G110+G111)</f>
        <v>1912536.0383926972</v>
      </c>
      <c r="H113" s="47">
        <f t="shared" si="34"/>
        <v>1651112.745057508</v>
      </c>
      <c r="I113" s="47">
        <f t="shared" si="34"/>
        <v>1576292.5975621901</v>
      </c>
      <c r="J113" s="47">
        <f t="shared" si="34"/>
        <v>1047996.2275128834</v>
      </c>
      <c r="K113" s="47">
        <f t="shared" si="34"/>
        <v>1280620.724761419</v>
      </c>
      <c r="L113" s="47">
        <f t="shared" si="34"/>
        <v>1164061.9436119115</v>
      </c>
      <c r="M113" s="47">
        <f t="shared" si="34"/>
        <v>1242698.8350173763</v>
      </c>
      <c r="N113" s="47">
        <f t="shared" si="34"/>
        <v>1439841.3018335442</v>
      </c>
      <c r="O113" s="47">
        <f t="shared" si="34"/>
        <v>1139579.3729829874</v>
      </c>
      <c r="P113" s="47">
        <f t="shared" si="34"/>
        <v>1039107.3275735795</v>
      </c>
      <c r="Q113" s="47">
        <f t="shared" si="34"/>
        <v>1046457.1473312989</v>
      </c>
      <c r="R113" s="47">
        <f t="shared" si="34"/>
        <v>1392360.06922205</v>
      </c>
      <c r="S113" s="47">
        <f t="shared" si="34"/>
        <v>1506581.1787017188</v>
      </c>
      <c r="T113" s="47">
        <f t="shared" si="34"/>
        <v>1368259.187067594</v>
      </c>
      <c r="U113" s="47">
        <f t="shared" si="34"/>
        <v>1439415.1405704988</v>
      </c>
      <c r="V113" s="47">
        <f t="shared" si="34"/>
        <v>1310587.034880062</v>
      </c>
      <c r="W113" s="47">
        <f t="shared" si="34"/>
        <v>1395434.8481780398</v>
      </c>
      <c r="X113" s="47">
        <f t="shared" si="34"/>
        <v>1392651.8518211097</v>
      </c>
      <c r="Y113" s="47">
        <f t="shared" si="34"/>
        <v>1474351.1669634143</v>
      </c>
      <c r="Z113" s="47">
        <f t="shared" si="34"/>
        <v>1433956.3840700625</v>
      </c>
      <c r="AA113" s="47">
        <f t="shared" si="34"/>
        <v>1322404.9495632665</v>
      </c>
      <c r="AB113" s="47">
        <f t="shared" si="34"/>
        <v>2182565.306692777</v>
      </c>
      <c r="AC113" s="47">
        <f t="shared" si="34"/>
        <v>1785549.8495164178</v>
      </c>
      <c r="AD113" s="47">
        <f t="shared" si="34"/>
        <v>1428637.4522633373</v>
      </c>
      <c r="AE113" s="47">
        <f>(AE110+AE111)</f>
        <v>1181980.326108022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120</v>
      </c>
      <c r="D116" s="51" t="s">
        <v>121</v>
      </c>
      <c r="E116" s="52"/>
      <c r="F116" s="53">
        <v>1980</v>
      </c>
      <c r="G116" s="53">
        <f aca="true" t="shared" si="35" ref="G116:AD116">F116+1</f>
        <v>1981</v>
      </c>
      <c r="H116" s="53">
        <f t="shared" si="35"/>
        <v>1982</v>
      </c>
      <c r="I116" s="53">
        <f t="shared" si="35"/>
        <v>1983</v>
      </c>
      <c r="J116" s="53">
        <f t="shared" si="35"/>
        <v>1984</v>
      </c>
      <c r="K116" s="53">
        <f t="shared" si="35"/>
        <v>1985</v>
      </c>
      <c r="L116" s="53">
        <f t="shared" si="35"/>
        <v>1986</v>
      </c>
      <c r="M116" s="53">
        <f t="shared" si="35"/>
        <v>1987</v>
      </c>
      <c r="N116" s="53">
        <f t="shared" si="35"/>
        <v>1988</v>
      </c>
      <c r="O116" s="53">
        <f t="shared" si="35"/>
        <v>1989</v>
      </c>
      <c r="P116" s="53">
        <f t="shared" si="35"/>
        <v>1990</v>
      </c>
      <c r="Q116" s="53">
        <f t="shared" si="35"/>
        <v>1991</v>
      </c>
      <c r="R116" s="53">
        <f t="shared" si="35"/>
        <v>1992</v>
      </c>
      <c r="S116" s="53">
        <f t="shared" si="35"/>
        <v>1993</v>
      </c>
      <c r="T116" s="53">
        <f t="shared" si="35"/>
        <v>1994</v>
      </c>
      <c r="U116" s="53">
        <f t="shared" si="35"/>
        <v>1995</v>
      </c>
      <c r="V116" s="53">
        <f t="shared" si="35"/>
        <v>1996</v>
      </c>
      <c r="W116" s="53">
        <f t="shared" si="35"/>
        <v>1997</v>
      </c>
      <c r="X116" s="53">
        <f t="shared" si="35"/>
        <v>1998</v>
      </c>
      <c r="Y116" s="53">
        <f t="shared" si="35"/>
        <v>1999</v>
      </c>
      <c r="Z116" s="53">
        <f t="shared" si="35"/>
        <v>2000</v>
      </c>
      <c r="AA116" s="53">
        <f t="shared" si="35"/>
        <v>2001</v>
      </c>
      <c r="AB116" s="53">
        <f t="shared" si="35"/>
        <v>2002</v>
      </c>
      <c r="AC116" s="53">
        <f t="shared" si="35"/>
        <v>2003</v>
      </c>
      <c r="AD116" s="53">
        <f t="shared" si="35"/>
        <v>2004</v>
      </c>
      <c r="AE116" s="53">
        <f>AD116+1</f>
        <v>2005</v>
      </c>
    </row>
    <row r="117" spans="3:31" ht="12.75">
      <c r="C117" s="51" t="s">
        <v>6</v>
      </c>
      <c r="D117" s="54">
        <v>0.007363694478041835</v>
      </c>
      <c r="E117" s="52"/>
      <c r="F117" s="55">
        <f aca="true" t="shared" si="36" ref="F117:AD117">(F139*$D117)*10^6</f>
        <v>39121.54923606608</v>
      </c>
      <c r="G117" s="55">
        <f t="shared" si="36"/>
        <v>34014.98935646166</v>
      </c>
      <c r="H117" s="55">
        <f t="shared" si="36"/>
        <v>22805.776655921076</v>
      </c>
      <c r="I117" s="55">
        <f t="shared" si="36"/>
        <v>20448.643345953886</v>
      </c>
      <c r="J117" s="55">
        <f t="shared" si="36"/>
        <v>24705.439537010818</v>
      </c>
      <c r="K117" s="55">
        <f t="shared" si="36"/>
        <v>17376.53473640923</v>
      </c>
      <c r="L117" s="55">
        <f t="shared" si="36"/>
        <v>12179.77650437836</v>
      </c>
      <c r="M117" s="55">
        <f t="shared" si="36"/>
        <v>13612.432786707395</v>
      </c>
      <c r="N117" s="55">
        <f t="shared" si="36"/>
        <v>11710.776561878462</v>
      </c>
      <c r="O117" s="55">
        <f t="shared" si="36"/>
        <v>10493.784653919929</v>
      </c>
      <c r="P117" s="55">
        <f t="shared" si="36"/>
        <v>10630.292851929093</v>
      </c>
      <c r="Q117" s="55">
        <f t="shared" si="36"/>
        <v>9550.489364481477</v>
      </c>
      <c r="R117" s="55">
        <f t="shared" si="36"/>
        <v>20705.914156829545</v>
      </c>
      <c r="S117" s="55">
        <f t="shared" si="36"/>
        <v>15013.900424368449</v>
      </c>
      <c r="T117" s="55">
        <f t="shared" si="36"/>
        <v>14707.765293354805</v>
      </c>
      <c r="U117" s="55">
        <f t="shared" si="36"/>
        <v>15396.928411878838</v>
      </c>
      <c r="V117" s="55">
        <f t="shared" si="36"/>
        <v>14945.521275057457</v>
      </c>
      <c r="W117" s="55">
        <f t="shared" si="36"/>
        <v>14338.223451813225</v>
      </c>
      <c r="X117" s="55">
        <f t="shared" si="36"/>
        <v>12992.961484797836</v>
      </c>
      <c r="Y117" s="55">
        <f t="shared" si="36"/>
        <v>12976.753509291626</v>
      </c>
      <c r="Z117" s="55">
        <f t="shared" si="36"/>
        <v>13546.998013034192</v>
      </c>
      <c r="AA117" s="55">
        <f t="shared" si="36"/>
        <v>12336.700564637871</v>
      </c>
      <c r="AB117" s="55">
        <f t="shared" si="36"/>
        <v>10923.276271755461</v>
      </c>
      <c r="AC117" s="55">
        <f t="shared" si="36"/>
        <v>11180.440065255483</v>
      </c>
      <c r="AD117" s="55">
        <f t="shared" si="36"/>
        <v>11008.563504536482</v>
      </c>
      <c r="AE117" s="55">
        <f>(AE139*$D117)*10^6</f>
        <v>10884.864464625078</v>
      </c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2204947.8266064906</v>
      </c>
      <c r="G119" s="55">
        <f aca="true" t="shared" si="37" ref="G119:AD119">SUM(G120,G122,G123,G124,G125,G126,G127,G128,G129,G130,G131,G132,G133)</f>
        <v>1799444.0720352973</v>
      </c>
      <c r="H119" s="55">
        <f t="shared" si="37"/>
        <v>1557261.3878069285</v>
      </c>
      <c r="I119" s="55">
        <f t="shared" si="37"/>
        <v>1472203.6191045644</v>
      </c>
      <c r="J119" s="55">
        <f t="shared" si="37"/>
        <v>934833.0951909145</v>
      </c>
      <c r="K119" s="55">
        <f t="shared" si="37"/>
        <v>1176154.0134278145</v>
      </c>
      <c r="L119" s="55">
        <f t="shared" si="37"/>
        <v>1058119.2132986987</v>
      </c>
      <c r="M119" s="55">
        <f t="shared" si="37"/>
        <v>1123910.661348137</v>
      </c>
      <c r="N119" s="55">
        <f t="shared" si="37"/>
        <v>1315857.0539074682</v>
      </c>
      <c r="O119" s="55">
        <f t="shared" si="37"/>
        <v>1010171.3531387373</v>
      </c>
      <c r="P119" s="55">
        <f t="shared" si="37"/>
        <v>923379.2438439706</v>
      </c>
      <c r="Q119" s="55">
        <f t="shared" si="37"/>
        <v>931774.6654732958</v>
      </c>
      <c r="R119" s="55">
        <f t="shared" si="37"/>
        <v>1278274.1323804501</v>
      </c>
      <c r="S119" s="55">
        <f t="shared" si="37"/>
        <v>1382377.2015804828</v>
      </c>
      <c r="T119" s="55">
        <f t="shared" si="37"/>
        <v>1218471.632362181</v>
      </c>
      <c r="U119" s="55">
        <f t="shared" si="37"/>
        <v>1288173.857516938</v>
      </c>
      <c r="V119" s="55">
        <f t="shared" si="37"/>
        <v>1159103.142738087</v>
      </c>
      <c r="W119" s="55">
        <f t="shared" si="37"/>
        <v>1234708.2607965856</v>
      </c>
      <c r="X119" s="55">
        <f t="shared" si="37"/>
        <v>1218224.5082933484</v>
      </c>
      <c r="Y119" s="55">
        <f t="shared" si="37"/>
        <v>1295684.9490896363</v>
      </c>
      <c r="Z119" s="55">
        <f t="shared" si="37"/>
        <v>1253808.246254177</v>
      </c>
      <c r="AA119" s="55">
        <f t="shared" si="37"/>
        <v>1154240.723090084</v>
      </c>
      <c r="AB119" s="55">
        <f t="shared" si="37"/>
        <v>2041390.8168261682</v>
      </c>
      <c r="AC119" s="55">
        <f t="shared" si="37"/>
        <v>1642772.179590684</v>
      </c>
      <c r="AD119" s="55">
        <f t="shared" si="37"/>
        <v>1278788.2574518654</v>
      </c>
      <c r="AE119" s="55">
        <f>SUM(AE120,AE122,AE123,AE124,AE125,AE126,AE127,AE128,AE129,AE130,AE131,AE132,AE133)</f>
        <v>1030944.4052208826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1389990.3633740665</v>
      </c>
      <c r="G120" s="55">
        <f aca="true" t="shared" si="38" ref="G120:AD120">G13</f>
        <v>1058772.9645900002</v>
      </c>
      <c r="H120" s="55">
        <f t="shared" si="38"/>
        <v>960581.0888219333</v>
      </c>
      <c r="I120" s="55">
        <f t="shared" si="38"/>
        <v>919195.0935170667</v>
      </c>
      <c r="J120" s="55">
        <f t="shared" si="38"/>
        <v>379960.99258993333</v>
      </c>
      <c r="K120" s="55">
        <f t="shared" si="38"/>
        <v>633599.7561637333</v>
      </c>
      <c r="L120" s="55">
        <f t="shared" si="38"/>
        <v>492533.4446186001</v>
      </c>
      <c r="M120" s="55">
        <f t="shared" si="38"/>
        <v>510532.6035780666</v>
      </c>
      <c r="N120" s="55">
        <f t="shared" si="38"/>
        <v>689069.1148982667</v>
      </c>
      <c r="O120" s="55">
        <f t="shared" si="38"/>
        <v>390584.60024540004</v>
      </c>
      <c r="P120" s="55">
        <f t="shared" si="38"/>
        <v>248572.5513692667</v>
      </c>
      <c r="Q120" s="55">
        <f t="shared" si="38"/>
        <v>267653.0247783333</v>
      </c>
      <c r="R120" s="55">
        <f t="shared" si="38"/>
        <v>589183.1311351333</v>
      </c>
      <c r="S120" s="55">
        <f t="shared" si="38"/>
        <v>728973.1469540667</v>
      </c>
      <c r="T120" s="55">
        <f t="shared" si="38"/>
        <v>534692.7948105333</v>
      </c>
      <c r="U120" s="55">
        <f t="shared" si="38"/>
        <v>624993.5619509999</v>
      </c>
      <c r="V120" s="55">
        <f t="shared" si="38"/>
        <v>489193.8573243334</v>
      </c>
      <c r="W120" s="55">
        <f t="shared" si="38"/>
        <v>507808.8794599334</v>
      </c>
      <c r="X120" s="55">
        <f t="shared" si="38"/>
        <v>431082.1491709333</v>
      </c>
      <c r="Y120" s="55">
        <f t="shared" si="38"/>
        <v>513137.0823736667</v>
      </c>
      <c r="Z120" s="55">
        <f t="shared" si="38"/>
        <v>510142.9479879333</v>
      </c>
      <c r="AA120" s="55">
        <f t="shared" si="38"/>
        <v>445525.97796886665</v>
      </c>
      <c r="AB120" s="55">
        <f t="shared" si="38"/>
        <v>1308296.0202906</v>
      </c>
      <c r="AC120" s="55">
        <f t="shared" si="38"/>
        <v>907993.3269740666</v>
      </c>
      <c r="AD120" s="55">
        <f t="shared" si="38"/>
        <v>443672.28169</v>
      </c>
      <c r="AE120" s="55">
        <f>AE13</f>
        <v>239281.36151260004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60320.597704399996</v>
      </c>
      <c r="G123" s="55">
        <f aca="true" t="shared" si="39" ref="G123:AD123">(G35*0.5)</f>
        <v>57849.797612933326</v>
      </c>
      <c r="H123" s="55">
        <f t="shared" si="39"/>
        <v>52754.16023533333</v>
      </c>
      <c r="I123" s="55">
        <f t="shared" si="39"/>
        <v>55232.198353199994</v>
      </c>
      <c r="J123" s="55">
        <f t="shared" si="39"/>
        <v>58898.078015333325</v>
      </c>
      <c r="K123" s="55">
        <f t="shared" si="39"/>
        <v>54891.04188626666</v>
      </c>
      <c r="L123" s="55">
        <f t="shared" si="39"/>
        <v>53671.147974399995</v>
      </c>
      <c r="M123" s="55">
        <f t="shared" si="39"/>
        <v>60678.29521013333</v>
      </c>
      <c r="N123" s="55">
        <f t="shared" si="39"/>
        <v>58514.53571626666</v>
      </c>
      <c r="O123" s="55">
        <f t="shared" si="39"/>
        <v>60017.69338693333</v>
      </c>
      <c r="P123" s="55">
        <f t="shared" si="39"/>
        <v>61762.75980746667</v>
      </c>
      <c r="Q123" s="55">
        <f t="shared" si="39"/>
        <v>55253.906866399986</v>
      </c>
      <c r="R123" s="55">
        <f t="shared" si="39"/>
        <v>56333.20398933332</v>
      </c>
      <c r="S123" s="55">
        <f t="shared" si="39"/>
        <v>57361.839751333326</v>
      </c>
      <c r="T123" s="55">
        <f t="shared" si="39"/>
        <v>59954.62949373332</v>
      </c>
      <c r="U123" s="55">
        <f t="shared" si="39"/>
        <v>58924.95845573333</v>
      </c>
      <c r="V123" s="55">
        <f t="shared" si="39"/>
        <v>57186.0947856</v>
      </c>
      <c r="W123" s="55">
        <f t="shared" si="39"/>
        <v>60410.53981159999</v>
      </c>
      <c r="X123" s="55">
        <f t="shared" si="39"/>
        <v>63241.10350799999</v>
      </c>
      <c r="Y123" s="55">
        <f t="shared" si="39"/>
        <v>63902.74023613333</v>
      </c>
      <c r="Z123" s="55">
        <f t="shared" si="39"/>
        <v>62944.401569866655</v>
      </c>
      <c r="AA123" s="55">
        <f t="shared" si="39"/>
        <v>57670.95090093333</v>
      </c>
      <c r="AB123" s="55">
        <f t="shared" si="39"/>
        <v>56988.63611173332</v>
      </c>
      <c r="AC123" s="55">
        <f t="shared" si="39"/>
        <v>52685.929238799996</v>
      </c>
      <c r="AD123" s="55">
        <f t="shared" si="39"/>
        <v>53375.47908586667</v>
      </c>
      <c r="AE123" s="55">
        <f>(AE35*0.5)</f>
        <v>53097.38465679999</v>
      </c>
    </row>
    <row r="124" spans="1:31" ht="12.75">
      <c r="A124" s="4"/>
      <c r="B124" s="4"/>
      <c r="C124" s="57" t="s">
        <v>95</v>
      </c>
      <c r="D124" s="54">
        <v>0.007363694478041835</v>
      </c>
      <c r="E124" s="56"/>
      <c r="F124" s="55">
        <f aca="true" t="shared" si="40" ref="F124:F132">(F146*$D124)*10^6</f>
        <v>174410.9529722944</v>
      </c>
      <c r="G124" s="55">
        <f aca="true" t="shared" si="41" ref="G124:AD124">(G146*$D124)*10^6</f>
        <v>161818.63334700817</v>
      </c>
      <c r="H124" s="55">
        <f t="shared" si="41"/>
        <v>116126.17147510068</v>
      </c>
      <c r="I124" s="55">
        <f t="shared" si="41"/>
        <v>104229.78378500139</v>
      </c>
      <c r="J124" s="55">
        <f t="shared" si="41"/>
        <v>101424.85036569116</v>
      </c>
      <c r="K124" s="55">
        <f t="shared" si="41"/>
        <v>86617.50073857562</v>
      </c>
      <c r="L124" s="55">
        <f t="shared" si="41"/>
        <v>125402.69362832923</v>
      </c>
      <c r="M124" s="55">
        <f t="shared" si="41"/>
        <v>127797.00784717183</v>
      </c>
      <c r="N124" s="55">
        <f t="shared" si="41"/>
        <v>130619.29137747611</v>
      </c>
      <c r="O124" s="55">
        <f t="shared" si="41"/>
        <v>142741.23047743802</v>
      </c>
      <c r="P124" s="55">
        <f t="shared" si="41"/>
        <v>127760.37988731684</v>
      </c>
      <c r="Q124" s="55">
        <f t="shared" si="41"/>
        <v>109814.58939953166</v>
      </c>
      <c r="R124" s="55">
        <f t="shared" si="41"/>
        <v>138532.86645198893</v>
      </c>
      <c r="S124" s="55">
        <f t="shared" si="41"/>
        <v>128785.96377710941</v>
      </c>
      <c r="T124" s="55">
        <f t="shared" si="41"/>
        <v>146324.99073484974</v>
      </c>
      <c r="U124" s="55">
        <f t="shared" si="41"/>
        <v>137004.1296005046</v>
      </c>
      <c r="V124" s="55">
        <f t="shared" si="41"/>
        <v>176068.85178730098</v>
      </c>
      <c r="W124" s="55">
        <f t="shared" si="41"/>
        <v>197031.632637974</v>
      </c>
      <c r="X124" s="55">
        <f t="shared" si="41"/>
        <v>214522.46486336063</v>
      </c>
      <c r="Y124" s="55">
        <f t="shared" si="41"/>
        <v>184431.6017710234</v>
      </c>
      <c r="Z124" s="55">
        <f t="shared" si="41"/>
        <v>225373.9908001129</v>
      </c>
      <c r="AA124" s="55">
        <f t="shared" si="41"/>
        <v>181360.63342544757</v>
      </c>
      <c r="AB124" s="55">
        <f t="shared" si="41"/>
        <v>213994.2505967644</v>
      </c>
      <c r="AC124" s="55">
        <f t="shared" si="41"/>
        <v>225161.93397775674</v>
      </c>
      <c r="AD124" s="55">
        <f t="shared" si="41"/>
        <v>275294.09457204404</v>
      </c>
      <c r="AE124" s="55">
        <f aca="true" t="shared" si="42" ref="AE124:AE132">(AE146*$D124)*10^6</f>
        <v>256646.5887297621</v>
      </c>
    </row>
    <row r="125" spans="1:31" ht="12.75">
      <c r="A125" s="4"/>
      <c r="B125" s="4"/>
      <c r="C125" s="57" t="s">
        <v>96</v>
      </c>
      <c r="D125" s="54">
        <v>0.007363694478041835</v>
      </c>
      <c r="E125" s="52"/>
      <c r="F125" s="55">
        <f t="shared" si="40"/>
        <v>231303.66333201758</v>
      </c>
      <c r="G125" s="55">
        <f aca="true" t="shared" si="43" ref="G125:AD125">(G147*$D125)*10^6</f>
        <v>195979.8756508748</v>
      </c>
      <c r="H125" s="55">
        <f t="shared" si="43"/>
        <v>140543.68086899086</v>
      </c>
      <c r="I125" s="55">
        <f t="shared" si="43"/>
        <v>137820.19115864093</v>
      </c>
      <c r="J125" s="55">
        <f t="shared" si="43"/>
        <v>126587.36475552473</v>
      </c>
      <c r="K125" s="55">
        <f t="shared" si="43"/>
        <v>136080.35809221072</v>
      </c>
      <c r="L125" s="55">
        <f t="shared" si="43"/>
        <v>164339.70206032356</v>
      </c>
      <c r="M125" s="55">
        <f t="shared" si="43"/>
        <v>149556.61220273838</v>
      </c>
      <c r="N125" s="55">
        <f t="shared" si="43"/>
        <v>157049.34666282416</v>
      </c>
      <c r="O125" s="55">
        <f t="shared" si="43"/>
        <v>146905.2886741293</v>
      </c>
      <c r="P125" s="55">
        <f t="shared" si="43"/>
        <v>203052.16360262065</v>
      </c>
      <c r="Q125" s="55">
        <f t="shared" si="43"/>
        <v>222813.15265380498</v>
      </c>
      <c r="R125" s="55">
        <f t="shared" si="43"/>
        <v>219371.13852042606</v>
      </c>
      <c r="S125" s="55">
        <f t="shared" si="43"/>
        <v>227332.95329110383</v>
      </c>
      <c r="T125" s="55">
        <f t="shared" si="43"/>
        <v>225869.2344934225</v>
      </c>
      <c r="U125" s="55">
        <f t="shared" si="43"/>
        <v>215734.58943659288</v>
      </c>
      <c r="V125" s="55">
        <f t="shared" si="43"/>
        <v>196513.27805531494</v>
      </c>
      <c r="W125" s="55">
        <f t="shared" si="43"/>
        <v>231956.2968845577</v>
      </c>
      <c r="X125" s="55">
        <f t="shared" si="43"/>
        <v>220489.71466868033</v>
      </c>
      <c r="Y125" s="55">
        <f t="shared" si="43"/>
        <v>218462.7856546211</v>
      </c>
      <c r="Z125" s="55">
        <f t="shared" si="43"/>
        <v>194495.7620108268</v>
      </c>
      <c r="AA125" s="55">
        <f t="shared" si="43"/>
        <v>178416.81815239592</v>
      </c>
      <c r="AB125" s="55">
        <f t="shared" si="43"/>
        <v>170232.2294013535</v>
      </c>
      <c r="AC125" s="55">
        <f t="shared" si="43"/>
        <v>188361.63473143714</v>
      </c>
      <c r="AD125" s="55">
        <f t="shared" si="43"/>
        <v>209937.7606837251</v>
      </c>
      <c r="AE125" s="55">
        <f t="shared" si="42"/>
        <v>190678.7973891503</v>
      </c>
    </row>
    <row r="126" spans="1:31" ht="12.75">
      <c r="A126" s="4"/>
      <c r="B126" s="4"/>
      <c r="C126" s="57" t="s">
        <v>97</v>
      </c>
      <c r="D126" s="54">
        <v>0.007363694478041835</v>
      </c>
      <c r="E126" s="52"/>
      <c r="F126" s="55">
        <f t="shared" si="40"/>
        <v>34765.889093004116</v>
      </c>
      <c r="G126" s="55">
        <f aca="true" t="shared" si="44" ref="G126:AD126">(G148*$D126)*10^6</f>
        <v>16171.130918847739</v>
      </c>
      <c r="H126" s="55">
        <f t="shared" si="44"/>
        <v>16870.079602962964</v>
      </c>
      <c r="I126" s="55">
        <f t="shared" si="44"/>
        <v>20775.568841152264</v>
      </c>
      <c r="J126" s="55">
        <f t="shared" si="44"/>
        <v>26246.88467687243</v>
      </c>
      <c r="K126" s="55">
        <f t="shared" si="44"/>
        <v>28627.394967901233</v>
      </c>
      <c r="L126" s="55">
        <f t="shared" si="44"/>
        <v>-780.6515492356327</v>
      </c>
      <c r="M126" s="55">
        <f t="shared" si="44"/>
        <v>19847.96295286239</v>
      </c>
      <c r="N126" s="55">
        <f t="shared" si="44"/>
        <v>12787.973445389875</v>
      </c>
      <c r="O126" s="55">
        <f t="shared" si="44"/>
        <v>9534.086682346631</v>
      </c>
      <c r="P126" s="55">
        <f t="shared" si="44"/>
        <v>8051.842320072307</v>
      </c>
      <c r="Q126" s="55">
        <f t="shared" si="44"/>
        <v>8327.358965382418</v>
      </c>
      <c r="R126" s="55">
        <f t="shared" si="44"/>
        <v>4264.258690020091</v>
      </c>
      <c r="S126" s="55">
        <f t="shared" si="44"/>
        <v>10755.688617330541</v>
      </c>
      <c r="T126" s="55">
        <f t="shared" si="44"/>
        <v>8284.465150303682</v>
      </c>
      <c r="U126" s="55">
        <f t="shared" si="44"/>
        <v>15178.557220862725</v>
      </c>
      <c r="V126" s="55">
        <f t="shared" si="44"/>
        <v>0</v>
      </c>
      <c r="W126" s="55">
        <f t="shared" si="44"/>
        <v>796.0972561414461</v>
      </c>
      <c r="X126" s="55">
        <f t="shared" si="44"/>
        <v>0</v>
      </c>
      <c r="Y126" s="55">
        <f t="shared" si="44"/>
        <v>6070.842851709891</v>
      </c>
      <c r="Z126" s="55">
        <f t="shared" si="44"/>
        <v>4762.069005083814</v>
      </c>
      <c r="AA126" s="55">
        <f t="shared" si="44"/>
        <v>13530.922235114665</v>
      </c>
      <c r="AB126" s="55">
        <f t="shared" si="44"/>
        <v>21863.523845134583</v>
      </c>
      <c r="AC126" s="55">
        <f t="shared" si="44"/>
        <v>22320.971613497906</v>
      </c>
      <c r="AD126" s="55">
        <f t="shared" si="44"/>
        <v>24032.03430123464</v>
      </c>
      <c r="AE126" s="55">
        <f t="shared" si="42"/>
        <v>25593.322270946548</v>
      </c>
    </row>
    <row r="127" spans="1:31" ht="12.75">
      <c r="A127" s="4"/>
      <c r="B127" s="4"/>
      <c r="C127" s="57" t="s">
        <v>98</v>
      </c>
      <c r="D127" s="54">
        <v>0.007363694478041835</v>
      </c>
      <c r="E127" s="52"/>
      <c r="F127" s="55">
        <f t="shared" si="40"/>
        <v>53798.97811987676</v>
      </c>
      <c r="G127" s="55">
        <f aca="true" t="shared" si="45" ref="G127:AD127">(G149*$D127)*10^6</f>
        <v>65172.640712268745</v>
      </c>
      <c r="H127" s="55">
        <f t="shared" si="45"/>
        <v>52592.28567506688</v>
      </c>
      <c r="I127" s="55">
        <f t="shared" si="45"/>
        <v>21939.929510855887</v>
      </c>
      <c r="J127" s="55">
        <f t="shared" si="45"/>
        <v>35197.7605925583</v>
      </c>
      <c r="K127" s="55">
        <f t="shared" si="45"/>
        <v>34931.68254910673</v>
      </c>
      <c r="L127" s="55">
        <f t="shared" si="45"/>
        <v>31338.415368235077</v>
      </c>
      <c r="M127" s="55">
        <f t="shared" si="45"/>
        <v>54281.79033358379</v>
      </c>
      <c r="N127" s="55">
        <f t="shared" si="45"/>
        <v>55985.50803561405</v>
      </c>
      <c r="O127" s="55">
        <f t="shared" si="45"/>
        <v>51127.44304497136</v>
      </c>
      <c r="P127" s="55">
        <f t="shared" si="45"/>
        <v>66920.9523510261</v>
      </c>
      <c r="Q127" s="55">
        <f t="shared" si="45"/>
        <v>57530.755990006925</v>
      </c>
      <c r="R127" s="55">
        <f t="shared" si="45"/>
        <v>86895.4984275852</v>
      </c>
      <c r="S127" s="55">
        <f t="shared" si="45"/>
        <v>46434.41068935984</v>
      </c>
      <c r="T127" s="55">
        <f t="shared" si="45"/>
        <v>51282.06427877324</v>
      </c>
      <c r="U127" s="55">
        <f t="shared" si="45"/>
        <v>49850.69255325214</v>
      </c>
      <c r="V127" s="55">
        <f t="shared" si="45"/>
        <v>55706.32976641999</v>
      </c>
      <c r="W127" s="55">
        <f t="shared" si="45"/>
        <v>44252.41703015228</v>
      </c>
      <c r="X127" s="55">
        <f t="shared" si="45"/>
        <v>80354.84352912173</v>
      </c>
      <c r="Y127" s="55">
        <f t="shared" si="45"/>
        <v>106692.81724752014</v>
      </c>
      <c r="Z127" s="55">
        <f t="shared" si="45"/>
        <v>52902.29353291648</v>
      </c>
      <c r="AA127" s="55">
        <f t="shared" si="45"/>
        <v>78041.97922918503</v>
      </c>
      <c r="AB127" s="55">
        <f t="shared" si="45"/>
        <v>72230.53388231822</v>
      </c>
      <c r="AC127" s="55">
        <f t="shared" si="45"/>
        <v>60538.35254915943</v>
      </c>
      <c r="AD127" s="55">
        <f t="shared" si="45"/>
        <v>92445.51948738986</v>
      </c>
      <c r="AE127" s="55">
        <f t="shared" si="42"/>
        <v>86081.6705161097</v>
      </c>
    </row>
    <row r="128" spans="1:31" ht="12.75">
      <c r="A128" s="1"/>
      <c r="B128" s="1"/>
      <c r="C128" s="57" t="s">
        <v>99</v>
      </c>
      <c r="D128" s="54">
        <v>0.007363694478041835</v>
      </c>
      <c r="E128" s="51"/>
      <c r="F128" s="55">
        <f t="shared" si="40"/>
        <v>0</v>
      </c>
      <c r="G128" s="55">
        <f aca="true" t="shared" si="46" ref="G128:AD128">(G150*$D128)*10^6</f>
        <v>0</v>
      </c>
      <c r="H128" s="55">
        <f t="shared" si="46"/>
        <v>0</v>
      </c>
      <c r="I128" s="55">
        <f t="shared" si="46"/>
        <v>0</v>
      </c>
      <c r="J128" s="55">
        <f t="shared" si="46"/>
        <v>0</v>
      </c>
      <c r="K128" s="55">
        <f t="shared" si="46"/>
        <v>0</v>
      </c>
      <c r="L128" s="55">
        <f t="shared" si="46"/>
        <v>0</v>
      </c>
      <c r="M128" s="55">
        <f t="shared" si="46"/>
        <v>0</v>
      </c>
      <c r="N128" s="55">
        <f t="shared" si="46"/>
        <v>0</v>
      </c>
      <c r="O128" s="55">
        <f t="shared" si="46"/>
        <v>0</v>
      </c>
      <c r="P128" s="55">
        <f t="shared" si="46"/>
        <v>0</v>
      </c>
      <c r="Q128" s="55">
        <f t="shared" si="46"/>
        <v>0</v>
      </c>
      <c r="R128" s="55">
        <f t="shared" si="46"/>
        <v>0</v>
      </c>
      <c r="S128" s="55">
        <f t="shared" si="46"/>
        <v>0</v>
      </c>
      <c r="T128" s="55">
        <f t="shared" si="46"/>
        <v>0</v>
      </c>
      <c r="U128" s="55">
        <f t="shared" si="46"/>
        <v>0</v>
      </c>
      <c r="V128" s="55">
        <f t="shared" si="46"/>
        <v>0</v>
      </c>
      <c r="W128" s="55">
        <f t="shared" si="46"/>
        <v>0</v>
      </c>
      <c r="X128" s="55">
        <f t="shared" si="46"/>
        <v>0</v>
      </c>
      <c r="Y128" s="55">
        <f t="shared" si="46"/>
        <v>0</v>
      </c>
      <c r="Z128" s="55">
        <f t="shared" si="46"/>
        <v>0</v>
      </c>
      <c r="AA128" s="55">
        <f t="shared" si="46"/>
        <v>0</v>
      </c>
      <c r="AB128" s="55">
        <f t="shared" si="46"/>
        <v>0</v>
      </c>
      <c r="AC128" s="55">
        <f t="shared" si="46"/>
        <v>0</v>
      </c>
      <c r="AD128" s="55">
        <f t="shared" si="46"/>
        <v>0</v>
      </c>
      <c r="AE128" s="55">
        <f t="shared" si="42"/>
        <v>0</v>
      </c>
    </row>
    <row r="129" spans="1:31" ht="12.75">
      <c r="A129" s="4"/>
      <c r="B129" s="4"/>
      <c r="C129" s="57" t="s">
        <v>100</v>
      </c>
      <c r="D129" s="54">
        <v>0.007363694478041835</v>
      </c>
      <c r="E129" s="56"/>
      <c r="F129" s="55">
        <f t="shared" si="40"/>
        <v>17603.74198141937</v>
      </c>
      <c r="G129" s="55">
        <f aca="true" t="shared" si="47" ref="G129:AD129">(G151*$D129)*10^6</f>
        <v>19490.28005744153</v>
      </c>
      <c r="H129" s="55">
        <f t="shared" si="47"/>
        <v>15240.386253272873</v>
      </c>
      <c r="I129" s="55">
        <f t="shared" si="47"/>
        <v>16570.143901079464</v>
      </c>
      <c r="J129" s="55">
        <f t="shared" si="47"/>
        <v>16410.217578678134</v>
      </c>
      <c r="K129" s="55">
        <f t="shared" si="47"/>
        <v>16792.263916324606</v>
      </c>
      <c r="L129" s="55">
        <f t="shared" si="47"/>
        <v>16362.831990972847</v>
      </c>
      <c r="M129" s="55">
        <f t="shared" si="47"/>
        <v>17506.00913256342</v>
      </c>
      <c r="N129" s="55">
        <f t="shared" si="47"/>
        <v>18157.560837815665</v>
      </c>
      <c r="O129" s="55">
        <f t="shared" si="47"/>
        <v>17896.940100087846</v>
      </c>
      <c r="P129" s="55">
        <f t="shared" si="47"/>
        <v>17811.05382199234</v>
      </c>
      <c r="Q129" s="55">
        <f t="shared" si="47"/>
        <v>18788.381144526047</v>
      </c>
      <c r="R129" s="55">
        <f t="shared" si="47"/>
        <v>19928.596569881298</v>
      </c>
      <c r="S129" s="55">
        <f t="shared" si="47"/>
        <v>21409.396070673534</v>
      </c>
      <c r="T129" s="55">
        <f t="shared" si="47"/>
        <v>21708.517472047864</v>
      </c>
      <c r="U129" s="55">
        <f t="shared" si="47"/>
        <v>21711.479027820908</v>
      </c>
      <c r="V129" s="55">
        <f t="shared" si="47"/>
        <v>26029.48975940054</v>
      </c>
      <c r="W129" s="55">
        <f t="shared" si="47"/>
        <v>23396.628594114623</v>
      </c>
      <c r="X129" s="55">
        <f t="shared" si="47"/>
        <v>22662.152203981124</v>
      </c>
      <c r="Y129" s="55">
        <f t="shared" si="47"/>
        <v>20023.36788435917</v>
      </c>
      <c r="Z129" s="55">
        <f t="shared" si="47"/>
        <v>17695.551413850917</v>
      </c>
      <c r="AA129" s="55">
        <f t="shared" si="47"/>
        <v>19436.97136888762</v>
      </c>
      <c r="AB129" s="55">
        <f t="shared" si="47"/>
        <v>17206.88765095796</v>
      </c>
      <c r="AC129" s="55">
        <f t="shared" si="47"/>
        <v>16602.72154410849</v>
      </c>
      <c r="AD129" s="55">
        <f t="shared" si="47"/>
        <v>16451.680017396124</v>
      </c>
      <c r="AE129" s="55">
        <f t="shared" si="42"/>
        <v>16777.45585932476</v>
      </c>
    </row>
    <row r="130" spans="3:31" ht="12.75">
      <c r="C130" s="57" t="s">
        <v>101</v>
      </c>
      <c r="D130" s="54">
        <v>0.007363694478041835</v>
      </c>
      <c r="E130" s="52"/>
      <c r="F130" s="55">
        <f t="shared" si="40"/>
        <v>126471.31986824935</v>
      </c>
      <c r="G130" s="55">
        <f aca="true" t="shared" si="48" ref="G130:AD130">(G152*$D130)*10^6</f>
        <v>111889.45895582731</v>
      </c>
      <c r="H130" s="55">
        <f t="shared" si="48"/>
        <v>98468.6153893714</v>
      </c>
      <c r="I130" s="55">
        <f t="shared" si="48"/>
        <v>88224.46654464431</v>
      </c>
      <c r="J130" s="55">
        <f t="shared" si="48"/>
        <v>75841.55043508322</v>
      </c>
      <c r="K130" s="55">
        <f t="shared" si="48"/>
        <v>76654.53901843558</v>
      </c>
      <c r="L130" s="55">
        <f t="shared" si="48"/>
        <v>73542.47824771403</v>
      </c>
      <c r="M130" s="55">
        <f t="shared" si="48"/>
        <v>73885.99599701233</v>
      </c>
      <c r="N130" s="55">
        <f t="shared" si="48"/>
        <v>89737.82260067615</v>
      </c>
      <c r="O130" s="55">
        <f t="shared" si="48"/>
        <v>82426.2549633079</v>
      </c>
      <c r="P130" s="55">
        <f t="shared" si="48"/>
        <v>74264.61644173185</v>
      </c>
      <c r="Q130" s="55">
        <f t="shared" si="48"/>
        <v>82334.4788621708</v>
      </c>
      <c r="R130" s="55">
        <f t="shared" si="48"/>
        <v>54081.38250297502</v>
      </c>
      <c r="S130" s="55">
        <f t="shared" si="48"/>
        <v>51204.640323770356</v>
      </c>
      <c r="T130" s="55">
        <f t="shared" si="48"/>
        <v>57193.94347063656</v>
      </c>
      <c r="U130" s="55">
        <f t="shared" si="48"/>
        <v>52514.35818259721</v>
      </c>
      <c r="V130" s="55">
        <f t="shared" si="48"/>
        <v>48186.419405917375</v>
      </c>
      <c r="W130" s="55">
        <f t="shared" si="48"/>
        <v>52878.599037219465</v>
      </c>
      <c r="X130" s="55">
        <f t="shared" si="48"/>
        <v>64371.514615285756</v>
      </c>
      <c r="Y130" s="55">
        <f t="shared" si="48"/>
        <v>60396.55910235065</v>
      </c>
      <c r="Z130" s="55">
        <f t="shared" si="48"/>
        <v>64468.9605984009</v>
      </c>
      <c r="AA130" s="55">
        <f t="shared" si="48"/>
        <v>67735.21758180132</v>
      </c>
      <c r="AB130" s="55">
        <f t="shared" si="48"/>
        <v>72805.33194848569</v>
      </c>
      <c r="AC130" s="55">
        <f t="shared" si="48"/>
        <v>68270.04244183695</v>
      </c>
      <c r="AD130" s="55">
        <f t="shared" si="48"/>
        <v>61630.5600580552</v>
      </c>
      <c r="AE130" s="55">
        <f t="shared" si="42"/>
        <v>61287.275728435496</v>
      </c>
    </row>
    <row r="131" spans="3:31" ht="12.75">
      <c r="C131" s="57" t="s">
        <v>102</v>
      </c>
      <c r="D131" s="54">
        <v>0.007363694478041835</v>
      </c>
      <c r="E131" s="52"/>
      <c r="F131" s="55">
        <f t="shared" si="40"/>
        <v>6275.322024951056</v>
      </c>
      <c r="G131" s="55">
        <f aca="true" t="shared" si="49" ref="G131:AD131">(G153*$D131)*10^6</f>
        <v>6275.322024951056</v>
      </c>
      <c r="H131" s="55">
        <f t="shared" si="49"/>
        <v>6275.322024951056</v>
      </c>
      <c r="I131" s="55">
        <f t="shared" si="49"/>
        <v>6411.951581245534</v>
      </c>
      <c r="J131" s="55">
        <f t="shared" si="49"/>
        <v>6551.555906895111</v>
      </c>
      <c r="K131" s="55">
        <f t="shared" si="49"/>
        <v>6694.199770116539</v>
      </c>
      <c r="L131" s="55">
        <f t="shared" si="49"/>
        <v>4380.948832176197</v>
      </c>
      <c r="M131" s="55">
        <f t="shared" si="49"/>
        <v>2867.066016736436</v>
      </c>
      <c r="N131" s="55">
        <f t="shared" si="49"/>
        <v>1876.3212854603657</v>
      </c>
      <c r="O131" s="55">
        <f t="shared" si="49"/>
        <v>1886.7223919853411</v>
      </c>
      <c r="P131" s="55">
        <f t="shared" si="49"/>
        <v>1897.1811554893125</v>
      </c>
      <c r="Q131" s="55">
        <f t="shared" si="49"/>
        <v>1907.6978955851207</v>
      </c>
      <c r="R131" s="55">
        <f t="shared" si="49"/>
        <v>1886.0116215337098</v>
      </c>
      <c r="S131" s="55">
        <f t="shared" si="49"/>
        <v>1864.571872093623</v>
      </c>
      <c r="T131" s="55">
        <f t="shared" si="49"/>
        <v>1843.375844829373</v>
      </c>
      <c r="U131" s="55">
        <f t="shared" si="49"/>
        <v>2166.947136740912</v>
      </c>
      <c r="V131" s="55">
        <f t="shared" si="49"/>
        <v>2490.5184286524504</v>
      </c>
      <c r="W131" s="55">
        <f t="shared" si="49"/>
        <v>2814.08972056399</v>
      </c>
      <c r="X131" s="55">
        <f t="shared" si="49"/>
        <v>3137.661012475528</v>
      </c>
      <c r="Y131" s="55">
        <f t="shared" si="49"/>
        <v>3137.661012475528</v>
      </c>
      <c r="Z131" s="55">
        <f t="shared" si="49"/>
        <v>3137.661012475528</v>
      </c>
      <c r="AA131" s="55">
        <f t="shared" si="49"/>
        <v>3137.661012475528</v>
      </c>
      <c r="AB131" s="55">
        <f t="shared" si="49"/>
        <v>3137.661012475528</v>
      </c>
      <c r="AC131" s="55">
        <f t="shared" si="49"/>
        <v>3137.661012475528</v>
      </c>
      <c r="AD131" s="55">
        <f t="shared" si="49"/>
        <v>3137.661012475528</v>
      </c>
      <c r="AE131" s="55">
        <f t="shared" si="42"/>
        <v>3137.661012475528</v>
      </c>
    </row>
    <row r="132" spans="1:31" ht="12.75">
      <c r="A132" s="4"/>
      <c r="B132" s="4"/>
      <c r="C132" s="57" t="s">
        <v>103</v>
      </c>
      <c r="D132" s="54">
        <v>0.007363694478041835</v>
      </c>
      <c r="E132" s="52"/>
      <c r="F132" s="55">
        <f t="shared" si="40"/>
        <v>12767.7717984781</v>
      </c>
      <c r="G132" s="55">
        <f aca="true" t="shared" si="50" ref="G132:AD132">(G154*$D132)*10^6</f>
        <v>12767.7717984781</v>
      </c>
      <c r="H132" s="55">
        <f t="shared" si="50"/>
        <v>12767.7717984781</v>
      </c>
      <c r="I132" s="55">
        <f t="shared" si="50"/>
        <v>12767.7717984781</v>
      </c>
      <c r="J132" s="55">
        <f t="shared" si="50"/>
        <v>12767.7717984781</v>
      </c>
      <c r="K132" s="55">
        <f t="shared" si="50"/>
        <v>12778.715602876795</v>
      </c>
      <c r="L132" s="55">
        <f t="shared" si="50"/>
        <v>10808.15670144998</v>
      </c>
      <c r="M132" s="55">
        <f t="shared" si="50"/>
        <v>9141.470466468472</v>
      </c>
      <c r="N132" s="55">
        <f t="shared" si="50"/>
        <v>7731.79780767838</v>
      </c>
      <c r="O132" s="55">
        <f t="shared" si="50"/>
        <v>10300.164222004094</v>
      </c>
      <c r="P132" s="55">
        <f t="shared" si="50"/>
        <v>13721.696510854543</v>
      </c>
      <c r="Q132" s="55">
        <f t="shared" si="50"/>
        <v>18279.801280621068</v>
      </c>
      <c r="R132" s="55">
        <f t="shared" si="50"/>
        <v>16986.661284506517</v>
      </c>
      <c r="S132" s="55">
        <f t="shared" si="50"/>
        <v>15784.999911374809</v>
      </c>
      <c r="T132" s="55">
        <f t="shared" si="50"/>
        <v>14668.34582905155</v>
      </c>
      <c r="U132" s="55">
        <f t="shared" si="50"/>
        <v>15105.186021299482</v>
      </c>
      <c r="V132" s="55">
        <f t="shared" si="50"/>
        <v>15542.026213547411</v>
      </c>
      <c r="W132" s="55">
        <f t="shared" si="50"/>
        <v>15978.866405795336</v>
      </c>
      <c r="X132" s="55">
        <f t="shared" si="50"/>
        <v>16415.70659804327</v>
      </c>
      <c r="Y132" s="55">
        <f t="shared" si="50"/>
        <v>16415.70659804327</v>
      </c>
      <c r="Z132" s="55">
        <f t="shared" si="50"/>
        <v>16415.70659804327</v>
      </c>
      <c r="AA132" s="55">
        <f t="shared" si="50"/>
        <v>16415.70659804327</v>
      </c>
      <c r="AB132" s="55">
        <f t="shared" si="50"/>
        <v>12767.7717984781</v>
      </c>
      <c r="AC132" s="55">
        <f t="shared" si="50"/>
        <v>12767.7717984781</v>
      </c>
      <c r="AD132" s="55">
        <f t="shared" si="50"/>
        <v>12767.7717984781</v>
      </c>
      <c r="AE132" s="55">
        <f t="shared" si="42"/>
        <v>12767.7717984781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97239.22633773333</v>
      </c>
      <c r="G133" s="55">
        <f aca="true" t="shared" si="51" ref="G133:AD133">(G34*0.5)</f>
        <v>93256.19636666666</v>
      </c>
      <c r="H133" s="55">
        <f t="shared" si="51"/>
        <v>85041.82566146665</v>
      </c>
      <c r="I133" s="55">
        <f t="shared" si="51"/>
        <v>89036.5201132</v>
      </c>
      <c r="J133" s="55">
        <f t="shared" si="51"/>
        <v>94946.06847586666</v>
      </c>
      <c r="K133" s="55">
        <f t="shared" si="51"/>
        <v>88486.56072226664</v>
      </c>
      <c r="L133" s="55">
        <f t="shared" si="51"/>
        <v>86520.04542573333</v>
      </c>
      <c r="M133" s="55">
        <f t="shared" si="51"/>
        <v>97815.84761079999</v>
      </c>
      <c r="N133" s="55">
        <f t="shared" si="51"/>
        <v>94327.78123999998</v>
      </c>
      <c r="O133" s="55">
        <f t="shared" si="51"/>
        <v>96750.92895013331</v>
      </c>
      <c r="P133" s="55">
        <f t="shared" si="51"/>
        <v>99564.04657613332</v>
      </c>
      <c r="Q133" s="55">
        <f t="shared" si="51"/>
        <v>89071.51763693332</v>
      </c>
      <c r="R133" s="55">
        <f t="shared" si="51"/>
        <v>90811.38318706666</v>
      </c>
      <c r="S133" s="55">
        <f t="shared" si="51"/>
        <v>92469.59032226665</v>
      </c>
      <c r="T133" s="55">
        <f t="shared" si="51"/>
        <v>96649.270784</v>
      </c>
      <c r="U133" s="55">
        <f t="shared" si="51"/>
        <v>94989.39793053333</v>
      </c>
      <c r="V133" s="55">
        <f t="shared" si="51"/>
        <v>92186.27721159998</v>
      </c>
      <c r="W133" s="55">
        <f t="shared" si="51"/>
        <v>97384.21395853332</v>
      </c>
      <c r="X133" s="55">
        <f t="shared" si="51"/>
        <v>101947.19812346665</v>
      </c>
      <c r="Y133" s="55">
        <f t="shared" si="51"/>
        <v>103013.78435773333</v>
      </c>
      <c r="Z133" s="55">
        <f t="shared" si="51"/>
        <v>101468.90172466665</v>
      </c>
      <c r="AA133" s="55">
        <f t="shared" si="51"/>
        <v>92967.88461693331</v>
      </c>
      <c r="AB133" s="55">
        <f t="shared" si="51"/>
        <v>91867.97028786666</v>
      </c>
      <c r="AC133" s="55">
        <f t="shared" si="51"/>
        <v>84931.83370906665</v>
      </c>
      <c r="AD133" s="55">
        <f t="shared" si="51"/>
        <v>86043.41474519999</v>
      </c>
      <c r="AE133" s="55">
        <f>(AE34*0.5)</f>
        <v>85595.1157468</v>
      </c>
    </row>
    <row r="134" spans="1:31" ht="12.75">
      <c r="A134" s="1"/>
      <c r="B134" s="1"/>
      <c r="C134" s="59" t="s">
        <v>69</v>
      </c>
      <c r="D134" s="54">
        <v>0.007363694478041835</v>
      </c>
      <c r="E134" s="51"/>
      <c r="F134" s="55">
        <f>(F156*$D134)*10^6</f>
        <v>73063.29435678342</v>
      </c>
      <c r="G134" s="55">
        <f aca="true" t="shared" si="52" ref="G134:AD134">(G156*$D134)*10^6</f>
        <v>79076.97700093822</v>
      </c>
      <c r="H134" s="55">
        <f t="shared" si="52"/>
        <v>71045.5805946584</v>
      </c>
      <c r="I134" s="55">
        <f t="shared" si="52"/>
        <v>83640.33511167193</v>
      </c>
      <c r="J134" s="55">
        <f t="shared" si="52"/>
        <v>88457.69278495808</v>
      </c>
      <c r="K134" s="55">
        <f t="shared" si="52"/>
        <v>87090.17659719526</v>
      </c>
      <c r="L134" s="55">
        <f t="shared" si="52"/>
        <v>93762.95380883463</v>
      </c>
      <c r="M134" s="55">
        <f t="shared" si="52"/>
        <v>105175.74088253194</v>
      </c>
      <c r="N134" s="55">
        <f t="shared" si="52"/>
        <v>112273.47136419755</v>
      </c>
      <c r="O134" s="55">
        <f t="shared" si="52"/>
        <v>118914.23519033016</v>
      </c>
      <c r="P134" s="55">
        <f t="shared" si="52"/>
        <v>105097.79087767989</v>
      </c>
      <c r="Q134" s="55">
        <f t="shared" si="52"/>
        <v>105131.99249352151</v>
      </c>
      <c r="R134" s="55">
        <f t="shared" si="52"/>
        <v>93380.02268477048</v>
      </c>
      <c r="S134" s="55">
        <f t="shared" si="52"/>
        <v>109190.07669686747</v>
      </c>
      <c r="T134" s="55">
        <f t="shared" si="52"/>
        <v>135079.78941205805</v>
      </c>
      <c r="U134" s="55">
        <f t="shared" si="52"/>
        <v>135844.35464168203</v>
      </c>
      <c r="V134" s="55">
        <f t="shared" si="52"/>
        <v>136538.37086691763</v>
      </c>
      <c r="W134" s="55">
        <f t="shared" si="52"/>
        <v>146388.36392964085</v>
      </c>
      <c r="X134" s="55">
        <f t="shared" si="52"/>
        <v>161434.3820429635</v>
      </c>
      <c r="Y134" s="55">
        <f t="shared" si="52"/>
        <v>165689.46436448625</v>
      </c>
      <c r="Z134" s="55">
        <f t="shared" si="52"/>
        <v>166601.13980285113</v>
      </c>
      <c r="AA134" s="55">
        <f t="shared" si="52"/>
        <v>155827.52590854475</v>
      </c>
      <c r="AB134" s="55">
        <f t="shared" si="52"/>
        <v>130251.21359485331</v>
      </c>
      <c r="AC134" s="55">
        <f t="shared" si="52"/>
        <v>131597.22986047858</v>
      </c>
      <c r="AD134" s="55">
        <f t="shared" si="52"/>
        <v>138840.63130693554</v>
      </c>
      <c r="AE134" s="55">
        <f>(AE156*$D134)*10^6</f>
        <v>140151.05642251417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v>1981</v>
      </c>
      <c r="H138" s="60">
        <v>1982</v>
      </c>
      <c r="I138" s="60">
        <v>1983</v>
      </c>
      <c r="J138" s="60">
        <v>1984</v>
      </c>
      <c r="K138" s="60">
        <v>1985</v>
      </c>
      <c r="L138" s="60">
        <v>1986</v>
      </c>
      <c r="M138" s="60">
        <v>1987</v>
      </c>
      <c r="N138" s="60">
        <v>1988</v>
      </c>
      <c r="O138" s="60">
        <v>1989</v>
      </c>
      <c r="P138" s="60">
        <v>1990</v>
      </c>
      <c r="Q138" s="60">
        <v>1991</v>
      </c>
      <c r="R138" s="60">
        <v>1992</v>
      </c>
      <c r="S138" s="60">
        <v>1993</v>
      </c>
      <c r="T138" s="60">
        <v>1994</v>
      </c>
      <c r="U138" s="60">
        <v>1995</v>
      </c>
      <c r="V138" s="60">
        <v>1996</v>
      </c>
      <c r="W138" s="60">
        <v>1997</v>
      </c>
      <c r="X138" s="60">
        <v>1998</v>
      </c>
      <c r="Y138" s="60">
        <v>1999</v>
      </c>
      <c r="Z138" s="60">
        <v>2000</v>
      </c>
      <c r="AA138" s="60">
        <v>2001</v>
      </c>
      <c r="AB138" s="60">
        <v>2002</v>
      </c>
      <c r="AC138" s="60">
        <v>2003</v>
      </c>
      <c r="AD138" s="60">
        <v>2004</v>
      </c>
      <c r="AE138" s="60"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2008-06-05T12:53:05Z</dcterms:modified>
  <cp:category/>
  <cp:version/>
  <cp:contentType/>
  <cp:contentStatus/>
</cp:coreProperties>
</file>